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\Documents\GitHub\LABO\TP4\Ejercicio-2\"/>
    </mc:Choice>
  </mc:AlternateContent>
  <xr:revisionPtr revIDLastSave="0" documentId="13_ncr:1_{B64270F8-B085-45D8-9011-497CA85C5D75}" xr6:coauthVersionLast="45" xr6:coauthVersionMax="45" xr10:uidLastSave="{00000000-0000-0000-0000-000000000000}"/>
  <bookViews>
    <workbookView xWindow="-120" yWindow="-120" windowWidth="20730" windowHeight="11160" activeTab="3" xr2:uid="{150D0140-DD95-49BE-91AF-880EEFCE36FC}"/>
  </bookViews>
  <sheets>
    <sheet name="R" sheetId="2" r:id="rId1"/>
    <sheet name="R=K795" sheetId="1" state="hidden" r:id="rId2"/>
    <sheet name="R=8K" sheetId="3" state="hidden" r:id="rId3"/>
    <sheet name="b) Err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4" l="1"/>
  <c r="D2" i="2"/>
  <c r="D5" i="4" l="1"/>
  <c r="E5" i="4" s="1"/>
  <c r="D8" i="4"/>
  <c r="E8" i="4" s="1"/>
  <c r="D3" i="4"/>
  <c r="E3" i="4" s="1"/>
  <c r="D4" i="4"/>
  <c r="E4" i="4" s="1"/>
  <c r="D6" i="4"/>
  <c r="E6" i="4" s="1"/>
  <c r="D7" i="4"/>
  <c r="E7" i="4" s="1"/>
  <c r="D9" i="4"/>
  <c r="E9" i="4" s="1"/>
  <c r="E2" i="4"/>
  <c r="D2" i="4"/>
  <c r="I2" i="2"/>
  <c r="E2" i="2" l="1"/>
  <c r="C6" i="3"/>
  <c r="C7" i="3" s="1"/>
  <c r="C5" i="3"/>
  <c r="E5" i="3" s="1"/>
  <c r="C4" i="3"/>
  <c r="E4" i="3" s="1"/>
  <c r="E3" i="3"/>
  <c r="D3" i="3"/>
  <c r="C3" i="3"/>
  <c r="E2" i="3"/>
  <c r="D2" i="3"/>
  <c r="E3" i="1"/>
  <c r="D3" i="1"/>
  <c r="C3" i="1"/>
  <c r="C4" i="1" s="1"/>
  <c r="E2" i="1"/>
  <c r="D2" i="1"/>
  <c r="C3" i="2"/>
  <c r="C4" i="2" s="1"/>
  <c r="D3" i="2" l="1"/>
  <c r="I3" i="2"/>
  <c r="E3" i="2" s="1"/>
  <c r="C5" i="2"/>
  <c r="I4" i="2"/>
  <c r="D4" i="2" s="1"/>
  <c r="C8" i="3"/>
  <c r="E7" i="3"/>
  <c r="D7" i="3"/>
  <c r="D6" i="3"/>
  <c r="E6" i="3"/>
  <c r="D4" i="3"/>
  <c r="D5" i="3"/>
  <c r="C5" i="1"/>
  <c r="E4" i="1"/>
  <c r="D4" i="1"/>
  <c r="E4" i="2" l="1"/>
  <c r="C6" i="2"/>
  <c r="I5" i="2"/>
  <c r="D5" i="2" s="1"/>
  <c r="E5" i="2"/>
  <c r="D8" i="3"/>
  <c r="C9" i="3"/>
  <c r="E8" i="3"/>
  <c r="E5" i="1"/>
  <c r="D5" i="1"/>
  <c r="C6" i="1"/>
  <c r="C7" i="2" l="1"/>
  <c r="I6" i="2"/>
  <c r="D6" i="2" s="1"/>
  <c r="E6" i="2"/>
  <c r="C10" i="3"/>
  <c r="D9" i="3"/>
  <c r="E9" i="3"/>
  <c r="C7" i="1"/>
  <c r="E6" i="1"/>
  <c r="D6" i="1"/>
  <c r="C8" i="2" l="1"/>
  <c r="I7" i="2"/>
  <c r="E7" i="2" s="1"/>
  <c r="C11" i="3"/>
  <c r="D10" i="3"/>
  <c r="E10" i="3"/>
  <c r="C8" i="1"/>
  <c r="D7" i="1"/>
  <c r="E7" i="1"/>
  <c r="D7" i="2" l="1"/>
  <c r="C9" i="2"/>
  <c r="I8" i="2"/>
  <c r="E8" i="2" s="1"/>
  <c r="D8" i="2"/>
  <c r="D11" i="3"/>
  <c r="E11" i="3"/>
  <c r="C12" i="3"/>
  <c r="D8" i="1"/>
  <c r="C9" i="1"/>
  <c r="E8" i="1"/>
  <c r="C10" i="2" l="1"/>
  <c r="I9" i="2"/>
  <c r="D9" i="2" s="1"/>
  <c r="C13" i="3"/>
  <c r="E12" i="3"/>
  <c r="D12" i="3"/>
  <c r="C10" i="1"/>
  <c r="E9" i="1"/>
  <c r="D9" i="1"/>
  <c r="E9" i="2" l="1"/>
  <c r="C11" i="2"/>
  <c r="I10" i="2"/>
  <c r="E10" i="2"/>
  <c r="D10" i="2"/>
  <c r="E13" i="3"/>
  <c r="D13" i="3"/>
  <c r="C14" i="3"/>
  <c r="C11" i="1"/>
  <c r="E10" i="1"/>
  <c r="D10" i="1"/>
  <c r="C12" i="2" l="1"/>
  <c r="I11" i="2"/>
  <c r="E11" i="2" s="1"/>
  <c r="E14" i="3"/>
  <c r="C15" i="3"/>
  <c r="D14" i="3"/>
  <c r="D11" i="1"/>
  <c r="E11" i="1"/>
  <c r="C12" i="1"/>
  <c r="D11" i="2" l="1"/>
  <c r="C13" i="2"/>
  <c r="I12" i="2"/>
  <c r="D12" i="2" s="1"/>
  <c r="C16" i="3"/>
  <c r="E15" i="3"/>
  <c r="D15" i="3"/>
  <c r="C13" i="1"/>
  <c r="E12" i="1"/>
  <c r="D12" i="1"/>
  <c r="E12" i="2" l="1"/>
  <c r="C14" i="2"/>
  <c r="I13" i="2"/>
  <c r="D13" i="2" s="1"/>
  <c r="D16" i="3"/>
  <c r="E16" i="3"/>
  <c r="C17" i="3"/>
  <c r="E13" i="1"/>
  <c r="D13" i="1"/>
  <c r="C14" i="1"/>
  <c r="E13" i="2" l="1"/>
  <c r="C15" i="2"/>
  <c r="I14" i="2"/>
  <c r="D14" i="2" s="1"/>
  <c r="C18" i="3"/>
  <c r="E17" i="3"/>
  <c r="D17" i="3"/>
  <c r="C15" i="1"/>
  <c r="E14" i="1"/>
  <c r="D14" i="1"/>
  <c r="E14" i="2" l="1"/>
  <c r="C16" i="2"/>
  <c r="I15" i="2"/>
  <c r="D15" i="2" s="1"/>
  <c r="E15" i="2"/>
  <c r="C19" i="3"/>
  <c r="D18" i="3"/>
  <c r="E18" i="3"/>
  <c r="C16" i="1"/>
  <c r="D15" i="1"/>
  <c r="E15" i="1"/>
  <c r="C17" i="2" l="1"/>
  <c r="I16" i="2"/>
  <c r="D16" i="2" s="1"/>
  <c r="E16" i="2"/>
  <c r="C20" i="3"/>
  <c r="E19" i="3"/>
  <c r="D19" i="3"/>
  <c r="E16" i="1"/>
  <c r="D16" i="1"/>
  <c r="C17" i="1"/>
  <c r="C18" i="2" l="1"/>
  <c r="I17" i="2"/>
  <c r="E17" i="2" s="1"/>
  <c r="C21" i="3"/>
  <c r="E20" i="3"/>
  <c r="D20" i="3"/>
  <c r="C18" i="1"/>
  <c r="E17" i="1"/>
  <c r="D17" i="1"/>
  <c r="D17" i="2" l="1"/>
  <c r="C19" i="2"/>
  <c r="I18" i="2"/>
  <c r="E18" i="2" s="1"/>
  <c r="E21" i="3"/>
  <c r="C22" i="3"/>
  <c r="D21" i="3"/>
  <c r="C19" i="1"/>
  <c r="E18" i="1"/>
  <c r="D18" i="1"/>
  <c r="D18" i="2" l="1"/>
  <c r="C20" i="2"/>
  <c r="I19" i="2"/>
  <c r="E19" i="2" s="1"/>
  <c r="C23" i="3"/>
  <c r="E22" i="3"/>
  <c r="D22" i="3"/>
  <c r="D19" i="1"/>
  <c r="C20" i="1"/>
  <c r="E19" i="1"/>
  <c r="D19" i="2" l="1"/>
  <c r="C21" i="2"/>
  <c r="I20" i="2"/>
  <c r="D20" i="2" s="1"/>
  <c r="C24" i="3"/>
  <c r="E23" i="3"/>
  <c r="D23" i="3"/>
  <c r="C21" i="1"/>
  <c r="E20" i="1"/>
  <c r="D20" i="1"/>
  <c r="E20" i="2" l="1"/>
  <c r="C22" i="2"/>
  <c r="I21" i="2"/>
  <c r="E21" i="2" s="1"/>
  <c r="D24" i="3"/>
  <c r="C25" i="3"/>
  <c r="E24" i="3"/>
  <c r="E21" i="1"/>
  <c r="D21" i="1"/>
  <c r="C22" i="1"/>
  <c r="D21" i="2" l="1"/>
  <c r="C23" i="2"/>
  <c r="I22" i="2"/>
  <c r="D22" i="2" s="1"/>
  <c r="E22" i="2"/>
  <c r="C26" i="3"/>
  <c r="D25" i="3"/>
  <c r="E25" i="3"/>
  <c r="C23" i="1"/>
  <c r="D22" i="1"/>
  <c r="E22" i="1"/>
  <c r="C24" i="2" l="1"/>
  <c r="I23" i="2"/>
  <c r="E23" i="2" s="1"/>
  <c r="C27" i="3"/>
  <c r="D26" i="3"/>
  <c r="E26" i="3"/>
  <c r="C24" i="1"/>
  <c r="E23" i="1"/>
  <c r="D23" i="1"/>
  <c r="D23" i="2" l="1"/>
  <c r="C25" i="2"/>
  <c r="I24" i="2"/>
  <c r="D24" i="2" s="1"/>
  <c r="D27" i="3"/>
  <c r="E27" i="3"/>
  <c r="C28" i="3"/>
  <c r="E24" i="1"/>
  <c r="D24" i="1"/>
  <c r="C25" i="1"/>
  <c r="E24" i="2" l="1"/>
  <c r="C26" i="2"/>
  <c r="I25" i="2"/>
  <c r="D25" i="2" s="1"/>
  <c r="C29" i="3"/>
  <c r="E28" i="3"/>
  <c r="D28" i="3"/>
  <c r="C26" i="1"/>
  <c r="E25" i="1"/>
  <c r="D25" i="1"/>
  <c r="E25" i="2" l="1"/>
  <c r="C27" i="2"/>
  <c r="I26" i="2"/>
  <c r="D26" i="2" s="1"/>
  <c r="E29" i="3"/>
  <c r="D29" i="3"/>
  <c r="C30" i="3"/>
  <c r="C27" i="1"/>
  <c r="E26" i="1"/>
  <c r="D26" i="1"/>
  <c r="E26" i="2" l="1"/>
  <c r="C28" i="2"/>
  <c r="I27" i="2"/>
  <c r="E27" i="2" s="1"/>
  <c r="E30" i="3"/>
  <c r="C31" i="3"/>
  <c r="D30" i="3"/>
  <c r="D27" i="1"/>
  <c r="C28" i="1"/>
  <c r="E27" i="1"/>
  <c r="D27" i="2" l="1"/>
  <c r="C29" i="2"/>
  <c r="I28" i="2"/>
  <c r="E28" i="2" s="1"/>
  <c r="E31" i="3"/>
  <c r="C32" i="3"/>
  <c r="D31" i="3"/>
  <c r="E28" i="1"/>
  <c r="C29" i="1"/>
  <c r="D28" i="1"/>
  <c r="D28" i="2" l="1"/>
  <c r="C30" i="2"/>
  <c r="I29" i="2"/>
  <c r="D29" i="2" s="1"/>
  <c r="D32" i="3"/>
  <c r="E32" i="3"/>
  <c r="C33" i="3"/>
  <c r="C30" i="1"/>
  <c r="E29" i="1"/>
  <c r="D29" i="1"/>
  <c r="E29" i="2" l="1"/>
  <c r="C31" i="2"/>
  <c r="I30" i="2"/>
  <c r="D30" i="2"/>
  <c r="E30" i="2"/>
  <c r="C34" i="3"/>
  <c r="E33" i="3"/>
  <c r="D33" i="3"/>
  <c r="C31" i="1"/>
  <c r="D30" i="1"/>
  <c r="E30" i="1"/>
  <c r="C32" i="2" l="1"/>
  <c r="I31" i="2"/>
  <c r="E31" i="2"/>
  <c r="D31" i="2"/>
  <c r="C35" i="3"/>
  <c r="D34" i="3"/>
  <c r="E34" i="3"/>
  <c r="C32" i="1"/>
  <c r="E31" i="1"/>
  <c r="D31" i="1"/>
  <c r="C33" i="2" l="1"/>
  <c r="I32" i="2"/>
  <c r="D32" i="2" s="1"/>
  <c r="E32" i="2"/>
  <c r="D35" i="3"/>
  <c r="C36" i="3"/>
  <c r="E35" i="3"/>
  <c r="E32" i="1"/>
  <c r="D32" i="1"/>
  <c r="C33" i="1"/>
  <c r="C34" i="2" l="1"/>
  <c r="I33" i="2"/>
  <c r="E33" i="2" s="1"/>
  <c r="C37" i="3"/>
  <c r="E36" i="3"/>
  <c r="D36" i="3"/>
  <c r="C34" i="1"/>
  <c r="E33" i="1"/>
  <c r="D33" i="1"/>
  <c r="D33" i="2" l="1"/>
  <c r="C35" i="2"/>
  <c r="I34" i="2"/>
  <c r="D34" i="2"/>
  <c r="E34" i="2"/>
  <c r="E37" i="3"/>
  <c r="D37" i="3"/>
  <c r="C38" i="3"/>
  <c r="C35" i="1"/>
  <c r="E34" i="1"/>
  <c r="D34" i="1"/>
  <c r="C36" i="2" l="1"/>
  <c r="I35" i="2"/>
  <c r="E35" i="2" s="1"/>
  <c r="D35" i="2"/>
  <c r="C39" i="3"/>
  <c r="E38" i="3"/>
  <c r="D38" i="3"/>
  <c r="D35" i="1"/>
  <c r="E35" i="1"/>
  <c r="C36" i="1"/>
  <c r="C37" i="2" l="1"/>
  <c r="I36" i="2"/>
  <c r="E36" i="2" s="1"/>
  <c r="D36" i="2"/>
  <c r="C40" i="3"/>
  <c r="E39" i="3"/>
  <c r="D39" i="3"/>
  <c r="C37" i="1"/>
  <c r="E36" i="1"/>
  <c r="D36" i="1"/>
  <c r="C38" i="2" l="1"/>
  <c r="I37" i="2"/>
  <c r="D37" i="2" s="1"/>
  <c r="D40" i="3"/>
  <c r="E40" i="3"/>
  <c r="C38" i="1"/>
  <c r="E37" i="1"/>
  <c r="D37" i="1"/>
  <c r="E37" i="2" l="1"/>
  <c r="C39" i="2"/>
  <c r="I38" i="2"/>
  <c r="D38" i="2" s="1"/>
  <c r="C39" i="1"/>
  <c r="E38" i="1"/>
  <c r="D38" i="1"/>
  <c r="E38" i="2" l="1"/>
  <c r="C40" i="2"/>
  <c r="I39" i="2"/>
  <c r="D39" i="2"/>
  <c r="E39" i="2"/>
  <c r="C40" i="1"/>
  <c r="E39" i="1"/>
  <c r="D39" i="1"/>
  <c r="I40" i="2" l="1"/>
  <c r="D40" i="2" s="1"/>
  <c r="E40" i="1"/>
  <c r="D40" i="1"/>
  <c r="E40" i="2" l="1"/>
</calcChain>
</file>

<file path=xl/sharedStrings.xml><?xml version="1.0" encoding="utf-8"?>
<sst xmlns="http://schemas.openxmlformats.org/spreadsheetml/2006/main" count="32" uniqueCount="17">
  <si>
    <t>f[Hz]</t>
  </si>
  <si>
    <t>Vg[V]</t>
  </si>
  <si>
    <t>C1=C3</t>
  </si>
  <si>
    <t>F</t>
  </si>
  <si>
    <t>DeltaR/R</t>
  </si>
  <si>
    <t>DeltaVdR1</t>
  </si>
  <si>
    <t>DeltaVdR3</t>
  </si>
  <si>
    <t>R1[Ohm]</t>
  </si>
  <si>
    <t>R2[Ohm]</t>
  </si>
  <si>
    <t>200 K Valor real de las resistencias</t>
  </si>
  <si>
    <t>P1 800 Ohm</t>
  </si>
  <si>
    <t>P2 816 Ohm</t>
  </si>
  <si>
    <t>\textbf{Error [\%]}</t>
  </si>
  <si>
    <t>$\mathbf{f_g \ [kHz]}$</t>
  </si>
  <si>
    <t>$\mathbf{f_c \ [kHz]}$</t>
  </si>
  <si>
    <t>$\mathbf{P_{R1} + P_{R2} \ [k\Omega]}$</t>
  </si>
  <si>
    <t>$\mathbf{P_{R3} + P_{R4} \ [k\Omega]}$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</si>
</sst>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1C4A-4B2E-4256-A411-1C957A1CC369}">
  <dimension ref="C1:L46"/>
  <sheetViews>
    <sheetView workbookViewId="0">
      <selection activeCell="D3" sqref="D3"/>
    </sheetView>
  </sheetViews>
  <sheetFormatPr defaultRowHeight="15" x14ac:dyDescent="0.25"/>
  <cols>
    <col min="4" max="4" width="13.85546875" customWidth="1"/>
    <col min="5" max="5" width="13.7109375" customWidth="1"/>
  </cols>
  <sheetData>
    <row r="1" spans="3:12" x14ac:dyDescent="0.25">
      <c r="C1" t="s">
        <v>0</v>
      </c>
      <c r="D1" t="s">
        <v>5</v>
      </c>
      <c r="E1" t="s">
        <v>6</v>
      </c>
      <c r="H1" t="s">
        <v>1</v>
      </c>
      <c r="I1" t="s">
        <v>7</v>
      </c>
      <c r="J1" t="s">
        <v>2</v>
      </c>
      <c r="K1" t="s">
        <v>3</v>
      </c>
      <c r="L1" t="s">
        <v>4</v>
      </c>
    </row>
    <row r="2" spans="3:12" x14ac:dyDescent="0.25">
      <c r="C2" s="1">
        <v>10000</v>
      </c>
      <c r="D2" s="4">
        <f>$H$2*$K$2*ABS((2*PI()*C2*$J$2*I2)/((2*PI()*C2*$J$2*I2)+1))*$L$2</f>
        <v>1.111E-2</v>
      </c>
      <c r="E2" s="4">
        <f>$H$2*$K$2*ABS(((2*PI()*C2*$J$2*I2)+1))*$L$2</f>
        <v>4.444E-2</v>
      </c>
      <c r="H2">
        <v>10</v>
      </c>
      <c r="I2" s="3">
        <f>1/(2*PI()*C2*$J$2)</f>
        <v>15915.494309189533</v>
      </c>
      <c r="J2" s="1">
        <v>1.0000000000000001E-9</v>
      </c>
      <c r="K2">
        <v>0.22220000000000001</v>
      </c>
      <c r="L2">
        <v>0.01</v>
      </c>
    </row>
    <row r="3" spans="3:12" x14ac:dyDescent="0.25">
      <c r="C3" s="1">
        <f>C2+5000</f>
        <v>15000</v>
      </c>
      <c r="D3" s="4">
        <f t="shared" ref="D3:D40" si="0">$H$2*$K$2*ABS((2*PI()*C3*$J$2*I3)/((2*PI()*C3*$J$2*I3)+1))*$L$2</f>
        <v>1.111E-2</v>
      </c>
      <c r="E3" s="4">
        <f t="shared" ref="E3:E40" si="1">$H$2*$K$2*ABS(((2*PI()*C3*$J$2*I3)+1))*$L$2</f>
        <v>4.444E-2</v>
      </c>
      <c r="I3" s="3">
        <f t="shared" ref="I3:I40" si="2">1/(2*PI()*C3*$J$2)</f>
        <v>10610.32953945969</v>
      </c>
    </row>
    <row r="4" spans="3:12" x14ac:dyDescent="0.25">
      <c r="C4" s="1">
        <f>C3+5000</f>
        <v>20000</v>
      </c>
      <c r="D4" s="4">
        <f t="shared" si="0"/>
        <v>1.111E-2</v>
      </c>
      <c r="E4" s="4">
        <f t="shared" si="1"/>
        <v>4.444E-2</v>
      </c>
      <c r="I4" s="3">
        <f t="shared" si="2"/>
        <v>7957.7471545947665</v>
      </c>
    </row>
    <row r="5" spans="3:12" x14ac:dyDescent="0.25">
      <c r="C5" s="1">
        <f t="shared" ref="C5:C40" si="3">C4+5000</f>
        <v>25000</v>
      </c>
      <c r="D5" s="4">
        <f t="shared" si="0"/>
        <v>1.111E-2</v>
      </c>
      <c r="E5" s="4">
        <f t="shared" si="1"/>
        <v>4.444E-2</v>
      </c>
      <c r="I5" s="3">
        <f t="shared" si="2"/>
        <v>6366.1977236758139</v>
      </c>
    </row>
    <row r="6" spans="3:12" x14ac:dyDescent="0.25">
      <c r="C6" s="1">
        <f t="shared" si="3"/>
        <v>30000</v>
      </c>
      <c r="D6" s="4">
        <f t="shared" si="0"/>
        <v>1.111E-2</v>
      </c>
      <c r="E6" s="4">
        <f t="shared" si="1"/>
        <v>4.444E-2</v>
      </c>
      <c r="I6" s="3">
        <f t="shared" si="2"/>
        <v>5305.1647697298449</v>
      </c>
    </row>
    <row r="7" spans="3:12" x14ac:dyDescent="0.25">
      <c r="C7" s="1">
        <f t="shared" si="3"/>
        <v>35000</v>
      </c>
      <c r="D7" s="4">
        <f t="shared" si="0"/>
        <v>1.1109999999999998E-2</v>
      </c>
      <c r="E7" s="4">
        <f t="shared" si="1"/>
        <v>4.444E-2</v>
      </c>
      <c r="I7" s="3">
        <f t="shared" si="2"/>
        <v>4547.2840883398667</v>
      </c>
    </row>
    <row r="8" spans="3:12" x14ac:dyDescent="0.25">
      <c r="C8" s="1">
        <f t="shared" si="3"/>
        <v>40000</v>
      </c>
      <c r="D8" s="4">
        <f t="shared" si="0"/>
        <v>1.111E-2</v>
      </c>
      <c r="E8" s="4">
        <f t="shared" si="1"/>
        <v>4.444E-2</v>
      </c>
      <c r="I8" s="3">
        <f t="shared" si="2"/>
        <v>3978.8735772973832</v>
      </c>
    </row>
    <row r="9" spans="3:12" x14ac:dyDescent="0.25">
      <c r="C9" s="1">
        <f t="shared" si="3"/>
        <v>45000</v>
      </c>
      <c r="D9" s="4">
        <f t="shared" si="0"/>
        <v>1.111E-2</v>
      </c>
      <c r="E9" s="4">
        <f t="shared" si="1"/>
        <v>4.444E-2</v>
      </c>
      <c r="I9" s="3">
        <f t="shared" si="2"/>
        <v>3536.7765131532292</v>
      </c>
    </row>
    <row r="10" spans="3:12" x14ac:dyDescent="0.25">
      <c r="C10" s="1">
        <f t="shared" si="3"/>
        <v>50000</v>
      </c>
      <c r="D10" s="4">
        <f t="shared" si="0"/>
        <v>1.111E-2</v>
      </c>
      <c r="E10" s="4">
        <f t="shared" si="1"/>
        <v>4.444E-2</v>
      </c>
      <c r="I10" s="3">
        <f t="shared" si="2"/>
        <v>3183.098861837907</v>
      </c>
    </row>
    <row r="11" spans="3:12" x14ac:dyDescent="0.25">
      <c r="C11" s="1">
        <f t="shared" si="3"/>
        <v>55000</v>
      </c>
      <c r="D11" s="4">
        <f t="shared" si="0"/>
        <v>1.1109999999999998E-2</v>
      </c>
      <c r="E11" s="4">
        <f t="shared" si="1"/>
        <v>4.444E-2</v>
      </c>
      <c r="I11" s="3">
        <f t="shared" si="2"/>
        <v>2893.7262380344605</v>
      </c>
    </row>
    <row r="12" spans="3:12" x14ac:dyDescent="0.25">
      <c r="C12" s="1">
        <f t="shared" si="3"/>
        <v>60000</v>
      </c>
      <c r="D12" s="4">
        <f t="shared" si="0"/>
        <v>1.111E-2</v>
      </c>
      <c r="E12" s="4">
        <f t="shared" si="1"/>
        <v>4.444E-2</v>
      </c>
      <c r="I12" s="3">
        <f t="shared" si="2"/>
        <v>2652.5823848649225</v>
      </c>
    </row>
    <row r="13" spans="3:12" x14ac:dyDescent="0.25">
      <c r="C13" s="1">
        <f t="shared" si="3"/>
        <v>65000</v>
      </c>
      <c r="D13" s="4">
        <f t="shared" si="0"/>
        <v>1.1109999999999998E-2</v>
      </c>
      <c r="E13" s="4">
        <f t="shared" si="1"/>
        <v>4.444E-2</v>
      </c>
      <c r="I13" s="3">
        <f t="shared" si="2"/>
        <v>2448.5375860291588</v>
      </c>
    </row>
    <row r="14" spans="3:12" x14ac:dyDescent="0.25">
      <c r="C14" s="1">
        <f t="shared" si="3"/>
        <v>70000</v>
      </c>
      <c r="D14" s="4">
        <f t="shared" si="0"/>
        <v>1.1109999999999998E-2</v>
      </c>
      <c r="E14" s="4">
        <f t="shared" si="1"/>
        <v>4.444E-2</v>
      </c>
      <c r="I14" s="3">
        <f t="shared" si="2"/>
        <v>2273.6420441699333</v>
      </c>
    </row>
    <row r="15" spans="3:12" x14ac:dyDescent="0.25">
      <c r="C15" s="1">
        <f t="shared" si="3"/>
        <v>75000</v>
      </c>
      <c r="D15" s="4">
        <f t="shared" si="0"/>
        <v>1.1109999999999998E-2</v>
      </c>
      <c r="E15" s="4">
        <f t="shared" si="1"/>
        <v>4.444E-2</v>
      </c>
      <c r="I15" s="3">
        <f t="shared" si="2"/>
        <v>2122.0659078919375</v>
      </c>
    </row>
    <row r="16" spans="3:12" x14ac:dyDescent="0.25">
      <c r="C16" s="1">
        <f t="shared" si="3"/>
        <v>80000</v>
      </c>
      <c r="D16" s="4">
        <f t="shared" si="0"/>
        <v>1.111E-2</v>
      </c>
      <c r="E16" s="4">
        <f t="shared" si="1"/>
        <v>4.444E-2</v>
      </c>
      <c r="I16" s="3">
        <f t="shared" si="2"/>
        <v>1989.4367886486916</v>
      </c>
    </row>
    <row r="17" spans="3:9" x14ac:dyDescent="0.25">
      <c r="C17" s="1">
        <f t="shared" si="3"/>
        <v>85000</v>
      </c>
      <c r="D17" s="4">
        <f t="shared" si="0"/>
        <v>1.111E-2</v>
      </c>
      <c r="E17" s="4">
        <f t="shared" si="1"/>
        <v>4.444E-2</v>
      </c>
      <c r="I17" s="3">
        <f t="shared" si="2"/>
        <v>1872.4110951987689</v>
      </c>
    </row>
    <row r="18" spans="3:9" x14ac:dyDescent="0.25">
      <c r="C18" s="1">
        <f t="shared" si="3"/>
        <v>90000</v>
      </c>
      <c r="D18" s="4">
        <f t="shared" si="0"/>
        <v>1.111E-2</v>
      </c>
      <c r="E18" s="4">
        <f t="shared" si="1"/>
        <v>4.444E-2</v>
      </c>
      <c r="I18" s="3">
        <f t="shared" si="2"/>
        <v>1768.3882565766146</v>
      </c>
    </row>
    <row r="19" spans="3:9" x14ac:dyDescent="0.25">
      <c r="C19" s="1">
        <f t="shared" si="3"/>
        <v>95000</v>
      </c>
      <c r="D19" s="4">
        <f t="shared" si="0"/>
        <v>1.111E-2</v>
      </c>
      <c r="E19" s="4">
        <f t="shared" si="1"/>
        <v>4.444E-2</v>
      </c>
      <c r="I19" s="3">
        <f t="shared" si="2"/>
        <v>1675.3151904410036</v>
      </c>
    </row>
    <row r="20" spans="3:9" x14ac:dyDescent="0.25">
      <c r="C20" s="1">
        <f t="shared" si="3"/>
        <v>100000</v>
      </c>
      <c r="D20" s="4">
        <f t="shared" si="0"/>
        <v>1.111E-2</v>
      </c>
      <c r="E20" s="4">
        <f t="shared" si="1"/>
        <v>4.444E-2</v>
      </c>
      <c r="I20" s="3">
        <f t="shared" si="2"/>
        <v>1591.5494309189535</v>
      </c>
    </row>
    <row r="21" spans="3:9" x14ac:dyDescent="0.25">
      <c r="C21" s="1">
        <f t="shared" si="3"/>
        <v>105000</v>
      </c>
      <c r="D21" s="4">
        <f t="shared" si="0"/>
        <v>1.111E-2</v>
      </c>
      <c r="E21" s="4">
        <f t="shared" si="1"/>
        <v>4.444E-2</v>
      </c>
      <c r="I21" s="3">
        <f t="shared" si="2"/>
        <v>1515.7613627799553</v>
      </c>
    </row>
    <row r="22" spans="3:9" x14ac:dyDescent="0.25">
      <c r="C22" s="1">
        <f t="shared" si="3"/>
        <v>110000</v>
      </c>
      <c r="D22" s="4">
        <f t="shared" si="0"/>
        <v>1.1109999999999998E-2</v>
      </c>
      <c r="E22" s="4">
        <f t="shared" si="1"/>
        <v>4.444E-2</v>
      </c>
      <c r="I22" s="3">
        <f t="shared" si="2"/>
        <v>1446.8631190172302</v>
      </c>
    </row>
    <row r="23" spans="3:9" x14ac:dyDescent="0.25">
      <c r="C23" s="1">
        <f t="shared" si="3"/>
        <v>115000</v>
      </c>
      <c r="D23" s="4">
        <f t="shared" si="0"/>
        <v>1.111E-2</v>
      </c>
      <c r="E23" s="4">
        <f t="shared" si="1"/>
        <v>4.444E-2</v>
      </c>
      <c r="I23" s="3">
        <f t="shared" si="2"/>
        <v>1383.9560268860464</v>
      </c>
    </row>
    <row r="24" spans="3:9" x14ac:dyDescent="0.25">
      <c r="C24" s="1">
        <f t="shared" si="3"/>
        <v>120000</v>
      </c>
      <c r="D24" s="4">
        <f t="shared" si="0"/>
        <v>1.111E-2</v>
      </c>
      <c r="E24" s="4">
        <f t="shared" si="1"/>
        <v>4.444E-2</v>
      </c>
      <c r="I24" s="3">
        <f t="shared" si="2"/>
        <v>1326.2911924324612</v>
      </c>
    </row>
    <row r="25" spans="3:9" x14ac:dyDescent="0.25">
      <c r="C25" s="1">
        <f t="shared" si="3"/>
        <v>125000</v>
      </c>
      <c r="D25" s="4">
        <f t="shared" si="0"/>
        <v>1.1109999999999998E-2</v>
      </c>
      <c r="E25" s="4">
        <f t="shared" si="1"/>
        <v>4.444E-2</v>
      </c>
      <c r="I25" s="3">
        <f t="shared" si="2"/>
        <v>1273.2395447351626</v>
      </c>
    </row>
    <row r="26" spans="3:9" x14ac:dyDescent="0.25">
      <c r="C26" s="1">
        <f t="shared" si="3"/>
        <v>130000</v>
      </c>
      <c r="D26" s="4">
        <f t="shared" si="0"/>
        <v>1.1109999999999998E-2</v>
      </c>
      <c r="E26" s="4">
        <f t="shared" si="1"/>
        <v>4.444E-2</v>
      </c>
      <c r="I26" s="3">
        <f t="shared" si="2"/>
        <v>1224.2687930145794</v>
      </c>
    </row>
    <row r="27" spans="3:9" x14ac:dyDescent="0.25">
      <c r="C27" s="1">
        <f t="shared" si="3"/>
        <v>135000</v>
      </c>
      <c r="D27" s="4">
        <f t="shared" si="0"/>
        <v>1.111E-2</v>
      </c>
      <c r="E27" s="4">
        <f t="shared" si="1"/>
        <v>4.444E-2</v>
      </c>
      <c r="I27" s="3">
        <f t="shared" si="2"/>
        <v>1178.9255043844098</v>
      </c>
    </row>
    <row r="28" spans="3:9" x14ac:dyDescent="0.25">
      <c r="C28" s="1">
        <f t="shared" si="3"/>
        <v>140000</v>
      </c>
      <c r="D28" s="4">
        <f t="shared" si="0"/>
        <v>1.1109999999999998E-2</v>
      </c>
      <c r="E28" s="4">
        <f t="shared" si="1"/>
        <v>4.444E-2</v>
      </c>
      <c r="I28" s="3">
        <f t="shared" si="2"/>
        <v>1136.8210220849667</v>
      </c>
    </row>
    <row r="29" spans="3:9" x14ac:dyDescent="0.25">
      <c r="C29" s="1">
        <f t="shared" si="3"/>
        <v>145000</v>
      </c>
      <c r="D29" s="4">
        <f t="shared" si="0"/>
        <v>1.111E-2</v>
      </c>
      <c r="E29" s="4">
        <f t="shared" si="1"/>
        <v>4.444E-2</v>
      </c>
      <c r="I29" s="3">
        <f t="shared" si="2"/>
        <v>1097.620297185485</v>
      </c>
    </row>
    <row r="30" spans="3:9" x14ac:dyDescent="0.25">
      <c r="C30" s="1">
        <f t="shared" si="3"/>
        <v>150000</v>
      </c>
      <c r="D30" s="4">
        <f t="shared" si="0"/>
        <v>1.1109999999999998E-2</v>
      </c>
      <c r="E30" s="4">
        <f t="shared" si="1"/>
        <v>4.444E-2</v>
      </c>
      <c r="I30" s="3">
        <f t="shared" si="2"/>
        <v>1061.0329539459688</v>
      </c>
    </row>
    <row r="31" spans="3:9" x14ac:dyDescent="0.25">
      <c r="C31" s="1">
        <f t="shared" si="3"/>
        <v>155000</v>
      </c>
      <c r="D31" s="4">
        <f t="shared" si="0"/>
        <v>1.111E-2</v>
      </c>
      <c r="E31" s="4">
        <f t="shared" si="1"/>
        <v>4.444E-2</v>
      </c>
      <c r="I31" s="3">
        <f t="shared" si="2"/>
        <v>1026.806084463841</v>
      </c>
    </row>
    <row r="32" spans="3:9" x14ac:dyDescent="0.25">
      <c r="C32" s="1">
        <f t="shared" si="3"/>
        <v>160000</v>
      </c>
      <c r="D32" s="4">
        <f t="shared" si="0"/>
        <v>1.111E-2</v>
      </c>
      <c r="E32" s="4">
        <f t="shared" si="1"/>
        <v>4.444E-2</v>
      </c>
      <c r="I32" s="3">
        <f t="shared" si="2"/>
        <v>994.71839432434581</v>
      </c>
    </row>
    <row r="33" spans="3:9" x14ac:dyDescent="0.25">
      <c r="C33" s="1">
        <f t="shared" si="3"/>
        <v>165000</v>
      </c>
      <c r="D33" s="4">
        <f t="shared" si="0"/>
        <v>1.111E-2</v>
      </c>
      <c r="E33" s="4">
        <f t="shared" si="1"/>
        <v>4.444E-2</v>
      </c>
      <c r="I33" s="3">
        <f t="shared" si="2"/>
        <v>964.57541267815361</v>
      </c>
    </row>
    <row r="34" spans="3:9" x14ac:dyDescent="0.25">
      <c r="C34" s="1">
        <f t="shared" si="3"/>
        <v>170000</v>
      </c>
      <c r="D34" s="4">
        <f t="shared" si="0"/>
        <v>1.111E-2</v>
      </c>
      <c r="E34" s="4">
        <f t="shared" si="1"/>
        <v>4.444E-2</v>
      </c>
      <c r="I34" s="3">
        <f t="shared" si="2"/>
        <v>936.20554759938443</v>
      </c>
    </row>
    <row r="35" spans="3:9" x14ac:dyDescent="0.25">
      <c r="C35" s="1">
        <f t="shared" si="3"/>
        <v>175000</v>
      </c>
      <c r="D35" s="4">
        <f t="shared" si="0"/>
        <v>1.111E-2</v>
      </c>
      <c r="E35" s="4">
        <f t="shared" si="1"/>
        <v>4.444E-2</v>
      </c>
      <c r="I35" s="3">
        <f t="shared" si="2"/>
        <v>909.45681766797338</v>
      </c>
    </row>
    <row r="36" spans="3:9" x14ac:dyDescent="0.25">
      <c r="C36" s="1">
        <f t="shared" si="3"/>
        <v>180000</v>
      </c>
      <c r="D36" s="4">
        <f t="shared" si="0"/>
        <v>1.111E-2</v>
      </c>
      <c r="E36" s="4">
        <f t="shared" si="1"/>
        <v>4.444E-2</v>
      </c>
      <c r="I36" s="3">
        <f t="shared" si="2"/>
        <v>884.1941282883073</v>
      </c>
    </row>
    <row r="37" spans="3:9" x14ac:dyDescent="0.25">
      <c r="C37" s="1">
        <f t="shared" si="3"/>
        <v>185000</v>
      </c>
      <c r="D37" s="4">
        <f t="shared" si="0"/>
        <v>1.111E-2</v>
      </c>
      <c r="E37" s="4">
        <f t="shared" si="1"/>
        <v>4.444E-2</v>
      </c>
      <c r="I37" s="3">
        <f t="shared" si="2"/>
        <v>860.29698968592072</v>
      </c>
    </row>
    <row r="38" spans="3:9" x14ac:dyDescent="0.25">
      <c r="C38" s="1">
        <f t="shared" si="3"/>
        <v>190000</v>
      </c>
      <c r="D38" s="4">
        <f t="shared" si="0"/>
        <v>1.111E-2</v>
      </c>
      <c r="E38" s="4">
        <f t="shared" si="1"/>
        <v>4.444E-2</v>
      </c>
      <c r="I38" s="3">
        <f t="shared" si="2"/>
        <v>837.65759522050178</v>
      </c>
    </row>
    <row r="39" spans="3:9" x14ac:dyDescent="0.25">
      <c r="C39" s="1">
        <f t="shared" si="3"/>
        <v>195000</v>
      </c>
      <c r="D39" s="4">
        <f t="shared" si="0"/>
        <v>1.1109999999999998E-2</v>
      </c>
      <c r="E39" s="4">
        <f t="shared" si="1"/>
        <v>4.444E-2</v>
      </c>
      <c r="I39" s="3">
        <f t="shared" si="2"/>
        <v>816.17919534305292</v>
      </c>
    </row>
    <row r="40" spans="3:9" x14ac:dyDescent="0.25">
      <c r="C40" s="1">
        <f t="shared" si="3"/>
        <v>200000</v>
      </c>
      <c r="D40" s="4">
        <f t="shared" si="0"/>
        <v>1.111E-2</v>
      </c>
      <c r="E40" s="4">
        <f t="shared" si="1"/>
        <v>4.444E-2</v>
      </c>
      <c r="I40" s="3">
        <f t="shared" si="2"/>
        <v>795.77471545947674</v>
      </c>
    </row>
    <row r="41" spans="3:9" x14ac:dyDescent="0.25">
      <c r="C41" s="1"/>
    </row>
    <row r="42" spans="3:9" x14ac:dyDescent="0.25">
      <c r="C42" s="1"/>
    </row>
    <row r="43" spans="3:9" x14ac:dyDescent="0.25">
      <c r="C43" s="1"/>
    </row>
    <row r="44" spans="3:9" x14ac:dyDescent="0.25">
      <c r="C44" s="1"/>
    </row>
    <row r="45" spans="3:9" x14ac:dyDescent="0.25">
      <c r="C45" s="1"/>
    </row>
    <row r="46" spans="3:9" x14ac:dyDescent="0.25">
      <c r="C4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8AC4-4AAF-488D-B0E3-635ED7042BBC}">
  <dimension ref="C1:L40"/>
  <sheetViews>
    <sheetView workbookViewId="0">
      <selection activeCell="I2" sqref="I2"/>
    </sheetView>
  </sheetViews>
  <sheetFormatPr defaultRowHeight="15" x14ac:dyDescent="0.25"/>
  <cols>
    <col min="4" max="4" width="11.7109375" customWidth="1"/>
    <col min="5" max="5" width="11.85546875" customWidth="1"/>
  </cols>
  <sheetData>
    <row r="1" spans="3:12" x14ac:dyDescent="0.25">
      <c r="C1" t="s">
        <v>0</v>
      </c>
      <c r="D1" t="s">
        <v>5</v>
      </c>
      <c r="E1" t="s">
        <v>6</v>
      </c>
      <c r="H1" t="s">
        <v>1</v>
      </c>
      <c r="I1" t="s">
        <v>8</v>
      </c>
      <c r="J1" t="s">
        <v>2</v>
      </c>
      <c r="K1" t="s">
        <v>3</v>
      </c>
      <c r="L1" t="s">
        <v>4</v>
      </c>
    </row>
    <row r="2" spans="3:12" x14ac:dyDescent="0.25">
      <c r="C2" s="1">
        <v>10000</v>
      </c>
      <c r="D2" s="2">
        <f>$H$2*$K$2*ABS((2*PI()*C2*$J$2*$I$2)/((2*PI()*C2*$J$2*$I$2)+1))*$L$2</f>
        <v>1.0571141507337469E-3</v>
      </c>
      <c r="E2" s="2">
        <f>$H$2*$K$2*ABS(((2*PI()*C2*$J$2*$I$2)+1))*$L$2</f>
        <v>2.3329918401327965E-2</v>
      </c>
      <c r="H2">
        <v>10</v>
      </c>
      <c r="I2">
        <v>795</v>
      </c>
      <c r="J2" s="1">
        <v>1.0000000000000001E-9</v>
      </c>
      <c r="K2">
        <v>0.22220000000000001</v>
      </c>
      <c r="L2">
        <v>0.01</v>
      </c>
    </row>
    <row r="3" spans="3:12" x14ac:dyDescent="0.25">
      <c r="C3" s="1">
        <f>C2+5000</f>
        <v>15000</v>
      </c>
      <c r="D3" s="2">
        <f t="shared" ref="D3:D40" si="0">$H$2*$K$2*ABS((2*PI()*C3*$J$2*$I$2)/((2*PI()*C3*$J$2*$I$2)+1))*$L$2</f>
        <v>1.5488285488712717E-3</v>
      </c>
      <c r="E3" s="2">
        <f t="shared" ref="E3:E40" si="1">$H$2*$K$2*ABS(((2*PI()*C3*$J$2*$I$2)+1))*$L$2</f>
        <v>2.3884877601991952E-2</v>
      </c>
    </row>
    <row r="4" spans="3:12" x14ac:dyDescent="0.25">
      <c r="C4" s="1">
        <f t="shared" ref="C4:C40" si="2">C3+5000</f>
        <v>20000</v>
      </c>
      <c r="D4" s="2">
        <f t="shared" si="0"/>
        <v>2.0182120753627374E-3</v>
      </c>
      <c r="E4" s="2">
        <f t="shared" si="1"/>
        <v>2.4439836802655934E-2</v>
      </c>
    </row>
    <row r="5" spans="3:12" x14ac:dyDescent="0.25">
      <c r="C5" s="1">
        <f t="shared" si="2"/>
        <v>25000</v>
      </c>
      <c r="D5" s="2">
        <f t="shared" si="0"/>
        <v>2.4667521665541555E-3</v>
      </c>
      <c r="E5" s="2">
        <f t="shared" si="1"/>
        <v>2.4994796003319917E-2</v>
      </c>
    </row>
    <row r="6" spans="3:12" x14ac:dyDescent="0.25">
      <c r="C6" s="1">
        <f t="shared" si="2"/>
        <v>30000</v>
      </c>
      <c r="D6" s="2">
        <f t="shared" si="0"/>
        <v>2.8958070260096144E-3</v>
      </c>
      <c r="E6" s="2">
        <f t="shared" si="1"/>
        <v>2.55497552039839E-2</v>
      </c>
    </row>
    <row r="7" spans="3:12" x14ac:dyDescent="0.25">
      <c r="C7" s="1">
        <f t="shared" si="2"/>
        <v>35000</v>
      </c>
      <c r="D7" s="2">
        <f t="shared" si="0"/>
        <v>3.3066193612869862E-3</v>
      </c>
      <c r="E7" s="2">
        <f t="shared" si="1"/>
        <v>2.6104714404647882E-2</v>
      </c>
    </row>
    <row r="8" spans="3:12" x14ac:dyDescent="0.25">
      <c r="C8" s="1">
        <f t="shared" si="2"/>
        <v>40000</v>
      </c>
      <c r="D8" s="2">
        <f t="shared" si="0"/>
        <v>3.7003284050099554E-3</v>
      </c>
      <c r="E8" s="2">
        <f t="shared" si="1"/>
        <v>2.6659673605311868E-2</v>
      </c>
    </row>
    <row r="9" spans="3:12" x14ac:dyDescent="0.25">
      <c r="C9" s="1">
        <f t="shared" si="2"/>
        <v>45000</v>
      </c>
      <c r="D9" s="2">
        <f t="shared" si="0"/>
        <v>4.0779804651420474E-3</v>
      </c>
      <c r="E9" s="2">
        <f t="shared" si="1"/>
        <v>2.7214632805975851E-2</v>
      </c>
    </row>
    <row r="10" spans="3:12" x14ac:dyDescent="0.25">
      <c r="C10" s="1">
        <f t="shared" si="2"/>
        <v>50000</v>
      </c>
      <c r="D10" s="2">
        <f t="shared" si="0"/>
        <v>4.4405382102139877E-3</v>
      </c>
      <c r="E10" s="2">
        <f t="shared" si="1"/>
        <v>2.7769592006639834E-2</v>
      </c>
    </row>
    <row r="11" spans="3:12" x14ac:dyDescent="0.25">
      <c r="C11" s="1">
        <f t="shared" si="2"/>
        <v>55000</v>
      </c>
      <c r="D11" s="2">
        <f t="shared" si="0"/>
        <v>4.7888888630056624E-3</v>
      </c>
      <c r="E11" s="2">
        <f t="shared" si="1"/>
        <v>2.8324551207303816E-2</v>
      </c>
    </row>
    <row r="12" spans="3:12" x14ac:dyDescent="0.25">
      <c r="C12" s="1">
        <f t="shared" si="2"/>
        <v>60000</v>
      </c>
      <c r="D12" s="2">
        <f t="shared" si="0"/>
        <v>5.1238514495113704E-3</v>
      </c>
      <c r="E12" s="2">
        <f t="shared" si="1"/>
        <v>2.8879510407967799E-2</v>
      </c>
    </row>
    <row r="13" spans="3:12" x14ac:dyDescent="0.25">
      <c r="C13" s="1">
        <f t="shared" si="2"/>
        <v>65000</v>
      </c>
      <c r="D13" s="2">
        <f t="shared" si="0"/>
        <v>5.4461832278706315E-3</v>
      </c>
      <c r="E13" s="2">
        <f t="shared" si="1"/>
        <v>2.9434469608631785E-2</v>
      </c>
    </row>
    <row r="14" spans="3:12" x14ac:dyDescent="0.25">
      <c r="C14" s="1">
        <f t="shared" si="2"/>
        <v>70000</v>
      </c>
      <c r="D14" s="2">
        <f t="shared" si="0"/>
        <v>5.75658540348858E-3</v>
      </c>
      <c r="E14" s="2">
        <f t="shared" si="1"/>
        <v>2.9989428809295768E-2</v>
      </c>
    </row>
    <row r="15" spans="3:12" x14ac:dyDescent="0.25">
      <c r="C15" s="1">
        <f t="shared" si="2"/>
        <v>75000</v>
      </c>
      <c r="D15" s="2">
        <f t="shared" si="0"/>
        <v>6.0557082211302564E-3</v>
      </c>
      <c r="E15" s="2">
        <f t="shared" si="1"/>
        <v>3.054438800995975E-2</v>
      </c>
    </row>
    <row r="16" spans="3:12" x14ac:dyDescent="0.25">
      <c r="C16" s="1">
        <f t="shared" si="2"/>
        <v>80000</v>
      </c>
      <c r="D16" s="2">
        <f t="shared" si="0"/>
        <v>6.3441555118128254E-3</v>
      </c>
      <c r="E16" s="2">
        <f t="shared" si="1"/>
        <v>3.1099347210623733E-2</v>
      </c>
    </row>
    <row r="17" spans="3:5" x14ac:dyDescent="0.25">
      <c r="C17" s="1">
        <f t="shared" si="2"/>
        <v>85000</v>
      </c>
      <c r="D17" s="2">
        <f t="shared" si="0"/>
        <v>6.6224887614046825E-3</v>
      </c>
      <c r="E17" s="2">
        <f t="shared" si="1"/>
        <v>3.1654306411287719E-2</v>
      </c>
    </row>
    <row r="18" spans="3:5" x14ac:dyDescent="0.25">
      <c r="C18" s="1">
        <f t="shared" si="2"/>
        <v>90000</v>
      </c>
      <c r="D18" s="2">
        <f t="shared" si="0"/>
        <v>6.8912307586176339E-3</v>
      </c>
      <c r="E18" s="2">
        <f t="shared" si="1"/>
        <v>3.2209265611951705E-2</v>
      </c>
    </row>
    <row r="19" spans="3:5" x14ac:dyDescent="0.25">
      <c r="C19" s="1">
        <f t="shared" si="2"/>
        <v>95000</v>
      </c>
      <c r="D19" s="2">
        <f t="shared" si="0"/>
        <v>7.1508688722617779E-3</v>
      </c>
      <c r="E19" s="2">
        <f t="shared" si="1"/>
        <v>3.2764224812615685E-2</v>
      </c>
    </row>
    <row r="20" spans="3:5" x14ac:dyDescent="0.25">
      <c r="C20" s="1">
        <f t="shared" si="2"/>
        <v>100000</v>
      </c>
      <c r="D20" s="2">
        <f t="shared" si="0"/>
        <v>7.4018580009876586E-3</v>
      </c>
      <c r="E20" s="2">
        <f t="shared" si="1"/>
        <v>3.3319184013279671E-2</v>
      </c>
    </row>
    <row r="21" spans="3:5" x14ac:dyDescent="0.25">
      <c r="C21" s="1">
        <f t="shared" si="2"/>
        <v>105000</v>
      </c>
      <c r="D21" s="2">
        <f t="shared" si="0"/>
        <v>7.6446232330751318E-3</v>
      </c>
      <c r="E21" s="2">
        <f t="shared" si="1"/>
        <v>3.387414321394365E-2</v>
      </c>
    </row>
    <row r="22" spans="3:5" x14ac:dyDescent="0.25">
      <c r="C22" s="1">
        <f t="shared" si="2"/>
        <v>110000</v>
      </c>
      <c r="D22" s="2">
        <f t="shared" si="0"/>
        <v>7.8795622489850302E-3</v>
      </c>
      <c r="E22" s="2">
        <f t="shared" si="1"/>
        <v>3.4429102414607636E-2</v>
      </c>
    </row>
    <row r="23" spans="3:5" x14ac:dyDescent="0.25">
      <c r="C23" s="1">
        <f t="shared" si="2"/>
        <v>115000</v>
      </c>
      <c r="D23" s="2">
        <f t="shared" si="0"/>
        <v>8.1070474952378794E-3</v>
      </c>
      <c r="E23" s="2">
        <f t="shared" si="1"/>
        <v>3.4984061615271615E-2</v>
      </c>
    </row>
    <row r="24" spans="3:5" x14ac:dyDescent="0.25">
      <c r="C24" s="1">
        <f t="shared" si="2"/>
        <v>120000</v>
      </c>
      <c r="D24" s="2">
        <f t="shared" si="0"/>
        <v>8.3274281546155179E-3</v>
      </c>
      <c r="E24" s="2">
        <f t="shared" si="1"/>
        <v>3.5539020815935601E-2</v>
      </c>
    </row>
    <row r="25" spans="3:5" x14ac:dyDescent="0.25">
      <c r="C25" s="1">
        <f t="shared" si="2"/>
        <v>125000</v>
      </c>
      <c r="D25" s="2">
        <f t="shared" si="0"/>
        <v>8.5410319346069657E-3</v>
      </c>
      <c r="E25" s="2">
        <f t="shared" si="1"/>
        <v>3.6093980016599587E-2</v>
      </c>
    </row>
    <row r="26" spans="3:5" x14ac:dyDescent="0.25">
      <c r="C26" s="1">
        <f t="shared" si="2"/>
        <v>130000</v>
      </c>
      <c r="D26" s="2">
        <f t="shared" si="0"/>
        <v>8.7481666933642618E-3</v>
      </c>
      <c r="E26" s="2">
        <f t="shared" si="1"/>
        <v>3.6648939217263574E-2</v>
      </c>
    </row>
    <row r="27" spans="3:5" x14ac:dyDescent="0.25">
      <c r="C27" s="1">
        <f t="shared" si="2"/>
        <v>135000</v>
      </c>
      <c r="D27" s="2">
        <f t="shared" si="0"/>
        <v>8.9491219201349708E-3</v>
      </c>
      <c r="E27" s="2">
        <f t="shared" si="1"/>
        <v>3.7203898417927553E-2</v>
      </c>
    </row>
    <row r="28" spans="3:5" x14ac:dyDescent="0.25">
      <c r="C28" s="1">
        <f t="shared" si="2"/>
        <v>140000</v>
      </c>
      <c r="D28" s="2">
        <f t="shared" si="0"/>
        <v>9.1441700851431409E-3</v>
      </c>
      <c r="E28" s="2">
        <f t="shared" si="1"/>
        <v>3.7758857618591539E-2</v>
      </c>
    </row>
    <row r="29" spans="3:5" x14ac:dyDescent="0.25">
      <c r="C29" s="1">
        <f t="shared" si="2"/>
        <v>145000</v>
      </c>
      <c r="D29" s="2">
        <f t="shared" si="0"/>
        <v>9.3335678721555865E-3</v>
      </c>
      <c r="E29" s="2">
        <f t="shared" si="1"/>
        <v>3.8313816819255518E-2</v>
      </c>
    </row>
    <row r="30" spans="3:5" x14ac:dyDescent="0.25">
      <c r="C30" s="1">
        <f t="shared" si="2"/>
        <v>150000</v>
      </c>
      <c r="D30" s="2">
        <f t="shared" si="0"/>
        <v>9.5175573054584045E-3</v>
      </c>
      <c r="E30" s="2">
        <f t="shared" si="1"/>
        <v>3.8868776019919504E-2</v>
      </c>
    </row>
    <row r="31" spans="3:5" x14ac:dyDescent="0.25">
      <c r="C31" s="1">
        <f t="shared" si="2"/>
        <v>155000</v>
      </c>
      <c r="D31" s="2">
        <f t="shared" si="0"/>
        <v>9.6963667816483308E-3</v>
      </c>
      <c r="E31" s="2">
        <f t="shared" si="1"/>
        <v>3.9423735220583483E-2</v>
      </c>
    </row>
    <row r="32" spans="3:5" x14ac:dyDescent="0.25">
      <c r="C32" s="1">
        <f t="shared" si="2"/>
        <v>160000</v>
      </c>
      <c r="D32" s="2">
        <f t="shared" si="0"/>
        <v>9.8702120154879735E-3</v>
      </c>
      <c r="E32" s="2">
        <f t="shared" si="1"/>
        <v>3.997869442124747E-2</v>
      </c>
    </row>
    <row r="33" spans="3:5" x14ac:dyDescent="0.25">
      <c r="C33" s="1">
        <f t="shared" si="2"/>
        <v>165000</v>
      </c>
      <c r="D33" s="2">
        <f t="shared" si="0"/>
        <v>1.0039296908061031E-2</v>
      </c>
      <c r="E33" s="2">
        <f t="shared" si="1"/>
        <v>4.0533653621911449E-2</v>
      </c>
    </row>
    <row r="34" spans="3:5" x14ac:dyDescent="0.25">
      <c r="C34" s="1">
        <f t="shared" si="2"/>
        <v>170000</v>
      </c>
      <c r="D34" s="2">
        <f t="shared" si="0"/>
        <v>1.0203814344573606E-2</v>
      </c>
      <c r="E34" s="2">
        <f t="shared" si="1"/>
        <v>4.1088612822575428E-2</v>
      </c>
    </row>
    <row r="35" spans="3:5" x14ac:dyDescent="0.25">
      <c r="C35" s="1">
        <f t="shared" si="2"/>
        <v>175000</v>
      </c>
      <c r="D35" s="2">
        <f t="shared" si="0"/>
        <v>1.0363946928364546E-2</v>
      </c>
      <c r="E35" s="2">
        <f t="shared" si="1"/>
        <v>4.1643572023239414E-2</v>
      </c>
    </row>
    <row r="36" spans="3:5" x14ac:dyDescent="0.25">
      <c r="C36" s="1">
        <f t="shared" si="2"/>
        <v>180000</v>
      </c>
      <c r="D36" s="2">
        <f t="shared" si="0"/>
        <v>1.0519867656997335E-2</v>
      </c>
      <c r="E36" s="2">
        <f t="shared" si="1"/>
        <v>4.21985312239034E-2</v>
      </c>
    </row>
    <row r="37" spans="3:5" x14ac:dyDescent="0.25">
      <c r="C37" s="1">
        <f t="shared" si="2"/>
        <v>185000</v>
      </c>
      <c r="D37" s="2">
        <f t="shared" si="0"/>
        <v>1.0671740545696137E-2</v>
      </c>
      <c r="E37" s="2">
        <f t="shared" si="1"/>
        <v>4.2753490424567386E-2</v>
      </c>
    </row>
    <row r="38" spans="3:5" x14ac:dyDescent="0.25">
      <c r="C38" s="1">
        <f t="shared" si="2"/>
        <v>190000</v>
      </c>
      <c r="D38" s="2">
        <f t="shared" si="0"/>
        <v>1.0819721202849169E-2</v>
      </c>
      <c r="E38" s="2">
        <f t="shared" si="1"/>
        <v>4.3308449625231366E-2</v>
      </c>
    </row>
    <row r="39" spans="3:5" x14ac:dyDescent="0.25">
      <c r="C39" s="1">
        <f t="shared" si="2"/>
        <v>195000</v>
      </c>
      <c r="D39" s="2">
        <f t="shared" si="0"/>
        <v>1.0963957361824537E-2</v>
      </c>
      <c r="E39" s="2">
        <f t="shared" si="1"/>
        <v>4.3863408825895352E-2</v>
      </c>
    </row>
    <row r="40" spans="3:5" x14ac:dyDescent="0.25">
      <c r="C40" s="1">
        <f t="shared" si="2"/>
        <v>200000</v>
      </c>
      <c r="D40" s="2">
        <f t="shared" si="0"/>
        <v>1.1104589372919282E-2</v>
      </c>
      <c r="E40" s="2">
        <f t="shared" si="1"/>
        <v>4.4418368026559331E-2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4644-D242-4850-B7EC-52FEB8CAB22D}">
  <dimension ref="C1:L40"/>
  <sheetViews>
    <sheetView workbookViewId="0">
      <selection activeCell="H23" sqref="H23"/>
    </sheetView>
  </sheetViews>
  <sheetFormatPr defaultRowHeight="15" x14ac:dyDescent="0.25"/>
  <cols>
    <col min="4" max="4" width="16.5703125" customWidth="1"/>
    <col min="5" max="5" width="12.5703125" customWidth="1"/>
  </cols>
  <sheetData>
    <row r="1" spans="3:12" x14ac:dyDescent="0.25">
      <c r="C1" t="s">
        <v>0</v>
      </c>
      <c r="D1" t="s">
        <v>5</v>
      </c>
      <c r="E1" t="s">
        <v>6</v>
      </c>
      <c r="H1" t="s">
        <v>1</v>
      </c>
      <c r="I1" t="s">
        <v>8</v>
      </c>
      <c r="J1" t="s">
        <v>2</v>
      </c>
      <c r="K1" t="s">
        <v>3</v>
      </c>
      <c r="L1" t="s">
        <v>4</v>
      </c>
    </row>
    <row r="2" spans="3:12" x14ac:dyDescent="0.25">
      <c r="C2" s="1">
        <v>10000</v>
      </c>
      <c r="D2" s="2">
        <f>$H$2*$K$2*ABS((2*PI()*C2*$J$2*$I$2)/((2*PI()*C2*$J$2*$I$2)+1))*$L$2</f>
        <v>7.4328382136636707E-3</v>
      </c>
      <c r="E2" s="2">
        <f>$H$2*$K$2*ABS(((2*PI()*C2*$J$2*$I$2)+1))*$L$2</f>
        <v>3.3388990202042432E-2</v>
      </c>
      <c r="H2">
        <v>10</v>
      </c>
      <c r="I2" s="1">
        <v>8000</v>
      </c>
      <c r="J2" s="1">
        <v>1.0000000000000001E-9</v>
      </c>
      <c r="K2">
        <v>0.22220000000000001</v>
      </c>
      <c r="L2">
        <v>0.01</v>
      </c>
    </row>
    <row r="3" spans="3:12" x14ac:dyDescent="0.25">
      <c r="C3" s="1">
        <f>C2+5000</f>
        <v>15000</v>
      </c>
      <c r="D3" s="2">
        <f t="shared" ref="D3:D40" si="0">$H$2*$K$2*ABS((2*PI()*C3*$J$2*$I$2)/((2*PI()*C3*$J$2*$I$2)+1))*$L$2</f>
        <v>9.551684704082939E-3</v>
      </c>
      <c r="E3" s="2">
        <f t="shared" ref="E3:E40" si="1">$H$2*$K$2*ABS(((2*PI()*C3*$J$2*$I$2)+1))*$L$2</f>
        <v>3.8973485303063653E-2</v>
      </c>
    </row>
    <row r="4" spans="3:12" x14ac:dyDescent="0.25">
      <c r="C4" s="1">
        <f t="shared" ref="C4:C40" si="2">C3+5000</f>
        <v>20000</v>
      </c>
      <c r="D4" s="2">
        <f t="shared" si="0"/>
        <v>1.1139417004035999E-2</v>
      </c>
      <c r="E4" s="2">
        <f t="shared" si="1"/>
        <v>4.4557980404084867E-2</v>
      </c>
    </row>
    <row r="5" spans="3:12" x14ac:dyDescent="0.25">
      <c r="C5" s="1">
        <f t="shared" si="2"/>
        <v>25000</v>
      </c>
      <c r="D5" s="2">
        <f t="shared" si="0"/>
        <v>1.2373489730483632E-2</v>
      </c>
      <c r="E5" s="2">
        <f t="shared" si="1"/>
        <v>5.0142475505106081E-2</v>
      </c>
    </row>
    <row r="6" spans="3:12" x14ac:dyDescent="0.25">
      <c r="C6" s="1">
        <f t="shared" si="2"/>
        <v>30000</v>
      </c>
      <c r="D6" s="2">
        <f t="shared" si="0"/>
        <v>1.33602253768714E-2</v>
      </c>
      <c r="E6" s="2">
        <f t="shared" si="1"/>
        <v>5.5726970606127309E-2</v>
      </c>
    </row>
    <row r="7" spans="3:12" x14ac:dyDescent="0.25">
      <c r="C7" s="1">
        <f t="shared" si="2"/>
        <v>35000</v>
      </c>
      <c r="D7" s="2">
        <f t="shared" si="0"/>
        <v>1.4167209313861919E-2</v>
      </c>
      <c r="E7" s="2">
        <f t="shared" si="1"/>
        <v>6.1311465707148509E-2</v>
      </c>
    </row>
    <row r="8" spans="3:12" x14ac:dyDescent="0.25">
      <c r="C8" s="1">
        <f t="shared" si="2"/>
        <v>40000</v>
      </c>
      <c r="D8" s="2">
        <f t="shared" si="0"/>
        <v>1.483945872313859E-2</v>
      </c>
      <c r="E8" s="2">
        <f t="shared" si="1"/>
        <v>6.689596080816973E-2</v>
      </c>
    </row>
    <row r="9" spans="3:12" x14ac:dyDescent="0.25">
      <c r="C9" s="1">
        <f t="shared" si="2"/>
        <v>45000</v>
      </c>
      <c r="D9" s="2">
        <f t="shared" si="0"/>
        <v>1.5408116799119192E-2</v>
      </c>
      <c r="E9" s="2">
        <f t="shared" si="1"/>
        <v>7.2480455909190958E-2</v>
      </c>
    </row>
    <row r="10" spans="3:12" x14ac:dyDescent="0.25">
      <c r="C10" s="1">
        <f t="shared" si="2"/>
        <v>50000</v>
      </c>
      <c r="D10" s="2">
        <f t="shared" si="0"/>
        <v>1.5895415232946061E-2</v>
      </c>
      <c r="E10" s="2">
        <f t="shared" si="1"/>
        <v>7.8064951010212158E-2</v>
      </c>
    </row>
    <row r="11" spans="3:12" x14ac:dyDescent="0.25">
      <c r="C11" s="1">
        <f t="shared" si="2"/>
        <v>55000</v>
      </c>
      <c r="D11" s="2">
        <f t="shared" si="0"/>
        <v>1.6317648903216148E-2</v>
      </c>
      <c r="E11" s="2">
        <f t="shared" si="1"/>
        <v>8.3649446111233386E-2</v>
      </c>
    </row>
    <row r="12" spans="3:12" x14ac:dyDescent="0.25">
      <c r="C12" s="1">
        <f t="shared" si="2"/>
        <v>60000</v>
      </c>
      <c r="D12" s="2">
        <f t="shared" si="0"/>
        <v>1.6687033582820213E-2</v>
      </c>
      <c r="E12" s="2">
        <f t="shared" si="1"/>
        <v>8.9233941212254614E-2</v>
      </c>
    </row>
    <row r="13" spans="3:12" x14ac:dyDescent="0.25">
      <c r="C13" s="1">
        <f t="shared" si="2"/>
        <v>65000</v>
      </c>
      <c r="D13" s="2">
        <f t="shared" si="0"/>
        <v>1.7012907168720399E-2</v>
      </c>
      <c r="E13" s="2">
        <f t="shared" si="1"/>
        <v>9.4818436313275814E-2</v>
      </c>
    </row>
    <row r="14" spans="3:12" x14ac:dyDescent="0.25">
      <c r="C14" s="1">
        <f t="shared" si="2"/>
        <v>70000</v>
      </c>
      <c r="D14" s="2">
        <f t="shared" si="0"/>
        <v>1.7302530031292548E-2</v>
      </c>
      <c r="E14" s="2">
        <f t="shared" si="1"/>
        <v>0.10040293141429701</v>
      </c>
    </row>
    <row r="15" spans="3:12" x14ac:dyDescent="0.25">
      <c r="C15" s="1">
        <f t="shared" si="2"/>
        <v>75000</v>
      </c>
      <c r="D15" s="2">
        <f t="shared" si="0"/>
        <v>1.7561632340430101E-2</v>
      </c>
      <c r="E15" s="2">
        <f t="shared" si="1"/>
        <v>0.10598742651531824</v>
      </c>
    </row>
    <row r="16" spans="3:12" x14ac:dyDescent="0.25">
      <c r="C16" s="1">
        <f t="shared" si="2"/>
        <v>80000</v>
      </c>
      <c r="D16" s="2">
        <f t="shared" si="0"/>
        <v>1.779479702018779E-2</v>
      </c>
      <c r="E16" s="2">
        <f t="shared" si="1"/>
        <v>0.11157192161633947</v>
      </c>
    </row>
    <row r="17" spans="3:5" x14ac:dyDescent="0.25">
      <c r="C17" s="1">
        <f t="shared" si="2"/>
        <v>85000</v>
      </c>
      <c r="D17" s="2">
        <f t="shared" si="0"/>
        <v>1.8005733177627669E-2</v>
      </c>
      <c r="E17" s="2">
        <f t="shared" si="1"/>
        <v>0.11715641671736067</v>
      </c>
    </row>
    <row r="18" spans="3:5" x14ac:dyDescent="0.25">
      <c r="C18" s="1">
        <f t="shared" si="2"/>
        <v>90000</v>
      </c>
      <c r="D18" s="2">
        <f t="shared" si="0"/>
        <v>1.819747488848247E-2</v>
      </c>
      <c r="E18" s="2">
        <f t="shared" si="1"/>
        <v>0.12274091181838191</v>
      </c>
    </row>
    <row r="19" spans="3:5" x14ac:dyDescent="0.25">
      <c r="C19" s="1">
        <f t="shared" si="2"/>
        <v>95000</v>
      </c>
      <c r="D19" s="2">
        <f t="shared" si="0"/>
        <v>1.8372528078012686E-2</v>
      </c>
      <c r="E19" s="2">
        <f t="shared" si="1"/>
        <v>0.12832540691940308</v>
      </c>
    </row>
    <row r="20" spans="3:5" x14ac:dyDescent="0.25">
      <c r="C20" s="1">
        <f t="shared" si="2"/>
        <v>100000</v>
      </c>
      <c r="D20" s="2">
        <f t="shared" si="0"/>
        <v>1.8532980649297353E-2</v>
      </c>
      <c r="E20" s="2">
        <f t="shared" si="1"/>
        <v>0.13390990202042433</v>
      </c>
    </row>
    <row r="21" spans="3:5" x14ac:dyDescent="0.25">
      <c r="C21" s="1">
        <f t="shared" si="2"/>
        <v>105000</v>
      </c>
      <c r="D21" s="2">
        <f t="shared" si="0"/>
        <v>1.8680586158380585E-2</v>
      </c>
      <c r="E21" s="2">
        <f t="shared" si="1"/>
        <v>0.13949439712144557</v>
      </c>
    </row>
    <row r="22" spans="3:5" x14ac:dyDescent="0.25">
      <c r="C22" s="1">
        <f t="shared" si="2"/>
        <v>110000</v>
      </c>
      <c r="D22" s="2">
        <f t="shared" si="0"/>
        <v>1.8816828164066022E-2</v>
      </c>
      <c r="E22" s="2">
        <f t="shared" si="1"/>
        <v>0.14507889222246675</v>
      </c>
    </row>
    <row r="23" spans="3:5" x14ac:dyDescent="0.25">
      <c r="C23" s="1">
        <f t="shared" si="2"/>
        <v>115000</v>
      </c>
      <c r="D23" s="2">
        <f t="shared" si="0"/>
        <v>1.8942970266559053E-2</v>
      </c>
      <c r="E23" s="2">
        <f t="shared" si="1"/>
        <v>0.15066338732348797</v>
      </c>
    </row>
    <row r="24" spans="3:5" x14ac:dyDescent="0.25">
      <c r="C24" s="1">
        <f t="shared" si="2"/>
        <v>120000</v>
      </c>
      <c r="D24" s="2">
        <f t="shared" si="0"/>
        <v>1.9060095415446392E-2</v>
      </c>
      <c r="E24" s="2">
        <f t="shared" si="1"/>
        <v>0.15624788242450921</v>
      </c>
    </row>
    <row r="25" spans="3:5" x14ac:dyDescent="0.25">
      <c r="C25" s="1">
        <f t="shared" si="2"/>
        <v>125000</v>
      </c>
      <c r="D25" s="2">
        <f t="shared" si="0"/>
        <v>1.9169137079061264E-2</v>
      </c>
      <c r="E25" s="2">
        <f t="shared" si="1"/>
        <v>0.1618323775255304</v>
      </c>
    </row>
    <row r="26" spans="3:5" x14ac:dyDescent="0.25">
      <c r="C26" s="1">
        <f t="shared" si="2"/>
        <v>130000</v>
      </c>
      <c r="D26" s="2">
        <f t="shared" si="0"/>
        <v>1.9270904175582498E-2</v>
      </c>
      <c r="E26" s="2">
        <f t="shared" si="1"/>
        <v>0.16741687262655164</v>
      </c>
    </row>
    <row r="27" spans="3:5" x14ac:dyDescent="0.25">
      <c r="C27" s="1">
        <f t="shared" si="2"/>
        <v>135000</v>
      </c>
      <c r="D27" s="2">
        <f t="shared" si="0"/>
        <v>1.9366101175468858E-2</v>
      </c>
      <c r="E27" s="2">
        <f t="shared" si="1"/>
        <v>0.17300136772757285</v>
      </c>
    </row>
    <row r="28" spans="3:5" x14ac:dyDescent="0.25">
      <c r="C28" s="1">
        <f t="shared" si="2"/>
        <v>140000</v>
      </c>
      <c r="D28" s="2">
        <f t="shared" si="0"/>
        <v>1.9455344432196865E-2</v>
      </c>
      <c r="E28" s="2">
        <f t="shared" si="1"/>
        <v>0.17858586282859404</v>
      </c>
    </row>
    <row r="29" spans="3:5" x14ac:dyDescent="0.25">
      <c r="C29" s="1">
        <f t="shared" si="2"/>
        <v>145000</v>
      </c>
      <c r="D29" s="2">
        <f t="shared" si="0"/>
        <v>1.953917554187146E-2</v>
      </c>
      <c r="E29" s="2">
        <f t="shared" si="1"/>
        <v>0.18417035792961531</v>
      </c>
    </row>
    <row r="30" spans="3:5" x14ac:dyDescent="0.25">
      <c r="C30" s="1">
        <f t="shared" si="2"/>
        <v>150000</v>
      </c>
      <c r="D30" s="2">
        <f t="shared" si="0"/>
        <v>1.9618072343792516E-2</v>
      </c>
      <c r="E30" s="2">
        <f t="shared" si="1"/>
        <v>0.18975485303063649</v>
      </c>
    </row>
    <row r="31" spans="3:5" x14ac:dyDescent="0.25">
      <c r="C31" s="1">
        <f t="shared" si="2"/>
        <v>155000</v>
      </c>
      <c r="D31" s="2">
        <f t="shared" si="0"/>
        <v>1.9692458034070895E-2</v>
      </c>
      <c r="E31" s="2">
        <f t="shared" si="1"/>
        <v>0.19533934813165771</v>
      </c>
    </row>
    <row r="32" spans="3:5" x14ac:dyDescent="0.25">
      <c r="C32" s="1">
        <f t="shared" si="2"/>
        <v>160000</v>
      </c>
      <c r="D32" s="2">
        <f t="shared" si="0"/>
        <v>1.9762708759416672E-2</v>
      </c>
      <c r="E32" s="2">
        <f t="shared" si="1"/>
        <v>0.20092384323267895</v>
      </c>
    </row>
    <row r="33" spans="3:5" x14ac:dyDescent="0.25">
      <c r="C33" s="1">
        <f t="shared" si="2"/>
        <v>165000</v>
      </c>
      <c r="D33" s="2">
        <f t="shared" si="0"/>
        <v>1.9829159978798645E-2</v>
      </c>
      <c r="E33" s="2">
        <f t="shared" si="1"/>
        <v>0.20650833833370016</v>
      </c>
    </row>
    <row r="34" spans="3:5" x14ac:dyDescent="0.25">
      <c r="C34" s="1">
        <f t="shared" si="2"/>
        <v>170000</v>
      </c>
      <c r="D34" s="2">
        <f t="shared" si="0"/>
        <v>1.9892111820072594E-2</v>
      </c>
      <c r="E34" s="2">
        <f t="shared" si="1"/>
        <v>0.21209283343472135</v>
      </c>
    </row>
    <row r="35" spans="3:5" x14ac:dyDescent="0.25">
      <c r="C35" s="1">
        <f t="shared" si="2"/>
        <v>175000</v>
      </c>
      <c r="D35" s="2">
        <f t="shared" si="0"/>
        <v>1.9951833612066174E-2</v>
      </c>
      <c r="E35" s="2">
        <f t="shared" si="1"/>
        <v>0.21767732853574256</v>
      </c>
    </row>
    <row r="36" spans="3:5" x14ac:dyDescent="0.25">
      <c r="C36" s="1">
        <f t="shared" si="2"/>
        <v>180000</v>
      </c>
      <c r="D36" s="2">
        <f t="shared" si="0"/>
        <v>2.0008567736491876E-2</v>
      </c>
      <c r="E36" s="2">
        <f t="shared" si="1"/>
        <v>0.22326182363676383</v>
      </c>
    </row>
    <row r="37" spans="3:5" x14ac:dyDescent="0.25">
      <c r="C37" s="1">
        <f t="shared" si="2"/>
        <v>185000</v>
      </c>
      <c r="D37" s="2">
        <f t="shared" si="0"/>
        <v>2.006253291587478E-2</v>
      </c>
      <c r="E37" s="2">
        <f t="shared" si="1"/>
        <v>0.22884631873778502</v>
      </c>
    </row>
    <row r="38" spans="3:5" x14ac:dyDescent="0.25">
      <c r="C38" s="1">
        <f t="shared" si="2"/>
        <v>190000</v>
      </c>
      <c r="D38" s="2">
        <f t="shared" si="0"/>
        <v>2.0113927031539948E-2</v>
      </c>
      <c r="E38" s="2">
        <f t="shared" si="1"/>
        <v>0.23443081383880621</v>
      </c>
    </row>
    <row r="39" spans="3:5" x14ac:dyDescent="0.25">
      <c r="C39" s="1">
        <f t="shared" si="2"/>
        <v>195000</v>
      </c>
      <c r="D39" s="2">
        <f t="shared" si="0"/>
        <v>2.0162929548199031E-2</v>
      </c>
      <c r="E39" s="2">
        <f t="shared" si="1"/>
        <v>0.24001530893982748</v>
      </c>
    </row>
    <row r="40" spans="3:5" x14ac:dyDescent="0.25">
      <c r="C40" s="1">
        <f t="shared" si="2"/>
        <v>200000</v>
      </c>
      <c r="D40" s="2">
        <f t="shared" si="0"/>
        <v>2.0209703607752549E-2</v>
      </c>
      <c r="E40" s="2">
        <f t="shared" si="1"/>
        <v>0.24559980404084866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78DE-A3A2-4BA1-B4D8-AE3252C691FC}">
  <dimension ref="A1:O10"/>
  <sheetViews>
    <sheetView tabSelected="1" workbookViewId="0">
      <selection activeCell="D10" sqref="D10"/>
    </sheetView>
  </sheetViews>
  <sheetFormatPr defaultRowHeight="15" x14ac:dyDescent="0.25"/>
  <cols>
    <col min="1" max="1" width="19.140625" customWidth="1"/>
    <col min="2" max="2" width="29.140625" customWidth="1"/>
    <col min="3" max="3" width="25.85546875" customWidth="1"/>
    <col min="4" max="4" width="28" customWidth="1"/>
    <col min="5" max="5" width="18" customWidth="1"/>
  </cols>
  <sheetData>
    <row r="1" spans="1:15" x14ac:dyDescent="0.25">
      <c r="A1" s="6" t="s">
        <v>13</v>
      </c>
      <c r="B1" s="6" t="s">
        <v>15</v>
      </c>
      <c r="C1" s="6" t="s">
        <v>16</v>
      </c>
      <c r="D1" s="6" t="s">
        <v>14</v>
      </c>
      <c r="E1" s="6" t="s">
        <v>12</v>
      </c>
    </row>
    <row r="2" spans="1:15" x14ac:dyDescent="0.25">
      <c r="A2" s="7">
        <v>10</v>
      </c>
      <c r="B2" s="8">
        <v>15.16</v>
      </c>
      <c r="C2" s="8">
        <v>15.92</v>
      </c>
      <c r="D2" s="8">
        <f>1/(SQRT(B2*C2*1000000)*2*PI()*0.000000001)/1000</f>
        <v>10.244694197119856</v>
      </c>
      <c r="E2" s="8">
        <f>ABS(A2-D2)*100/A2</f>
        <v>2.4469419711985552</v>
      </c>
    </row>
    <row r="3" spans="1:15" x14ac:dyDescent="0.25">
      <c r="A3" s="7">
        <v>21.14</v>
      </c>
      <c r="B3" s="5">
        <v>7.53</v>
      </c>
      <c r="C3" s="5">
        <v>7.95</v>
      </c>
      <c r="D3" s="8">
        <f t="shared" ref="D3:D4" si="0">1/(SQRT(B3*C3*1000000)*2*PI()*0.000000001)/1000</f>
        <v>20.570226758119215</v>
      </c>
      <c r="E3" s="8">
        <f t="shared" ref="E3:E4" si="1">ABS(A3-D3)*100/A3</f>
        <v>2.6952376626337995</v>
      </c>
    </row>
    <row r="4" spans="1:15" x14ac:dyDescent="0.25">
      <c r="A4" s="7">
        <v>44.7</v>
      </c>
      <c r="B4" s="7">
        <v>3.56</v>
      </c>
      <c r="C4" s="7">
        <v>3.75</v>
      </c>
      <c r="D4" s="8">
        <f t="shared" si="0"/>
        <v>43.55916026211257</v>
      </c>
      <c r="E4" s="8">
        <f t="shared" si="1"/>
        <v>2.5522141787190886</v>
      </c>
    </row>
    <row r="5" spans="1:15" x14ac:dyDescent="0.25">
      <c r="A5" s="9">
        <v>65.010000000000005</v>
      </c>
      <c r="B5" s="9">
        <v>2.58</v>
      </c>
      <c r="C5" s="9">
        <v>2.4500000000000002</v>
      </c>
      <c r="D5" s="8">
        <f t="shared" ref="D5" si="2">1/(SQRT(B5*C5*1000000)*2*PI()*0.000000001)/1000</f>
        <v>63.303429160071651</v>
      </c>
      <c r="E5" s="8">
        <f t="shared" ref="E5" si="3">ABS(A5-D5)*100/A5</f>
        <v>2.6250897399297854</v>
      </c>
    </row>
    <row r="6" spans="1:15" x14ac:dyDescent="0.25">
      <c r="A6" s="7">
        <v>94.55</v>
      </c>
      <c r="B6" s="5">
        <v>1.68</v>
      </c>
      <c r="C6" s="5">
        <v>1.74</v>
      </c>
      <c r="D6" s="8">
        <f>1/(SQRT(B6*C6*1000000)*2*PI()*0.000000001)/1000</f>
        <v>93.087392783296494</v>
      </c>
      <c r="E6" s="8">
        <f>ABS(A6-D6)*100/A6</f>
        <v>1.5469140314156566</v>
      </c>
    </row>
    <row r="7" spans="1:15" x14ac:dyDescent="0.25">
      <c r="A7" s="9">
        <v>137.27000000000001</v>
      </c>
      <c r="B7" s="10">
        <v>1.159</v>
      </c>
      <c r="C7" s="5">
        <v>1.1870000000000001</v>
      </c>
      <c r="D7" s="8">
        <f>1/(SQRT(B7*C7*1000000)*2*PI()*0.000000001)/1000</f>
        <v>135.6916283470801</v>
      </c>
      <c r="E7" s="8">
        <f>ABS(A7-D7)*100/A7</f>
        <v>1.1498300086835525</v>
      </c>
    </row>
    <row r="8" spans="1:15" x14ac:dyDescent="0.25">
      <c r="A8" s="9">
        <v>165.69</v>
      </c>
      <c r="B8" s="5">
        <v>0.96099999999999997</v>
      </c>
      <c r="C8" s="5">
        <v>0.98499999999999999</v>
      </c>
      <c r="D8" s="8">
        <f t="shared" ref="D8" si="4">1/(SQRT(B8*C8*1000000)*2*PI()*0.000000001)/1000</f>
        <v>163.58381132375911</v>
      </c>
      <c r="E8" s="8">
        <f t="shared" ref="E8" si="5">ABS(A8-D8)*100/A8</f>
        <v>1.2711622163322411</v>
      </c>
    </row>
    <row r="9" spans="1:15" x14ac:dyDescent="0.25">
      <c r="A9" s="7">
        <v>200</v>
      </c>
      <c r="B9" s="7">
        <v>0.8</v>
      </c>
      <c r="C9" s="8">
        <v>0.81599999999999995</v>
      </c>
      <c r="D9" s="8">
        <f>1/(SQRT(B9*C9*1000000)*2*PI()*0.000000001)/1000</f>
        <v>196.98359481879069</v>
      </c>
      <c r="E9" s="8">
        <f>ABS(A9-D9)*100/A9</f>
        <v>1.5082025906046539</v>
      </c>
      <c r="N9" t="s">
        <v>9</v>
      </c>
      <c r="O9" t="s">
        <v>10</v>
      </c>
    </row>
    <row r="10" spans="1:15" x14ac:dyDescent="0.25">
      <c r="E10" s="3">
        <f>AVERAGE(E2:E9)</f>
        <v>1.9744490499396667</v>
      </c>
      <c r="O1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</vt:lpstr>
      <vt:lpstr>R=K795</vt:lpstr>
      <vt:lpstr>R=8K</vt:lpstr>
      <vt:lpstr>b)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Bertachini</dc:creator>
  <cp:lastModifiedBy>Germán Bertachini</cp:lastModifiedBy>
  <dcterms:created xsi:type="dcterms:W3CDTF">2019-10-04T22:59:52Z</dcterms:created>
  <dcterms:modified xsi:type="dcterms:W3CDTF">2019-10-10T02:56:09Z</dcterms:modified>
</cp:coreProperties>
</file>