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GitHub\LABO\TP2\Ejercicio_1(Germo)\"/>
    </mc:Choice>
  </mc:AlternateContent>
  <xr:revisionPtr revIDLastSave="0" documentId="13_ncr:1_{90E28917-C5A5-463C-A80D-802EF7C345E4}" xr6:coauthVersionLast="45" xr6:coauthVersionMax="45" xr10:uidLastSave="{00000000-0000-0000-0000-000000000000}"/>
  <bookViews>
    <workbookView xWindow="-120" yWindow="-120" windowWidth="20730" windowHeight="11160" xr2:uid="{D4D8D5A0-A79E-477C-9145-654BD95F2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U3" i="1" s="1"/>
  <c r="R3" i="1"/>
  <c r="S3" i="1" s="1"/>
  <c r="R4" i="1"/>
  <c r="S4" i="1" s="1"/>
  <c r="R5" i="1"/>
  <c r="S5" i="1" s="1"/>
  <c r="R6" i="1"/>
  <c r="R7" i="1"/>
  <c r="R8" i="1"/>
  <c r="R9" i="1"/>
  <c r="S9" i="1" s="1"/>
  <c r="R10" i="1"/>
  <c r="R11" i="1"/>
  <c r="S11" i="1" s="1"/>
  <c r="R12" i="1"/>
  <c r="R13" i="1"/>
  <c r="S13" i="1" s="1"/>
  <c r="R14" i="1"/>
  <c r="R15" i="1"/>
  <c r="R16" i="1"/>
  <c r="R17" i="1"/>
  <c r="S17" i="1" s="1"/>
  <c r="R18" i="1"/>
  <c r="R19" i="1"/>
  <c r="R20" i="1"/>
  <c r="S20" i="1" s="1"/>
  <c r="R21" i="1"/>
  <c r="S21" i="1" s="1"/>
  <c r="R22" i="1"/>
  <c r="R23" i="1"/>
  <c r="R24" i="1"/>
  <c r="R25" i="1"/>
  <c r="S25" i="1" s="1"/>
  <c r="R26" i="1"/>
  <c r="R27" i="1"/>
  <c r="S27" i="1" s="1"/>
  <c r="R28" i="1"/>
  <c r="R29" i="1"/>
  <c r="S29" i="1" s="1"/>
  <c r="R30" i="1"/>
  <c r="S8" i="1"/>
  <c r="S16" i="1"/>
  <c r="S19" i="1"/>
  <c r="S2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S6" i="1"/>
  <c r="S12" i="1"/>
  <c r="S22" i="1"/>
  <c r="S28" i="1"/>
  <c r="S30" i="1"/>
  <c r="S7" i="1"/>
  <c r="S10" i="1"/>
  <c r="S14" i="1"/>
  <c r="S15" i="1"/>
  <c r="S18" i="1"/>
  <c r="S23" i="1"/>
  <c r="S26" i="1"/>
  <c r="H3" i="1"/>
  <c r="J7" i="1"/>
  <c r="J17" i="1"/>
  <c r="J28" i="1"/>
  <c r="J41" i="1"/>
  <c r="I3" i="1"/>
  <c r="J3" i="1" s="1"/>
  <c r="I4" i="1"/>
  <c r="J4" i="1" s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</calcChain>
</file>

<file path=xl/sharedStrings.xml><?xml version="1.0" encoding="utf-8"?>
<sst xmlns="http://schemas.openxmlformats.org/spreadsheetml/2006/main" count="51" uniqueCount="49">
  <si>
    <t>Ls</t>
  </si>
  <si>
    <t>fs</t>
  </si>
  <si>
    <t>Q</t>
  </si>
  <si>
    <t>Rs</t>
  </si>
  <si>
    <t>Theta</t>
  </si>
  <si>
    <t>fp</t>
  </si>
  <si>
    <t>Cp</t>
  </si>
  <si>
    <t>D</t>
  </si>
  <si>
    <t>10 Hz</t>
  </si>
  <si>
    <t>100Hz</t>
  </si>
  <si>
    <t>1K</t>
  </si>
  <si>
    <t>5K</t>
  </si>
  <si>
    <t>10K</t>
  </si>
  <si>
    <t>50K</t>
  </si>
  <si>
    <t>20K</t>
  </si>
  <si>
    <t>30K</t>
  </si>
  <si>
    <t>75K</t>
  </si>
  <si>
    <t xml:space="preserve">100K </t>
  </si>
  <si>
    <t>200K</t>
  </si>
  <si>
    <t>400K</t>
  </si>
  <si>
    <t xml:space="preserve">1M </t>
  </si>
  <si>
    <t>4M</t>
  </si>
  <si>
    <t>7M</t>
  </si>
  <si>
    <t>9M</t>
  </si>
  <si>
    <t>z</t>
  </si>
  <si>
    <t>MILI</t>
  </si>
  <si>
    <t>450K</t>
  </si>
  <si>
    <t>500k</t>
  </si>
  <si>
    <t>550k</t>
  </si>
  <si>
    <t>650k</t>
  </si>
  <si>
    <t>750k</t>
  </si>
  <si>
    <t>800k</t>
  </si>
  <si>
    <t>900k</t>
  </si>
  <si>
    <t>1.2M</t>
  </si>
  <si>
    <t>2M</t>
  </si>
  <si>
    <t>Rp  [Siemens]</t>
  </si>
  <si>
    <t>z[siemes]</t>
  </si>
  <si>
    <t>11M</t>
  </si>
  <si>
    <t>12M</t>
  </si>
  <si>
    <t>13M</t>
  </si>
  <si>
    <t>deltaq</t>
  </si>
  <si>
    <t>Qcal</t>
  </si>
  <si>
    <t>Zcal</t>
  </si>
  <si>
    <t>Zcal=(Rs+$L)/($^2LC+$RsC+1)</t>
  </si>
  <si>
    <t>Qcal=($L)/Rs</t>
  </si>
  <si>
    <t>Qcal=$cRp</t>
  </si>
  <si>
    <t>DeltaQ</t>
  </si>
  <si>
    <t>Qcal'</t>
  </si>
  <si>
    <t>DeltaQ'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</si>
</sst>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E500-C3E3-4194-893F-47662D0E18A3}">
  <dimension ref="B1:U47"/>
  <sheetViews>
    <sheetView tabSelected="1" topLeftCell="F1" workbookViewId="0">
      <selection activeCell="T7" sqref="T7"/>
    </sheetView>
  </sheetViews>
  <sheetFormatPr defaultRowHeight="15" x14ac:dyDescent="0.25"/>
  <cols>
    <col min="8" max="8" width="28.140625" customWidth="1"/>
    <col min="12" max="12" width="13" customWidth="1"/>
  </cols>
  <sheetData>
    <row r="1" spans="2:21" x14ac:dyDescent="0.25">
      <c r="C1" t="s">
        <v>25</v>
      </c>
      <c r="H1" t="s">
        <v>43</v>
      </c>
      <c r="I1" t="s">
        <v>44</v>
      </c>
      <c r="R1" t="s">
        <v>45</v>
      </c>
    </row>
    <row r="2" spans="2:21" x14ac:dyDescent="0.25">
      <c r="B2" t="s">
        <v>1</v>
      </c>
      <c r="C2" t="s">
        <v>0</v>
      </c>
      <c r="D2" t="s">
        <v>2</v>
      </c>
      <c r="E2" t="s">
        <v>3</v>
      </c>
      <c r="F2" t="s">
        <v>24</v>
      </c>
      <c r="G2" t="s">
        <v>4</v>
      </c>
      <c r="H2" t="s">
        <v>42</v>
      </c>
      <c r="I2" t="s">
        <v>41</v>
      </c>
      <c r="J2" t="s">
        <v>40</v>
      </c>
      <c r="L2" t="s">
        <v>5</v>
      </c>
      <c r="M2" t="s">
        <v>6</v>
      </c>
      <c r="N2" t="s">
        <v>7</v>
      </c>
      <c r="O2" t="s">
        <v>35</v>
      </c>
      <c r="P2" t="s">
        <v>36</v>
      </c>
      <c r="Q2" t="s">
        <v>4</v>
      </c>
      <c r="R2" t="s">
        <v>41</v>
      </c>
      <c r="S2" t="s">
        <v>46</v>
      </c>
      <c r="T2" t="s">
        <v>47</v>
      </c>
      <c r="U2" t="s">
        <v>48</v>
      </c>
    </row>
    <row r="3" spans="2:21" x14ac:dyDescent="0.25">
      <c r="B3">
        <v>10</v>
      </c>
      <c r="C3" s="3">
        <v>4.8999999999999998E-4</v>
      </c>
      <c r="D3">
        <v>0</v>
      </c>
      <c r="E3">
        <v>0.91</v>
      </c>
      <c r="F3">
        <v>0.96</v>
      </c>
      <c r="G3">
        <v>70</v>
      </c>
      <c r="H3" s="3">
        <f>(E3+2*PI()*C3)/((2*PI())^2*C3)</f>
        <v>47.201133062748717</v>
      </c>
      <c r="I3" s="2">
        <f t="shared" ref="I3:I40" si="0">ABS(((2*PI()*B3*C3)/E3 ))</f>
        <v>3.3832536269428538E-2</v>
      </c>
      <c r="J3" s="2">
        <f>I3-D3</f>
        <v>3.3832536269428538E-2</v>
      </c>
      <c r="L3" t="s">
        <v>8</v>
      </c>
      <c r="M3" s="3">
        <v>2.1999999999999998E-9</v>
      </c>
      <c r="N3">
        <v>0</v>
      </c>
      <c r="O3">
        <v>0</v>
      </c>
      <c r="P3" s="3">
        <v>1.4000000000000001E-7</v>
      </c>
      <c r="Q3">
        <v>90</v>
      </c>
      <c r="R3" s="3">
        <f>2*PI()*M3*O3</f>
        <v>0</v>
      </c>
      <c r="S3" s="2">
        <f>R3-N3</f>
        <v>0</v>
      </c>
      <c r="T3" s="3" t="e">
        <f>2*PI()*M3*(1/O3)</f>
        <v>#DIV/0!</v>
      </c>
      <c r="U3" s="2" t="e">
        <f>T3-N3</f>
        <v>#DIV/0!</v>
      </c>
    </row>
    <row r="4" spans="2:21" x14ac:dyDescent="0.25">
      <c r="B4">
        <v>100</v>
      </c>
      <c r="C4" s="3">
        <v>4.8000000000000001E-4</v>
      </c>
      <c r="D4">
        <v>3</v>
      </c>
      <c r="E4">
        <v>0.1</v>
      </c>
      <c r="F4">
        <v>0.32</v>
      </c>
      <c r="G4">
        <v>72</v>
      </c>
      <c r="I4" s="2">
        <f t="shared" si="0"/>
        <v>3.0159289474462012</v>
      </c>
      <c r="J4" s="2">
        <f t="shared" ref="J4:J41" si="1">I4-D4</f>
        <v>1.5928947446201214E-2</v>
      </c>
      <c r="L4" t="s">
        <v>9</v>
      </c>
      <c r="M4" s="3">
        <v>2.2699999999999998E-9</v>
      </c>
      <c r="N4">
        <v>0.01</v>
      </c>
      <c r="O4">
        <v>0</v>
      </c>
      <c r="P4" s="3">
        <v>1.4300000000000001E-6</v>
      </c>
      <c r="Q4">
        <v>89.9</v>
      </c>
      <c r="R4" s="3">
        <f t="shared" ref="R4:R30" si="2">2*PI()*M4*O4</f>
        <v>0</v>
      </c>
      <c r="S4" s="2">
        <f t="shared" ref="S4:U30" si="3">R4-N4</f>
        <v>-0.01</v>
      </c>
      <c r="T4" s="3" t="e">
        <f t="shared" ref="T4:T30" si="4">2*PI()*M4*(1/O4)</f>
        <v>#DIV/0!</v>
      </c>
      <c r="U4" s="2" t="e">
        <f t="shared" ref="U4:U30" si="5">T4-N4</f>
        <v>#DIV/0!</v>
      </c>
    </row>
    <row r="5" spans="2:21" x14ac:dyDescent="0.25">
      <c r="B5">
        <v>1000</v>
      </c>
      <c r="C5" s="3">
        <v>4.8000000000000001E-4</v>
      </c>
      <c r="D5">
        <v>16.600000000000001</v>
      </c>
      <c r="E5">
        <v>0.18</v>
      </c>
      <c r="F5">
        <v>3.02</v>
      </c>
      <c r="G5">
        <v>86</v>
      </c>
      <c r="I5" s="2">
        <f t="shared" si="0"/>
        <v>16.755160819145562</v>
      </c>
      <c r="J5" s="2">
        <f t="shared" si="1"/>
        <v>0.15516081914556068</v>
      </c>
      <c r="L5" t="s">
        <v>10</v>
      </c>
      <c r="M5" s="3">
        <v>2.2600000000000001E-9</v>
      </c>
      <c r="N5">
        <v>3.5000000000000001E-3</v>
      </c>
      <c r="O5" s="3">
        <v>4.9999999999999998E-8</v>
      </c>
      <c r="P5" s="3">
        <v>1.4219999999999999E-5</v>
      </c>
      <c r="Q5">
        <v>89.8</v>
      </c>
      <c r="R5" s="3">
        <f t="shared" si="2"/>
        <v>7.0999993971129319E-16</v>
      </c>
      <c r="S5" s="2">
        <f t="shared" si="3"/>
        <v>-3.4999999999992901E-3</v>
      </c>
      <c r="T5" s="3">
        <f t="shared" si="4"/>
        <v>0.28399997588451731</v>
      </c>
      <c r="U5" s="2">
        <f t="shared" si="5"/>
        <v>0.28049997588451731</v>
      </c>
    </row>
    <row r="6" spans="2:21" x14ac:dyDescent="0.25">
      <c r="B6">
        <v>5000</v>
      </c>
      <c r="C6" s="3">
        <v>4.8500000000000003E-4</v>
      </c>
      <c r="D6">
        <v>25.8</v>
      </c>
      <c r="E6">
        <v>0.59</v>
      </c>
      <c r="F6">
        <v>15.23</v>
      </c>
      <c r="G6">
        <v>87.76</v>
      </c>
      <c r="I6" s="2">
        <f t="shared" si="0"/>
        <v>25.824956559170335</v>
      </c>
      <c r="J6" s="2">
        <f t="shared" si="1"/>
        <v>2.4956559170334458E-2</v>
      </c>
      <c r="L6" t="s">
        <v>11</v>
      </c>
      <c r="M6" s="3">
        <v>2.2499999999999999E-9</v>
      </c>
      <c r="N6">
        <v>7.0000000000000001E-3</v>
      </c>
      <c r="O6" s="3">
        <v>4.8999999999999997E-7</v>
      </c>
      <c r="P6" s="3">
        <v>7.0729999999999995E-5</v>
      </c>
      <c r="Q6">
        <v>89.6</v>
      </c>
      <c r="R6" s="3">
        <f t="shared" si="2"/>
        <v>6.9272118011654928E-15</v>
      </c>
      <c r="S6" s="2">
        <f t="shared" si="3"/>
        <v>-6.9999999999930725E-3</v>
      </c>
      <c r="T6" s="3">
        <f t="shared" si="4"/>
        <v>2.885136110439606E-2</v>
      </c>
      <c r="U6" s="2">
        <f t="shared" si="5"/>
        <v>2.1851361104396061E-2</v>
      </c>
    </row>
    <row r="7" spans="2:21" x14ac:dyDescent="0.25">
      <c r="B7">
        <v>10000</v>
      </c>
      <c r="C7" s="3">
        <v>4.8200000000000001E-4</v>
      </c>
      <c r="D7">
        <v>26</v>
      </c>
      <c r="E7">
        <v>1.1599999999999999</v>
      </c>
      <c r="F7">
        <v>30.32</v>
      </c>
      <c r="G7">
        <v>87.78</v>
      </c>
      <c r="I7" s="2">
        <f t="shared" si="0"/>
        <v>26.107718259142768</v>
      </c>
      <c r="J7" s="2">
        <f t="shared" si="1"/>
        <v>0.10771825914276789</v>
      </c>
      <c r="L7" t="s">
        <v>12</v>
      </c>
      <c r="M7" s="3">
        <v>2.2400000000000001E-9</v>
      </c>
      <c r="N7">
        <v>7.0000000000000001E-3</v>
      </c>
      <c r="O7" s="3">
        <v>1.1000000000000001E-6</v>
      </c>
      <c r="P7" s="3">
        <v>1.4100000000000001E-4</v>
      </c>
      <c r="Q7">
        <v>89.56</v>
      </c>
      <c r="R7" s="3">
        <f t="shared" si="2"/>
        <v>1.5481768596890504E-14</v>
      </c>
      <c r="S7" s="2">
        <f t="shared" si="3"/>
        <v>-6.9999999999845186E-3</v>
      </c>
      <c r="T7" s="3">
        <f t="shared" si="4"/>
        <v>1.2794850080074794E-2</v>
      </c>
      <c r="U7" s="2">
        <f t="shared" si="5"/>
        <v>5.7948500800747938E-3</v>
      </c>
    </row>
    <row r="8" spans="2:21" x14ac:dyDescent="0.25">
      <c r="B8">
        <v>20000</v>
      </c>
      <c r="C8" s="3">
        <v>4.7810000000000002E-4</v>
      </c>
      <c r="D8">
        <v>23.8</v>
      </c>
      <c r="E8">
        <v>2.52</v>
      </c>
      <c r="F8">
        <v>60.11</v>
      </c>
      <c r="G8">
        <v>87.58</v>
      </c>
      <c r="I8" s="2">
        <f t="shared" si="0"/>
        <v>23.84119758224254</v>
      </c>
      <c r="J8" s="2">
        <f t="shared" si="1"/>
        <v>4.1197582242538999E-2</v>
      </c>
      <c r="L8" t="s">
        <v>14</v>
      </c>
      <c r="M8" s="3">
        <v>2.23E-9</v>
      </c>
      <c r="N8">
        <v>0.01</v>
      </c>
      <c r="O8" s="3">
        <v>2.7999999999999999E-6</v>
      </c>
      <c r="P8" s="3">
        <v>2.8079999999999999E-4</v>
      </c>
      <c r="Q8">
        <v>89.42</v>
      </c>
      <c r="R8" s="3">
        <f t="shared" si="2"/>
        <v>3.9232209058029334E-14</v>
      </c>
      <c r="S8" s="2">
        <f t="shared" si="3"/>
        <v>-9.9999999999607677E-3</v>
      </c>
      <c r="T8" s="3">
        <f t="shared" si="4"/>
        <v>5.0041082982180277E-3</v>
      </c>
      <c r="U8" s="2">
        <f t="shared" si="5"/>
        <v>-4.9958917017819725E-3</v>
      </c>
    </row>
    <row r="9" spans="2:21" x14ac:dyDescent="0.25">
      <c r="B9">
        <v>30000</v>
      </c>
      <c r="C9" s="3">
        <v>4.7360000000000002E-4</v>
      </c>
      <c r="D9">
        <v>22.1</v>
      </c>
      <c r="E9">
        <v>4.04</v>
      </c>
      <c r="F9">
        <v>89.35</v>
      </c>
      <c r="G9">
        <v>87.38</v>
      </c>
      <c r="I9" s="2">
        <f t="shared" si="0"/>
        <v>22.096905159506822</v>
      </c>
      <c r="J9" s="2">
        <f t="shared" si="1"/>
        <v>-3.0948404931798734E-3</v>
      </c>
      <c r="L9" t="s">
        <v>15</v>
      </c>
      <c r="M9" s="3">
        <v>2.23E-9</v>
      </c>
      <c r="N9">
        <v>1.1299999999999999E-2</v>
      </c>
      <c r="O9" s="3">
        <v>4.6999999999999999E-6</v>
      </c>
      <c r="P9" s="3">
        <v>4.2000000000000002E-4</v>
      </c>
      <c r="Q9">
        <v>89.35</v>
      </c>
      <c r="R9" s="3">
        <f t="shared" si="2"/>
        <v>6.5854065204549246E-14</v>
      </c>
      <c r="S9" s="2">
        <f t="shared" si="3"/>
        <v>-1.1299999999934146E-2</v>
      </c>
      <c r="T9" s="3">
        <f t="shared" si="4"/>
        <v>2.9811709010660594E-3</v>
      </c>
      <c r="U9" s="2">
        <f t="shared" si="5"/>
        <v>-8.3188290989339407E-3</v>
      </c>
    </row>
    <row r="10" spans="2:21" x14ac:dyDescent="0.25">
      <c r="B10">
        <v>50000</v>
      </c>
      <c r="C10" s="3">
        <v>4.6700000000000002E-4</v>
      </c>
      <c r="D10">
        <v>19.5</v>
      </c>
      <c r="E10">
        <v>7.5</v>
      </c>
      <c r="F10">
        <v>146.69999999999999</v>
      </c>
      <c r="G10">
        <v>87.04</v>
      </c>
      <c r="I10" s="2">
        <f t="shared" si="0"/>
        <v>19.561650256352443</v>
      </c>
      <c r="J10" s="2">
        <f t="shared" si="1"/>
        <v>6.1650256352443478E-2</v>
      </c>
      <c r="L10" t="s">
        <v>13</v>
      </c>
      <c r="M10" s="3">
        <v>2.2200000000000002E-9</v>
      </c>
      <c r="N10">
        <v>1.26E-2</v>
      </c>
      <c r="O10" s="3">
        <v>8.8000000000000004E-6</v>
      </c>
      <c r="P10" s="3">
        <v>6.9709999999999998E-4</v>
      </c>
      <c r="Q10">
        <v>89.28</v>
      </c>
      <c r="R10" s="3">
        <f t="shared" si="2"/>
        <v>1.2274830816106041E-13</v>
      </c>
      <c r="S10" s="2">
        <f t="shared" si="3"/>
        <v>-1.2599999999877251E-2</v>
      </c>
      <c r="T10" s="3">
        <f t="shared" si="4"/>
        <v>1.5850762934021231E-3</v>
      </c>
      <c r="U10" s="2">
        <f t="shared" si="5"/>
        <v>-1.1014923706597877E-2</v>
      </c>
    </row>
    <row r="11" spans="2:21" x14ac:dyDescent="0.25">
      <c r="B11">
        <v>75000</v>
      </c>
      <c r="C11" s="3">
        <v>4.616E-4</v>
      </c>
      <c r="D11">
        <v>16.7</v>
      </c>
      <c r="E11">
        <v>13</v>
      </c>
      <c r="F11">
        <v>217.8</v>
      </c>
      <c r="G11">
        <v>86.55</v>
      </c>
      <c r="I11" s="2">
        <f t="shared" si="0"/>
        <v>16.732605794965941</v>
      </c>
      <c r="J11" s="2">
        <f t="shared" si="1"/>
        <v>3.2605794965942181E-2</v>
      </c>
      <c r="L11" t="s">
        <v>16</v>
      </c>
      <c r="M11" s="3">
        <v>2.21E-9</v>
      </c>
      <c r="N11">
        <v>1.3599999999999999E-2</v>
      </c>
      <c r="O11" s="3">
        <v>1.42E-5</v>
      </c>
      <c r="P11" s="3">
        <v>1.0399999999999999E-3</v>
      </c>
      <c r="Q11">
        <v>89.22</v>
      </c>
      <c r="R11" s="3">
        <f t="shared" si="2"/>
        <v>1.9717892130990976E-13</v>
      </c>
      <c r="S11" s="2">
        <f t="shared" si="3"/>
        <v>-1.359999999980282E-2</v>
      </c>
      <c r="T11" s="3">
        <f t="shared" si="4"/>
        <v>9.7787602315963992E-4</v>
      </c>
      <c r="U11" s="2">
        <f t="shared" si="5"/>
        <v>-1.2622123976840359E-2</v>
      </c>
    </row>
    <row r="12" spans="2:21" x14ac:dyDescent="0.25">
      <c r="B12">
        <v>100000</v>
      </c>
      <c r="C12" s="3">
        <v>4.593E-4</v>
      </c>
      <c r="D12">
        <v>14.4</v>
      </c>
      <c r="E12">
        <v>20</v>
      </c>
      <c r="F12">
        <v>289.2</v>
      </c>
      <c r="G12">
        <v>86.01</v>
      </c>
      <c r="I12" s="2">
        <f t="shared" si="0"/>
        <v>14.429335057937919</v>
      </c>
      <c r="J12" s="2">
        <f t="shared" si="1"/>
        <v>2.9335057937919018E-2</v>
      </c>
      <c r="L12" t="s">
        <v>17</v>
      </c>
      <c r="M12" s="3">
        <v>2.21E-9</v>
      </c>
      <c r="N12">
        <v>1.38E-2</v>
      </c>
      <c r="O12" s="3">
        <v>1.9000000000000001E-5</v>
      </c>
      <c r="P12" s="3">
        <v>1.3799999999999999E-3</v>
      </c>
      <c r="Q12">
        <v>89.21</v>
      </c>
      <c r="R12" s="3">
        <f t="shared" si="2"/>
        <v>2.6383095104847085E-13</v>
      </c>
      <c r="S12" s="2">
        <f t="shared" si="3"/>
        <v>-1.3799999999736169E-2</v>
      </c>
      <c r="T12" s="3">
        <f t="shared" si="4"/>
        <v>7.3083365941404655E-4</v>
      </c>
      <c r="U12" s="2">
        <f t="shared" si="5"/>
        <v>-1.3069166340585954E-2</v>
      </c>
    </row>
    <row r="13" spans="2:21" x14ac:dyDescent="0.25">
      <c r="B13">
        <v>200000</v>
      </c>
      <c r="C13" s="3">
        <v>4.661E-4</v>
      </c>
      <c r="D13">
        <v>8.6</v>
      </c>
      <c r="E13">
        <v>67.7</v>
      </c>
      <c r="F13">
        <v>589.5</v>
      </c>
      <c r="G13">
        <v>83.4</v>
      </c>
      <c r="I13" s="2">
        <f t="shared" si="0"/>
        <v>8.6516770212006051</v>
      </c>
      <c r="J13" s="2">
        <f t="shared" si="1"/>
        <v>5.1677021200605466E-2</v>
      </c>
      <c r="L13" t="s">
        <v>18</v>
      </c>
      <c r="M13" s="3">
        <v>2.1900000000000001E-9</v>
      </c>
      <c r="N13">
        <v>1.52E-2</v>
      </c>
      <c r="O13" s="3">
        <v>4.1999999999999998E-5</v>
      </c>
      <c r="P13" s="3">
        <v>2.7529999999999998E-3</v>
      </c>
      <c r="Q13">
        <v>89.3</v>
      </c>
      <c r="R13" s="3">
        <f t="shared" si="2"/>
        <v>5.7792738455437838E-13</v>
      </c>
      <c r="S13" s="2">
        <f t="shared" si="3"/>
        <v>-1.5199999999422073E-2</v>
      </c>
      <c r="T13" s="3">
        <f t="shared" si="4"/>
        <v>3.2762323387436419E-4</v>
      </c>
      <c r="U13" s="2">
        <f t="shared" si="5"/>
        <v>-1.4872376766125637E-2</v>
      </c>
    </row>
    <row r="14" spans="2:21" x14ac:dyDescent="0.25">
      <c r="B14">
        <v>400000</v>
      </c>
      <c r="C14" s="3">
        <v>5.2899999999999996E-4</v>
      </c>
      <c r="D14">
        <v>4.0999999999999996</v>
      </c>
      <c r="E14">
        <v>322</v>
      </c>
      <c r="F14">
        <v>1368</v>
      </c>
      <c r="G14">
        <v>76.44</v>
      </c>
      <c r="I14" s="2">
        <f t="shared" si="0"/>
        <v>4.1289503447180138</v>
      </c>
      <c r="J14" s="2">
        <f t="shared" si="1"/>
        <v>2.8950344718014165E-2</v>
      </c>
      <c r="L14" t="s">
        <v>19</v>
      </c>
      <c r="M14" s="3">
        <v>2.1759999999999999E-9</v>
      </c>
      <c r="N14">
        <v>1.61E-2</v>
      </c>
      <c r="O14" s="3">
        <v>8.7999999999999998E-5</v>
      </c>
      <c r="P14" s="3">
        <v>5.47E-3</v>
      </c>
      <c r="Q14">
        <v>89.08</v>
      </c>
      <c r="R14" s="3">
        <f t="shared" si="2"/>
        <v>1.2031545881012046E-12</v>
      </c>
      <c r="S14" s="2">
        <f t="shared" si="3"/>
        <v>-1.6099999998796844E-2</v>
      </c>
      <c r="T14" s="3">
        <f t="shared" si="4"/>
        <v>1.5536603668662248E-4</v>
      </c>
      <c r="U14" s="2">
        <f t="shared" si="5"/>
        <v>-1.5944633963313377E-2</v>
      </c>
    </row>
    <row r="15" spans="2:21" x14ac:dyDescent="0.25">
      <c r="B15">
        <v>450000</v>
      </c>
      <c r="C15" s="3">
        <v>5.5599999999999996E-4</v>
      </c>
      <c r="D15">
        <v>3.5</v>
      </c>
      <c r="E15">
        <v>450</v>
      </c>
      <c r="F15">
        <v>1635</v>
      </c>
      <c r="G15">
        <v>74.05</v>
      </c>
      <c r="I15" s="2">
        <f t="shared" si="0"/>
        <v>3.4934510307918498</v>
      </c>
      <c r="J15" s="2">
        <f t="shared" si="1"/>
        <v>-6.5489692081501794E-3</v>
      </c>
      <c r="L15" t="s">
        <v>26</v>
      </c>
      <c r="M15" s="3">
        <v>2.1740000000000001E-9</v>
      </c>
      <c r="N15">
        <v>1.6199999999999999E-2</v>
      </c>
      <c r="O15" s="3">
        <v>1E-4</v>
      </c>
      <c r="P15" s="3">
        <v>6.1460000000000004E-3</v>
      </c>
      <c r="Q15">
        <v>89.07</v>
      </c>
      <c r="R15" s="3">
        <f t="shared" si="2"/>
        <v>1.3659644857808422E-12</v>
      </c>
      <c r="S15" s="2">
        <f t="shared" si="3"/>
        <v>-1.6199999998634036E-2</v>
      </c>
      <c r="T15" s="3">
        <f t="shared" si="4"/>
        <v>1.3659644857808421E-4</v>
      </c>
      <c r="U15" s="2">
        <f t="shared" si="5"/>
        <v>-1.6063403551421915E-2</v>
      </c>
    </row>
    <row r="16" spans="2:21" x14ac:dyDescent="0.25">
      <c r="B16">
        <v>500000</v>
      </c>
      <c r="C16" s="3">
        <v>5.8900000000000001E-4</v>
      </c>
      <c r="D16">
        <v>2.9</v>
      </c>
      <c r="E16">
        <v>632</v>
      </c>
      <c r="F16">
        <v>1954</v>
      </c>
      <c r="G16">
        <v>71.16</v>
      </c>
      <c r="I16" s="2">
        <f t="shared" si="0"/>
        <v>2.9278450521588422</v>
      </c>
      <c r="J16" s="2">
        <f t="shared" si="1"/>
        <v>2.7845052158842254E-2</v>
      </c>
      <c r="L16" t="s">
        <v>27</v>
      </c>
      <c r="M16" s="3">
        <v>2.1700000000000002E-9</v>
      </c>
      <c r="N16">
        <v>1.6299999999999999E-2</v>
      </c>
      <c r="O16" s="3">
        <v>1.11E-4</v>
      </c>
      <c r="P16" s="3">
        <v>6.8209999999999998E-3</v>
      </c>
      <c r="Q16">
        <v>89.06</v>
      </c>
      <c r="R16" s="3">
        <f t="shared" si="2"/>
        <v>1.5134308449403471E-12</v>
      </c>
      <c r="S16" s="2">
        <f t="shared" si="3"/>
        <v>-1.6299999998486567E-2</v>
      </c>
      <c r="T16" s="3">
        <f t="shared" si="4"/>
        <v>1.2283344249170903E-4</v>
      </c>
      <c r="U16" s="2">
        <f t="shared" si="5"/>
        <v>-1.6177166557508289E-2</v>
      </c>
    </row>
    <row r="17" spans="2:21" x14ac:dyDescent="0.25">
      <c r="B17">
        <v>550000</v>
      </c>
      <c r="C17" s="3">
        <v>6.2699999999999995E-4</v>
      </c>
      <c r="D17">
        <v>2.4</v>
      </c>
      <c r="E17">
        <v>893</v>
      </c>
      <c r="F17">
        <v>2344</v>
      </c>
      <c r="G17">
        <v>67.599999999999994</v>
      </c>
      <c r="I17" s="2">
        <f t="shared" si="0"/>
        <v>2.4263790069214783</v>
      </c>
      <c r="J17" s="2">
        <f t="shared" si="1"/>
        <v>2.6379006921478432E-2</v>
      </c>
      <c r="L17" t="s">
        <v>28</v>
      </c>
      <c r="M17" s="3">
        <v>2.117E-9</v>
      </c>
      <c r="N17">
        <v>1.6500000000000001E-2</v>
      </c>
      <c r="O17" s="3">
        <v>1.2400000000000001E-4</v>
      </c>
      <c r="P17" s="3">
        <v>7.4000000000000003E-3</v>
      </c>
      <c r="Q17">
        <v>89.06</v>
      </c>
      <c r="R17" s="3">
        <f t="shared" si="2"/>
        <v>1.6493864086170989E-12</v>
      </c>
      <c r="S17" s="2">
        <f t="shared" si="3"/>
        <v>-1.6499999998350615E-2</v>
      </c>
      <c r="T17" s="3">
        <f t="shared" si="4"/>
        <v>1.07270187865316E-4</v>
      </c>
      <c r="U17" s="2">
        <f t="shared" si="5"/>
        <v>-1.6392729812134684E-2</v>
      </c>
    </row>
    <row r="18" spans="2:21" x14ac:dyDescent="0.25">
      <c r="B18">
        <v>600000</v>
      </c>
      <c r="C18" s="3">
        <v>6.69E-4</v>
      </c>
      <c r="D18">
        <v>2</v>
      </c>
      <c r="E18">
        <v>1281</v>
      </c>
      <c r="F18">
        <v>2829</v>
      </c>
      <c r="G18">
        <v>63.06</v>
      </c>
      <c r="I18" s="2">
        <f t="shared" si="0"/>
        <v>1.9688294943808631</v>
      </c>
      <c r="J18" s="2">
        <f t="shared" si="1"/>
        <v>-3.1170505619136923E-2</v>
      </c>
      <c r="L18" t="s">
        <v>29</v>
      </c>
      <c r="M18" s="3">
        <v>2.1660000000000002E-9</v>
      </c>
      <c r="N18">
        <v>1.6799999999999999E-2</v>
      </c>
      <c r="O18" s="3">
        <v>1.4899999999999999E-4</v>
      </c>
      <c r="P18" s="3">
        <v>8.8400000000000006E-3</v>
      </c>
      <c r="Q18">
        <v>89.04</v>
      </c>
      <c r="R18" s="3">
        <f t="shared" si="2"/>
        <v>2.0277975269272966E-12</v>
      </c>
      <c r="S18" s="2">
        <f t="shared" si="3"/>
        <v>-1.6799999997972201E-2</v>
      </c>
      <c r="T18" s="3">
        <f t="shared" si="4"/>
        <v>9.1338116613093868E-5</v>
      </c>
      <c r="U18" s="2">
        <f t="shared" si="5"/>
        <v>-1.6708661883386905E-2</v>
      </c>
    </row>
    <row r="19" spans="2:21" x14ac:dyDescent="0.25">
      <c r="B19">
        <v>650000</v>
      </c>
      <c r="C19" s="3">
        <v>7.0799999999999997E-4</v>
      </c>
      <c r="D19">
        <v>1.5</v>
      </c>
      <c r="E19">
        <v>1868</v>
      </c>
      <c r="F19">
        <v>3442</v>
      </c>
      <c r="G19">
        <v>57.1</v>
      </c>
      <c r="I19" s="2">
        <f t="shared" si="0"/>
        <v>1.5479239177537716</v>
      </c>
      <c r="J19" s="2">
        <f t="shared" si="1"/>
        <v>4.7923917753771583E-2</v>
      </c>
      <c r="L19" t="s">
        <v>30</v>
      </c>
      <c r="M19" s="3">
        <v>2.164E-9</v>
      </c>
      <c r="N19">
        <v>1.7000000000000001E-2</v>
      </c>
      <c r="O19" s="3">
        <v>1.73E-4</v>
      </c>
      <c r="P19" s="3">
        <v>1.0200000000000001E-2</v>
      </c>
      <c r="Q19">
        <v>89.03</v>
      </c>
      <c r="R19" s="3">
        <f t="shared" si="2"/>
        <v>2.3522486498194362E-12</v>
      </c>
      <c r="S19" s="2">
        <f t="shared" si="3"/>
        <v>-1.6999999997647751E-2</v>
      </c>
      <c r="T19" s="3">
        <f t="shared" si="4"/>
        <v>7.8594294825067178E-5</v>
      </c>
      <c r="U19" s="2">
        <f t="shared" si="5"/>
        <v>-1.6921405705174933E-2</v>
      </c>
    </row>
    <row r="20" spans="2:21" x14ac:dyDescent="0.25">
      <c r="B20">
        <v>700000</v>
      </c>
      <c r="C20" s="3">
        <v>7.2429999999999999E-4</v>
      </c>
      <c r="D20">
        <v>1.2</v>
      </c>
      <c r="E20">
        <v>2763</v>
      </c>
      <c r="F20">
        <v>4217</v>
      </c>
      <c r="G20">
        <v>49.05</v>
      </c>
      <c r="I20" s="2">
        <f t="shared" si="0"/>
        <v>1.15296336684514</v>
      </c>
      <c r="J20" s="2">
        <f t="shared" si="1"/>
        <v>-4.7036633154859953E-2</v>
      </c>
      <c r="L20" t="s">
        <v>31</v>
      </c>
      <c r="M20" s="3">
        <v>2.16E-9</v>
      </c>
      <c r="N20">
        <v>1.7000000000000001E-2</v>
      </c>
      <c r="O20" s="3">
        <v>1.8599999999999999E-4</v>
      </c>
      <c r="P20" s="3">
        <v>1.0869999999999999E-2</v>
      </c>
      <c r="Q20">
        <v>89.02</v>
      </c>
      <c r="R20" s="3">
        <f t="shared" si="2"/>
        <v>2.5243325290124704E-12</v>
      </c>
      <c r="S20" s="2">
        <f t="shared" si="3"/>
        <v>-1.699999999747567E-2</v>
      </c>
      <c r="T20" s="3">
        <f t="shared" si="4"/>
        <v>7.2966022922085527E-5</v>
      </c>
      <c r="U20" s="2">
        <f t="shared" si="5"/>
        <v>-1.6927033977077916E-2</v>
      </c>
    </row>
    <row r="21" spans="2:21" x14ac:dyDescent="0.25">
      <c r="B21">
        <v>725000</v>
      </c>
      <c r="C21" s="3">
        <v>7.1100000000000004E-4</v>
      </c>
      <c r="D21">
        <v>1</v>
      </c>
      <c r="E21">
        <v>3356</v>
      </c>
      <c r="F21">
        <v>4664</v>
      </c>
      <c r="G21">
        <v>43.99</v>
      </c>
      <c r="I21" s="2">
        <f t="shared" si="0"/>
        <v>0.9650849065013104</v>
      </c>
      <c r="J21" s="2">
        <f t="shared" si="1"/>
        <v>-3.4915093498689598E-2</v>
      </c>
      <c r="L21" t="s">
        <v>32</v>
      </c>
      <c r="M21" s="3">
        <v>2.16E-9</v>
      </c>
      <c r="N21">
        <v>1.7299999999999999E-2</v>
      </c>
      <c r="O21" s="3">
        <v>2.1000000000000001E-4</v>
      </c>
      <c r="P21" s="3">
        <v>1.222E-2</v>
      </c>
      <c r="Q21">
        <v>89.01</v>
      </c>
      <c r="R21" s="3">
        <f t="shared" si="2"/>
        <v>2.8500528553366603E-12</v>
      </c>
      <c r="S21" s="2">
        <f t="shared" si="3"/>
        <v>-1.7299999997149946E-2</v>
      </c>
      <c r="T21" s="3">
        <f t="shared" si="4"/>
        <v>6.4627048873847165E-5</v>
      </c>
      <c r="U21" s="2">
        <f t="shared" si="5"/>
        <v>-1.7235372951126152E-2</v>
      </c>
    </row>
    <row r="22" spans="2:21" x14ac:dyDescent="0.25">
      <c r="B22">
        <v>750000</v>
      </c>
      <c r="C22" s="3">
        <v>6.713E-4</v>
      </c>
      <c r="D22">
        <v>0.8</v>
      </c>
      <c r="E22">
        <v>4060</v>
      </c>
      <c r="F22">
        <v>5147</v>
      </c>
      <c r="G22">
        <v>37.96</v>
      </c>
      <c r="I22" s="2">
        <f t="shared" si="0"/>
        <v>0.77916914348084787</v>
      </c>
      <c r="J22" s="2">
        <f t="shared" si="1"/>
        <v>-2.0830856519152174E-2</v>
      </c>
      <c r="L22" t="s">
        <v>20</v>
      </c>
      <c r="M22" s="3">
        <v>2.16E-9</v>
      </c>
      <c r="N22">
        <v>1.7500000000000002E-2</v>
      </c>
      <c r="O22" s="3">
        <v>2.4000000000000001E-4</v>
      </c>
      <c r="P22" s="3">
        <v>1.357E-2</v>
      </c>
      <c r="Q22">
        <v>89</v>
      </c>
      <c r="R22" s="3">
        <f t="shared" si="2"/>
        <v>3.2572032632418976E-12</v>
      </c>
      <c r="S22" s="2">
        <f t="shared" si="3"/>
        <v>-1.7499999996742798E-2</v>
      </c>
      <c r="T22" s="3">
        <f t="shared" si="4"/>
        <v>5.6548667764616282E-5</v>
      </c>
      <c r="U22" s="2">
        <f t="shared" si="5"/>
        <v>-1.7443451332235384E-2</v>
      </c>
    </row>
    <row r="23" spans="2:21" x14ac:dyDescent="0.25">
      <c r="B23">
        <v>775000</v>
      </c>
      <c r="C23" s="3">
        <v>5.9489999999999999E-4</v>
      </c>
      <c r="D23">
        <v>0.6</v>
      </c>
      <c r="E23">
        <v>4831</v>
      </c>
      <c r="F23">
        <v>5633</v>
      </c>
      <c r="G23">
        <v>30.99</v>
      </c>
      <c r="I23" s="2">
        <f t="shared" si="0"/>
        <v>0.59963710989689101</v>
      </c>
      <c r="J23" s="2">
        <f t="shared" si="1"/>
        <v>-3.6289010310897041E-4</v>
      </c>
      <c r="L23" t="s">
        <v>33</v>
      </c>
      <c r="M23" s="3">
        <v>2.1569999999999999E-9</v>
      </c>
      <c r="N23">
        <v>1.7899999999999999E-2</v>
      </c>
      <c r="O23" s="3">
        <v>2.9E-4</v>
      </c>
      <c r="P23" s="3">
        <v>1.627E-2</v>
      </c>
      <c r="Q23">
        <v>88.97</v>
      </c>
      <c r="R23" s="3">
        <f t="shared" si="2"/>
        <v>3.9303209052000466E-12</v>
      </c>
      <c r="S23" s="2">
        <f t="shared" si="3"/>
        <v>-1.7899999996069678E-2</v>
      </c>
      <c r="T23" s="3">
        <f t="shared" si="4"/>
        <v>4.6733898991677129E-5</v>
      </c>
      <c r="U23" s="2">
        <f t="shared" si="5"/>
        <v>-1.7853266101008323E-2</v>
      </c>
    </row>
    <row r="24" spans="2:21" x14ac:dyDescent="0.25">
      <c r="B24">
        <v>800000</v>
      </c>
      <c r="C24" s="3">
        <v>4.7179999999999998E-4</v>
      </c>
      <c r="D24">
        <v>0.4</v>
      </c>
      <c r="E24">
        <v>5608</v>
      </c>
      <c r="F24">
        <v>6089</v>
      </c>
      <c r="G24">
        <v>22.93</v>
      </c>
      <c r="I24" s="2">
        <f t="shared" si="0"/>
        <v>0.42288257174426941</v>
      </c>
      <c r="J24" s="2">
        <f t="shared" si="1"/>
        <v>2.2882571744269387E-2</v>
      </c>
      <c r="L24" t="s">
        <v>34</v>
      </c>
      <c r="M24" s="3">
        <v>2.1569999999999999E-9</v>
      </c>
      <c r="N24">
        <v>1.9300000000000001E-2</v>
      </c>
      <c r="O24" s="3">
        <v>5.1999999999999995E-4</v>
      </c>
      <c r="P24" s="3">
        <v>2.7119999999999998E-2</v>
      </c>
      <c r="Q24">
        <v>88.9</v>
      </c>
      <c r="R24" s="3">
        <f t="shared" si="2"/>
        <v>7.0474719679449107E-12</v>
      </c>
      <c r="S24" s="2">
        <f t="shared" si="3"/>
        <v>-1.9299999992952531E-2</v>
      </c>
      <c r="T24" s="3">
        <f t="shared" si="4"/>
        <v>2.6063135976127633E-5</v>
      </c>
      <c r="U24" s="2">
        <f t="shared" si="5"/>
        <v>-1.9273936864023875E-2</v>
      </c>
    </row>
    <row r="25" spans="2:21" x14ac:dyDescent="0.25">
      <c r="B25">
        <v>825000</v>
      </c>
      <c r="C25" s="3">
        <v>3.012E-4</v>
      </c>
      <c r="D25">
        <v>0.2</v>
      </c>
      <c r="E25">
        <v>6264</v>
      </c>
      <c r="F25">
        <v>6456</v>
      </c>
      <c r="G25">
        <v>13.96</v>
      </c>
      <c r="I25" s="2">
        <f t="shared" si="0"/>
        <v>0.24925107231498334</v>
      </c>
      <c r="J25" s="2">
        <f t="shared" si="1"/>
        <v>4.9251072314983324E-2</v>
      </c>
      <c r="L25" t="s">
        <v>21</v>
      </c>
      <c r="M25" s="3">
        <v>2.2029999999999999E-9</v>
      </c>
      <c r="N25">
        <v>2.3E-2</v>
      </c>
      <c r="O25" s="3">
        <v>1.2700000000000001E-3</v>
      </c>
      <c r="P25" s="3">
        <v>5.5379999999999999E-2</v>
      </c>
      <c r="Q25">
        <v>88.68</v>
      </c>
      <c r="R25" s="3">
        <f t="shared" si="2"/>
        <v>1.7579158684280119E-11</v>
      </c>
      <c r="S25" s="2">
        <f t="shared" si="3"/>
        <v>-2.2999999982420839E-2</v>
      </c>
      <c r="T25" s="3">
        <f t="shared" si="4"/>
        <v>1.0899100182454036E-5</v>
      </c>
      <c r="U25" s="2">
        <f t="shared" si="5"/>
        <v>-2.2989100899817545E-2</v>
      </c>
    </row>
    <row r="26" spans="2:21" x14ac:dyDescent="0.25">
      <c r="B26">
        <v>850000</v>
      </c>
      <c r="C26" s="3">
        <v>9.3999999999999994E-5</v>
      </c>
      <c r="D26">
        <v>0.1</v>
      </c>
      <c r="E26">
        <v>6653</v>
      </c>
      <c r="F26">
        <v>6672</v>
      </c>
      <c r="G26">
        <v>4.38</v>
      </c>
      <c r="I26" s="2">
        <f t="shared" si="0"/>
        <v>7.5458666172200345E-2</v>
      </c>
      <c r="J26" s="2">
        <f t="shared" si="1"/>
        <v>-2.4541333827799661E-2</v>
      </c>
      <c r="L26" t="s">
        <v>22</v>
      </c>
      <c r="M26" s="3">
        <v>2.2959999999999999E-9</v>
      </c>
      <c r="N26">
        <v>3.1699999999999999E-2</v>
      </c>
      <c r="O26" s="3">
        <v>3.2000000000000002E-3</v>
      </c>
      <c r="P26" s="3">
        <v>0.10105</v>
      </c>
      <c r="Q26">
        <v>88.16</v>
      </c>
      <c r="R26" s="3">
        <f t="shared" si="2"/>
        <v>4.6163819088909857E-11</v>
      </c>
      <c r="S26" s="2">
        <f t="shared" si="3"/>
        <v>-3.1699999953836183E-2</v>
      </c>
      <c r="T26" s="3">
        <f t="shared" si="4"/>
        <v>4.5081854579013527E-6</v>
      </c>
      <c r="U26" s="2">
        <f t="shared" si="5"/>
        <v>-3.16954918145421E-2</v>
      </c>
    </row>
    <row r="27" spans="2:21" x14ac:dyDescent="0.25">
      <c r="B27">
        <v>855000</v>
      </c>
      <c r="C27" s="3">
        <v>5.27E-5</v>
      </c>
      <c r="D27">
        <v>0</v>
      </c>
      <c r="E27">
        <v>6692</v>
      </c>
      <c r="F27">
        <v>6698</v>
      </c>
      <c r="G27">
        <v>2.4500000000000002</v>
      </c>
      <c r="I27" s="2">
        <f t="shared" si="0"/>
        <v>4.2305873455402175E-2</v>
      </c>
      <c r="J27" s="2">
        <f t="shared" si="1"/>
        <v>4.2305873455402175E-2</v>
      </c>
      <c r="L27" t="s">
        <v>23</v>
      </c>
      <c r="M27" s="3">
        <v>2.4300000000000001E-9</v>
      </c>
      <c r="N27">
        <v>3.9E-2</v>
      </c>
      <c r="O27">
        <v>5.0000000000000001E-3</v>
      </c>
      <c r="P27">
        <v>0.1308</v>
      </c>
      <c r="Q27">
        <v>87.7</v>
      </c>
      <c r="R27" s="3">
        <f t="shared" si="2"/>
        <v>7.6340701482231966E-11</v>
      </c>
      <c r="S27" s="2">
        <f t="shared" si="3"/>
        <v>-3.8999999923659295E-2</v>
      </c>
      <c r="T27" s="3">
        <f t="shared" si="4"/>
        <v>3.0536280592892788E-6</v>
      </c>
      <c r="U27" s="2">
        <f t="shared" si="5"/>
        <v>-3.8996946371940712E-2</v>
      </c>
    </row>
    <row r="28" spans="2:21" x14ac:dyDescent="0.25">
      <c r="B28">
        <v>862500</v>
      </c>
      <c r="C28" s="3">
        <v>-1E-4</v>
      </c>
      <c r="D28">
        <v>0</v>
      </c>
      <c r="E28">
        <v>6715</v>
      </c>
      <c r="F28">
        <v>6715</v>
      </c>
      <c r="G28">
        <v>-0.46</v>
      </c>
      <c r="I28" s="2">
        <f t="shared" si="0"/>
        <v>8.0703608748211364E-2</v>
      </c>
      <c r="J28" s="2">
        <f t="shared" si="1"/>
        <v>8.0703608748211364E-2</v>
      </c>
      <c r="L28" t="s">
        <v>37</v>
      </c>
      <c r="M28" s="3">
        <v>2.6299999999999998E-9</v>
      </c>
      <c r="N28">
        <v>0.05</v>
      </c>
      <c r="O28">
        <v>8.9999999999999993E-3</v>
      </c>
      <c r="P28">
        <v>0.182</v>
      </c>
      <c r="Q28">
        <v>87.1</v>
      </c>
      <c r="R28" s="3">
        <f t="shared" si="2"/>
        <v>1.487229962209408E-10</v>
      </c>
      <c r="S28" s="2">
        <f t="shared" si="3"/>
        <v>-4.9999999851277004E-2</v>
      </c>
      <c r="T28" s="3">
        <f t="shared" si="4"/>
        <v>1.8360863730980346E-6</v>
      </c>
      <c r="U28" s="2">
        <f t="shared" si="5"/>
        <v>-4.9998163913626902E-2</v>
      </c>
    </row>
    <row r="29" spans="2:21" x14ac:dyDescent="0.25">
      <c r="B29">
        <v>870000</v>
      </c>
      <c r="C29" s="3">
        <v>-7.1900000000000002E-4</v>
      </c>
      <c r="D29">
        <v>0.1</v>
      </c>
      <c r="E29">
        <v>6706</v>
      </c>
      <c r="F29">
        <v>6718</v>
      </c>
      <c r="G29">
        <v>-3.4</v>
      </c>
      <c r="I29" s="2">
        <f t="shared" si="0"/>
        <v>0.58609020357889152</v>
      </c>
      <c r="J29" s="2">
        <f t="shared" si="1"/>
        <v>0.48609020357889154</v>
      </c>
      <c r="L29" t="s">
        <v>38</v>
      </c>
      <c r="M29" s="3">
        <v>2.76E-9</v>
      </c>
      <c r="N29">
        <v>5.7000000000000002E-2</v>
      </c>
      <c r="O29">
        <v>1.2E-2</v>
      </c>
      <c r="P29">
        <v>0.20799999999999999</v>
      </c>
      <c r="Q29">
        <v>86.7</v>
      </c>
      <c r="R29" s="3">
        <f t="shared" si="2"/>
        <v>2.080990973737879E-10</v>
      </c>
      <c r="S29" s="2">
        <f t="shared" si="3"/>
        <v>-5.6999999791900902E-2</v>
      </c>
      <c r="T29" s="3">
        <f t="shared" si="4"/>
        <v>1.4451326206513047E-6</v>
      </c>
      <c r="U29" s="2">
        <f t="shared" si="5"/>
        <v>-5.6998554867379349E-2</v>
      </c>
    </row>
    <row r="30" spans="2:21" x14ac:dyDescent="0.25">
      <c r="B30">
        <v>875000</v>
      </c>
      <c r="C30" s="3">
        <v>-1.114E-4</v>
      </c>
      <c r="D30">
        <v>0.1</v>
      </c>
      <c r="E30">
        <v>6677</v>
      </c>
      <c r="F30">
        <v>6705</v>
      </c>
      <c r="G30">
        <v>-5.28</v>
      </c>
      <c r="I30" s="2">
        <f t="shared" si="0"/>
        <v>9.1725848108032068E-2</v>
      </c>
      <c r="J30" s="2">
        <f t="shared" si="1"/>
        <v>-8.2741518919679374E-3</v>
      </c>
      <c r="L30" t="s">
        <v>39</v>
      </c>
      <c r="M30" s="3">
        <v>2.9100000000000001E-9</v>
      </c>
      <c r="N30">
        <v>6.5000000000000002E-2</v>
      </c>
      <c r="O30">
        <v>1.4999999999999999E-2</v>
      </c>
      <c r="P30">
        <v>0.23899999999999999</v>
      </c>
      <c r="Q30">
        <v>86.3</v>
      </c>
      <c r="R30" s="3">
        <f t="shared" si="2"/>
        <v>2.7426103865838896E-10</v>
      </c>
      <c r="S30" s="2">
        <f t="shared" si="3"/>
        <v>-6.4999999725738958E-2</v>
      </c>
      <c r="T30" s="3">
        <f t="shared" si="4"/>
        <v>1.2189379495928398E-6</v>
      </c>
      <c r="U30" s="2">
        <f t="shared" si="5"/>
        <v>-6.4998781062050412E-2</v>
      </c>
    </row>
    <row r="31" spans="2:21" x14ac:dyDescent="0.25">
      <c r="B31">
        <v>900000</v>
      </c>
      <c r="C31" s="3">
        <v>-2.898E-4</v>
      </c>
      <c r="D31">
        <v>0.3</v>
      </c>
      <c r="E31">
        <v>6356</v>
      </c>
      <c r="F31">
        <v>6563</v>
      </c>
      <c r="G31">
        <v>-14.43</v>
      </c>
      <c r="I31" s="2">
        <f t="shared" si="0"/>
        <v>0.25783203143778782</v>
      </c>
      <c r="J31" s="2">
        <f t="shared" si="1"/>
        <v>-4.2167968562212166E-2</v>
      </c>
    </row>
    <row r="32" spans="2:21" x14ac:dyDescent="0.25">
      <c r="B32">
        <v>925000</v>
      </c>
      <c r="C32" s="3">
        <v>-4.2039999999999997E-4</v>
      </c>
      <c r="D32">
        <v>0.4</v>
      </c>
      <c r="E32">
        <v>5787</v>
      </c>
      <c r="F32">
        <v>6282</v>
      </c>
      <c r="G32">
        <v>-22.89</v>
      </c>
      <c r="I32" s="2">
        <f t="shared" si="0"/>
        <v>0.42221224648400307</v>
      </c>
      <c r="J32" s="2">
        <f t="shared" si="1"/>
        <v>2.2212246484003051E-2</v>
      </c>
    </row>
    <row r="33" spans="2:10" x14ac:dyDescent="0.25">
      <c r="B33">
        <v>950000</v>
      </c>
      <c r="C33" s="3">
        <v>-5.0000000000000001E-4</v>
      </c>
      <c r="D33">
        <v>0.6</v>
      </c>
      <c r="E33">
        <v>5114</v>
      </c>
      <c r="F33">
        <v>5921</v>
      </c>
      <c r="G33">
        <v>-30.3</v>
      </c>
      <c r="I33" s="2">
        <f t="shared" si="0"/>
        <v>0.58359660166411875</v>
      </c>
      <c r="J33" s="2">
        <f t="shared" si="1"/>
        <v>-1.6403398335881225E-2</v>
      </c>
    </row>
    <row r="34" spans="2:10" x14ac:dyDescent="0.25">
      <c r="B34">
        <v>1000000</v>
      </c>
      <c r="C34" s="3">
        <v>-5.488E-4</v>
      </c>
      <c r="D34">
        <v>0.9</v>
      </c>
      <c r="E34">
        <v>3820</v>
      </c>
      <c r="F34">
        <v>5146</v>
      </c>
      <c r="G34">
        <v>-42.08</v>
      </c>
      <c r="I34" s="2">
        <f t="shared" si="0"/>
        <v>0.90267332371208298</v>
      </c>
      <c r="J34" s="2">
        <f t="shared" si="1"/>
        <v>2.6733237120829534E-3</v>
      </c>
    </row>
    <row r="35" spans="2:10" x14ac:dyDescent="0.25">
      <c r="B35">
        <v>1100000</v>
      </c>
      <c r="C35" s="3">
        <v>-4.6969999999999998E-4</v>
      </c>
      <c r="D35">
        <v>1.5</v>
      </c>
      <c r="E35">
        <v>2132</v>
      </c>
      <c r="F35">
        <v>3884</v>
      </c>
      <c r="G35">
        <v>-56.67</v>
      </c>
      <c r="I35" s="2">
        <f t="shared" si="0"/>
        <v>1.5226704280771466</v>
      </c>
      <c r="J35" s="2">
        <f t="shared" si="1"/>
        <v>2.2670428077146587E-2</v>
      </c>
    </row>
    <row r="36" spans="2:10" x14ac:dyDescent="0.25">
      <c r="B36">
        <v>1200000</v>
      </c>
      <c r="C36" s="3">
        <v>-3.6820000000000001E-4</v>
      </c>
      <c r="D36">
        <v>2.1</v>
      </c>
      <c r="E36">
        <v>1306</v>
      </c>
      <c r="F36">
        <v>3068</v>
      </c>
      <c r="G36">
        <v>-64.8</v>
      </c>
      <c r="I36" s="2">
        <f t="shared" si="0"/>
        <v>2.1256987719174796</v>
      </c>
      <c r="J36" s="2">
        <f t="shared" si="1"/>
        <v>2.569877191747949E-2</v>
      </c>
    </row>
    <row r="37" spans="2:10" x14ac:dyDescent="0.25">
      <c r="B37">
        <v>1300000</v>
      </c>
      <c r="C37" s="3">
        <v>-2.9080000000000002E-4</v>
      </c>
      <c r="D37">
        <v>2.7</v>
      </c>
      <c r="E37">
        <v>874</v>
      </c>
      <c r="F37">
        <v>2531</v>
      </c>
      <c r="G37">
        <v>-69.819999999999993</v>
      </c>
      <c r="I37" s="2">
        <f t="shared" si="0"/>
        <v>2.7177292603274266</v>
      </c>
      <c r="J37" s="2">
        <f t="shared" si="1"/>
        <v>1.7729260327426388E-2</v>
      </c>
    </row>
    <row r="38" spans="2:10" x14ac:dyDescent="0.25">
      <c r="B38">
        <v>1400000</v>
      </c>
      <c r="C38" s="3">
        <v>-2.3489999999999999E-4</v>
      </c>
      <c r="D38">
        <v>3.3</v>
      </c>
      <c r="E38">
        <v>626</v>
      </c>
      <c r="F38">
        <v>2159</v>
      </c>
      <c r="G38">
        <v>-73.180000000000007</v>
      </c>
      <c r="I38" s="2">
        <f t="shared" si="0"/>
        <v>3.3007800640879847</v>
      </c>
      <c r="J38" s="2">
        <f t="shared" si="1"/>
        <v>7.8006408798492188E-4</v>
      </c>
    </row>
    <row r="39" spans="2:10" x14ac:dyDescent="0.25">
      <c r="B39">
        <v>2000000</v>
      </c>
      <c r="C39" s="3">
        <v>-9.2800000000000006E-5</v>
      </c>
      <c r="D39">
        <v>6.7</v>
      </c>
      <c r="E39">
        <v>175</v>
      </c>
      <c r="F39">
        <v>1179</v>
      </c>
      <c r="G39">
        <v>-81.5</v>
      </c>
      <c r="I39" s="2">
        <f t="shared" si="0"/>
        <v>6.663766817214464</v>
      </c>
      <c r="J39" s="2">
        <f t="shared" si="1"/>
        <v>-3.6233182785536222E-2</v>
      </c>
    </row>
    <row r="40" spans="2:10" x14ac:dyDescent="0.25">
      <c r="B40">
        <v>4000000</v>
      </c>
      <c r="C40" s="3">
        <v>-1.9789999999999999E-5</v>
      </c>
      <c r="D40" s="1">
        <v>16.8</v>
      </c>
      <c r="E40" s="1">
        <v>29.6</v>
      </c>
      <c r="F40" s="1">
        <v>498.4</v>
      </c>
      <c r="G40" s="1">
        <v>-86.56</v>
      </c>
      <c r="H40" s="1"/>
      <c r="I40" s="2">
        <f t="shared" si="0"/>
        <v>16.803275301227568</v>
      </c>
      <c r="J40" s="2">
        <f t="shared" si="1"/>
        <v>3.2753012275676952E-3</v>
      </c>
    </row>
    <row r="41" spans="2:10" x14ac:dyDescent="0.25">
      <c r="B41">
        <v>10000000</v>
      </c>
      <c r="C41" s="3">
        <v>-2.8930000000000001E-6</v>
      </c>
      <c r="D41" s="1">
        <v>27.3</v>
      </c>
      <c r="E41" s="1">
        <v>6.7</v>
      </c>
      <c r="F41" s="1">
        <v>181.9</v>
      </c>
      <c r="G41" s="1">
        <v>-87.87</v>
      </c>
      <c r="H41" s="1"/>
      <c r="I41" s="2">
        <f>ABS(((2*PI()*B41*C41)/E41 ))</f>
        <v>27.130231483090363</v>
      </c>
      <c r="J41" s="2">
        <f t="shared" si="1"/>
        <v>-0.16976851690963812</v>
      </c>
    </row>
    <row r="42" spans="2:10" x14ac:dyDescent="0.25">
      <c r="D42" s="1"/>
      <c r="E42" s="1"/>
      <c r="F42" s="1"/>
      <c r="G42" s="1"/>
      <c r="H42" s="1"/>
    </row>
    <row r="43" spans="2:10" x14ac:dyDescent="0.25">
      <c r="D43" s="1"/>
      <c r="E43" s="1"/>
      <c r="F43" s="1"/>
      <c r="G43" s="1"/>
      <c r="H43" s="1"/>
    </row>
    <row r="44" spans="2:10" x14ac:dyDescent="0.25">
      <c r="D44" s="1"/>
      <c r="E44" s="1"/>
      <c r="F44" s="1"/>
      <c r="G44" s="1"/>
      <c r="H44" s="1"/>
    </row>
    <row r="45" spans="2:10" x14ac:dyDescent="0.25">
      <c r="D45" s="1"/>
      <c r="E45" s="1"/>
      <c r="F45" s="1"/>
      <c r="G45" s="1"/>
      <c r="H45" s="1"/>
    </row>
    <row r="46" spans="2:10" x14ac:dyDescent="0.25">
      <c r="D46" s="1"/>
      <c r="E46" s="1"/>
      <c r="F46" s="1"/>
      <c r="G46" s="1"/>
      <c r="H46" s="1"/>
    </row>
    <row r="47" spans="2:10" x14ac:dyDescent="0.25">
      <c r="D47" s="1"/>
      <c r="E47" s="1"/>
      <c r="F47" s="1"/>
      <c r="G47" s="1"/>
      <c r="H4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Lambertucci</dc:creator>
  <cp:lastModifiedBy>Germán Bertachini</cp:lastModifiedBy>
  <dcterms:created xsi:type="dcterms:W3CDTF">2019-08-23T21:51:07Z</dcterms:created>
  <dcterms:modified xsi:type="dcterms:W3CDTF">2019-09-15T21:30:54Z</dcterms:modified>
</cp:coreProperties>
</file>