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1C5161-E95B-407E-A1D8-3574F82A2EF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I12" i="1"/>
  <c r="J11" i="1"/>
  <c r="I11" i="1"/>
  <c r="J10" i="1"/>
  <c r="I10" i="1"/>
  <c r="J4" i="1"/>
  <c r="J5" i="1"/>
  <c r="J3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J11" i="2" s="1"/>
  <c r="F12" i="2"/>
  <c r="H12" i="2"/>
  <c r="I12" i="2" s="1"/>
  <c r="J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B20" i="2"/>
  <c r="B21" i="2" s="1"/>
  <c r="G5" i="2"/>
  <c r="E5" i="2"/>
  <c r="G4" i="2"/>
  <c r="E4" i="2"/>
  <c r="G3" i="2"/>
  <c r="E3" i="2"/>
  <c r="L5" i="2" l="1"/>
  <c r="L3" i="2"/>
  <c r="L4" i="2"/>
  <c r="H5" i="2"/>
  <c r="I5" i="2" s="1"/>
  <c r="J5" i="2" s="1"/>
  <c r="H4" i="2"/>
  <c r="I4" i="2" s="1"/>
  <c r="J4" i="2" s="1"/>
  <c r="H3" i="2"/>
  <c r="I3" i="2" s="1"/>
  <c r="J3" i="2" s="1"/>
  <c r="F4" i="2"/>
  <c r="F3" i="2"/>
  <c r="F5" i="2"/>
  <c r="K4" i="2" l="1"/>
  <c r="K3" i="2"/>
  <c r="K5" i="2"/>
  <c r="M5" i="2" s="1"/>
  <c r="N5" i="2" s="1"/>
  <c r="M4" i="2"/>
  <c r="N4" i="2" s="1"/>
  <c r="M3" i="2"/>
  <c r="N3" i="2" s="1"/>
</calcChain>
</file>

<file path=xl/sharedStrings.xml><?xml version="1.0" encoding="utf-8"?>
<sst xmlns="http://schemas.openxmlformats.org/spreadsheetml/2006/main" count="86" uniqueCount="45">
  <si>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</si>
  <si>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</si>
  <si>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</si>
  <si>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</si>
  <si>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</si>
  <si>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</si>
  <si>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</si>
  <si>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</si>
  <si>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</si>
  <si>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</si>
  <si>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</si>
  <si>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</si>
  <si>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</si>
  <si>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</si>
  <si>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</si>
  <si>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</si>
  <si>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</si>
  <si>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</si>
  <si>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</si>
  <si>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</si>
  <si>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</si>
  <si>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</si>
  <si>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</si>
  <si>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</si>
  <si>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</si>
  <si>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</si>
  <si>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</si>
  <si>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</si>
  <si>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</si>
  <si>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</si>
  <si>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</si>
  <si>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</si>
  <si>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</si>
  <si>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</si>
  <si>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</si>
  <si>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</si>
  <si>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</si>
  <si>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</si>
  <si>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</si>
  <si>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</si>
  <si>
    <t>Ctes para ejercicio 4</t>
  </si>
  <si>
    <t>C (f)</t>
  </si>
  <si>
    <t>Xc</t>
  </si>
  <si>
    <t>Xc'</t>
  </si>
  <si>
    <t>Delta 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</si>
</sst>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I2" sqref="I2:J5"/>
    </sheetView>
  </sheetViews>
  <sheetFormatPr baseColWidth="10"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20" t="s">
        <v>29</v>
      </c>
      <c r="B1" s="21"/>
      <c r="C1" s="21"/>
      <c r="D1" s="21"/>
      <c r="E1" s="21"/>
      <c r="F1" s="21"/>
      <c r="G1" s="21"/>
      <c r="H1" s="21"/>
      <c r="I1" s="21"/>
      <c r="J1" s="21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31" t="s">
        <v>27</v>
      </c>
      <c r="O2" s="32"/>
      <c r="P2" s="32"/>
      <c r="Q2" s="33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3">
        <f>ACOS(H3)</f>
        <v>1.3026326744935872</v>
      </c>
      <c r="J3" s="13">
        <f>180*I3/(2*PI())</f>
        <v>37.317677252160657</v>
      </c>
      <c r="N3" s="34" t="s">
        <v>28</v>
      </c>
      <c r="O3" s="35"/>
      <c r="P3" s="35"/>
      <c r="Q3" s="36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3">
        <f t="shared" ref="I4:I5" si="4">ACOS(H4)</f>
        <v>1.3486353151827004</v>
      </c>
      <c r="J4" s="13">
        <f t="shared" ref="J4:J5" si="5">180*I4/(2*PI())</f>
        <v>38.635555831132145</v>
      </c>
      <c r="N4" s="37" t="s">
        <v>26</v>
      </c>
      <c r="O4" s="38"/>
      <c r="P4" s="38"/>
      <c r="Q4" s="39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3">
        <f t="shared" si="4"/>
        <v>1.3050015201360681</v>
      </c>
      <c r="J5" s="13">
        <f t="shared" si="5"/>
        <v>37.385539680976713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1">
        <v>22.6</v>
      </c>
      <c r="P7" s="12" t="s">
        <v>30</v>
      </c>
    </row>
    <row r="8" spans="1:17" x14ac:dyDescent="0.25">
      <c r="A8" s="20" t="s">
        <v>29</v>
      </c>
      <c r="B8" s="21"/>
      <c r="C8" s="21"/>
      <c r="D8" s="21"/>
      <c r="E8" s="21"/>
      <c r="F8" s="21"/>
      <c r="G8" s="21"/>
      <c r="H8" s="21"/>
      <c r="I8" s="21"/>
      <c r="J8" s="21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22" t="s">
        <v>31</v>
      </c>
      <c r="O9" s="23"/>
      <c r="P9" s="23"/>
      <c r="Q9" s="24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3">
        <f>ACOS(H10)</f>
        <v>1.3041015202827992</v>
      </c>
      <c r="J10" s="13">
        <f>180*I10/(2*PI())</f>
        <v>37.359756584399364</v>
      </c>
      <c r="K10" s="2"/>
      <c r="N10" s="25" t="s">
        <v>32</v>
      </c>
      <c r="O10" s="26"/>
      <c r="P10" s="26"/>
      <c r="Q10" s="27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3">
        <f t="shared" ref="I11:I12" si="6">ACOS(H11)</f>
        <v>1.353528797898006</v>
      </c>
      <c r="J11" s="13">
        <f t="shared" ref="J11:J12" si="7">180*I11/(2*PI())</f>
        <v>38.775743784485755</v>
      </c>
      <c r="N11" s="28" t="s">
        <v>33</v>
      </c>
      <c r="O11" s="29"/>
      <c r="P11" s="29"/>
      <c r="Q11" s="30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3">
        <f t="shared" si="6"/>
        <v>1.3041954733062036</v>
      </c>
      <c r="J12" s="13">
        <f t="shared" si="7"/>
        <v>37.362448140256141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Q21"/>
  <sheetViews>
    <sheetView tabSelected="1" topLeftCell="E1" workbookViewId="0">
      <selection activeCell="N3" sqref="N3:N5"/>
    </sheetView>
  </sheetViews>
  <sheetFormatPr baseColWidth="10" defaultColWidth="9.140625" defaultRowHeight="15" x14ac:dyDescent="0.25"/>
  <cols>
    <col min="1" max="1" width="9.140625" customWidth="1"/>
    <col min="3" max="3" width="16.5703125" customWidth="1"/>
    <col min="5" max="6" width="11.28515625" customWidth="1"/>
    <col min="9" max="9" width="10.42578125" customWidth="1"/>
    <col min="10" max="10" width="12.85546875" customWidth="1"/>
    <col min="12" max="12" width="9.140625" customWidth="1"/>
  </cols>
  <sheetData>
    <row r="1" spans="1:17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43" t="s">
        <v>24</v>
      </c>
      <c r="L1" s="40"/>
      <c r="M1" s="40"/>
      <c r="N1" s="40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42</v>
      </c>
      <c r="L2" s="10" t="s">
        <v>43</v>
      </c>
      <c r="M2" s="10" t="s">
        <v>44</v>
      </c>
      <c r="N2" s="10" t="s">
        <v>41</v>
      </c>
    </row>
    <row r="3" spans="1:17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3">
        <f>ACOS(H3)</f>
        <v>0.11382969136405419</v>
      </c>
      <c r="J3" s="13">
        <f>180*I3/(2*PI())</f>
        <v>3.2609804492185299</v>
      </c>
      <c r="K3" s="18">
        <f>(D3^2)/F3</f>
        <v>3056.5019261816105</v>
      </c>
      <c r="L3" s="18">
        <f>G3*$B$21</f>
        <v>23.910740154792361</v>
      </c>
      <c r="M3" s="18">
        <f>K3-L3</f>
        <v>3032.5911860268184</v>
      </c>
      <c r="N3" s="19">
        <f>1/(2*PI()*$B$18*M3)</f>
        <v>1.0496300577883949E-6</v>
      </c>
      <c r="O3" s="1" t="s">
        <v>11</v>
      </c>
      <c r="P3" s="8">
        <v>16.7</v>
      </c>
      <c r="Q3" s="8" t="s">
        <v>34</v>
      </c>
    </row>
    <row r="4" spans="1:17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3">
        <f t="shared" ref="I4:I5" si="3">ACOS(H4)</f>
        <v>1.4826540717377461</v>
      </c>
      <c r="J4" s="13">
        <f t="shared" ref="J4:J5" si="4">180*I4/(2*PI())</f>
        <v>42.474910394229816</v>
      </c>
      <c r="K4" s="18">
        <f>(D4^2)/F4</f>
        <v>190.07119241793242</v>
      </c>
      <c r="L4" s="18">
        <f>G4*$B$21</f>
        <v>46.422273748708164</v>
      </c>
      <c r="M4" s="18">
        <f t="shared" ref="M4:M5" si="5">K4-L4</f>
        <v>143.64891866922426</v>
      </c>
      <c r="N4" s="19">
        <f>1/(2*PI()*$B$18*M4)</f>
        <v>2.2158877987571393E-5</v>
      </c>
      <c r="O4" s="1" t="s">
        <v>12</v>
      </c>
      <c r="P4" s="8">
        <v>16</v>
      </c>
      <c r="Q4" s="8" t="s">
        <v>35</v>
      </c>
    </row>
    <row r="5" spans="1:17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3">
        <f t="shared" si="3"/>
        <v>0.73670946700186102</v>
      </c>
      <c r="J5" s="13">
        <f t="shared" si="4"/>
        <v>21.105171593269514</v>
      </c>
      <c r="K5" s="18">
        <f>(D5^2)/F5</f>
        <v>226.7578285297173</v>
      </c>
      <c r="L5" s="18">
        <f>G5*$B$21</f>
        <v>50.610739743556394</v>
      </c>
      <c r="M5" s="18">
        <f t="shared" si="5"/>
        <v>176.14708878616091</v>
      </c>
      <c r="N5" s="19">
        <f>1/(2*PI()*$B$18*M5)</f>
        <v>1.8070686741250239E-5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A9" s="41" t="s">
        <v>36</v>
      </c>
      <c r="B9" s="41"/>
      <c r="C9" s="41"/>
      <c r="D9" s="41"/>
      <c r="E9" s="41"/>
      <c r="F9" s="41"/>
      <c r="G9" s="41"/>
      <c r="H9" s="41"/>
      <c r="I9" s="41"/>
      <c r="J9" s="41"/>
      <c r="K9" s="2"/>
      <c r="N9" s="2"/>
    </row>
    <row r="10" spans="1:17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7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6">SQRT(G11^2-E11^2)</f>
        <v>40.592516551699518</v>
      </c>
      <c r="G11" s="6">
        <f>C11*D11</f>
        <v>97.82</v>
      </c>
      <c r="H11" s="6">
        <f t="shared" ref="H11" si="7">E11/G11</f>
        <v>0.9098343896953589</v>
      </c>
      <c r="I11" s="13">
        <f>ACOS(H11)</f>
        <v>0.42791152805043664</v>
      </c>
      <c r="J11" s="13">
        <f>180*I11/(2*PI())</f>
        <v>12.258762281141978</v>
      </c>
      <c r="K11" s="1" t="s">
        <v>12</v>
      </c>
      <c r="L11" s="8">
        <v>24</v>
      </c>
      <c r="M11" s="8" t="s">
        <v>35</v>
      </c>
    </row>
    <row r="12" spans="1:17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8">SQRT(G12^2-E12^2)</f>
        <v>77.960967156648337</v>
      </c>
      <c r="G12" s="6">
        <f>C12*D12</f>
        <v>116.82000000000001</v>
      </c>
      <c r="H12" s="6">
        <f t="shared" ref="H12" si="9">E12/G12</f>
        <v>0.74473549049820231</v>
      </c>
      <c r="I12" s="13">
        <f t="shared" ref="I12" si="10">ACOS(H12)</f>
        <v>0.73065792558985365</v>
      </c>
      <c r="J12" s="13">
        <f t="shared" ref="J12" si="11">180*I12/(2*PI())</f>
        <v>20.93180770204118</v>
      </c>
      <c r="K12" s="1" t="s">
        <v>12</v>
      </c>
      <c r="L12" s="8">
        <v>16</v>
      </c>
      <c r="M12" s="8" t="s">
        <v>35</v>
      </c>
    </row>
    <row r="13" spans="1:17" x14ac:dyDescent="0.25">
      <c r="I13" s="14"/>
      <c r="J13" s="14"/>
    </row>
    <row r="14" spans="1:17" x14ac:dyDescent="0.25">
      <c r="J14" s="15"/>
    </row>
    <row r="16" spans="1:17" x14ac:dyDescent="0.25">
      <c r="A16" s="40" t="s">
        <v>40</v>
      </c>
      <c r="B16" s="40"/>
      <c r="C16" s="40"/>
      <c r="M16" s="42"/>
      <c r="N16" s="42"/>
      <c r="O16" s="17"/>
      <c r="P16" s="17"/>
      <c r="Q16" s="17"/>
    </row>
    <row r="17" spans="1:13" x14ac:dyDescent="0.25">
      <c r="A17" s="9" t="s">
        <v>15</v>
      </c>
      <c r="B17" s="9" t="s">
        <v>16</v>
      </c>
      <c r="C17" s="9" t="s">
        <v>17</v>
      </c>
      <c r="F17" s="16"/>
      <c r="M17" s="17"/>
    </row>
    <row r="18" spans="1:13" x14ac:dyDescent="0.25">
      <c r="A18" s="7" t="s">
        <v>14</v>
      </c>
      <c r="B18" s="3">
        <v>50</v>
      </c>
      <c r="C18" s="8" t="s">
        <v>18</v>
      </c>
      <c r="F18" s="16"/>
      <c r="M18" s="17"/>
    </row>
    <row r="19" spans="1:13" x14ac:dyDescent="0.25">
      <c r="A19" s="8" t="s">
        <v>19</v>
      </c>
      <c r="B19" s="3">
        <v>0.9</v>
      </c>
      <c r="C19" s="8" t="s">
        <v>20</v>
      </c>
      <c r="F19" s="16"/>
      <c r="M19" s="17"/>
    </row>
    <row r="20" spans="1:13" x14ac:dyDescent="0.25">
      <c r="A20" s="8" t="s">
        <v>21</v>
      </c>
      <c r="B20" s="3">
        <f>ACOS(B19)</f>
        <v>0.45102681179626236</v>
      </c>
      <c r="C20" s="8" t="s">
        <v>22</v>
      </c>
    </row>
    <row r="21" spans="1:13" x14ac:dyDescent="0.25">
      <c r="A21" s="8" t="s">
        <v>23</v>
      </c>
      <c r="B21" s="3">
        <f>SIN(B20)</f>
        <v>0.43588989435406728</v>
      </c>
      <c r="C21" s="8" t="s">
        <v>20</v>
      </c>
    </row>
  </sheetData>
  <mergeCells count="5">
    <mergeCell ref="A16:C16"/>
    <mergeCell ref="A1:J1"/>
    <mergeCell ref="A9:J9"/>
    <mergeCell ref="M16:N16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2019-05-03T22:25:58Z</dcterms:modified>
</cp:coreProperties>
</file>