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source\repos\TPs-Electro\TP6\"/>
    </mc:Choice>
  </mc:AlternateContent>
  <xr:revisionPtr revIDLastSave="0" documentId="13_ncr:1_{7A976022-CBD9-4CE4-A943-88278FDB62F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Tablas para LAT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22" i="1"/>
  <c r="P23" i="1"/>
  <c r="P20" i="1"/>
  <c r="N21" i="1"/>
  <c r="N22" i="1"/>
  <c r="N23" i="1"/>
  <c r="N20" i="1"/>
  <c r="L21" i="1"/>
  <c r="L22" i="1"/>
  <c r="L23" i="1"/>
  <c r="L20" i="1"/>
  <c r="K21" i="1"/>
  <c r="M21" i="1"/>
  <c r="O21" i="1"/>
  <c r="K22" i="1"/>
  <c r="M22" i="1"/>
  <c r="O22" i="1"/>
  <c r="K23" i="1"/>
  <c r="M23" i="1"/>
  <c r="O23" i="1"/>
  <c r="O20" i="1"/>
  <c r="K20" i="1"/>
  <c r="M20" i="1"/>
  <c r="E21" i="1"/>
  <c r="G21" i="1"/>
  <c r="I21" i="1"/>
  <c r="E22" i="1"/>
  <c r="G22" i="1"/>
  <c r="I22" i="1"/>
  <c r="E23" i="1"/>
  <c r="G23" i="1"/>
  <c r="I23" i="1"/>
  <c r="I20" i="1"/>
  <c r="G20" i="1"/>
  <c r="E20" i="1"/>
  <c r="R4" i="1" l="1"/>
  <c r="J4" i="2" s="1"/>
  <c r="X7" i="1"/>
  <c r="L7" i="2" s="1"/>
  <c r="X6" i="1"/>
  <c r="L6" i="2" s="1"/>
  <c r="X5" i="1"/>
  <c r="L5" i="2" s="1"/>
  <c r="X4" i="1"/>
  <c r="L4" i="2" s="1"/>
  <c r="U7" i="1"/>
  <c r="K7" i="2" s="1"/>
  <c r="U6" i="1"/>
  <c r="K6" i="2" s="1"/>
  <c r="U5" i="1"/>
  <c r="K5" i="2" s="1"/>
  <c r="U4" i="1"/>
  <c r="K4" i="2" s="1"/>
  <c r="R7" i="1"/>
  <c r="J7" i="2" s="1"/>
  <c r="R6" i="1"/>
  <c r="J6" i="2" s="1"/>
  <c r="R5" i="1"/>
  <c r="J5" i="2" s="1"/>
  <c r="L15" i="1" l="1"/>
  <c r="E16" i="2" s="1"/>
  <c r="I15" i="1"/>
  <c r="L14" i="1"/>
  <c r="E15" i="2" s="1"/>
  <c r="I14" i="1"/>
  <c r="L13" i="1"/>
  <c r="E14" i="2" s="1"/>
  <c r="I13" i="1"/>
  <c r="L12" i="1"/>
  <c r="E13" i="2" s="1"/>
  <c r="I12" i="1"/>
  <c r="O7" i="1"/>
  <c r="I7" i="2" s="1"/>
  <c r="L7" i="1"/>
  <c r="H7" i="2" s="1"/>
  <c r="I7" i="1"/>
  <c r="G7" i="2" s="1"/>
  <c r="O6" i="1"/>
  <c r="I6" i="2" s="1"/>
  <c r="L6" i="1"/>
  <c r="H6" i="2" s="1"/>
  <c r="I6" i="1"/>
  <c r="G6" i="2" s="1"/>
  <c r="O5" i="1"/>
  <c r="I5" i="2" s="1"/>
  <c r="L5" i="1"/>
  <c r="H5" i="2" s="1"/>
  <c r="I5" i="1"/>
  <c r="G5" i="2" s="1"/>
  <c r="O4" i="1"/>
  <c r="I4" i="2" s="1"/>
  <c r="L4" i="1"/>
  <c r="H4" i="2" s="1"/>
  <c r="I4" i="1"/>
  <c r="G4" i="2" s="1"/>
  <c r="D20" i="1" l="1"/>
  <c r="D13" i="2"/>
  <c r="N13" i="1"/>
  <c r="G14" i="2" s="1"/>
  <c r="D21" i="1"/>
  <c r="D14" i="2"/>
  <c r="D22" i="1"/>
  <c r="D15" i="2"/>
  <c r="D23" i="1"/>
  <c r="D16" i="2"/>
  <c r="N15" i="1"/>
  <c r="G16" i="2" s="1"/>
  <c r="N14" i="1"/>
  <c r="G15" i="2" s="1"/>
  <c r="N12" i="1"/>
  <c r="G13" i="2" s="1"/>
  <c r="M12" i="1"/>
  <c r="F13" i="2" s="1"/>
  <c r="M14" i="1"/>
  <c r="F15" i="2" s="1"/>
  <c r="M13" i="1"/>
  <c r="F14" i="2" s="1"/>
  <c r="M15" i="1"/>
  <c r="F16" i="2" s="1"/>
</calcChain>
</file>

<file path=xl/sharedStrings.xml><?xml version="1.0" encoding="utf-8"?>
<sst xmlns="http://schemas.openxmlformats.org/spreadsheetml/2006/main" count="178" uniqueCount="43">
  <si>
    <t>U_{RS}</t>
  </si>
  <si>
    <t>U_{ST}</t>
  </si>
  <si>
    <t>U_{TR}</t>
  </si>
  <si>
    <t>I_{RS}</t>
  </si>
  <si>
    <t>I_{ST}</t>
  </si>
  <si>
    <t>I_{TR}</t>
  </si>
  <si>
    <t>I_{R}</t>
  </si>
  <si>
    <t>I_{S}</t>
  </si>
  <si>
    <t>I_{T}</t>
  </si>
  <si>
    <t>CARGAS EN TRIANGULO</t>
  </si>
  <si>
    <t>V</t>
  </si>
  <si>
    <t>\alpha</t>
  </si>
  <si>
    <t>K_{A}</t>
  </si>
  <si>
    <t>Valor [A]</t>
  </si>
  <si>
    <t>R</t>
  </si>
  <si>
    <t>L</t>
  </si>
  <si>
    <t>R/L</t>
  </si>
  <si>
    <t>W_{RT}</t>
  </si>
  <si>
    <t>W_{ST}</t>
  </si>
  <si>
    <t>P</t>
  </si>
  <si>
    <t>Q</t>
  </si>
  <si>
    <t>W</t>
  </si>
  <si>
    <t>POTENCIAS (CARGAS EN TRIANGULO)</t>
  </si>
  <si>
    <t>VAR</t>
  </si>
  <si>
    <t>A</t>
  </si>
  <si>
    <t>$W_{RT}$</t>
  </si>
  <si>
    <t>$W_{ST}$</t>
  </si>
  <si>
    <t>$U_{RS}$</t>
  </si>
  <si>
    <t>$U_{ST}$</t>
  </si>
  <si>
    <t>$U_{TR}$</t>
  </si>
  <si>
    <t>$I_{RS}$</t>
  </si>
  <si>
    <t>$I_{ST}$</t>
  </si>
  <si>
    <t>$I_{TR}$</t>
  </si>
  <si>
    <t>$I_{R}$</t>
  </si>
  <si>
    <t>$I_{S}$</t>
  </si>
  <si>
    <t>$I_{T}$</t>
  </si>
  <si>
    <t>Fase</t>
  </si>
  <si>
    <t>RS</t>
  </si>
  <si>
    <t>ST</t>
  </si>
  <si>
    <t>TR</t>
  </si>
  <si>
    <t>$\theta_Z$</t>
  </si>
  <si>
    <t>En grados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</si>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</sst>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"/>
  </numFmts>
  <fonts count="4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Border="1"/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65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6" workbookViewId="0">
      <selection activeCell="I25" sqref="I25"/>
    </sheetView>
  </sheetViews>
  <sheetFormatPr baseColWidth="10" defaultColWidth="14.42578125" defaultRowHeight="15" customHeight="1"/>
  <cols>
    <col min="1" max="3" width="7.42578125" customWidth="1"/>
    <col min="4" max="4" width="11.140625" customWidth="1"/>
    <col min="5" max="5" width="7.42578125" customWidth="1"/>
    <col min="6" max="6" width="8" customWidth="1"/>
    <col min="7" max="7" width="10.7109375" customWidth="1"/>
    <col min="8" max="8" width="7.42578125" customWidth="1"/>
    <col min="9" max="9" width="9.5703125" customWidth="1"/>
    <col min="10" max="10" width="10.7109375" customWidth="1"/>
    <col min="11" max="11" width="8.7109375" customWidth="1"/>
    <col min="12" max="12" width="9.5703125" customWidth="1"/>
    <col min="13" max="13" width="10.7109375" customWidth="1"/>
    <col min="14" max="14" width="7.42578125" customWidth="1"/>
    <col min="15" max="15" width="9.5703125" customWidth="1"/>
    <col min="16" max="17" width="7.42578125" customWidth="1"/>
    <col min="18" max="18" width="9.5703125" customWidth="1"/>
    <col min="19" max="20" width="7.42578125" customWidth="1"/>
    <col min="21" max="21" width="9.5703125" customWidth="1"/>
    <col min="22" max="23" width="7.42578125" customWidth="1"/>
    <col min="24" max="24" width="9.5703125" customWidth="1"/>
    <col min="25" max="26" width="10.7109375" customWidth="1"/>
  </cols>
  <sheetData>
    <row r="1" spans="1:26">
      <c r="A1" s="25" t="s">
        <v>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6" ht="15.75" customHeight="1">
      <c r="A2" s="21" t="s">
        <v>36</v>
      </c>
      <c r="B2" s="22"/>
      <c r="C2" s="22"/>
      <c r="D2" s="8" t="s">
        <v>0</v>
      </c>
      <c r="E2" s="8" t="s">
        <v>1</v>
      </c>
      <c r="F2" s="8" t="s">
        <v>2</v>
      </c>
      <c r="G2" s="23" t="s">
        <v>3</v>
      </c>
      <c r="H2" s="24"/>
      <c r="I2" s="24"/>
      <c r="J2" s="23" t="s">
        <v>4</v>
      </c>
      <c r="K2" s="24"/>
      <c r="L2" s="24"/>
      <c r="M2" s="23" t="s">
        <v>5</v>
      </c>
      <c r="N2" s="24"/>
      <c r="O2" s="24"/>
      <c r="P2" s="23" t="s">
        <v>6</v>
      </c>
      <c r="Q2" s="24"/>
      <c r="R2" s="24"/>
      <c r="S2" s="23" t="s">
        <v>7</v>
      </c>
      <c r="T2" s="24"/>
      <c r="U2" s="24"/>
      <c r="V2" s="23" t="s">
        <v>8</v>
      </c>
      <c r="W2" s="24"/>
      <c r="X2" s="24"/>
    </row>
    <row r="3" spans="1:26">
      <c r="A3" s="11" t="s">
        <v>37</v>
      </c>
      <c r="B3" s="11" t="s">
        <v>38</v>
      </c>
      <c r="C3" s="11" t="s">
        <v>39</v>
      </c>
      <c r="D3" s="8" t="s">
        <v>10</v>
      </c>
      <c r="E3" s="8" t="s">
        <v>10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11</v>
      </c>
      <c r="K3" s="8" t="s">
        <v>12</v>
      </c>
      <c r="L3" s="8" t="s">
        <v>13</v>
      </c>
      <c r="M3" s="8" t="s">
        <v>11</v>
      </c>
      <c r="N3" s="8" t="s">
        <v>12</v>
      </c>
      <c r="O3" s="8" t="s">
        <v>13</v>
      </c>
      <c r="P3" s="8" t="s">
        <v>11</v>
      </c>
      <c r="Q3" s="8" t="s">
        <v>12</v>
      </c>
      <c r="R3" s="8" t="s">
        <v>13</v>
      </c>
      <c r="S3" s="8" t="s">
        <v>11</v>
      </c>
      <c r="T3" s="8" t="s">
        <v>12</v>
      </c>
      <c r="U3" s="8" t="s">
        <v>13</v>
      </c>
      <c r="V3" s="8" t="s">
        <v>11</v>
      </c>
      <c r="W3" s="8" t="s">
        <v>12</v>
      </c>
      <c r="X3" s="8" t="s">
        <v>13</v>
      </c>
      <c r="Y3" s="4"/>
      <c r="Z3" s="4"/>
    </row>
    <row r="4" spans="1:26">
      <c r="A4" s="5" t="s">
        <v>14</v>
      </c>
      <c r="B4" s="5" t="s">
        <v>14</v>
      </c>
      <c r="C4" s="5" t="s">
        <v>14</v>
      </c>
      <c r="D4" s="6">
        <v>140</v>
      </c>
      <c r="E4" s="6">
        <v>137.19999999999999</v>
      </c>
      <c r="F4" s="6">
        <v>137.5</v>
      </c>
      <c r="G4" s="6">
        <v>1</v>
      </c>
      <c r="H4" s="12">
        <v>1.29</v>
      </c>
      <c r="I4" s="6">
        <f>G4*Q4</f>
        <v>2.0750000000000002</v>
      </c>
      <c r="J4" s="6">
        <v>1</v>
      </c>
      <c r="K4" s="6">
        <v>2.04</v>
      </c>
      <c r="L4" s="6">
        <f t="shared" ref="L4:L7" si="0">J4*K4</f>
        <v>2.04</v>
      </c>
      <c r="M4" s="6">
        <v>1</v>
      </c>
      <c r="N4" s="6">
        <v>1.83</v>
      </c>
      <c r="O4" s="6">
        <f t="shared" ref="O4:O7" si="1">M4*N4</f>
        <v>1.83</v>
      </c>
      <c r="P4" s="6">
        <v>1</v>
      </c>
      <c r="Q4" s="6">
        <v>2.0750000000000002</v>
      </c>
      <c r="R4" s="6">
        <f>P4*Q4</f>
        <v>2.0750000000000002</v>
      </c>
      <c r="S4" s="6">
        <v>1</v>
      </c>
      <c r="T4" s="6">
        <v>2.0499999999999998</v>
      </c>
      <c r="U4" s="6">
        <f t="shared" ref="U4:U7" si="2">S4*T4</f>
        <v>2.0499999999999998</v>
      </c>
      <c r="V4" s="6">
        <v>1</v>
      </c>
      <c r="W4" s="6">
        <v>3.7</v>
      </c>
      <c r="X4" s="6">
        <f t="shared" ref="X4:X7" si="3">V4*W4</f>
        <v>3.7</v>
      </c>
      <c r="Y4" s="4"/>
      <c r="Z4" s="4"/>
    </row>
    <row r="5" spans="1:26">
      <c r="A5" s="5" t="s">
        <v>15</v>
      </c>
      <c r="B5" s="5" t="s">
        <v>15</v>
      </c>
      <c r="C5" s="5" t="s">
        <v>15</v>
      </c>
      <c r="D5" s="6">
        <v>140</v>
      </c>
      <c r="E5" s="6">
        <v>137.19999999999999</v>
      </c>
      <c r="F5" s="6">
        <v>137.5</v>
      </c>
      <c r="G5" s="6">
        <v>1</v>
      </c>
      <c r="H5" s="6">
        <v>1.31</v>
      </c>
      <c r="I5" s="6">
        <f t="shared" ref="I5:I7" si="4">G5*H5</f>
        <v>1.31</v>
      </c>
      <c r="J5" s="6">
        <v>1</v>
      </c>
      <c r="K5" s="6">
        <v>2.21</v>
      </c>
      <c r="L5" s="6">
        <f t="shared" si="0"/>
        <v>2.21</v>
      </c>
      <c r="M5" s="6">
        <v>1</v>
      </c>
      <c r="N5" s="6">
        <v>1.42</v>
      </c>
      <c r="O5" s="6">
        <f t="shared" si="1"/>
        <v>1.42</v>
      </c>
      <c r="P5" s="6">
        <v>1</v>
      </c>
      <c r="Q5" s="6">
        <v>1.55</v>
      </c>
      <c r="R5" s="6">
        <f t="shared" ref="R5:R7" si="5">P5*Q5</f>
        <v>1.55</v>
      </c>
      <c r="S5" s="6">
        <v>1</v>
      </c>
      <c r="T5" s="6">
        <v>2.2000000000000002</v>
      </c>
      <c r="U5" s="6">
        <f t="shared" si="2"/>
        <v>2.2000000000000002</v>
      </c>
      <c r="V5" s="6">
        <v>1</v>
      </c>
      <c r="W5" s="6">
        <v>2.9</v>
      </c>
      <c r="X5" s="6">
        <f t="shared" si="3"/>
        <v>2.9</v>
      </c>
    </row>
    <row r="6" spans="1:26">
      <c r="A6" s="5" t="s">
        <v>16</v>
      </c>
      <c r="B6" s="5" t="s">
        <v>16</v>
      </c>
      <c r="C6" s="5" t="s">
        <v>16</v>
      </c>
      <c r="D6" s="6">
        <v>140</v>
      </c>
      <c r="E6" s="6">
        <v>137.19999999999999</v>
      </c>
      <c r="F6" s="6">
        <v>137.5</v>
      </c>
      <c r="G6" s="6">
        <v>1</v>
      </c>
      <c r="H6" s="6">
        <v>1.97</v>
      </c>
      <c r="I6" s="6">
        <f t="shared" si="4"/>
        <v>1.97</v>
      </c>
      <c r="J6" s="6">
        <v>1</v>
      </c>
      <c r="K6" s="6">
        <v>3.22</v>
      </c>
      <c r="L6" s="6">
        <f t="shared" si="0"/>
        <v>3.22</v>
      </c>
      <c r="M6" s="6">
        <v>1</v>
      </c>
      <c r="N6" s="6">
        <v>2.2200000000000002</v>
      </c>
      <c r="O6" s="6">
        <f t="shared" si="1"/>
        <v>2.2200000000000002</v>
      </c>
      <c r="P6" s="6">
        <v>1</v>
      </c>
      <c r="Q6" s="6">
        <v>3</v>
      </c>
      <c r="R6" s="6">
        <f t="shared" si="5"/>
        <v>3</v>
      </c>
      <c r="S6" s="6">
        <v>1</v>
      </c>
      <c r="T6" s="6">
        <v>3.4</v>
      </c>
      <c r="U6" s="6">
        <f t="shared" si="2"/>
        <v>3.4</v>
      </c>
      <c r="V6" s="6">
        <v>1</v>
      </c>
      <c r="W6" s="6">
        <v>4.5</v>
      </c>
      <c r="X6" s="6">
        <f t="shared" si="3"/>
        <v>4.5</v>
      </c>
    </row>
    <row r="7" spans="1:26">
      <c r="A7" s="5" t="s">
        <v>14</v>
      </c>
      <c r="B7" s="5" t="s">
        <v>16</v>
      </c>
      <c r="C7" s="5" t="s">
        <v>15</v>
      </c>
      <c r="D7" s="6">
        <v>140</v>
      </c>
      <c r="E7" s="6">
        <v>137.19999999999999</v>
      </c>
      <c r="F7" s="6">
        <v>137.5</v>
      </c>
      <c r="G7" s="6">
        <v>1</v>
      </c>
      <c r="H7" s="6">
        <v>1.29</v>
      </c>
      <c r="I7" s="6">
        <f t="shared" si="4"/>
        <v>1.29</v>
      </c>
      <c r="J7" s="6">
        <v>1</v>
      </c>
      <c r="K7" s="6">
        <v>2.94</v>
      </c>
      <c r="L7" s="6">
        <f t="shared" si="0"/>
        <v>2.94</v>
      </c>
      <c r="M7" s="6">
        <v>1</v>
      </c>
      <c r="N7" s="6">
        <v>2.06</v>
      </c>
      <c r="O7" s="6">
        <f t="shared" si="1"/>
        <v>2.06</v>
      </c>
      <c r="P7" s="6">
        <v>1</v>
      </c>
      <c r="Q7" s="6">
        <v>1.05</v>
      </c>
      <c r="R7" s="6">
        <f t="shared" si="5"/>
        <v>1.05</v>
      </c>
      <c r="S7" s="6">
        <v>1</v>
      </c>
      <c r="T7" s="6">
        <v>2.95</v>
      </c>
      <c r="U7" s="6">
        <f t="shared" si="2"/>
        <v>2.95</v>
      </c>
      <c r="V7" s="6">
        <v>1</v>
      </c>
      <c r="W7" s="6">
        <v>4.1500000000000004</v>
      </c>
      <c r="X7" s="6">
        <f t="shared" si="3"/>
        <v>4.1500000000000004</v>
      </c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X8" s="1"/>
    </row>
    <row r="9" spans="1:26">
      <c r="A9" s="25" t="s">
        <v>22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>
      <c r="A10" s="21" t="s">
        <v>36</v>
      </c>
      <c r="B10" s="22"/>
      <c r="C10" s="22"/>
      <c r="D10" s="8" t="s">
        <v>0</v>
      </c>
      <c r="E10" s="8" t="s">
        <v>1</v>
      </c>
      <c r="F10" s="8" t="s">
        <v>2</v>
      </c>
      <c r="G10" s="23" t="s">
        <v>17</v>
      </c>
      <c r="H10" s="24"/>
      <c r="I10" s="24"/>
      <c r="J10" s="23" t="s">
        <v>18</v>
      </c>
      <c r="K10" s="24"/>
      <c r="L10" s="24"/>
      <c r="M10" s="8" t="s">
        <v>19</v>
      </c>
      <c r="N10" s="8" t="s">
        <v>20</v>
      </c>
      <c r="O10" s="1"/>
      <c r="P10" s="1"/>
      <c r="Q10" s="1"/>
      <c r="R10" s="1"/>
      <c r="S10" s="1"/>
      <c r="T10" s="1"/>
      <c r="U10" s="1"/>
      <c r="V10" s="1"/>
      <c r="X10" s="1"/>
    </row>
    <row r="11" spans="1:26" ht="15.75" customHeight="1">
      <c r="A11" s="11" t="s">
        <v>37</v>
      </c>
      <c r="B11" s="11" t="s">
        <v>38</v>
      </c>
      <c r="C11" s="11" t="s">
        <v>39</v>
      </c>
      <c r="D11" s="8" t="s">
        <v>10</v>
      </c>
      <c r="E11" s="8" t="s">
        <v>10</v>
      </c>
      <c r="F11" s="8" t="s">
        <v>10</v>
      </c>
      <c r="G11" s="8" t="s">
        <v>11</v>
      </c>
      <c r="H11" s="8" t="s">
        <v>12</v>
      </c>
      <c r="I11" s="8" t="s">
        <v>13</v>
      </c>
      <c r="J11" s="8" t="s">
        <v>11</v>
      </c>
      <c r="K11" s="8" t="s">
        <v>12</v>
      </c>
      <c r="L11" s="8" t="s">
        <v>13</v>
      </c>
      <c r="M11" s="8" t="s">
        <v>21</v>
      </c>
      <c r="N11" s="11" t="s">
        <v>23</v>
      </c>
      <c r="O11" s="1"/>
      <c r="P11" s="1"/>
      <c r="Q11" s="1"/>
      <c r="R11" s="3"/>
      <c r="S11" s="1"/>
      <c r="T11" s="3"/>
      <c r="U11" s="1"/>
      <c r="V11" s="1"/>
      <c r="W11" s="1"/>
      <c r="X11" s="1"/>
    </row>
    <row r="12" spans="1:26">
      <c r="A12" s="5" t="s">
        <v>14</v>
      </c>
      <c r="B12" s="5" t="s">
        <v>14</v>
      </c>
      <c r="C12" s="5" t="s">
        <v>14</v>
      </c>
      <c r="D12" s="6">
        <v>140</v>
      </c>
      <c r="E12" s="6">
        <v>137.19999999999999</v>
      </c>
      <c r="F12" s="6">
        <v>137.5</v>
      </c>
      <c r="G12" s="6">
        <v>4</v>
      </c>
      <c r="H12" s="6">
        <v>60.5</v>
      </c>
      <c r="I12" s="6">
        <f t="shared" ref="I12:I15" si="6">G12*H12</f>
        <v>242</v>
      </c>
      <c r="J12" s="6">
        <v>4</v>
      </c>
      <c r="K12" s="6">
        <v>59</v>
      </c>
      <c r="L12" s="6">
        <f t="shared" ref="L12:L15" si="7">J12*K12</f>
        <v>236</v>
      </c>
      <c r="M12" s="6">
        <f t="shared" ref="M12:M15" si="8">I12+L12</f>
        <v>478</v>
      </c>
      <c r="N12" s="6">
        <f t="shared" ref="N12:N15" si="9">(I12-L12)*SQRT(3)</f>
        <v>10.392304845413264</v>
      </c>
      <c r="O12" s="1"/>
      <c r="P12" s="1"/>
      <c r="Q12" s="1"/>
      <c r="R12" s="3"/>
      <c r="S12" s="1"/>
      <c r="T12" s="3"/>
      <c r="U12" s="1"/>
      <c r="V12" s="1"/>
      <c r="W12" s="1"/>
    </row>
    <row r="13" spans="1:26">
      <c r="A13" s="5" t="s">
        <v>15</v>
      </c>
      <c r="B13" s="5" t="s">
        <v>15</v>
      </c>
      <c r="C13" s="5" t="s">
        <v>15</v>
      </c>
      <c r="D13" s="6">
        <v>140</v>
      </c>
      <c r="E13" s="6">
        <v>137.19999999999999</v>
      </c>
      <c r="F13" s="6">
        <v>137.5</v>
      </c>
      <c r="G13" s="6">
        <v>4</v>
      </c>
      <c r="H13" s="6">
        <v>49</v>
      </c>
      <c r="I13" s="6">
        <f t="shared" si="6"/>
        <v>196</v>
      </c>
      <c r="J13" s="6">
        <v>4</v>
      </c>
      <c r="K13" s="6">
        <v>25</v>
      </c>
      <c r="L13" s="6">
        <f t="shared" si="7"/>
        <v>100</v>
      </c>
      <c r="M13" s="6">
        <f t="shared" si="8"/>
        <v>296</v>
      </c>
      <c r="N13" s="6">
        <f t="shared" si="9"/>
        <v>166.27687752661222</v>
      </c>
      <c r="O13" s="1"/>
      <c r="P13" s="1"/>
      <c r="Q13" s="1"/>
      <c r="R13" s="3"/>
      <c r="S13" s="1"/>
      <c r="T13" s="3"/>
      <c r="U13" s="1"/>
      <c r="V13" s="1"/>
    </row>
    <row r="14" spans="1:26">
      <c r="A14" s="5" t="s">
        <v>16</v>
      </c>
      <c r="B14" s="5" t="s">
        <v>16</v>
      </c>
      <c r="C14" s="5" t="s">
        <v>16</v>
      </c>
      <c r="D14" s="6">
        <v>140</v>
      </c>
      <c r="E14" s="6">
        <v>137.19999999999999</v>
      </c>
      <c r="F14" s="6">
        <v>137.5</v>
      </c>
      <c r="G14" s="6">
        <v>4</v>
      </c>
      <c r="H14" s="6">
        <v>99</v>
      </c>
      <c r="I14" s="6">
        <f t="shared" si="6"/>
        <v>396</v>
      </c>
      <c r="J14" s="6">
        <v>4</v>
      </c>
      <c r="K14" s="6">
        <v>33</v>
      </c>
      <c r="L14" s="6">
        <f t="shared" si="7"/>
        <v>132</v>
      </c>
      <c r="M14" s="6">
        <f t="shared" si="8"/>
        <v>528</v>
      </c>
      <c r="N14" s="6">
        <f t="shared" si="9"/>
        <v>457.26141319818356</v>
      </c>
      <c r="O14" s="1"/>
      <c r="P14" s="1"/>
      <c r="Q14" s="1"/>
      <c r="R14" s="1"/>
      <c r="S14" s="1"/>
      <c r="T14" s="1"/>
      <c r="U14" s="1"/>
      <c r="V14" s="1"/>
    </row>
    <row r="15" spans="1:26">
      <c r="A15" s="5" t="s">
        <v>14</v>
      </c>
      <c r="B15" s="5" t="s">
        <v>16</v>
      </c>
      <c r="C15" s="5" t="s">
        <v>15</v>
      </c>
      <c r="D15" s="6">
        <v>140</v>
      </c>
      <c r="E15" s="6">
        <v>137.19999999999999</v>
      </c>
      <c r="F15" s="6">
        <v>137.5</v>
      </c>
      <c r="G15" s="6">
        <v>4</v>
      </c>
      <c r="H15" s="6">
        <v>29</v>
      </c>
      <c r="I15" s="6">
        <f t="shared" si="6"/>
        <v>116</v>
      </c>
      <c r="J15" s="6">
        <v>4</v>
      </c>
      <c r="K15" s="6">
        <v>62</v>
      </c>
      <c r="L15" s="6">
        <f t="shared" si="7"/>
        <v>248</v>
      </c>
      <c r="M15" s="6">
        <f t="shared" si="8"/>
        <v>364</v>
      </c>
      <c r="N15" s="6">
        <f t="shared" si="9"/>
        <v>-228.63070659909178</v>
      </c>
      <c r="O15" s="1"/>
      <c r="P15" s="1"/>
      <c r="Q15" s="1"/>
      <c r="R15" s="1"/>
      <c r="S15" s="1"/>
      <c r="T15" s="1"/>
      <c r="U15" s="1"/>
      <c r="V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4"/>
      <c r="S16" s="4"/>
      <c r="T16" s="4"/>
      <c r="U16" s="4"/>
      <c r="V16" s="4"/>
    </row>
    <row r="17" spans="1:25" ht="15.75" customHeight="1">
      <c r="A17" s="1"/>
      <c r="B17" s="1"/>
      <c r="C17" s="1"/>
      <c r="D17" s="1"/>
      <c r="E17" s="1"/>
      <c r="F17" s="1"/>
      <c r="G17" s="1"/>
      <c r="H17" s="1"/>
      <c r="I17" s="18"/>
      <c r="J17" s="18"/>
      <c r="K17" s="18"/>
      <c r="L17" s="18"/>
      <c r="M17" s="18"/>
      <c r="N17" s="1"/>
      <c r="O17" s="1"/>
      <c r="P17" s="1"/>
      <c r="Q17" s="1"/>
      <c r="R17" s="4"/>
      <c r="S17" s="4"/>
      <c r="T17" s="4"/>
      <c r="U17" s="4"/>
      <c r="V17" s="4"/>
    </row>
    <row r="18" spans="1:25">
      <c r="A18" s="21" t="s">
        <v>36</v>
      </c>
      <c r="B18" s="22"/>
      <c r="C18" s="22"/>
      <c r="D18" s="20" t="s">
        <v>40</v>
      </c>
      <c r="E18" s="21" t="s">
        <v>27</v>
      </c>
      <c r="F18" s="21"/>
      <c r="G18" s="21" t="s">
        <v>28</v>
      </c>
      <c r="H18" s="21"/>
      <c r="I18" s="21" t="s">
        <v>29</v>
      </c>
      <c r="J18" s="21"/>
      <c r="K18" s="21" t="s">
        <v>33</v>
      </c>
      <c r="L18" s="21"/>
      <c r="M18" s="17" t="s">
        <v>34</v>
      </c>
      <c r="N18" s="17"/>
      <c r="O18" s="21" t="s">
        <v>35</v>
      </c>
      <c r="P18" s="21"/>
      <c r="Q18" s="1"/>
      <c r="R18" s="4"/>
    </row>
    <row r="19" spans="1:25">
      <c r="A19" s="11" t="s">
        <v>37</v>
      </c>
      <c r="B19" s="11" t="s">
        <v>38</v>
      </c>
      <c r="C19" s="11" t="s">
        <v>39</v>
      </c>
      <c r="D19" s="11" t="s">
        <v>41</v>
      </c>
      <c r="E19" s="17" t="s">
        <v>42</v>
      </c>
      <c r="F19" s="17" t="s">
        <v>36</v>
      </c>
      <c r="G19" s="17" t="s">
        <v>42</v>
      </c>
      <c r="H19" s="17" t="s">
        <v>36</v>
      </c>
      <c r="I19" s="17" t="s">
        <v>42</v>
      </c>
      <c r="J19" s="17" t="s">
        <v>36</v>
      </c>
      <c r="K19" s="17" t="s">
        <v>42</v>
      </c>
      <c r="L19" s="17" t="s">
        <v>36</v>
      </c>
      <c r="M19" s="17" t="s">
        <v>42</v>
      </c>
      <c r="N19" s="17" t="s">
        <v>36</v>
      </c>
      <c r="O19" s="17" t="s">
        <v>42</v>
      </c>
      <c r="P19" s="17" t="s">
        <v>36</v>
      </c>
      <c r="Q19" s="1"/>
      <c r="R19" s="1"/>
    </row>
    <row r="20" spans="1:25">
      <c r="A20" s="5" t="s">
        <v>14</v>
      </c>
      <c r="B20" s="5" t="s">
        <v>14</v>
      </c>
      <c r="C20" s="5" t="s">
        <v>14</v>
      </c>
      <c r="D20" s="14">
        <f>ATAN(SQRT(3)*(I12-L12)/(I12+L12))*180/PI()</f>
        <v>1.245484135405325</v>
      </c>
      <c r="E20" s="6">
        <f>D4</f>
        <v>140</v>
      </c>
      <c r="F20" s="6">
        <v>0</v>
      </c>
      <c r="G20" s="6">
        <f>E4</f>
        <v>137.19999999999999</v>
      </c>
      <c r="H20" s="6">
        <v>120</v>
      </c>
      <c r="I20" s="6">
        <f>F4</f>
        <v>137.5</v>
      </c>
      <c r="J20" s="6">
        <v>-120</v>
      </c>
      <c r="K20" s="6">
        <f>R4</f>
        <v>2.0750000000000002</v>
      </c>
      <c r="L20" s="6">
        <f>F20/D20</f>
        <v>0</v>
      </c>
      <c r="M20" s="6">
        <f>U4</f>
        <v>2.0499999999999998</v>
      </c>
      <c r="N20" s="30">
        <f>H20/D20</f>
        <v>96.348075891747683</v>
      </c>
      <c r="O20" s="6">
        <f>X4</f>
        <v>3.7</v>
      </c>
      <c r="P20" s="30">
        <f>J20/D20</f>
        <v>-96.348075891747683</v>
      </c>
      <c r="Q20" s="1"/>
      <c r="R20" s="1"/>
    </row>
    <row r="21" spans="1:25">
      <c r="A21" s="5" t="s">
        <v>15</v>
      </c>
      <c r="B21" s="5" t="s">
        <v>15</v>
      </c>
      <c r="C21" s="5" t="s">
        <v>15</v>
      </c>
      <c r="D21" s="14">
        <f t="shared" ref="D21:D23" si="10">ATAN(SQRT(3)*(I13-L13)/(I13+L13))*180/PI()</f>
        <v>29.324934632214219</v>
      </c>
      <c r="E21" s="6">
        <f t="shared" ref="E21:E23" si="11">D5</f>
        <v>140</v>
      </c>
      <c r="F21" s="6">
        <v>0</v>
      </c>
      <c r="G21" s="6">
        <f t="shared" ref="G21:G23" si="12">E5</f>
        <v>137.19999999999999</v>
      </c>
      <c r="H21" s="6">
        <v>120</v>
      </c>
      <c r="I21" s="6">
        <f t="shared" ref="I21:I23" si="13">F5</f>
        <v>137.5</v>
      </c>
      <c r="J21" s="6">
        <v>-120</v>
      </c>
      <c r="K21" s="6">
        <f t="shared" ref="K21:K23" si="14">R5</f>
        <v>1.55</v>
      </c>
      <c r="L21" s="6">
        <f t="shared" ref="L21:L23" si="15">F21/D21</f>
        <v>0</v>
      </c>
      <c r="M21" s="6">
        <f t="shared" ref="M21:M23" si="16">U5</f>
        <v>2.2000000000000002</v>
      </c>
      <c r="N21" s="30">
        <f t="shared" ref="N21:N23" si="17">H21/D21</f>
        <v>4.0920807328305795</v>
      </c>
      <c r="O21" s="6">
        <f t="shared" ref="O21:O23" si="18">X5</f>
        <v>2.9</v>
      </c>
      <c r="P21" s="30">
        <f t="shared" ref="P21:P23" si="19">J21/D21</f>
        <v>-4.0920807328305795</v>
      </c>
      <c r="Q21" s="1"/>
      <c r="R21" s="1"/>
    </row>
    <row r="22" spans="1:25">
      <c r="A22" s="5" t="s">
        <v>16</v>
      </c>
      <c r="B22" s="5" t="s">
        <v>16</v>
      </c>
      <c r="C22" s="5" t="s">
        <v>16</v>
      </c>
      <c r="D22" s="14">
        <f t="shared" si="10"/>
        <v>40.893394649130911</v>
      </c>
      <c r="E22" s="6">
        <f t="shared" si="11"/>
        <v>140</v>
      </c>
      <c r="F22" s="6">
        <v>0</v>
      </c>
      <c r="G22" s="6">
        <f t="shared" si="12"/>
        <v>137.19999999999999</v>
      </c>
      <c r="H22" s="6">
        <v>120</v>
      </c>
      <c r="I22" s="6">
        <f t="shared" si="13"/>
        <v>137.5</v>
      </c>
      <c r="J22" s="6">
        <v>-120</v>
      </c>
      <c r="K22" s="6">
        <f t="shared" si="14"/>
        <v>3</v>
      </c>
      <c r="L22" s="6">
        <f t="shared" si="15"/>
        <v>0</v>
      </c>
      <c r="M22" s="6">
        <f t="shared" si="16"/>
        <v>3.4</v>
      </c>
      <c r="N22" s="30">
        <f t="shared" si="17"/>
        <v>2.9344592453038207</v>
      </c>
      <c r="O22" s="6">
        <f t="shared" si="18"/>
        <v>4.5</v>
      </c>
      <c r="P22" s="30">
        <f t="shared" si="19"/>
        <v>-2.9344592453038207</v>
      </c>
      <c r="T22" s="1"/>
      <c r="U22" s="1"/>
    </row>
    <row r="23" spans="1:25">
      <c r="A23" s="5" t="s">
        <v>14</v>
      </c>
      <c r="B23" s="5" t="s">
        <v>16</v>
      </c>
      <c r="C23" s="5" t="s">
        <v>15</v>
      </c>
      <c r="D23" s="14">
        <f t="shared" si="10"/>
        <v>-32.13319017374581</v>
      </c>
      <c r="E23" s="6">
        <f t="shared" si="11"/>
        <v>140</v>
      </c>
      <c r="F23" s="6">
        <v>0</v>
      </c>
      <c r="G23" s="6">
        <f t="shared" si="12"/>
        <v>137.19999999999999</v>
      </c>
      <c r="H23" s="6">
        <v>120</v>
      </c>
      <c r="I23" s="6">
        <f t="shared" si="13"/>
        <v>137.5</v>
      </c>
      <c r="J23" s="6">
        <v>-120</v>
      </c>
      <c r="K23" s="6">
        <f t="shared" si="14"/>
        <v>1.05</v>
      </c>
      <c r="L23" s="6">
        <f t="shared" si="15"/>
        <v>0</v>
      </c>
      <c r="M23" s="6">
        <f t="shared" si="16"/>
        <v>2.95</v>
      </c>
      <c r="N23" s="30">
        <f t="shared" si="17"/>
        <v>-3.7344564716778459</v>
      </c>
      <c r="O23" s="6">
        <f t="shared" si="18"/>
        <v>4.1500000000000004</v>
      </c>
      <c r="P23" s="30">
        <f t="shared" si="19"/>
        <v>3.7344564716778459</v>
      </c>
      <c r="Q23" s="1"/>
      <c r="R23" s="1"/>
      <c r="S23" s="1"/>
      <c r="T23" s="1"/>
      <c r="U23" s="1"/>
      <c r="V23" s="2"/>
      <c r="W23" s="2"/>
      <c r="X23" s="2"/>
      <c r="Y23" s="2"/>
    </row>
    <row r="24" spans="1:25">
      <c r="A24" s="1"/>
      <c r="B24" s="2"/>
      <c r="C24" s="2"/>
      <c r="D24" s="2"/>
      <c r="E24" s="4"/>
      <c r="F24" s="4"/>
      <c r="G24" s="4"/>
      <c r="H24" s="2"/>
      <c r="I24" s="19"/>
      <c r="J24" s="19"/>
      <c r="K24" s="19"/>
      <c r="L24" s="19"/>
      <c r="M24" s="19"/>
      <c r="N24" s="2"/>
      <c r="O24" s="2"/>
      <c r="P24" s="1"/>
      <c r="Q24" s="1"/>
      <c r="R24" s="1"/>
      <c r="S24" s="1"/>
      <c r="T24" s="1"/>
      <c r="U24" s="1"/>
      <c r="V24" s="2"/>
      <c r="W24" s="2"/>
      <c r="X24" s="2"/>
      <c r="Y24" s="2"/>
    </row>
    <row r="25" spans="1:25">
      <c r="A25" s="1"/>
      <c r="B25" s="2"/>
      <c r="C25" s="2"/>
      <c r="D25" s="2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</row>
    <row r="26" spans="1:25">
      <c r="E26" s="4"/>
      <c r="F26" s="4"/>
      <c r="G26" s="4"/>
      <c r="H26" s="2"/>
      <c r="M26" s="7"/>
      <c r="N26" s="2"/>
      <c r="Q26" s="1"/>
      <c r="R26" s="1"/>
      <c r="S26" s="1"/>
      <c r="T26" s="1"/>
      <c r="U26" s="1"/>
    </row>
    <row r="27" spans="1:25">
      <c r="A27" s="1"/>
      <c r="B27" s="2"/>
      <c r="C27" s="2"/>
      <c r="D27" s="2"/>
      <c r="E27" s="4"/>
      <c r="F27" s="4"/>
      <c r="G27" s="4"/>
      <c r="H27" s="2"/>
      <c r="M27" s="2"/>
      <c r="N27" s="2"/>
      <c r="Q27" s="1"/>
      <c r="R27" s="1"/>
      <c r="S27" s="1"/>
      <c r="T27" s="1"/>
      <c r="U27" s="1"/>
    </row>
    <row r="28" spans="1:25">
      <c r="A28" s="1"/>
      <c r="B28" s="2"/>
      <c r="C28" s="2"/>
      <c r="D28" s="2"/>
      <c r="E28" s="4"/>
      <c r="F28" s="4"/>
      <c r="G28" s="4"/>
      <c r="H28" s="2"/>
      <c r="M28" s="2"/>
      <c r="N28" s="2"/>
      <c r="Q28" s="1"/>
      <c r="R28" s="1"/>
      <c r="S28" s="1"/>
      <c r="T28" s="1"/>
      <c r="U28" s="1"/>
    </row>
    <row r="29" spans="1:25">
      <c r="E29" s="4"/>
      <c r="F29" s="4"/>
      <c r="G29" s="4"/>
      <c r="H29" s="2"/>
      <c r="M29" s="7"/>
      <c r="N29" s="2"/>
      <c r="Q29" s="1"/>
      <c r="R29" s="1"/>
      <c r="S29" s="1"/>
      <c r="T29" s="1"/>
      <c r="U29" s="1"/>
    </row>
    <row r="30" spans="1:25">
      <c r="A30" s="1"/>
      <c r="E30" s="4"/>
      <c r="F30" s="4"/>
      <c r="G30" s="4"/>
      <c r="H30" s="2"/>
      <c r="M30" s="2"/>
      <c r="N30" s="2"/>
      <c r="Q30" s="1"/>
      <c r="R30" s="1"/>
      <c r="S30" s="1"/>
      <c r="T30" s="1"/>
      <c r="U30" s="1"/>
    </row>
    <row r="31" spans="1:25">
      <c r="A31" s="1"/>
      <c r="G31" s="2"/>
      <c r="H31" s="2"/>
      <c r="M31" s="2"/>
      <c r="N31" s="2"/>
      <c r="Q31" s="1"/>
      <c r="R31" s="1"/>
      <c r="S31" s="1"/>
      <c r="T31" s="1"/>
      <c r="U31" s="1"/>
    </row>
    <row r="32" spans="1:25">
      <c r="A32" s="1"/>
      <c r="G32" s="2"/>
      <c r="H32" s="2"/>
      <c r="M32" s="2"/>
      <c r="N32" s="2"/>
      <c r="Q32" s="1"/>
      <c r="R32" s="1"/>
      <c r="S32" s="1"/>
      <c r="T32" s="1"/>
      <c r="U32" s="1"/>
    </row>
    <row r="33" spans="1:2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5" spans="1:24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18">
    <mergeCell ref="A2:C2"/>
    <mergeCell ref="A10:C10"/>
    <mergeCell ref="G2:I2"/>
    <mergeCell ref="J2:L2"/>
    <mergeCell ref="A1:X1"/>
    <mergeCell ref="A9:N9"/>
    <mergeCell ref="V2:X2"/>
    <mergeCell ref="M2:O2"/>
    <mergeCell ref="P2:R2"/>
    <mergeCell ref="S2:U2"/>
    <mergeCell ref="G10:I10"/>
    <mergeCell ref="J10:L10"/>
    <mergeCell ref="O18:P18"/>
    <mergeCell ref="G18:H18"/>
    <mergeCell ref="I18:J18"/>
    <mergeCell ref="K18:L18"/>
    <mergeCell ref="E18:F18"/>
    <mergeCell ref="A18:C18"/>
  </mergeCells>
  <conditionalFormatting sqref="M29">
    <cfRule type="notContainsBlanks" dxfId="0" priority="1">
      <formula>LEN(TRIM(M29))&gt;0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B6E3-ADAA-4BE3-B7DD-1BB827B20027}">
  <dimension ref="A1:L16"/>
  <sheetViews>
    <sheetView workbookViewId="0">
      <selection activeCell="A2" sqref="A2:C3"/>
    </sheetView>
  </sheetViews>
  <sheetFormatPr baseColWidth="10" defaultRowHeight="15"/>
  <sheetData>
    <row r="1" spans="1:12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s="4" customFormat="1">
      <c r="A2" s="21" t="s">
        <v>36</v>
      </c>
      <c r="B2" s="22"/>
      <c r="C2" s="22"/>
      <c r="D2" s="16" t="s">
        <v>27</v>
      </c>
      <c r="E2" s="16" t="s">
        <v>28</v>
      </c>
      <c r="F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K2" s="16" t="s">
        <v>34</v>
      </c>
      <c r="L2" s="16" t="s">
        <v>35</v>
      </c>
    </row>
    <row r="3" spans="1:12">
      <c r="A3" s="11" t="s">
        <v>37</v>
      </c>
      <c r="B3" s="11" t="s">
        <v>38</v>
      </c>
      <c r="C3" s="11" t="s">
        <v>39</v>
      </c>
      <c r="D3" s="13" t="s">
        <v>10</v>
      </c>
      <c r="E3" s="13" t="s">
        <v>10</v>
      </c>
      <c r="F3" s="13" t="s">
        <v>10</v>
      </c>
      <c r="G3" s="13" t="s">
        <v>24</v>
      </c>
      <c r="H3" s="13" t="s">
        <v>24</v>
      </c>
      <c r="I3" s="13" t="s">
        <v>24</v>
      </c>
      <c r="J3" s="13" t="s">
        <v>24</v>
      </c>
      <c r="K3" s="13" t="s">
        <v>24</v>
      </c>
      <c r="L3" s="13" t="s">
        <v>24</v>
      </c>
    </row>
    <row r="4" spans="1:12">
      <c r="A4" s="5" t="s">
        <v>14</v>
      </c>
      <c r="B4" s="5" t="s">
        <v>14</v>
      </c>
      <c r="C4" s="5" t="s">
        <v>14</v>
      </c>
      <c r="D4" s="9">
        <v>140</v>
      </c>
      <c r="E4" s="9">
        <v>137.19999999999999</v>
      </c>
      <c r="F4" s="9">
        <v>137.5</v>
      </c>
      <c r="G4" s="9">
        <f>Hoja1!$I4</f>
        <v>2.0750000000000002</v>
      </c>
      <c r="H4" s="9">
        <f>Hoja1!$L4</f>
        <v>2.04</v>
      </c>
      <c r="I4" s="9">
        <f>Hoja1!$O4</f>
        <v>1.83</v>
      </c>
      <c r="J4" s="9">
        <f>Hoja1!$R4</f>
        <v>2.0750000000000002</v>
      </c>
      <c r="K4" s="9">
        <f>Hoja1!$U4</f>
        <v>2.0499999999999998</v>
      </c>
      <c r="L4" s="9">
        <f>Hoja1!$X4</f>
        <v>3.7</v>
      </c>
    </row>
    <row r="5" spans="1:12">
      <c r="A5" s="5" t="s">
        <v>15</v>
      </c>
      <c r="B5" s="5" t="s">
        <v>15</v>
      </c>
      <c r="C5" s="5" t="s">
        <v>15</v>
      </c>
      <c r="D5" s="9">
        <v>140</v>
      </c>
      <c r="E5" s="9">
        <v>137.19999999999999</v>
      </c>
      <c r="F5" s="9">
        <v>137.5</v>
      </c>
      <c r="G5" s="9">
        <f>Hoja1!$I5</f>
        <v>1.31</v>
      </c>
      <c r="H5" s="9">
        <f>Hoja1!$L5</f>
        <v>2.21</v>
      </c>
      <c r="I5" s="9">
        <f>Hoja1!$O5</f>
        <v>1.42</v>
      </c>
      <c r="J5" s="9">
        <f>Hoja1!$R5</f>
        <v>1.55</v>
      </c>
      <c r="K5" s="9">
        <f>Hoja1!$U5</f>
        <v>2.2000000000000002</v>
      </c>
      <c r="L5" s="9">
        <f>Hoja1!$X5</f>
        <v>2.9</v>
      </c>
    </row>
    <row r="6" spans="1:12">
      <c r="A6" s="5" t="s">
        <v>16</v>
      </c>
      <c r="B6" s="5" t="s">
        <v>16</v>
      </c>
      <c r="C6" s="5" t="s">
        <v>16</v>
      </c>
      <c r="D6" s="9">
        <v>140</v>
      </c>
      <c r="E6" s="9">
        <v>137.19999999999999</v>
      </c>
      <c r="F6" s="9">
        <v>137.5</v>
      </c>
      <c r="G6" s="9">
        <f>Hoja1!$I6</f>
        <v>1.97</v>
      </c>
      <c r="H6" s="9">
        <f>Hoja1!$L6</f>
        <v>3.22</v>
      </c>
      <c r="I6" s="9">
        <f>Hoja1!$O6</f>
        <v>2.2200000000000002</v>
      </c>
      <c r="J6" s="9">
        <f>Hoja1!$R6</f>
        <v>3</v>
      </c>
      <c r="K6" s="9">
        <f>Hoja1!$U6</f>
        <v>3.4</v>
      </c>
      <c r="L6" s="9">
        <f>Hoja1!$X6</f>
        <v>4.5</v>
      </c>
    </row>
    <row r="7" spans="1:12">
      <c r="A7" s="5" t="s">
        <v>14</v>
      </c>
      <c r="B7" s="5" t="s">
        <v>16</v>
      </c>
      <c r="C7" s="5" t="s">
        <v>15</v>
      </c>
      <c r="D7" s="9">
        <v>140</v>
      </c>
      <c r="E7" s="9">
        <v>137.19999999999999</v>
      </c>
      <c r="F7" s="9">
        <v>137.5</v>
      </c>
      <c r="G7" s="9">
        <f>Hoja1!$I7</f>
        <v>1.29</v>
      </c>
      <c r="H7" s="9">
        <f>Hoja1!$L7</f>
        <v>2.94</v>
      </c>
      <c r="I7" s="9">
        <f>Hoja1!$O7</f>
        <v>2.06</v>
      </c>
      <c r="J7" s="9">
        <f>Hoja1!$R7</f>
        <v>1.05</v>
      </c>
      <c r="K7" s="9">
        <f>Hoja1!$U7</f>
        <v>2.95</v>
      </c>
      <c r="L7" s="9">
        <f>Hoja1!$X7</f>
        <v>4.1500000000000004</v>
      </c>
    </row>
    <row r="10" spans="1:12">
      <c r="A10" s="29" t="s">
        <v>22</v>
      </c>
      <c r="B10" s="26"/>
      <c r="C10" s="26"/>
      <c r="D10" s="26"/>
      <c r="E10" s="26"/>
      <c r="F10" s="26"/>
      <c r="G10" s="26"/>
    </row>
    <row r="11" spans="1:12">
      <c r="A11" s="21" t="s">
        <v>36</v>
      </c>
      <c r="B11" s="22"/>
      <c r="C11" s="22"/>
      <c r="D11" s="11" t="s">
        <v>25</v>
      </c>
      <c r="E11" s="11" t="s">
        <v>26</v>
      </c>
      <c r="F11" s="10" t="s">
        <v>19</v>
      </c>
      <c r="G11" s="10" t="s">
        <v>20</v>
      </c>
      <c r="H11" s="4"/>
      <c r="I11" s="4"/>
    </row>
    <row r="12" spans="1:12">
      <c r="A12" s="11" t="s">
        <v>37</v>
      </c>
      <c r="B12" s="11" t="s">
        <v>38</v>
      </c>
      <c r="C12" s="11" t="s">
        <v>39</v>
      </c>
      <c r="D12" s="11" t="s">
        <v>21</v>
      </c>
      <c r="E12" s="11" t="s">
        <v>21</v>
      </c>
      <c r="F12" s="10" t="s">
        <v>21</v>
      </c>
      <c r="G12" s="10" t="s">
        <v>23</v>
      </c>
    </row>
    <row r="13" spans="1:12">
      <c r="A13" s="5" t="s">
        <v>14</v>
      </c>
      <c r="B13" s="5" t="s">
        <v>14</v>
      </c>
      <c r="C13" s="5" t="s">
        <v>14</v>
      </c>
      <c r="D13" s="9">
        <f>Hoja1!$I12</f>
        <v>242</v>
      </c>
      <c r="E13" s="9">
        <f>Hoja1!$L12</f>
        <v>236</v>
      </c>
      <c r="F13" s="9">
        <f>Hoja1!$M12</f>
        <v>478</v>
      </c>
      <c r="G13" s="15">
        <f>Hoja1!$N12</f>
        <v>10.392304845413264</v>
      </c>
    </row>
    <row r="14" spans="1:12">
      <c r="A14" s="5" t="s">
        <v>15</v>
      </c>
      <c r="B14" s="5" t="s">
        <v>15</v>
      </c>
      <c r="C14" s="5" t="s">
        <v>15</v>
      </c>
      <c r="D14" s="9">
        <f>Hoja1!$I13</f>
        <v>196</v>
      </c>
      <c r="E14" s="9">
        <f>Hoja1!$L13</f>
        <v>100</v>
      </c>
      <c r="F14" s="9">
        <f>Hoja1!$M13</f>
        <v>296</v>
      </c>
      <c r="G14" s="15">
        <f>Hoja1!$N13</f>
        <v>166.27687752661222</v>
      </c>
    </row>
    <row r="15" spans="1:12">
      <c r="A15" s="5" t="s">
        <v>16</v>
      </c>
      <c r="B15" s="5" t="s">
        <v>16</v>
      </c>
      <c r="C15" s="5" t="s">
        <v>16</v>
      </c>
      <c r="D15" s="9">
        <f>Hoja1!$I14</f>
        <v>396</v>
      </c>
      <c r="E15" s="9">
        <f>Hoja1!$L14</f>
        <v>132</v>
      </c>
      <c r="F15" s="9">
        <f>Hoja1!$M14</f>
        <v>528</v>
      </c>
      <c r="G15" s="15">
        <f>Hoja1!$N14</f>
        <v>457.26141319818356</v>
      </c>
    </row>
    <row r="16" spans="1:12">
      <c r="A16" s="5" t="s">
        <v>14</v>
      </c>
      <c r="B16" s="5" t="s">
        <v>16</v>
      </c>
      <c r="C16" s="5" t="s">
        <v>15</v>
      </c>
      <c r="D16" s="9">
        <f>Hoja1!$I15</f>
        <v>116</v>
      </c>
      <c r="E16" s="9">
        <f>Hoja1!$L15</f>
        <v>248</v>
      </c>
      <c r="F16" s="9">
        <f>Hoja1!$M15</f>
        <v>364</v>
      </c>
      <c r="G16" s="15">
        <f>Hoja1!$N15</f>
        <v>-228.63070659909178</v>
      </c>
    </row>
  </sheetData>
  <mergeCells count="4">
    <mergeCell ref="A1:L1"/>
    <mergeCell ref="A11:C11"/>
    <mergeCell ref="A10:G10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Tablas para LATEX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Tomás</cp:lastModifiedBy>
  <dcterms:created xsi:type="dcterms:W3CDTF">2019-06-12T00:27:46Z</dcterms:created>
  <dcterms:modified xsi:type="dcterms:W3CDTF">2019-06-14T14:31:06Z</dcterms:modified>
</cp:coreProperties>
</file>