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15EBB795-D329-43A4-9D7B-CA7219542594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" l="1"/>
  <c r="I64" i="1"/>
  <c r="I62" i="1"/>
  <c r="I61" i="1"/>
  <c r="H65" i="1" l="1"/>
  <c r="H64" i="1"/>
  <c r="H62" i="1"/>
  <c r="H61" i="1"/>
  <c r="H58" i="1" a="1"/>
  <c r="H58" i="1" s="1"/>
  <c r="H55" i="1" a="1"/>
  <c r="I55" i="1" s="1"/>
  <c r="I59" i="1" l="1"/>
  <c r="I58" i="1"/>
  <c r="H59" i="1"/>
  <c r="H56" i="1"/>
  <c r="H55" i="1"/>
  <c r="I56" i="1"/>
  <c r="H52" i="1" a="1"/>
  <c r="H52" i="1" s="1"/>
  <c r="H49" i="1" a="1"/>
  <c r="H49" i="1" s="1"/>
  <c r="I46" i="1"/>
  <c r="I47" i="1"/>
  <c r="H47" i="1"/>
  <c r="H46" i="1"/>
  <c r="H38" i="1"/>
  <c r="H37" i="1"/>
  <c r="N41" i="1"/>
  <c r="M41" i="1"/>
  <c r="N40" i="1"/>
  <c r="M40" i="1"/>
  <c r="N38" i="1"/>
  <c r="M38" i="1"/>
  <c r="N37" i="1"/>
  <c r="M37" i="1"/>
  <c r="I41" i="1"/>
  <c r="H41" i="1"/>
  <c r="I40" i="1"/>
  <c r="H40" i="1"/>
  <c r="I38" i="1"/>
  <c r="I37" i="1"/>
  <c r="I43" i="1"/>
  <c r="I44" i="1"/>
  <c r="H44" i="1"/>
  <c r="H43" i="1"/>
  <c r="D43" i="1"/>
  <c r="D44" i="1"/>
  <c r="D46" i="1"/>
  <c r="D47" i="1"/>
  <c r="D49" i="1"/>
  <c r="D50" i="1"/>
  <c r="D52" i="1"/>
  <c r="D53" i="1"/>
  <c r="C53" i="1"/>
  <c r="C52" i="1"/>
  <c r="C50" i="1"/>
  <c r="C49" i="1"/>
  <c r="C47" i="1"/>
  <c r="C46" i="1"/>
  <c r="C44" i="1"/>
  <c r="C43" i="1"/>
  <c r="D40" i="1"/>
  <c r="D41" i="1"/>
  <c r="C41" i="1"/>
  <c r="C40" i="1"/>
  <c r="D38" i="1"/>
  <c r="C38" i="1"/>
  <c r="D37" i="1"/>
  <c r="C37" i="1"/>
  <c r="L4" i="3"/>
  <c r="L5" i="3"/>
  <c r="L6" i="3"/>
  <c r="L7" i="3"/>
  <c r="L8" i="3"/>
  <c r="L3" i="3"/>
  <c r="I53" i="1" l="1"/>
  <c r="I52" i="1"/>
  <c r="H53" i="1"/>
  <c r="I50" i="1"/>
  <c r="I49" i="1"/>
  <c r="H50" i="1"/>
  <c r="H28" i="1" l="1"/>
  <c r="T11" i="1"/>
  <c r="J7" i="3" l="1"/>
  <c r="J4" i="3"/>
  <c r="J5" i="3"/>
  <c r="J3" i="3"/>
  <c r="J8" i="3"/>
  <c r="J6" i="3"/>
  <c r="C18" i="1"/>
  <c r="E32" i="1" l="1"/>
  <c r="I33" i="1" s="1"/>
  <c r="E27" i="1"/>
  <c r="D32" i="1"/>
  <c r="H33" i="1"/>
  <c r="D33" i="1"/>
  <c r="K28" i="1"/>
  <c r="K33" i="1"/>
  <c r="D28" i="1"/>
  <c r="D27" i="1"/>
  <c r="D22" i="1"/>
  <c r="E22" i="1"/>
  <c r="E23" i="1"/>
  <c r="D23" i="1"/>
  <c r="J18" i="1" l="1"/>
  <c r="H18" i="1"/>
  <c r="B17" i="1"/>
  <c r="E17" i="1"/>
  <c r="D18" i="1"/>
  <c r="K11" i="1"/>
  <c r="J11" i="1"/>
  <c r="I11" i="1"/>
  <c r="H11" i="1"/>
  <c r="E5" i="1" l="1"/>
  <c r="B5" i="1"/>
  <c r="D3" i="1"/>
  <c r="E3" i="1"/>
  <c r="C6" i="1"/>
  <c r="D6" i="1"/>
  <c r="E4" i="1"/>
  <c r="D4" i="1"/>
  <c r="D13" i="1"/>
  <c r="C13" i="1"/>
  <c r="B12" i="1"/>
  <c r="E12" i="1"/>
  <c r="C12" i="1"/>
  <c r="D10" i="1"/>
  <c r="E10" i="1"/>
  <c r="E11" i="1"/>
  <c r="D11" i="1"/>
  <c r="R9" i="1" l="1"/>
  <c r="M9" i="1"/>
  <c r="H9" i="1"/>
  <c r="R2" i="1"/>
  <c r="M2" i="1"/>
  <c r="H2" i="1"/>
  <c r="I28" i="1" l="1"/>
  <c r="U4" i="1"/>
  <c r="T4" i="1"/>
  <c r="S4" i="1"/>
  <c r="R4" i="1"/>
  <c r="K23" i="1"/>
  <c r="J23" i="1"/>
  <c r="I23" i="1"/>
  <c r="H23" i="1"/>
  <c r="P11" i="1"/>
  <c r="O11" i="1"/>
  <c r="N11" i="1"/>
  <c r="O4" i="1"/>
  <c r="N4" i="1"/>
  <c r="U11" i="1"/>
  <c r="S11" i="1"/>
  <c r="R11" i="1"/>
  <c r="M11" i="1"/>
  <c r="P4" i="1"/>
  <c r="M4" i="1"/>
  <c r="J33" i="1"/>
  <c r="J28" i="1"/>
  <c r="K18" i="1"/>
  <c r="I18" i="1"/>
  <c r="K4" i="1"/>
  <c r="J4" i="1"/>
  <c r="I4" i="1"/>
  <c r="H4" i="1"/>
</calcChain>
</file>

<file path=xl/sharedStrings.xml><?xml version="1.0" encoding="utf-8"?>
<sst xmlns="http://schemas.openxmlformats.org/spreadsheetml/2006/main" count="165" uniqueCount="58">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</sst>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1" xfId="0" applyFont="1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66"/>
  <sheetViews>
    <sheetView tabSelected="1" topLeftCell="A36" zoomScaleNormal="100" workbookViewId="0">
      <selection activeCell="E36" sqref="E36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1" x14ac:dyDescent="0.25">
      <c r="A1" s="39" t="s">
        <v>27</v>
      </c>
      <c r="B1" s="40"/>
      <c r="C1" s="40"/>
      <c r="D1" s="40"/>
      <c r="E1" s="41"/>
      <c r="H1" s="42" t="s">
        <v>24</v>
      </c>
      <c r="I1" s="42"/>
      <c r="J1" s="42"/>
      <c r="K1" s="42"/>
      <c r="L1" s="6"/>
      <c r="M1" s="31" t="s">
        <v>25</v>
      </c>
      <c r="N1" s="31"/>
      <c r="O1" s="31"/>
      <c r="P1" s="31"/>
      <c r="R1" s="29" t="s">
        <v>26</v>
      </c>
      <c r="S1" s="29"/>
      <c r="T1" s="29"/>
      <c r="U1" s="29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30" t="str">
        <f>$A$1</f>
        <v>Cuadripolo "B" - Nro. De serie: 9608 (15 V - 50 mA) (T)</v>
      </c>
      <c r="I2" s="30"/>
      <c r="J2" s="30"/>
      <c r="K2" s="30"/>
      <c r="L2" s="5"/>
      <c r="M2" s="30" t="str">
        <f>$A$1</f>
        <v>Cuadripolo "B" - Nro. De serie: 9608 (15 V - 50 mA) (T)</v>
      </c>
      <c r="N2" s="30"/>
      <c r="O2" s="30"/>
      <c r="P2" s="30"/>
      <c r="R2" s="30" t="str">
        <f>$A$1</f>
        <v>Cuadripolo "B" - Nro. De serie: 9608 (15 V - 50 mA) (T)</v>
      </c>
      <c r="S2" s="30"/>
      <c r="T2" s="30"/>
      <c r="U2" s="30"/>
    </row>
    <row r="3" spans="1:21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1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1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1" x14ac:dyDescent="0.25">
      <c r="A8" s="43" t="s">
        <v>28</v>
      </c>
      <c r="B8" s="44"/>
      <c r="C8" s="44"/>
      <c r="D8" s="44"/>
      <c r="E8" s="45"/>
      <c r="H8" s="32" t="s">
        <v>24</v>
      </c>
      <c r="I8" s="32"/>
      <c r="J8" s="32"/>
      <c r="K8" s="32"/>
      <c r="M8" s="31" t="s">
        <v>25</v>
      </c>
      <c r="N8" s="31"/>
      <c r="O8" s="31"/>
      <c r="P8" s="31"/>
      <c r="R8" s="29" t="s">
        <v>26</v>
      </c>
      <c r="S8" s="29"/>
      <c r="T8" s="29"/>
      <c r="U8" s="29"/>
    </row>
    <row r="9" spans="1:21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30" t="str">
        <f>$A$8</f>
        <v>Cuadripolo "A" - Nro. De serie: 9603 (15 V - 50 mA) (Pi)</v>
      </c>
      <c r="I9" s="30"/>
      <c r="J9" s="30"/>
      <c r="K9" s="30"/>
      <c r="M9" s="30" t="str">
        <f>$A$8</f>
        <v>Cuadripolo "A" - Nro. De serie: 9603 (15 V - 50 mA) (Pi)</v>
      </c>
      <c r="N9" s="30"/>
      <c r="O9" s="30"/>
      <c r="P9" s="30"/>
      <c r="R9" s="30" t="str">
        <f>$A$8</f>
        <v>Cuadripolo "A" - Nro. De serie: 9603 (15 V - 50 mA) (Pi)</v>
      </c>
      <c r="S9" s="30"/>
      <c r="T9" s="30"/>
      <c r="U9" s="30"/>
    </row>
    <row r="10" spans="1:21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36</v>
      </c>
      <c r="S10" s="7" t="s">
        <v>37</v>
      </c>
      <c r="T10" s="7" t="s">
        <v>38</v>
      </c>
      <c r="U10" s="7" t="s">
        <v>39</v>
      </c>
    </row>
    <row r="11" spans="1:21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1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1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1" x14ac:dyDescent="0.25">
      <c r="A15" s="39" t="s">
        <v>12</v>
      </c>
      <c r="B15" s="40"/>
      <c r="C15" s="40"/>
      <c r="D15" s="40"/>
      <c r="E15" s="41"/>
      <c r="H15" s="36" t="s">
        <v>24</v>
      </c>
      <c r="I15" s="37"/>
      <c r="J15" s="37"/>
      <c r="K15" s="38"/>
      <c r="N15" s="33" t="s">
        <v>29</v>
      </c>
      <c r="O15" s="34"/>
      <c r="P15" s="35"/>
    </row>
    <row r="16" spans="1:21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39" t="s">
        <v>12</v>
      </c>
      <c r="I16" s="40"/>
      <c r="J16" s="40"/>
      <c r="K16" s="41"/>
      <c r="N16" s="33" t="s">
        <v>31</v>
      </c>
      <c r="O16" s="34"/>
      <c r="P16" s="35"/>
    </row>
    <row r="17" spans="1:1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</row>
    <row r="18" spans="1:1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</row>
    <row r="20" spans="1:16" x14ac:dyDescent="0.25">
      <c r="A20" s="39" t="s">
        <v>13</v>
      </c>
      <c r="B20" s="40"/>
      <c r="C20" s="40"/>
      <c r="D20" s="40"/>
      <c r="E20" s="41"/>
      <c r="H20" s="31" t="s">
        <v>25</v>
      </c>
      <c r="I20" s="31"/>
      <c r="J20" s="31"/>
      <c r="K20" s="31"/>
      <c r="N20" s="33" t="s">
        <v>30</v>
      </c>
      <c r="O20" s="34"/>
      <c r="P20" s="35"/>
    </row>
    <row r="21" spans="1:1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30" t="s">
        <v>13</v>
      </c>
      <c r="I21" s="30"/>
      <c r="J21" s="30"/>
      <c r="K21" s="30"/>
    </row>
    <row r="22" spans="1:1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</row>
    <row r="23" spans="1:1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</row>
    <row r="25" spans="1:16" x14ac:dyDescent="0.25">
      <c r="A25" s="39" t="s">
        <v>18</v>
      </c>
      <c r="B25" s="40"/>
      <c r="C25" s="40"/>
      <c r="D25" s="40"/>
      <c r="E25" s="41"/>
      <c r="H25" s="29" t="s">
        <v>26</v>
      </c>
      <c r="I25" s="29"/>
      <c r="J25" s="29"/>
      <c r="K25" s="29"/>
    </row>
    <row r="26" spans="1:1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30" t="s">
        <v>18</v>
      </c>
      <c r="I26" s="30"/>
      <c r="J26" s="30"/>
      <c r="K26" s="30"/>
    </row>
    <row r="27" spans="1:1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</row>
    <row r="28" spans="1:1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</row>
    <row r="30" spans="1:16" x14ac:dyDescent="0.25">
      <c r="A30" s="39" t="s">
        <v>23</v>
      </c>
      <c r="B30" s="40"/>
      <c r="C30" s="40"/>
      <c r="D30" s="40"/>
      <c r="E30" s="41"/>
      <c r="H30" s="29" t="s">
        <v>26</v>
      </c>
      <c r="I30" s="29"/>
      <c r="J30" s="29"/>
      <c r="K30" s="29"/>
    </row>
    <row r="31" spans="1:1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30" t="s">
        <v>23</v>
      </c>
      <c r="I31" s="30"/>
      <c r="J31" s="30"/>
      <c r="K31" s="30"/>
    </row>
    <row r="32" spans="1:1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</row>
    <row r="33" spans="1:14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</row>
    <row r="35" spans="1:14" x14ac:dyDescent="0.25">
      <c r="A35" s="48" t="s">
        <v>41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7" spans="1:14" ht="18" x14ac:dyDescent="0.35">
      <c r="A37" s="16" t="s">
        <v>44</v>
      </c>
      <c r="B37" s="21"/>
      <c r="C37" s="17">
        <f>H4</f>
        <v>371.95121951219505</v>
      </c>
      <c r="D37" s="17">
        <f>I4</f>
        <v>310.29411764705878</v>
      </c>
      <c r="E37" s="21"/>
      <c r="F37" s="16" t="s">
        <v>51</v>
      </c>
      <c r="G37" s="21"/>
      <c r="H37" s="18">
        <f>M4</f>
        <v>5.4918032786885245E-3</v>
      </c>
      <c r="I37" s="18">
        <f>N4</f>
        <v>3.7704918032786887E-3</v>
      </c>
      <c r="J37" s="21"/>
      <c r="K37" s="16" t="s">
        <v>53</v>
      </c>
      <c r="L37" s="21"/>
      <c r="M37" s="18">
        <f>R4</f>
        <v>1.3958810068649885</v>
      </c>
      <c r="N37" s="18">
        <f>S4</f>
        <v>-265.21739130434781</v>
      </c>
    </row>
    <row r="38" spans="1:14" x14ac:dyDescent="0.25">
      <c r="A38" s="19" t="s">
        <v>43</v>
      </c>
      <c r="B38" s="4"/>
      <c r="C38" s="17">
        <f>J4</f>
        <v>266.46341463414632</v>
      </c>
      <c r="D38" s="17">
        <f>K4</f>
        <v>448.5294117647058</v>
      </c>
      <c r="E38" s="4"/>
      <c r="F38" s="19" t="s">
        <v>43</v>
      </c>
      <c r="G38" s="4"/>
      <c r="H38" s="18">
        <f>O4</f>
        <v>3.7704918032786887E-3</v>
      </c>
      <c r="I38" s="18">
        <f>P4</f>
        <v>5.2459016393442632E-3</v>
      </c>
      <c r="J38" s="4"/>
      <c r="K38" s="19" t="s">
        <v>43</v>
      </c>
      <c r="L38" s="4"/>
      <c r="M38" s="18">
        <f>T4</f>
        <v>3.7528604118993139E-3</v>
      </c>
      <c r="N38" s="18">
        <f>U4</f>
        <v>-1.4565217391304348</v>
      </c>
    </row>
    <row r="39" spans="1:14" x14ac:dyDescent="0.25">
      <c r="A39" s="22"/>
      <c r="B39" s="21"/>
      <c r="C39" s="22"/>
      <c r="D39" s="22"/>
      <c r="E39" s="21"/>
      <c r="F39" s="22"/>
      <c r="G39" s="21"/>
      <c r="H39" s="22"/>
      <c r="I39" s="22"/>
      <c r="J39" s="21"/>
      <c r="K39" s="22"/>
      <c r="L39" s="21"/>
      <c r="M39" s="22"/>
      <c r="N39" s="22"/>
    </row>
    <row r="40" spans="1:14" ht="18" x14ac:dyDescent="0.35">
      <c r="A40" s="16" t="s">
        <v>42</v>
      </c>
      <c r="B40" s="21"/>
      <c r="C40" s="17">
        <f>H11</f>
        <v>217.85714285714283</v>
      </c>
      <c r="D40" s="17">
        <f>I11</f>
        <v>157.35384615384615</v>
      </c>
      <c r="E40" s="21"/>
      <c r="F40" s="16" t="s">
        <v>50</v>
      </c>
      <c r="G40" s="21"/>
      <c r="H40" s="18">
        <f>M11</f>
        <v>1.180327868852459E-2</v>
      </c>
      <c r="I40" s="18">
        <f>N11</f>
        <v>1.3606557377049182E-2</v>
      </c>
      <c r="J40" s="21"/>
      <c r="K40" s="16" t="s">
        <v>52</v>
      </c>
      <c r="L40" s="21"/>
      <c r="M40" s="18">
        <f>R11</f>
        <v>6.3549704947798462</v>
      </c>
      <c r="N40" s="18">
        <f>S11</f>
        <v>-100.82644628099173</v>
      </c>
    </row>
    <row r="41" spans="1:14" x14ac:dyDescent="0.25">
      <c r="A41" s="19" t="s">
        <v>43</v>
      </c>
      <c r="B41" s="21"/>
      <c r="C41" s="17">
        <f>J11</f>
        <v>157.35714285714283</v>
      </c>
      <c r="D41" s="17">
        <f>K11</f>
        <v>187.69230769230768</v>
      </c>
      <c r="E41" s="21"/>
      <c r="F41" s="19" t="s">
        <v>43</v>
      </c>
      <c r="G41" s="21"/>
      <c r="H41" s="18">
        <f>O11</f>
        <v>9.9180327868852464E-3</v>
      </c>
      <c r="I41" s="18">
        <f>P11</f>
        <v>9.8360655737704927E-3</v>
      </c>
      <c r="J41" s="21"/>
      <c r="K41" s="19" t="s">
        <v>43</v>
      </c>
      <c r="L41" s="21"/>
      <c r="M41" s="18">
        <f>T11</f>
        <v>6.3549704947798462E-3</v>
      </c>
      <c r="N41" s="18">
        <f>U11</f>
        <v>-1.1900826446280992</v>
      </c>
    </row>
    <row r="42" spans="1:14" x14ac:dyDescent="0.25">
      <c r="B42" s="22"/>
    </row>
    <row r="43" spans="1:14" ht="18" x14ac:dyDescent="0.35">
      <c r="A43" s="16" t="s">
        <v>45</v>
      </c>
      <c r="B43" s="22"/>
      <c r="C43" s="17">
        <f>H18</f>
        <v>561.81818181818176</v>
      </c>
      <c r="D43" s="17">
        <f>I18</f>
        <v>605.88235294117646</v>
      </c>
      <c r="F43" s="24" t="s">
        <v>45</v>
      </c>
      <c r="G43" s="22"/>
      <c r="H43" s="25">
        <f>C37+C40</f>
        <v>589.80836236933783</v>
      </c>
      <c r="I43" s="25">
        <f>D37+D40</f>
        <v>467.6479638009049</v>
      </c>
    </row>
    <row r="44" spans="1:14" x14ac:dyDescent="0.25">
      <c r="A44" s="19" t="s">
        <v>43</v>
      </c>
      <c r="B44" s="22"/>
      <c r="C44" s="17">
        <f>J11</f>
        <v>157.35714285714283</v>
      </c>
      <c r="D44" s="17">
        <f>K11</f>
        <v>187.69230769230768</v>
      </c>
      <c r="F44" s="26" t="s">
        <v>47</v>
      </c>
      <c r="G44" s="22"/>
      <c r="H44" s="25">
        <f>C38+C41</f>
        <v>423.82055749128915</v>
      </c>
      <c r="I44" s="25">
        <f>D38+D41</f>
        <v>636.22171945701348</v>
      </c>
    </row>
    <row r="45" spans="1:14" x14ac:dyDescent="0.25">
      <c r="A45" s="22"/>
      <c r="B45" s="22"/>
      <c r="C45" s="23"/>
      <c r="D45" s="23"/>
      <c r="G45" s="22"/>
    </row>
    <row r="46" spans="1:14" ht="18" x14ac:dyDescent="0.35">
      <c r="A46" s="16" t="s">
        <v>46</v>
      </c>
      <c r="B46" s="22"/>
      <c r="C46" s="18">
        <f>H23</f>
        <v>7.2815533980582527E-3</v>
      </c>
      <c r="D46" s="18">
        <f>I23</f>
        <v>1.3430420711974112E-2</v>
      </c>
      <c r="F46" s="24" t="s">
        <v>46</v>
      </c>
      <c r="G46" s="22"/>
      <c r="H46" s="27">
        <f>H37+H40</f>
        <v>1.7295081967213115E-2</v>
      </c>
      <c r="I46" s="27">
        <f>I37+I40</f>
        <v>1.7377049180327869E-2</v>
      </c>
    </row>
    <row r="47" spans="1:14" x14ac:dyDescent="0.25">
      <c r="A47" s="19" t="s">
        <v>43</v>
      </c>
      <c r="B47" s="22"/>
      <c r="C47" s="18">
        <f>J23</f>
        <v>1.3430420711974112E-2</v>
      </c>
      <c r="D47" s="18">
        <f>K23</f>
        <v>1.8608414239482201E-3</v>
      </c>
      <c r="F47" s="26" t="s">
        <v>47</v>
      </c>
      <c r="G47" s="22"/>
      <c r="H47" s="27">
        <f>H38+H41</f>
        <v>1.3688524590163936E-2</v>
      </c>
      <c r="I47" s="27">
        <f>I38+I41</f>
        <v>1.5081967213114757E-2</v>
      </c>
    </row>
    <row r="48" spans="1:14" x14ac:dyDescent="0.25">
      <c r="A48" s="22"/>
      <c r="B48" s="22"/>
      <c r="C48" s="23"/>
      <c r="D48" s="23"/>
      <c r="G48" s="22"/>
    </row>
    <row r="49" spans="1:9" ht="18" x14ac:dyDescent="0.35">
      <c r="A49" s="16" t="s">
        <v>48</v>
      </c>
      <c r="B49" s="22"/>
      <c r="C49" s="17">
        <f>H28</f>
        <v>2.2888888888888888</v>
      </c>
      <c r="D49" s="17">
        <f>I28</f>
        <v>-515</v>
      </c>
      <c r="F49" s="24" t="s">
        <v>48</v>
      </c>
      <c r="G49" s="22"/>
      <c r="H49" s="28">
        <f t="array" ref="H49:I50">MMULT(M40:N41,M37:N38)</f>
        <v>8.4923950341301602</v>
      </c>
      <c r="I49" s="51">
        <v>-1538.5927855540797</v>
      </c>
    </row>
    <row r="50" spans="1:9" x14ac:dyDescent="0.25">
      <c r="A50" s="19" t="s">
        <v>43</v>
      </c>
      <c r="B50" s="22"/>
      <c r="C50" s="17">
        <f>J28</f>
        <v>1.3148148148148147E-2</v>
      </c>
      <c r="D50" s="17">
        <f>K28</f>
        <v>-3.4166666666666665</v>
      </c>
      <c r="F50" s="26" t="s">
        <v>47</v>
      </c>
      <c r="G50" s="22"/>
      <c r="H50" s="28">
        <v>4.4045685689373523E-3</v>
      </c>
      <c r="I50" s="28">
        <v>4.7932546821054967E-2</v>
      </c>
    </row>
    <row r="51" spans="1:9" x14ac:dyDescent="0.25">
      <c r="A51" s="22"/>
      <c r="B51" s="22"/>
      <c r="C51" s="23"/>
      <c r="D51" s="23"/>
      <c r="G51" s="22"/>
    </row>
    <row r="52" spans="1:9" ht="18" x14ac:dyDescent="0.35">
      <c r="A52" s="16" t="s">
        <v>49</v>
      </c>
      <c r="B52" s="22"/>
      <c r="C52" s="17">
        <f>H33</f>
        <v>3.5558112773302644</v>
      </c>
      <c r="D52" s="17">
        <f>I33</f>
        <v>-468.18181818181813</v>
      </c>
      <c r="F52" s="24" t="s">
        <v>49</v>
      </c>
      <c r="G52" s="22"/>
      <c r="H52" s="28">
        <f t="array" ref="H52:I53">MMULT(M37:N38,M40:N41)</f>
        <v>7.1853339164089753</v>
      </c>
      <c r="I52" s="52">
        <v>174.88889309151426</v>
      </c>
    </row>
    <row r="53" spans="1:9" x14ac:dyDescent="0.25">
      <c r="A53" s="19" t="s">
        <v>43</v>
      </c>
      <c r="B53" s="22"/>
      <c r="C53" s="18">
        <f>J33</f>
        <v>2.1359223300970879E-3</v>
      </c>
      <c r="D53" s="18">
        <f>K33</f>
        <v>-2.1969696969696968</v>
      </c>
      <c r="F53" s="26" t="s">
        <v>47</v>
      </c>
      <c r="G53" s="22"/>
      <c r="H53" s="28">
        <v>1.4593164511468141E-2</v>
      </c>
      <c r="I53" s="28">
        <v>1.3549936645422396</v>
      </c>
    </row>
    <row r="54" spans="1:9" x14ac:dyDescent="0.25">
      <c r="B54" s="22"/>
      <c r="G54" s="22"/>
    </row>
    <row r="55" spans="1:9" ht="18" x14ac:dyDescent="0.35">
      <c r="A55" s="16" t="s">
        <v>44</v>
      </c>
      <c r="B55" s="21"/>
      <c r="C55" s="17">
        <v>371.95121951219505</v>
      </c>
      <c r="D55" s="17">
        <v>310.29411764705878</v>
      </c>
      <c r="F55" s="24" t="s">
        <v>44</v>
      </c>
      <c r="G55" s="21"/>
      <c r="H55" s="25">
        <f t="array" ref="H55:I56">MINVERSE(H37:I38)</f>
        <v>359.48434622467772</v>
      </c>
      <c r="I55" s="25">
        <v>-258.37937384898709</v>
      </c>
    </row>
    <row r="56" spans="1:9" ht="18" x14ac:dyDescent="0.35">
      <c r="A56" s="19" t="s">
        <v>43</v>
      </c>
      <c r="B56" s="4"/>
      <c r="C56" s="17">
        <v>266.46341463414632</v>
      </c>
      <c r="D56" s="17">
        <v>448.5294117647058</v>
      </c>
      <c r="F56" s="24" t="s">
        <v>54</v>
      </c>
      <c r="G56" s="4"/>
      <c r="H56" s="25">
        <v>-258.37937384898709</v>
      </c>
      <c r="I56" s="25">
        <v>376.33517495395944</v>
      </c>
    </row>
    <row r="57" spans="1:9" x14ac:dyDescent="0.25">
      <c r="A57" s="20"/>
      <c r="B57" s="21"/>
      <c r="C57" s="20"/>
      <c r="D57" s="20"/>
      <c r="G57" s="22"/>
    </row>
    <row r="58" spans="1:9" ht="18" x14ac:dyDescent="0.35">
      <c r="A58" s="16" t="s">
        <v>42</v>
      </c>
      <c r="B58" s="21"/>
      <c r="C58" s="17">
        <v>217.85714285714283</v>
      </c>
      <c r="D58" s="17">
        <v>157.35384615384615</v>
      </c>
      <c r="F58" s="24" t="s">
        <v>42</v>
      </c>
      <c r="G58" s="21"/>
      <c r="H58" s="25">
        <f t="array" ref="H58:I59">MINVERSE(H40:I41)</f>
        <v>-521.73913043478262</v>
      </c>
      <c r="I58" s="25">
        <v>721.73913043478262</v>
      </c>
    </row>
    <row r="59" spans="1:9" ht="18" x14ac:dyDescent="0.35">
      <c r="A59" s="19" t="s">
        <v>43</v>
      </c>
      <c r="B59" s="21"/>
      <c r="C59" s="17">
        <v>157.35714285714283</v>
      </c>
      <c r="D59" s="17">
        <v>187.69230769230768</v>
      </c>
      <c r="F59" s="24" t="s">
        <v>55</v>
      </c>
      <c r="G59" s="21"/>
      <c r="H59" s="25">
        <v>526.08695652173913</v>
      </c>
      <c r="I59" s="25">
        <v>-626.08695652173913</v>
      </c>
    </row>
    <row r="60" spans="1:9" x14ac:dyDescent="0.25">
      <c r="G60" s="22"/>
    </row>
    <row r="61" spans="1:9" ht="18" x14ac:dyDescent="0.35">
      <c r="A61" s="16" t="s">
        <v>53</v>
      </c>
      <c r="B61" s="21"/>
      <c r="C61" s="17">
        <v>1.3958810068649885</v>
      </c>
      <c r="D61" s="17">
        <v>-265.21739130434781</v>
      </c>
      <c r="F61" s="24" t="s">
        <v>53</v>
      </c>
      <c r="G61" s="22"/>
      <c r="H61" s="28">
        <f>C55/C56</f>
        <v>1.3958810068649885</v>
      </c>
      <c r="I61" s="52">
        <f>-MDETERM(C55:D56)/C56</f>
        <v>-315.79956925561976</v>
      </c>
    </row>
    <row r="62" spans="1:9" ht="18" x14ac:dyDescent="0.35">
      <c r="A62" s="19" t="s">
        <v>43</v>
      </c>
      <c r="B62" s="4"/>
      <c r="C62" s="18">
        <v>3.7528604118993139E-3</v>
      </c>
      <c r="D62" s="17">
        <v>-1.4565217391304348</v>
      </c>
      <c r="F62" s="24" t="s">
        <v>56</v>
      </c>
      <c r="H62" s="28">
        <f>1/C56</f>
        <v>3.7528604118993139E-3</v>
      </c>
      <c r="I62" s="52">
        <f>-D56/C56</f>
        <v>-1.6832682729842507</v>
      </c>
    </row>
    <row r="63" spans="1:9" x14ac:dyDescent="0.25">
      <c r="A63" s="20"/>
      <c r="B63" s="21"/>
      <c r="C63" s="20"/>
      <c r="D63" s="20"/>
      <c r="G63" s="22"/>
    </row>
    <row r="64" spans="1:9" ht="18" x14ac:dyDescent="0.35">
      <c r="A64" s="16" t="s">
        <v>52</v>
      </c>
      <c r="B64" s="21"/>
      <c r="C64" s="17">
        <v>6.3549704947798462</v>
      </c>
      <c r="D64" s="17">
        <v>-100.82644628099173</v>
      </c>
      <c r="F64" s="24" t="s">
        <v>52</v>
      </c>
      <c r="G64" s="22"/>
      <c r="H64" s="52">
        <f>C58/C59</f>
        <v>1.3844757149341806</v>
      </c>
      <c r="I64" s="52">
        <f>-MDETERM(C58:D59)/C59</f>
        <v>-102.50159572610777</v>
      </c>
    </row>
    <row r="65" spans="1:9" ht="18" x14ac:dyDescent="0.35">
      <c r="A65" s="19" t="s">
        <v>43</v>
      </c>
      <c r="B65" s="21"/>
      <c r="C65" s="17">
        <v>6.3549704947798462E-3</v>
      </c>
      <c r="D65" s="17">
        <v>-1.1900826446280992</v>
      </c>
      <c r="F65" s="24" t="s">
        <v>57</v>
      </c>
      <c r="H65" s="52">
        <f>1/C59</f>
        <v>6.354970494779847E-3</v>
      </c>
      <c r="I65" s="52">
        <f>-D59/C59</f>
        <v>-1.1927790774817557</v>
      </c>
    </row>
    <row r="66" spans="1:9" x14ac:dyDescent="0.25">
      <c r="G66" s="22"/>
    </row>
  </sheetData>
  <sortState xmlns:xlrd2="http://schemas.microsoft.com/office/spreadsheetml/2017/richdata2" ref="M17:P24">
    <sortCondition ref="O17:O24"/>
  </sortState>
  <mergeCells count="30">
    <mergeCell ref="A35:N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39" t="s">
        <v>27</v>
      </c>
      <c r="B1" s="40"/>
      <c r="C1" s="40"/>
      <c r="D1" s="40"/>
      <c r="E1" s="41"/>
      <c r="G1" s="46" t="s">
        <v>28</v>
      </c>
      <c r="H1" s="47"/>
      <c r="I1" s="47"/>
      <c r="J1" s="47"/>
      <c r="K1" s="47"/>
      <c r="L1" s="47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40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15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15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15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15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15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15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2019-05-17T15:33:42Z</dcterms:modified>
</cp:coreProperties>
</file>