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AD8CD6DA-0C1D-4B10-A4D9-F52DD00BBF8B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3" i="1" l="1"/>
  <c r="M53" i="1"/>
  <c r="N52" i="1"/>
  <c r="M52" i="1"/>
  <c r="N50" i="1"/>
  <c r="M50" i="1"/>
  <c r="N49" i="1"/>
  <c r="M49" i="1"/>
  <c r="N47" i="1"/>
  <c r="M47" i="1"/>
  <c r="N46" i="1"/>
  <c r="M46" i="1"/>
  <c r="M44" i="1"/>
  <c r="N44" i="1"/>
  <c r="N43" i="1"/>
  <c r="M43" i="1"/>
  <c r="H52" i="1" a="1"/>
  <c r="H52" i="1" s="1"/>
  <c r="H49" i="1" a="1"/>
  <c r="H49" i="1" s="1"/>
  <c r="I46" i="1"/>
  <c r="I47" i="1"/>
  <c r="H47" i="1"/>
  <c r="H46" i="1"/>
  <c r="H38" i="1"/>
  <c r="H37" i="1"/>
  <c r="N41" i="1"/>
  <c r="M41" i="1"/>
  <c r="N40" i="1"/>
  <c r="M40" i="1"/>
  <c r="N38" i="1"/>
  <c r="M38" i="1"/>
  <c r="N37" i="1"/>
  <c r="M37" i="1"/>
  <c r="I41" i="1"/>
  <c r="H41" i="1"/>
  <c r="I40" i="1"/>
  <c r="H40" i="1"/>
  <c r="I38" i="1"/>
  <c r="I37" i="1"/>
  <c r="I43" i="1"/>
  <c r="I44" i="1"/>
  <c r="H44" i="1"/>
  <c r="H43" i="1"/>
  <c r="D43" i="1"/>
  <c r="D44" i="1"/>
  <c r="D46" i="1"/>
  <c r="D47" i="1"/>
  <c r="D49" i="1"/>
  <c r="D50" i="1"/>
  <c r="D52" i="1"/>
  <c r="D53" i="1"/>
  <c r="C53" i="1"/>
  <c r="C52" i="1"/>
  <c r="C50" i="1"/>
  <c r="C49" i="1"/>
  <c r="C47" i="1"/>
  <c r="C46" i="1"/>
  <c r="C44" i="1"/>
  <c r="C43" i="1"/>
  <c r="D40" i="1"/>
  <c r="D41" i="1"/>
  <c r="C41" i="1"/>
  <c r="C40" i="1"/>
  <c r="D38" i="1"/>
  <c r="C38" i="1"/>
  <c r="D37" i="1"/>
  <c r="C37" i="1"/>
  <c r="L4" i="3"/>
  <c r="L5" i="3"/>
  <c r="L6" i="3"/>
  <c r="L7" i="3"/>
  <c r="L8" i="3"/>
  <c r="L3" i="3"/>
  <c r="I53" i="1" l="1"/>
  <c r="I52" i="1"/>
  <c r="H53" i="1"/>
  <c r="I50" i="1"/>
  <c r="I49" i="1"/>
  <c r="H50" i="1"/>
  <c r="U33" i="1"/>
  <c r="T33" i="1"/>
  <c r="S33" i="1"/>
  <c r="R33" i="1"/>
  <c r="U28" i="1"/>
  <c r="T28" i="1"/>
  <c r="S28" i="1"/>
  <c r="R28" i="1"/>
  <c r="Z33" i="1"/>
  <c r="Y33" i="1"/>
  <c r="X33" i="1"/>
  <c r="W33" i="1"/>
  <c r="Z28" i="1"/>
  <c r="Z23" i="1"/>
  <c r="Y23" i="1"/>
  <c r="X23" i="1"/>
  <c r="W23" i="1"/>
  <c r="X18" i="1"/>
  <c r="Y18" i="1"/>
  <c r="Z18" i="1"/>
  <c r="W18" i="1"/>
  <c r="S23" i="1"/>
  <c r="T23" i="1"/>
  <c r="U23" i="1"/>
  <c r="R23" i="1"/>
  <c r="S18" i="1"/>
  <c r="T18" i="1"/>
  <c r="U18" i="1"/>
  <c r="R18" i="1"/>
  <c r="Y28" i="1"/>
  <c r="X28" i="1"/>
  <c r="W28" i="1"/>
  <c r="H28" i="1" l="1"/>
  <c r="T11" i="1"/>
  <c r="J7" i="3" l="1"/>
  <c r="J4" i="3"/>
  <c r="J5" i="3"/>
  <c r="J3" i="3"/>
  <c r="J8" i="3"/>
  <c r="J6" i="3"/>
  <c r="C18" i="1"/>
  <c r="E32" i="1" l="1"/>
  <c r="I33" i="1" s="1"/>
  <c r="E27" i="1"/>
  <c r="D32" i="1"/>
  <c r="H33" i="1"/>
  <c r="D33" i="1"/>
  <c r="K28" i="1"/>
  <c r="K33" i="1"/>
  <c r="D28" i="1"/>
  <c r="D27" i="1"/>
  <c r="D22" i="1"/>
  <c r="E22" i="1"/>
  <c r="E23" i="1"/>
  <c r="D23" i="1"/>
  <c r="J18" i="1" l="1"/>
  <c r="H18" i="1"/>
  <c r="B17" i="1"/>
  <c r="E17" i="1"/>
  <c r="D18" i="1"/>
  <c r="K11" i="1"/>
  <c r="J11" i="1"/>
  <c r="I11" i="1"/>
  <c r="H11" i="1"/>
  <c r="E5" i="1" l="1"/>
  <c r="B5" i="1"/>
  <c r="D3" i="1"/>
  <c r="E3" i="1"/>
  <c r="C6" i="1"/>
  <c r="D6" i="1"/>
  <c r="E4" i="1"/>
  <c r="D4" i="1"/>
  <c r="D13" i="1"/>
  <c r="C13" i="1"/>
  <c r="B12" i="1"/>
  <c r="E12" i="1"/>
  <c r="C12" i="1"/>
  <c r="D10" i="1"/>
  <c r="E10" i="1"/>
  <c r="E11" i="1"/>
  <c r="D11" i="1"/>
  <c r="R9" i="1" l="1"/>
  <c r="M9" i="1"/>
  <c r="H9" i="1"/>
  <c r="R2" i="1"/>
  <c r="M2" i="1"/>
  <c r="H2" i="1"/>
  <c r="I28" i="1" l="1"/>
  <c r="U4" i="1"/>
  <c r="T4" i="1"/>
  <c r="S4" i="1"/>
  <c r="R4" i="1"/>
  <c r="K23" i="1"/>
  <c r="J23" i="1"/>
  <c r="I23" i="1"/>
  <c r="H23" i="1"/>
  <c r="P11" i="1"/>
  <c r="O11" i="1"/>
  <c r="N11" i="1"/>
  <c r="O4" i="1"/>
  <c r="N4" i="1"/>
  <c r="U11" i="1"/>
  <c r="S11" i="1"/>
  <c r="R11" i="1"/>
  <c r="M11" i="1"/>
  <c r="P4" i="1"/>
  <c r="M4" i="1"/>
  <c r="J33" i="1"/>
  <c r="J28" i="1"/>
  <c r="K18" i="1"/>
  <c r="I18" i="1"/>
  <c r="K4" i="1"/>
  <c r="J4" i="1"/>
  <c r="I4" i="1"/>
  <c r="H4" i="1"/>
</calcChain>
</file>

<file path=xl/sharedStrings.xml><?xml version="1.0" encoding="utf-8"?>
<sst xmlns="http://schemas.openxmlformats.org/spreadsheetml/2006/main" count="205" uniqueCount="61">
  <si>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</si>
  <si>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</si>
  <si>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</si>
  <si>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</si>
  <si>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</si>
  <si>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</si>
  <si>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</si>
  <si>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</si>
  <si>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</si>
  <si>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</si>
  <si>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</si>
  <si>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</si>
  <si>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</si>
  <si>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</si>
  <si>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</si>
  <si>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</si>
  <si>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</si>
  <si>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</si>
  <si>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</si>
  <si>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</si>
  <si>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</si>
  <si>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</si>
  <si>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</si>
  <si>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</si>
  <si>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</si>
  <si>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</si>
  <si>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</si>
  <si>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</si>
  <si>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</si>
  <si>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</si>
  <si>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</si>
  <si>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</si>
  <si>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</si>
  <si>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</si>
  <si>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</si>
  <si>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</si>
  <si>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Parametro Z (Teórico)</t>
  </si>
  <si>
    <t>Parametro Y  (Teórico)</t>
  </si>
  <si>
    <t>Parametro T  (Teórico)</t>
  </si>
  <si>
    <t>Parametro Z (Diferencia)</t>
  </si>
  <si>
    <t>Parametro Y (Diferencia)</t>
  </si>
  <si>
    <t>Parametro T (Diferencia)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</si>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</sst>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7" formatCode="0.0000"/>
    <numFmt numFmtId="168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1" xfId="0" applyFont="1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68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7" fontId="0" fillId="1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Z54"/>
  <sheetViews>
    <sheetView tabSelected="1" topLeftCell="A36" zoomScaleNormal="100" workbookViewId="0">
      <selection activeCell="K51" sqref="K51:N51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6" x14ac:dyDescent="0.25">
      <c r="A1" s="20" t="s">
        <v>27</v>
      </c>
      <c r="B1" s="21"/>
      <c r="C1" s="21"/>
      <c r="D1" s="21"/>
      <c r="E1" s="22"/>
      <c r="H1" s="27" t="s">
        <v>24</v>
      </c>
      <c r="I1" s="27"/>
      <c r="J1" s="27"/>
      <c r="K1" s="27"/>
      <c r="L1" s="6"/>
      <c r="M1" s="23" t="s">
        <v>25</v>
      </c>
      <c r="N1" s="23"/>
      <c r="O1" s="23"/>
      <c r="P1" s="23"/>
      <c r="R1" s="16" t="s">
        <v>26</v>
      </c>
      <c r="S1" s="16"/>
      <c r="T1" s="16"/>
      <c r="U1" s="16"/>
    </row>
    <row r="2" spans="1:26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15" t="str">
        <f>$A$1</f>
        <v>Cuadripolo "B" - Nro. De serie: 9608 (15 V - 50 mA) (T)</v>
      </c>
      <c r="I2" s="15"/>
      <c r="J2" s="15"/>
      <c r="K2" s="15"/>
      <c r="L2" s="5"/>
      <c r="M2" s="15" t="str">
        <f>$A$1</f>
        <v>Cuadripolo "B" - Nro. De serie: 9608 (15 V - 50 mA) (T)</v>
      </c>
      <c r="N2" s="15"/>
      <c r="O2" s="15"/>
      <c r="P2" s="15"/>
      <c r="R2" s="15" t="str">
        <f>$A$1</f>
        <v>Cuadripolo "B" - Nro. De serie: 9608 (15 V - 50 mA) (T)</v>
      </c>
      <c r="S2" s="15"/>
      <c r="T2" s="15"/>
      <c r="U2" s="15"/>
    </row>
    <row r="3" spans="1:26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6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6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6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6" x14ac:dyDescent="0.25">
      <c r="A8" s="24" t="s">
        <v>28</v>
      </c>
      <c r="B8" s="25"/>
      <c r="C8" s="25"/>
      <c r="D8" s="25"/>
      <c r="E8" s="26"/>
      <c r="H8" s="28" t="s">
        <v>24</v>
      </c>
      <c r="I8" s="28"/>
      <c r="J8" s="28"/>
      <c r="K8" s="28"/>
      <c r="M8" s="23" t="s">
        <v>25</v>
      </c>
      <c r="N8" s="23"/>
      <c r="O8" s="23"/>
      <c r="P8" s="23"/>
      <c r="R8" s="16" t="s">
        <v>26</v>
      </c>
      <c r="S8" s="16"/>
      <c r="T8" s="16"/>
      <c r="U8" s="16"/>
    </row>
    <row r="9" spans="1:26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15" t="str">
        <f>$A$8</f>
        <v>Cuadripolo "A" - Nro. De serie: 9603 (15 V - 50 mA) (Pi)</v>
      </c>
      <c r="I9" s="15"/>
      <c r="J9" s="15"/>
      <c r="K9" s="15"/>
      <c r="M9" s="15" t="str">
        <f>$A$8</f>
        <v>Cuadripolo "A" - Nro. De serie: 9603 (15 V - 50 mA) (Pi)</v>
      </c>
      <c r="N9" s="15"/>
      <c r="O9" s="15"/>
      <c r="P9" s="15"/>
      <c r="R9" s="15" t="str">
        <f>$A$8</f>
        <v>Cuadripolo "A" - Nro. De serie: 9603 (15 V - 50 mA) (Pi)</v>
      </c>
      <c r="S9" s="15"/>
      <c r="T9" s="15"/>
      <c r="U9" s="15"/>
    </row>
    <row r="10" spans="1:26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42</v>
      </c>
      <c r="S10" s="7" t="s">
        <v>43</v>
      </c>
      <c r="T10" s="7" t="s">
        <v>44</v>
      </c>
      <c r="U10" s="7" t="s">
        <v>45</v>
      </c>
    </row>
    <row r="11" spans="1:26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6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6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6" x14ac:dyDescent="0.25">
      <c r="A15" s="20" t="s">
        <v>12</v>
      </c>
      <c r="B15" s="21"/>
      <c r="C15" s="21"/>
      <c r="D15" s="21"/>
      <c r="E15" s="22"/>
      <c r="H15" s="17" t="s">
        <v>24</v>
      </c>
      <c r="I15" s="18"/>
      <c r="J15" s="18"/>
      <c r="K15" s="19"/>
      <c r="N15" s="29" t="s">
        <v>29</v>
      </c>
      <c r="O15" s="30"/>
      <c r="P15" s="31"/>
      <c r="R15" s="17" t="s">
        <v>36</v>
      </c>
      <c r="S15" s="18"/>
      <c r="T15" s="18"/>
      <c r="U15" s="19"/>
      <c r="W15" s="17" t="s">
        <v>39</v>
      </c>
      <c r="X15" s="18"/>
      <c r="Y15" s="18"/>
      <c r="Z15" s="19"/>
    </row>
    <row r="16" spans="1:26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20" t="s">
        <v>12</v>
      </c>
      <c r="I16" s="21"/>
      <c r="J16" s="21"/>
      <c r="K16" s="22"/>
      <c r="N16" s="29" t="s">
        <v>31</v>
      </c>
      <c r="O16" s="30"/>
      <c r="P16" s="31"/>
      <c r="R16" s="20" t="s">
        <v>12</v>
      </c>
      <c r="S16" s="21"/>
      <c r="T16" s="21"/>
      <c r="U16" s="22"/>
      <c r="W16" s="20" t="s">
        <v>12</v>
      </c>
      <c r="X16" s="21"/>
      <c r="Y16" s="21"/>
      <c r="Z16" s="22"/>
    </row>
    <row r="17" spans="1:2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  <c r="R17" s="7" t="s">
        <v>8</v>
      </c>
      <c r="S17" s="7" t="s">
        <v>9</v>
      </c>
      <c r="T17" s="7" t="s">
        <v>10</v>
      </c>
      <c r="U17" s="7" t="s">
        <v>11</v>
      </c>
      <c r="W17" s="7" t="s">
        <v>8</v>
      </c>
      <c r="X17" s="7" t="s">
        <v>9</v>
      </c>
      <c r="Y17" s="7" t="s">
        <v>10</v>
      </c>
      <c r="Z17" s="7" t="s">
        <v>11</v>
      </c>
    </row>
    <row r="18" spans="1:2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  <c r="R18" s="14">
        <f>H4+H11</f>
        <v>589.80836236933783</v>
      </c>
      <c r="S18" s="14">
        <f t="shared" ref="S18:U18" si="0">I4+I11</f>
        <v>467.6479638009049</v>
      </c>
      <c r="T18" s="14">
        <f t="shared" si="0"/>
        <v>423.82055749128915</v>
      </c>
      <c r="U18" s="14">
        <f t="shared" si="0"/>
        <v>636.22171945701348</v>
      </c>
      <c r="W18" s="14">
        <f>ABS(H18-R18)</f>
        <v>27.990180551156072</v>
      </c>
      <c r="X18" s="14">
        <f t="shared" ref="X18:Z18" si="1">ABS(I18-S18)</f>
        <v>138.23438914027156</v>
      </c>
      <c r="Y18" s="14">
        <f t="shared" si="1"/>
        <v>3.6339879632563452</v>
      </c>
      <c r="Z18" s="14">
        <f t="shared" si="1"/>
        <v>175.24132730015077</v>
      </c>
    </row>
    <row r="20" spans="1:26" x14ac:dyDescent="0.25">
      <c r="A20" s="20" t="s">
        <v>13</v>
      </c>
      <c r="B20" s="21"/>
      <c r="C20" s="21"/>
      <c r="D20" s="21"/>
      <c r="E20" s="22"/>
      <c r="H20" s="23" t="s">
        <v>25</v>
      </c>
      <c r="I20" s="23"/>
      <c r="J20" s="23"/>
      <c r="K20" s="23"/>
      <c r="N20" s="29" t="s">
        <v>30</v>
      </c>
      <c r="O20" s="30"/>
      <c r="P20" s="31"/>
      <c r="R20" s="23" t="s">
        <v>37</v>
      </c>
      <c r="S20" s="23"/>
      <c r="T20" s="23"/>
      <c r="U20" s="23"/>
      <c r="W20" s="23" t="s">
        <v>40</v>
      </c>
      <c r="X20" s="23"/>
      <c r="Y20" s="23"/>
      <c r="Z20" s="23"/>
    </row>
    <row r="21" spans="1:2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15" t="s">
        <v>13</v>
      </c>
      <c r="I21" s="15"/>
      <c r="J21" s="15"/>
      <c r="K21" s="15"/>
      <c r="R21" s="15" t="s">
        <v>13</v>
      </c>
      <c r="S21" s="15"/>
      <c r="T21" s="15"/>
      <c r="U21" s="15"/>
      <c r="W21" s="15" t="s">
        <v>13</v>
      </c>
      <c r="X21" s="15"/>
      <c r="Y21" s="15"/>
      <c r="Z21" s="15"/>
    </row>
    <row r="22" spans="1:2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  <c r="R22" s="7" t="s">
        <v>14</v>
      </c>
      <c r="S22" s="7" t="s">
        <v>15</v>
      </c>
      <c r="T22" s="7" t="s">
        <v>16</v>
      </c>
      <c r="U22" s="7" t="s">
        <v>17</v>
      </c>
      <c r="W22" s="7" t="s">
        <v>14</v>
      </c>
      <c r="X22" s="7" t="s">
        <v>15</v>
      </c>
      <c r="Y22" s="7" t="s">
        <v>16</v>
      </c>
      <c r="Z22" s="7" t="s">
        <v>17</v>
      </c>
    </row>
    <row r="23" spans="1:2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  <c r="R23" s="8">
        <f>M4+M11</f>
        <v>1.7295081967213115E-2</v>
      </c>
      <c r="S23" s="8">
        <f t="shared" ref="S23:U23" si="2">N4+N11</f>
        <v>1.7377049180327869E-2</v>
      </c>
      <c r="T23" s="8">
        <f t="shared" si="2"/>
        <v>1.3688524590163936E-2</v>
      </c>
      <c r="U23" s="8">
        <f t="shared" si="2"/>
        <v>1.5081967213114757E-2</v>
      </c>
      <c r="W23" s="14">
        <f>ABS(H23-R23)</f>
        <v>1.0013528569154863E-2</v>
      </c>
      <c r="X23" s="14">
        <f t="shared" ref="X23" si="3">ABS(I23-S23)</f>
        <v>3.9466284683537575E-3</v>
      </c>
      <c r="Y23" s="14">
        <f t="shared" ref="Y23" si="4">ABS(J23-T23)</f>
        <v>2.5810387818982379E-4</v>
      </c>
      <c r="Z23" s="14">
        <f t="shared" ref="Z23" si="5">ABS(K23-U23)</f>
        <v>1.3221125789166536E-2</v>
      </c>
    </row>
    <row r="25" spans="1:26" x14ac:dyDescent="0.25">
      <c r="A25" s="20" t="s">
        <v>18</v>
      </c>
      <c r="B25" s="21"/>
      <c r="C25" s="21"/>
      <c r="D25" s="21"/>
      <c r="E25" s="22"/>
      <c r="H25" s="16" t="s">
        <v>26</v>
      </c>
      <c r="I25" s="16"/>
      <c r="J25" s="16"/>
      <c r="K25" s="16"/>
      <c r="R25" s="16" t="s">
        <v>38</v>
      </c>
      <c r="S25" s="16"/>
      <c r="T25" s="16"/>
      <c r="U25" s="16"/>
      <c r="W25" s="16" t="s">
        <v>41</v>
      </c>
      <c r="X25" s="16"/>
      <c r="Y25" s="16"/>
      <c r="Z25" s="16"/>
    </row>
    <row r="26" spans="1:2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15" t="s">
        <v>18</v>
      </c>
      <c r="I26" s="15"/>
      <c r="J26" s="15"/>
      <c r="K26" s="15"/>
      <c r="R26" s="15" t="s">
        <v>18</v>
      </c>
      <c r="S26" s="15"/>
      <c r="T26" s="15"/>
      <c r="U26" s="15"/>
      <c r="W26" s="15" t="s">
        <v>18</v>
      </c>
      <c r="X26" s="15"/>
      <c r="Y26" s="15"/>
      <c r="Z26" s="15"/>
    </row>
    <row r="27" spans="1:2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  <c r="R27" s="7" t="s">
        <v>19</v>
      </c>
      <c r="S27" s="7" t="s">
        <v>20</v>
      </c>
      <c r="T27" s="7" t="s">
        <v>21</v>
      </c>
      <c r="U27" s="7" t="s">
        <v>22</v>
      </c>
      <c r="W27" s="7" t="s">
        <v>19</v>
      </c>
      <c r="X27" s="7" t="s">
        <v>20</v>
      </c>
      <c r="Y27" s="7" t="s">
        <v>21</v>
      </c>
      <c r="Z27" s="7" t="s">
        <v>22</v>
      </c>
    </row>
    <row r="28" spans="1:2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  <c r="R28" s="14">
        <f>R4*R11+S4*T11</f>
        <v>7.1853339164089753</v>
      </c>
      <c r="S28" s="14">
        <f>R4*S11+S4*U11</f>
        <v>174.88889309151426</v>
      </c>
      <c r="T28" s="14">
        <f>T4*R11+U4*T11</f>
        <v>1.4593164511468141E-2</v>
      </c>
      <c r="U28" s="14">
        <f>T4*S11+U4*U11</f>
        <v>1.3549936645422396</v>
      </c>
      <c r="W28" s="14">
        <f>ABS(H28-R28)</f>
        <v>4.8964450275200866</v>
      </c>
      <c r="X28" s="14">
        <f t="shared" ref="X28" si="6">ABS(I28-S28)</f>
        <v>689.88889309151432</v>
      </c>
      <c r="Y28" s="14">
        <f t="shared" ref="Y28" si="7">ABS(J28-T28)</f>
        <v>1.4450163633199942E-3</v>
      </c>
      <c r="Z28" s="14">
        <f t="shared" ref="Z28" si="8">ABS(K28-U28)</f>
        <v>4.7716603312089063</v>
      </c>
    </row>
    <row r="30" spans="1:26" x14ac:dyDescent="0.25">
      <c r="A30" s="20" t="s">
        <v>23</v>
      </c>
      <c r="B30" s="21"/>
      <c r="C30" s="21"/>
      <c r="D30" s="21"/>
      <c r="E30" s="22"/>
      <c r="H30" s="16" t="s">
        <v>26</v>
      </c>
      <c r="I30" s="16"/>
      <c r="J30" s="16"/>
      <c r="K30" s="16"/>
      <c r="R30" s="16" t="s">
        <v>38</v>
      </c>
      <c r="S30" s="16"/>
      <c r="T30" s="16"/>
      <c r="U30" s="16"/>
      <c r="W30" s="16" t="s">
        <v>41</v>
      </c>
      <c r="X30" s="16"/>
      <c r="Y30" s="16"/>
      <c r="Z30" s="16"/>
    </row>
    <row r="31" spans="1:2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15" t="s">
        <v>23</v>
      </c>
      <c r="I31" s="15"/>
      <c r="J31" s="15"/>
      <c r="K31" s="15"/>
      <c r="R31" s="15" t="s">
        <v>23</v>
      </c>
      <c r="S31" s="15"/>
      <c r="T31" s="15"/>
      <c r="U31" s="15"/>
      <c r="W31" s="15" t="s">
        <v>23</v>
      </c>
      <c r="X31" s="15"/>
      <c r="Y31" s="15"/>
      <c r="Z31" s="15"/>
    </row>
    <row r="32" spans="1:2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  <c r="R32" s="7" t="s">
        <v>19</v>
      </c>
      <c r="S32" s="7" t="s">
        <v>20</v>
      </c>
      <c r="T32" s="7" t="s">
        <v>21</v>
      </c>
      <c r="U32" s="7" t="s">
        <v>22</v>
      </c>
      <c r="W32" s="7" t="s">
        <v>19</v>
      </c>
      <c r="X32" s="7" t="s">
        <v>20</v>
      </c>
      <c r="Y32" s="7" t="s">
        <v>21</v>
      </c>
      <c r="Z32" s="7" t="s">
        <v>22</v>
      </c>
    </row>
    <row r="33" spans="1:26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  <c r="R33" s="14">
        <f>R11*R4+S11*T4</f>
        <v>8.4923950341301602</v>
      </c>
      <c r="S33" s="14">
        <f>R11*S4+S11*U4</f>
        <v>-1538.5927855540797</v>
      </c>
      <c r="T33" s="8">
        <f>T11*R4+U11*T4</f>
        <v>4.4045685689373523E-3</v>
      </c>
      <c r="U33" s="14">
        <f>T11*S4+U11*U4</f>
        <v>4.7932546821054967E-2</v>
      </c>
      <c r="W33" s="14">
        <f>ABS(H33-R33)</f>
        <v>4.9365837567998962</v>
      </c>
      <c r="X33" s="14">
        <f t="shared" ref="X33" si="9">ABS(I33-S33)</f>
        <v>1070.4109673722614</v>
      </c>
      <c r="Y33" s="14">
        <f t="shared" ref="Y33" si="10">ABS(J33-T33)</f>
        <v>2.2686462388402644E-3</v>
      </c>
      <c r="Z33" s="14">
        <f t="shared" ref="Z33" si="11">ABS(K33-U33)</f>
        <v>2.2449022437907518</v>
      </c>
    </row>
    <row r="35" spans="1:26" x14ac:dyDescent="0.25">
      <c r="A35" s="35" t="s">
        <v>47</v>
      </c>
      <c r="B35" s="35"/>
      <c r="C35" s="35"/>
      <c r="D35" s="35"/>
      <c r="E35" s="35"/>
      <c r="F35" s="35"/>
      <c r="G35" s="35"/>
      <c r="H35" s="35"/>
      <c r="I35" s="35"/>
    </row>
    <row r="37" spans="1:26" ht="18" x14ac:dyDescent="0.35">
      <c r="A37" s="36" t="s">
        <v>50</v>
      </c>
      <c r="B37" s="41"/>
      <c r="C37" s="37">
        <f>H4</f>
        <v>371.95121951219505</v>
      </c>
      <c r="D37" s="37">
        <f>I4</f>
        <v>310.29411764705878</v>
      </c>
      <c r="E37" s="41"/>
      <c r="F37" s="36" t="s">
        <v>57</v>
      </c>
      <c r="G37" s="41"/>
      <c r="H37" s="38">
        <f>M4</f>
        <v>5.4918032786885245E-3</v>
      </c>
      <c r="I37" s="38">
        <f>N4</f>
        <v>3.7704918032786887E-3</v>
      </c>
      <c r="J37" s="41"/>
      <c r="K37" s="36" t="s">
        <v>59</v>
      </c>
      <c r="L37" s="41"/>
      <c r="M37" s="38">
        <f>R4</f>
        <v>1.3958810068649885</v>
      </c>
      <c r="N37" s="38">
        <f>S4</f>
        <v>-265.21739130434781</v>
      </c>
    </row>
    <row r="38" spans="1:26" x14ac:dyDescent="0.25">
      <c r="A38" s="39" t="s">
        <v>49</v>
      </c>
      <c r="B38" s="4"/>
      <c r="C38" s="37">
        <f>J4</f>
        <v>266.46341463414632</v>
      </c>
      <c r="D38" s="37">
        <f>K4</f>
        <v>448.5294117647058</v>
      </c>
      <c r="E38" s="4"/>
      <c r="F38" s="39" t="s">
        <v>49</v>
      </c>
      <c r="G38" s="4"/>
      <c r="H38" s="38">
        <f>O4</f>
        <v>3.7704918032786887E-3</v>
      </c>
      <c r="I38" s="38">
        <f>P4</f>
        <v>5.2459016393442632E-3</v>
      </c>
      <c r="J38" s="4"/>
      <c r="K38" s="39" t="s">
        <v>49</v>
      </c>
      <c r="L38" s="4"/>
      <c r="M38" s="38">
        <f>T4</f>
        <v>3.7528604118993139E-3</v>
      </c>
      <c r="N38" s="38">
        <f>U4</f>
        <v>-1.4565217391304348</v>
      </c>
    </row>
    <row r="39" spans="1:26" x14ac:dyDescent="0.25">
      <c r="A39" s="40"/>
      <c r="B39" s="41"/>
      <c r="C39" s="40"/>
      <c r="D39" s="40"/>
      <c r="E39" s="41"/>
      <c r="F39" s="40"/>
      <c r="G39" s="41"/>
      <c r="H39" s="40"/>
      <c r="I39" s="40"/>
      <c r="J39" s="41"/>
      <c r="K39" s="40"/>
      <c r="L39" s="41"/>
      <c r="M39" s="40"/>
      <c r="N39" s="40"/>
    </row>
    <row r="40" spans="1:26" ht="18" x14ac:dyDescent="0.35">
      <c r="A40" s="36" t="s">
        <v>48</v>
      </c>
      <c r="B40" s="41"/>
      <c r="C40" s="37">
        <f>H11</f>
        <v>217.85714285714283</v>
      </c>
      <c r="D40" s="37">
        <f>I11</f>
        <v>157.35384615384615</v>
      </c>
      <c r="E40" s="41"/>
      <c r="F40" s="36" t="s">
        <v>56</v>
      </c>
      <c r="G40" s="41"/>
      <c r="H40" s="38">
        <f>M11</f>
        <v>1.180327868852459E-2</v>
      </c>
      <c r="I40" s="38">
        <f>N11</f>
        <v>1.3606557377049182E-2</v>
      </c>
      <c r="J40" s="41"/>
      <c r="K40" s="36" t="s">
        <v>58</v>
      </c>
      <c r="L40" s="41"/>
      <c r="M40" s="38">
        <f>R11</f>
        <v>6.3549704947798462</v>
      </c>
      <c r="N40" s="38">
        <f>S11</f>
        <v>-100.82644628099173</v>
      </c>
    </row>
    <row r="41" spans="1:26" x14ac:dyDescent="0.25">
      <c r="A41" s="39" t="s">
        <v>49</v>
      </c>
      <c r="B41" s="41"/>
      <c r="C41" s="37">
        <f>J11</f>
        <v>157.35714285714283</v>
      </c>
      <c r="D41" s="37">
        <f>K11</f>
        <v>187.69230769230768</v>
      </c>
      <c r="E41" s="41"/>
      <c r="F41" s="39" t="s">
        <v>49</v>
      </c>
      <c r="G41" s="41"/>
      <c r="H41" s="38">
        <f>O11</f>
        <v>9.9180327868852464E-3</v>
      </c>
      <c r="I41" s="38">
        <f>P11</f>
        <v>9.8360655737704927E-3</v>
      </c>
      <c r="J41" s="41"/>
      <c r="K41" s="39" t="s">
        <v>49</v>
      </c>
      <c r="L41" s="41"/>
      <c r="M41" s="38">
        <f>T11</f>
        <v>6.3549704947798462E-3</v>
      </c>
      <c r="N41" s="38">
        <f>U11</f>
        <v>-1.1900826446280992</v>
      </c>
    </row>
    <row r="42" spans="1:26" x14ac:dyDescent="0.25">
      <c r="B42" s="42"/>
    </row>
    <row r="43" spans="1:26" ht="18" x14ac:dyDescent="0.35">
      <c r="A43" s="36" t="s">
        <v>51</v>
      </c>
      <c r="B43" s="42"/>
      <c r="C43" s="37">
        <f>H18</f>
        <v>561.81818181818176</v>
      </c>
      <c r="D43" s="37">
        <f>I18</f>
        <v>605.88235294117646</v>
      </c>
      <c r="F43" s="44" t="s">
        <v>51</v>
      </c>
      <c r="G43" s="42"/>
      <c r="H43" s="45">
        <f>C37+C40</f>
        <v>589.80836236933783</v>
      </c>
      <c r="I43" s="45">
        <f>D37+D40</f>
        <v>467.6479638009049</v>
      </c>
      <c r="K43" s="49" t="s">
        <v>51</v>
      </c>
      <c r="L43" s="42"/>
      <c r="M43" s="50">
        <f>ABS(C43-H43)</f>
        <v>27.990180551156072</v>
      </c>
      <c r="N43" s="50">
        <f>ABS(D43-I43)</f>
        <v>138.23438914027156</v>
      </c>
    </row>
    <row r="44" spans="1:26" x14ac:dyDescent="0.25">
      <c r="A44" s="39" t="s">
        <v>49</v>
      </c>
      <c r="B44" s="42"/>
      <c r="C44" s="37">
        <f>J11</f>
        <v>157.35714285714283</v>
      </c>
      <c r="D44" s="37">
        <f>K11</f>
        <v>187.69230769230768</v>
      </c>
      <c r="F44" s="46" t="s">
        <v>53</v>
      </c>
      <c r="G44" s="42"/>
      <c r="H44" s="45">
        <f>C38+C41</f>
        <v>423.82055749128915</v>
      </c>
      <c r="I44" s="45">
        <f>D38+D41</f>
        <v>636.22171945701348</v>
      </c>
      <c r="K44" s="51" t="s">
        <v>60</v>
      </c>
      <c r="L44" s="42"/>
      <c r="M44" s="50">
        <f>ABS(C44-H44)</f>
        <v>266.46341463414632</v>
      </c>
      <c r="N44" s="50">
        <f>ABS(D44-I44)</f>
        <v>448.5294117647058</v>
      </c>
    </row>
    <row r="45" spans="1:26" x14ac:dyDescent="0.25">
      <c r="A45" s="42"/>
      <c r="B45" s="42"/>
      <c r="C45" s="43"/>
      <c r="D45" s="43"/>
      <c r="G45" s="42"/>
      <c r="L45" s="42"/>
    </row>
    <row r="46" spans="1:26" ht="18" x14ac:dyDescent="0.35">
      <c r="A46" s="36" t="s">
        <v>52</v>
      </c>
      <c r="B46" s="42"/>
      <c r="C46" s="38">
        <f>H23</f>
        <v>7.2815533980582527E-3</v>
      </c>
      <c r="D46" s="38">
        <f>I23</f>
        <v>1.3430420711974112E-2</v>
      </c>
      <c r="F46" s="44" t="s">
        <v>52</v>
      </c>
      <c r="G46" s="42"/>
      <c r="H46" s="47">
        <f>H37+H40</f>
        <v>1.7295081967213115E-2</v>
      </c>
      <c r="I46" s="47">
        <f>I37+I40</f>
        <v>1.7377049180327869E-2</v>
      </c>
      <c r="K46" s="49" t="s">
        <v>52</v>
      </c>
      <c r="L46" s="42"/>
      <c r="M46" s="50">
        <f>ABS(C46-H46)</f>
        <v>1.0013528569154863E-2</v>
      </c>
      <c r="N46" s="50">
        <f>ABS(D46-I46)</f>
        <v>3.9466284683537575E-3</v>
      </c>
    </row>
    <row r="47" spans="1:26" x14ac:dyDescent="0.25">
      <c r="A47" s="39" t="s">
        <v>49</v>
      </c>
      <c r="B47" s="42"/>
      <c r="C47" s="38">
        <f>J23</f>
        <v>1.3430420711974112E-2</v>
      </c>
      <c r="D47" s="38">
        <f>K23</f>
        <v>1.8608414239482201E-3</v>
      </c>
      <c r="F47" s="46" t="s">
        <v>53</v>
      </c>
      <c r="G47" s="42"/>
      <c r="H47" s="47">
        <f>H38+H41</f>
        <v>1.3688524590163936E-2</v>
      </c>
      <c r="I47" s="47">
        <f>I38+I41</f>
        <v>1.5081967213114757E-2</v>
      </c>
      <c r="K47" s="51" t="s">
        <v>60</v>
      </c>
      <c r="L47" s="42"/>
      <c r="M47" s="52">
        <f>ABS(C47-H47)</f>
        <v>2.5810387818982379E-4</v>
      </c>
      <c r="N47" s="50">
        <f>ABS(D47-I47)</f>
        <v>1.3221125789166536E-2</v>
      </c>
    </row>
    <row r="48" spans="1:26" x14ac:dyDescent="0.25">
      <c r="A48" s="42"/>
      <c r="B48" s="42"/>
      <c r="C48" s="43"/>
      <c r="D48" s="43"/>
      <c r="G48" s="42"/>
      <c r="L48" s="42"/>
    </row>
    <row r="49" spans="1:14" ht="18" x14ac:dyDescent="0.35">
      <c r="A49" s="36" t="s">
        <v>54</v>
      </c>
      <c r="B49" s="42"/>
      <c r="C49" s="37">
        <f>H28</f>
        <v>2.2888888888888888</v>
      </c>
      <c r="D49" s="37">
        <f>I28</f>
        <v>-515</v>
      </c>
      <c r="F49" s="44" t="s">
        <v>54</v>
      </c>
      <c r="G49" s="42"/>
      <c r="H49" s="48">
        <f t="array" ref="H49:I50">MMULT(M40:N41,M37:N38)</f>
        <v>8.4923950341301602</v>
      </c>
      <c r="I49" s="48">
        <v>-1538.5927855540797</v>
      </c>
      <c r="K49" s="49" t="s">
        <v>54</v>
      </c>
      <c r="L49" s="42"/>
      <c r="M49" s="50">
        <f>ABS(C49-H49)</f>
        <v>6.2035061452412714</v>
      </c>
      <c r="N49" s="50">
        <f>ABS(D49-I49)</f>
        <v>1023.5927855540797</v>
      </c>
    </row>
    <row r="50" spans="1:14" x14ac:dyDescent="0.25">
      <c r="A50" s="39" t="s">
        <v>49</v>
      </c>
      <c r="B50" s="42"/>
      <c r="C50" s="37">
        <f>J28</f>
        <v>1.3148148148148147E-2</v>
      </c>
      <c r="D50" s="37">
        <f>K28</f>
        <v>-3.4166666666666665</v>
      </c>
      <c r="F50" s="46" t="s">
        <v>53</v>
      </c>
      <c r="G50" s="42"/>
      <c r="H50" s="48">
        <v>4.4045685689373523E-3</v>
      </c>
      <c r="I50" s="48">
        <v>4.7932546821054967E-2</v>
      </c>
      <c r="K50" s="51" t="s">
        <v>60</v>
      </c>
      <c r="L50" s="42"/>
      <c r="M50" s="50">
        <f>ABS(C50-H50)</f>
        <v>8.7435795792107952E-3</v>
      </c>
      <c r="N50" s="50">
        <f>ABS(D50-I50)</f>
        <v>3.4645992134877215</v>
      </c>
    </row>
    <row r="51" spans="1:14" x14ac:dyDescent="0.25">
      <c r="A51" s="42"/>
      <c r="B51" s="42"/>
      <c r="C51" s="43"/>
      <c r="D51" s="43"/>
      <c r="G51" s="42"/>
      <c r="L51" s="42"/>
    </row>
    <row r="52" spans="1:14" ht="18" x14ac:dyDescent="0.35">
      <c r="A52" s="36" t="s">
        <v>55</v>
      </c>
      <c r="B52" s="42"/>
      <c r="C52" s="37">
        <f>H33</f>
        <v>3.5558112773302644</v>
      </c>
      <c r="D52" s="37">
        <f>I33</f>
        <v>-468.18181818181813</v>
      </c>
      <c r="F52" s="44" t="s">
        <v>55</v>
      </c>
      <c r="G52" s="42"/>
      <c r="H52" s="48">
        <f t="array" ref="H52:I53">MMULT(M37:N38,M40:N41)</f>
        <v>7.1853339164089753</v>
      </c>
      <c r="I52" s="48">
        <v>174.88889309151426</v>
      </c>
      <c r="K52" s="49" t="s">
        <v>55</v>
      </c>
      <c r="L52" s="42"/>
      <c r="M52" s="50">
        <f>ABS(C52-H52)</f>
        <v>3.629522639078711</v>
      </c>
      <c r="N52" s="50">
        <f>ABS(D52-I52)</f>
        <v>643.07071127333234</v>
      </c>
    </row>
    <row r="53" spans="1:14" x14ac:dyDescent="0.25">
      <c r="A53" s="39" t="s">
        <v>49</v>
      </c>
      <c r="B53" s="42"/>
      <c r="C53" s="38">
        <f>J33</f>
        <v>2.1359223300970879E-3</v>
      </c>
      <c r="D53" s="38">
        <f>K33</f>
        <v>-2.1969696969696968</v>
      </c>
      <c r="F53" s="46" t="s">
        <v>53</v>
      </c>
      <c r="G53" s="42"/>
      <c r="H53" s="48">
        <v>1.4593164511468141E-2</v>
      </c>
      <c r="I53" s="48">
        <v>1.3549936645422396</v>
      </c>
      <c r="K53" s="51" t="s">
        <v>60</v>
      </c>
      <c r="L53" s="42"/>
      <c r="M53" s="50">
        <f>ABS(C53-H53)</f>
        <v>1.2457242181371054E-2</v>
      </c>
      <c r="N53" s="50">
        <f>ABS(D53-I53)</f>
        <v>3.5519633615119366</v>
      </c>
    </row>
    <row r="54" spans="1:14" x14ac:dyDescent="0.25">
      <c r="B54" s="42"/>
    </row>
  </sheetData>
  <sortState xmlns:xlrd2="http://schemas.microsoft.com/office/spreadsheetml/2017/richdata2" ref="M17:P24">
    <sortCondition ref="O17:O24"/>
  </sortState>
  <mergeCells count="46">
    <mergeCell ref="A35:I3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  <mergeCell ref="R15:U15"/>
    <mergeCell ref="R16:U16"/>
    <mergeCell ref="R20:U20"/>
    <mergeCell ref="A25:E25"/>
    <mergeCell ref="H26:K26"/>
    <mergeCell ref="A30:E30"/>
    <mergeCell ref="H31:K31"/>
    <mergeCell ref="A1:E1"/>
    <mergeCell ref="A8:E8"/>
    <mergeCell ref="H2:K2"/>
    <mergeCell ref="H9:K9"/>
    <mergeCell ref="A15:E15"/>
    <mergeCell ref="H16:K16"/>
    <mergeCell ref="H1:K1"/>
    <mergeCell ref="A20:E20"/>
    <mergeCell ref="H21:K21"/>
    <mergeCell ref="H15:K15"/>
    <mergeCell ref="H20:K20"/>
    <mergeCell ref="H25:K25"/>
    <mergeCell ref="R21:U21"/>
    <mergeCell ref="R25:U25"/>
    <mergeCell ref="R26:U26"/>
    <mergeCell ref="R30:U30"/>
    <mergeCell ref="R31:U31"/>
    <mergeCell ref="W26:Z26"/>
    <mergeCell ref="W30:Z30"/>
    <mergeCell ref="W31:Z31"/>
    <mergeCell ref="W15:Z15"/>
    <mergeCell ref="W16:Z16"/>
    <mergeCell ref="W20:Z20"/>
    <mergeCell ref="W21:Z21"/>
    <mergeCell ref="W25:Z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20" t="s">
        <v>27</v>
      </c>
      <c r="B1" s="21"/>
      <c r="C1" s="21"/>
      <c r="D1" s="21"/>
      <c r="E1" s="22"/>
      <c r="G1" s="32" t="s">
        <v>28</v>
      </c>
      <c r="H1" s="33"/>
      <c r="I1" s="33"/>
      <c r="J1" s="33"/>
      <c r="K1" s="33"/>
      <c r="L1" s="33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46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34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34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34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34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34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34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2019-05-17T14:51:02Z</dcterms:modified>
</cp:coreProperties>
</file>