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KH369WX\Downloads\"/>
    </mc:Choice>
  </mc:AlternateContent>
  <xr:revisionPtr revIDLastSave="0" documentId="13_ncr:1_{4FEE80B0-5821-460F-8F75-E02E49B2235D}" xr6:coauthVersionLast="47" xr6:coauthVersionMax="47" xr10:uidLastSave="{00000000-0000-0000-0000-000000000000}"/>
  <bookViews>
    <workbookView xWindow="-108" yWindow="-108" windowWidth="23256" windowHeight="12576" xr2:uid="{31FE9BCA-5A3E-4DB1-A613-8045775A38B7}"/>
  </bookViews>
  <sheets>
    <sheet name="Dashboard" sheetId="8" r:id="rId1"/>
    <sheet name="Headline" sheetId="7" r:id="rId2"/>
    <sheet name="Ethnicity" sheetId="3" r:id="rId3"/>
    <sheet name="Actives" sheetId="2" r:id="rId4"/>
    <sheet name="Separation" sheetId="5" r:id="rId5"/>
    <sheet name="Term Reason" sheetId="6" r:id="rId6"/>
    <sheet name="Region" sheetId="4" r:id="rId7"/>
    <sheet name="Tenure" sheetId="1" r:id="rId8"/>
  </sheets>
  <definedNames>
    <definedName name="Slicer_BU_Region">#N/A</definedName>
    <definedName name="Slicer_EthnicGroup">#N/A</definedName>
    <definedName name="Slicer_FP">#N/A</definedName>
    <definedName name="Slicer_Gender">#N/A</definedName>
    <definedName name="Slicer_New_Date__Year">#N/A</definedName>
  </definedNames>
  <calcPr calcId="191029"/>
  <pivotCaches>
    <pivotCache cacheId="541" r:id="rId9"/>
    <pivotCache cacheId="550" r:id="rId10"/>
    <pivotCache cacheId="553" r:id="rId11"/>
    <pivotCache cacheId="556" r:id="rId12"/>
    <pivotCache cacheId="559" r:id="rId13"/>
    <pivotCache cacheId="562" r:id="rId14"/>
    <pivotCache cacheId="565" r:id="rId15"/>
    <pivotCache cacheId="568" r:id="rId16"/>
    <pivotCache cacheId="571" r:id="rId17"/>
    <pivotCache cacheId="574" r:id="rId18"/>
    <pivotCache cacheId="577" r:id="rId19"/>
  </pivotCaches>
  <extLst>
    <ext xmlns:x14="http://schemas.microsoft.com/office/spreadsheetml/2009/9/main" uri="{876F7934-8845-4945-9796-88D515C7AA90}">
      <x14:pivotCaches>
        <pivotCache cacheId="178"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e7bfa465-70e4-4332-a700-d1a2c8364f32" name="HR Data" connection="Query - HR Data"/>
        </x15:modelTables>
        <x15:extLst>
          <ext xmlns:x16="http://schemas.microsoft.com/office/spreadsheetml/2014/11/main" uri="{9835A34E-60A6-4A7C-AAB8-D5F71C897F49}">
            <x16:modelTimeGroupings>
              <x16:modelTimeGrouping tableName="HR Data" columnName="New Date" columnId="New Date">
                <x16:calculatedTimeColumn columnName="New Date (Year)" columnId="New Date (Year)" contentType="years" isSelected="1"/>
                <x16:calculatedTimeColumn columnName="New Date (Quarter)" columnId="New Date (Quarter)" contentType="quarters" isSelected="1"/>
                <x16:calculatedTimeColumn columnName="New Date (Month Index)" columnId="New Date (Month Index)" contentType="monthsindex" isSelected="1"/>
                <x16:calculatedTimeColumn columnName="New Date (Month)" columnId="New Date (Month)" contentType="months" isSelected="1"/>
              </x16:modelTimeGrouping>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6" i="8" l="1"/>
  <c r="S6" i="8"/>
  <c r="R6" i="8"/>
  <c r="M5" i="8"/>
  <c r="M4" i="8"/>
  <c r="L5" i="8"/>
  <c r="L4" i="8"/>
  <c r="J5" i="8"/>
  <c r="J4" i="8"/>
  <c r="I5" i="8"/>
  <c r="I4" i="8"/>
  <c r="G6" i="8"/>
  <c r="F6" i="8"/>
  <c r="E6" i="8"/>
  <c r="F1" i="8" l="1"/>
  <c r="G1"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E2F041-522A-4167-B156-BB097ED3096C}" name="Query - HR Data" description="Connection to the 'HR Data' query in the workbook." type="100" refreshedVersion="7" minRefreshableVersion="5">
    <extLst>
      <ext xmlns:x15="http://schemas.microsoft.com/office/spreadsheetml/2010/11/main" uri="{DE250136-89BD-433C-8126-D09CA5730AF9}">
        <x15:connection id="db9d8cdc-374e-4c1e-936f-d245cab71fb1"/>
      </ext>
    </extLst>
  </connection>
  <connection id="2" xr16:uid="{85B7F46C-AAF8-4C24-8731-5E961C2DAE8B}"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277E6595-965A-4515-83B3-648B9D3ABE0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E33766C5-C955-43D8-9C20-291D384219F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B1CCCB6A-F410-452A-B2A8-C9D00E9BA23A}"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ED956B17-EAD7-4434-9050-EA75DB17AE1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<sst xmlns="http://schemas.openxmlformats.org/spreadsheetml/2006/main" count="218" uniqueCount="64">
  <si>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</si>
  <si>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</si>
  <si>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</si>
  <si>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</si>
  <si>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</si>
  <si>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</si>
  <si>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</si>
  <si>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</si>
  <si>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</si>
  <si>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</si>
  <si>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</si>
  <si>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</si>
  <si>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</si>
  <si>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</si>
  <si>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</si>
  <si>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</si>
  <si>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</si>
  <si>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</si>
  <si>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</si>
  <si>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</si>
  <si>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</si>
  <si>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</si>
  <si>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Qtr1 Total</t>
  </si>
  <si>
    <t>Qtr2 Total</t>
  </si>
  <si>
    <t>Qtr3 Total</t>
  </si>
  <si>
    <t>Qtr4 Total</t>
  </si>
  <si>
    <t>2015 Total</t>
  </si>
  <si>
    <t>2016 Total</t>
  </si>
  <si>
    <t>2017 Total</t>
  </si>
  <si>
    <t>2018 Total</t>
  </si>
  <si>
    <t>Active Employees</t>
  </si>
  <si>
    <t>New Hires</t>
  </si>
  <si>
    <t>Group A</t>
  </si>
  <si>
    <t>Group B</t>
  </si>
  <si>
    <t>Group C</t>
  </si>
  <si>
    <t>Group D</t>
  </si>
  <si>
    <t>Group E</t>
  </si>
  <si>
    <t>Group F</t>
  </si>
  <si>
    <t>Group G</t>
  </si>
  <si>
    <t>F</t>
  </si>
  <si>
    <t>M</t>
  </si>
  <si>
    <t>Column Labels</t>
  </si>
  <si>
    <t>FT</t>
  </si>
  <si>
    <t>PT</t>
  </si>
  <si>
    <t>Avg.Tenure Months</t>
  </si>
  <si>
    <t>Central</t>
  </si>
  <si>
    <t>East</t>
  </si>
  <si>
    <t>Midwest</t>
  </si>
  <si>
    <t>North</t>
  </si>
  <si>
    <t>Northwest</t>
  </si>
  <si>
    <t>South</t>
  </si>
  <si>
    <t>Separation</t>
  </si>
  <si>
    <t>Sum of BadHires</t>
  </si>
  <si>
    <t>Involuntary</t>
  </si>
  <si>
    <t>Voluntary</t>
  </si>
  <si>
    <t>HR Management Dashboard</t>
  </si>
  <si>
    <t xml:space="preserve">Total Emp </t>
  </si>
  <si>
    <t>Hourly</t>
  </si>
  <si>
    <t>Salary</t>
  </si>
  <si>
    <t>Full</t>
  </si>
  <si>
    <t>Part</t>
  </si>
  <si>
    <t>&lt;30</t>
  </si>
  <si>
    <t>30-49</t>
  </si>
  <si>
    <t>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</si>
</sst>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sz val="11"/>
      <color theme="8" tint="0.39997558519241921"/>
      <name val="Calibri"/>
      <family val="2"/>
      <scheme val="minor"/>
    </font>
    <font>
      <b/>
      <sz val="14"/>
      <color theme="9" tint="-0.249977111117893"/>
      <name val="Calibri"/>
      <family val="2"/>
      <scheme val="minor"/>
    </font>
    <font>
      <b/>
      <sz val="11"/>
      <color theme="4" tint="-0.249977111117893"/>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3">
    <border>
      <left/>
      <right/>
      <top/>
      <bottom/>
      <diagonal/>
    </border>
    <border>
      <left/>
      <right/>
      <top style="thin">
        <color theme="4" tint="0.39997558519241921"/>
      </top>
      <bottom/>
      <diagonal/>
    </border>
    <border>
      <left/>
      <right/>
      <top style="thick">
        <color indexed="64"/>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3" fontId="0" fillId="0" borderId="0" xfId="0" applyNumberFormat="1"/>
    <xf numFmtId="0" fontId="4" fillId="0" borderId="0" xfId="0" applyFont="1"/>
    <xf numFmtId="0" fontId="2" fillId="2" borderId="1" xfId="0" applyNumberFormat="1" applyFont="1" applyFill="1" applyBorder="1" applyAlignment="1">
      <alignment horizontal="center"/>
    </xf>
    <xf numFmtId="0" fontId="0" fillId="0" borderId="0" xfId="0" applyNumberFormat="1" applyAlignment="1">
      <alignment horizontal="center"/>
    </xf>
    <xf numFmtId="9" fontId="0" fillId="0" borderId="0" xfId="1" applyFont="1"/>
    <xf numFmtId="0" fontId="2" fillId="0" borderId="0" xfId="0" applyFont="1"/>
    <xf numFmtId="9" fontId="3" fillId="0" borderId="0" xfId="1" applyFont="1" applyAlignment="1">
      <alignment horizontal="center"/>
    </xf>
    <xf numFmtId="10" fontId="0" fillId="0" borderId="0" xfId="0" applyNumberFormat="1"/>
    <xf numFmtId="9" fontId="0" fillId="0" borderId="0" xfId="1" applyFont="1" applyAlignment="1">
      <alignment horizontal="center"/>
    </xf>
    <xf numFmtId="0" fontId="2" fillId="3" borderId="0" xfId="0" applyFont="1" applyFill="1" applyAlignment="1">
      <alignment horizontal="center"/>
    </xf>
    <xf numFmtId="9" fontId="5" fillId="0" borderId="0" xfId="1" applyFont="1" applyAlignment="1">
      <alignment horizontal="center"/>
    </xf>
    <xf numFmtId="0" fontId="0" fillId="0" borderId="2" xfId="0" applyBorder="1"/>
  </cellXfs>
  <cellStyles count="2">
    <cellStyle name="Normal" xfId="0" builtinId="0"/>
    <cellStyle name="Percent" xfId="1" builtinId="5"/>
  </cellStyles>
  <dxfs count="126">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3" Type="http://schemas.openxmlformats.org/officeDocument/2006/relationships/worksheet" Target="worksheets/sheet3.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openxmlformats.org/officeDocument/2006/relationships/sharedStrings" Target="sharedStrings.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 Data Analysis.xlsx]Headline!AgeGroup</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675736961451247E-2"/>
          <c:y val="6.2567818000385758E-2"/>
          <c:w val="0.91496598639455784"/>
          <c:h val="0.7329777867223467"/>
        </c:manualLayout>
      </c:layout>
      <c:barChart>
        <c:barDir val="col"/>
        <c:grouping val="clustered"/>
        <c:varyColors val="0"/>
        <c:ser>
          <c:idx val="0"/>
          <c:order val="0"/>
          <c:tx>
            <c:strRef>
              <c:f>Headline!$B$22:$B$23</c:f>
              <c:strCache>
                <c:ptCount val="1"/>
                <c:pt idx="0">
                  <c:v>F</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Headline!$A$24:$A$26</c:f>
              <c:strCache>
                <c:ptCount val="2"/>
                <c:pt idx="0">
                  <c:v>&lt;30</c:v>
                </c:pt>
                <c:pt idx="1">
                  <c:v>30-49</c:v>
                </c:pt>
              </c:strCache>
            </c:strRef>
          </c:cat>
          <c:val>
            <c:numRef>
              <c:f>Headline!$B$24:$B$26</c:f>
              <c:numCache>
                <c:formatCode>General</c:formatCode>
                <c:ptCount val="2"/>
                <c:pt idx="0">
                  <c:v>1</c:v>
                </c:pt>
                <c:pt idx="1">
                  <c:v>2</c:v>
                </c:pt>
              </c:numCache>
            </c:numRef>
          </c:val>
          <c:extLst>
            <c:ext xmlns:c16="http://schemas.microsoft.com/office/drawing/2014/chart" uri="{C3380CC4-5D6E-409C-BE32-E72D297353CC}">
              <c16:uniqueId val="{00000000-BEE2-459D-9781-04C4EBEE8ABF}"/>
            </c:ext>
          </c:extLst>
        </c:ser>
        <c:ser>
          <c:idx val="1"/>
          <c:order val="1"/>
          <c:tx>
            <c:strRef>
              <c:f>Headline!$C$22:$C$23</c:f>
              <c:strCache>
                <c:ptCount val="1"/>
                <c:pt idx="0">
                  <c:v>M</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Headline!$A$24:$A$26</c:f>
              <c:strCache>
                <c:ptCount val="2"/>
                <c:pt idx="0">
                  <c:v>&lt;30</c:v>
                </c:pt>
                <c:pt idx="1">
                  <c:v>30-49</c:v>
                </c:pt>
              </c:strCache>
            </c:strRef>
          </c:cat>
          <c:val>
            <c:numRef>
              <c:f>Headline!$C$24:$C$26</c:f>
              <c:numCache>
                <c:formatCode>General</c:formatCode>
                <c:ptCount val="2"/>
                <c:pt idx="0">
                  <c:v>1</c:v>
                </c:pt>
                <c:pt idx="1">
                  <c:v>4</c:v>
                </c:pt>
              </c:numCache>
            </c:numRef>
          </c:val>
          <c:extLst>
            <c:ext xmlns:c16="http://schemas.microsoft.com/office/drawing/2014/chart" uri="{C3380CC4-5D6E-409C-BE32-E72D297353CC}">
              <c16:uniqueId val="{00000001-BEE2-459D-9781-04C4EBEE8ABF}"/>
            </c:ext>
          </c:extLst>
        </c:ser>
        <c:dLbls>
          <c:dLblPos val="inEnd"/>
          <c:showLegendKey val="0"/>
          <c:showVal val="1"/>
          <c:showCatName val="0"/>
          <c:showSerName val="0"/>
          <c:showPercent val="0"/>
          <c:showBubbleSize val="0"/>
        </c:dLbls>
        <c:gapWidth val="219"/>
        <c:axId val="671626688"/>
        <c:axId val="671630624"/>
      </c:barChart>
      <c:catAx>
        <c:axId val="67162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630624"/>
        <c:crosses val="autoZero"/>
        <c:auto val="1"/>
        <c:lblAlgn val="ctr"/>
        <c:lblOffset val="100"/>
        <c:noMultiLvlLbl val="0"/>
      </c:catAx>
      <c:valAx>
        <c:axId val="671630624"/>
        <c:scaling>
          <c:orientation val="minMax"/>
        </c:scaling>
        <c:delete val="1"/>
        <c:axPos val="l"/>
        <c:numFmt formatCode="General" sourceLinked="1"/>
        <c:majorTickMark val="none"/>
        <c:minorTickMark val="none"/>
        <c:tickLblPos val="nextTo"/>
        <c:crossAx val="671626688"/>
        <c:crosses val="autoZero"/>
        <c:crossBetween val="between"/>
      </c:valAx>
      <c:spPr>
        <a:noFill/>
        <a:ln>
          <a:noFill/>
        </a:ln>
        <a:effectLst/>
      </c:spPr>
    </c:plotArea>
    <c:legend>
      <c:legendPos val="t"/>
      <c:layout>
        <c:manualLayout>
          <c:xMode val="edge"/>
          <c:yMode val="edge"/>
          <c:x val="0.79676111914582115"/>
          <c:y val="0.18886820457346984"/>
          <c:w val="0.20323888085417893"/>
          <c:h val="0.179713717893889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Analysis.xlsx]Actives!Actives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Active</a:t>
            </a:r>
            <a:r>
              <a:rPr lang="en-US" baseline="0"/>
              <a:t> Employees</a:t>
            </a:r>
            <a:endParaRPr lang="en-US"/>
          </a:p>
        </c:rich>
      </c:tx>
      <c:layout>
        <c:manualLayout>
          <c:xMode val="edge"/>
          <c:yMode val="edge"/>
          <c:x val="2.4611111111111108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Actives!$B$3</c:f>
              <c:strCache>
                <c:ptCount val="1"/>
                <c:pt idx="0">
                  <c:v>Active Employees</c:v>
                </c:pt>
              </c:strCache>
            </c:strRef>
          </c:tx>
          <c:spPr>
            <a:solidFill>
              <a:schemeClr val="accent1"/>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General</c:formatCode>
                <c:ptCount val="48"/>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3</c:v>
                </c:pt>
                <c:pt idx="24">
                  <c:v>3</c:v>
                </c:pt>
                <c:pt idx="25">
                  <c:v>3</c:v>
                </c:pt>
                <c:pt idx="26">
                  <c:v>3</c:v>
                </c:pt>
                <c:pt idx="27">
                  <c:v>2</c:v>
                </c:pt>
                <c:pt idx="28">
                  <c:v>2</c:v>
                </c:pt>
                <c:pt idx="29">
                  <c:v>4</c:v>
                </c:pt>
                <c:pt idx="30">
                  <c:v>4</c:v>
                </c:pt>
                <c:pt idx="31">
                  <c:v>6</c:v>
                </c:pt>
                <c:pt idx="32">
                  <c:v>5</c:v>
                </c:pt>
                <c:pt idx="33">
                  <c:v>5</c:v>
                </c:pt>
                <c:pt idx="34">
                  <c:v>5</c:v>
                </c:pt>
                <c:pt idx="35">
                  <c:v>5</c:v>
                </c:pt>
                <c:pt idx="36">
                  <c:v>5</c:v>
                </c:pt>
                <c:pt idx="37">
                  <c:v>5</c:v>
                </c:pt>
                <c:pt idx="38">
                  <c:v>8</c:v>
                </c:pt>
                <c:pt idx="39">
                  <c:v>9</c:v>
                </c:pt>
                <c:pt idx="40">
                  <c:v>8</c:v>
                </c:pt>
                <c:pt idx="41">
                  <c:v>9</c:v>
                </c:pt>
                <c:pt idx="42">
                  <c:v>6</c:v>
                </c:pt>
                <c:pt idx="43">
                  <c:v>8</c:v>
                </c:pt>
                <c:pt idx="44">
                  <c:v>5</c:v>
                </c:pt>
                <c:pt idx="45">
                  <c:v>6</c:v>
                </c:pt>
                <c:pt idx="46">
                  <c:v>5</c:v>
                </c:pt>
                <c:pt idx="47">
                  <c:v>5</c:v>
                </c:pt>
              </c:numCache>
            </c:numRef>
          </c:val>
          <c:extLst>
            <c:ext xmlns:c16="http://schemas.microsoft.com/office/drawing/2014/chart" uri="{C3380CC4-5D6E-409C-BE32-E72D297353CC}">
              <c16:uniqueId val="{00000000-7C21-455E-A4DB-A89778AD938E}"/>
            </c:ext>
          </c:extLst>
        </c:ser>
        <c:ser>
          <c:idx val="1"/>
          <c:order val="1"/>
          <c:tx>
            <c:strRef>
              <c:f>Actives!$C$3</c:f>
              <c:strCache>
                <c:ptCount val="1"/>
                <c:pt idx="0">
                  <c:v>New Hires</c:v>
                </c:pt>
              </c:strCache>
            </c:strRef>
          </c:tx>
          <c:spPr>
            <a:solidFill>
              <a:schemeClr val="accent2"/>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23">
                  <c:v>1</c:v>
                </c:pt>
                <c:pt idx="29">
                  <c:v>2</c:v>
                </c:pt>
                <c:pt idx="31">
                  <c:v>2</c:v>
                </c:pt>
                <c:pt idx="32">
                  <c:v>1</c:v>
                </c:pt>
                <c:pt idx="33">
                  <c:v>1</c:v>
                </c:pt>
                <c:pt idx="34">
                  <c:v>1</c:v>
                </c:pt>
                <c:pt idx="37">
                  <c:v>1</c:v>
                </c:pt>
                <c:pt idx="38">
                  <c:v>3</c:v>
                </c:pt>
                <c:pt idx="39">
                  <c:v>1</c:v>
                </c:pt>
                <c:pt idx="40">
                  <c:v>1</c:v>
                </c:pt>
                <c:pt idx="41">
                  <c:v>3</c:v>
                </c:pt>
                <c:pt idx="42">
                  <c:v>1</c:v>
                </c:pt>
                <c:pt idx="43">
                  <c:v>3</c:v>
                </c:pt>
                <c:pt idx="45">
                  <c:v>1</c:v>
                </c:pt>
              </c:numCache>
            </c:numRef>
          </c:val>
          <c:extLst>
            <c:ext xmlns:c16="http://schemas.microsoft.com/office/drawing/2014/chart" uri="{C3380CC4-5D6E-409C-BE32-E72D297353CC}">
              <c16:uniqueId val="{00000001-7C21-455E-A4DB-A89778AD938E}"/>
            </c:ext>
          </c:extLst>
        </c:ser>
        <c:dLbls>
          <c:showLegendKey val="0"/>
          <c:showVal val="0"/>
          <c:showCatName val="0"/>
          <c:showSerName val="0"/>
          <c:showPercent val="0"/>
          <c:showBubbleSize val="0"/>
        </c:dLbls>
        <c:gapWidth val="50"/>
        <c:overlap val="100"/>
        <c:axId val="1542193928"/>
        <c:axId val="1542194912"/>
      </c:barChart>
      <c:catAx>
        <c:axId val="1542193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194912"/>
        <c:crosses val="autoZero"/>
        <c:auto val="1"/>
        <c:lblAlgn val="ctr"/>
        <c:lblOffset val="100"/>
        <c:noMultiLvlLbl val="0"/>
      </c:catAx>
      <c:valAx>
        <c:axId val="1542194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193928"/>
        <c:crosses val="autoZero"/>
        <c:crossBetween val="between"/>
      </c:valAx>
      <c:spPr>
        <a:noFill/>
        <a:ln>
          <a:noFill/>
        </a:ln>
        <a:effectLst/>
      </c:spPr>
    </c:plotArea>
    <c:legend>
      <c:legendPos val="t"/>
      <c:layout>
        <c:manualLayout>
          <c:xMode val="edge"/>
          <c:yMode val="edge"/>
          <c:x val="0.58328018372703427"/>
          <c:y val="4.6712962962962977E-2"/>
          <c:w val="0.31124950493720249"/>
          <c:h val="6.20865272635622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Actives by Ethnic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Ethnicity!$A$5:$A$25</c:f>
              <c:multiLvlStrCache>
                <c:ptCount val="13"/>
                <c:lvl>
                  <c:pt idx="0">
                    <c:v>M</c:v>
                  </c:pt>
                  <c:pt idx="1">
                    <c:v>F</c:v>
                  </c:pt>
                  <c:pt idx="2">
                    <c:v>M</c:v>
                  </c:pt>
                  <c:pt idx="3">
                    <c:v>F</c:v>
                  </c:pt>
                  <c:pt idx="4">
                    <c:v>M</c:v>
                  </c:pt>
                  <c:pt idx="5">
                    <c:v>F</c:v>
                  </c:pt>
                  <c:pt idx="6">
                    <c:v>M</c:v>
                  </c:pt>
                  <c:pt idx="7">
                    <c:v>F</c:v>
                  </c:pt>
                  <c:pt idx="8">
                    <c:v>M</c:v>
                  </c:pt>
                  <c:pt idx="9">
                    <c:v>F</c:v>
                  </c:pt>
                  <c:pt idx="10">
                    <c:v>M</c:v>
                  </c:pt>
                  <c:pt idx="11">
                    <c:v>F</c:v>
                  </c:pt>
                  <c:pt idx="12">
                    <c:v>M</c:v>
                  </c:pt>
                </c:lvl>
                <c:lvl>
                  <c:pt idx="0">
                    <c:v>Group A</c:v>
                  </c:pt>
                  <c:pt idx="1">
                    <c:v>Group B</c:v>
                  </c:pt>
                  <c:pt idx="3">
                    <c:v>Group C</c:v>
                  </c:pt>
                  <c:pt idx="5">
                    <c:v>Group D</c:v>
                  </c:pt>
                  <c:pt idx="7">
                    <c:v>Group E</c:v>
                  </c:pt>
                  <c:pt idx="9">
                    <c:v>Group F</c:v>
                  </c:pt>
                  <c:pt idx="11">
                    <c:v>Group G</c:v>
                  </c:pt>
                </c:lvl>
              </c:multiLvlStrCache>
            </c:multiLvlStrRef>
          </c:cat>
          <c:val>
            <c:numRef>
              <c:f>Ethnicity!$B$5:$B$25</c:f>
              <c:numCache>
                <c:formatCode>General</c:formatCode>
                <c:ptCount val="13"/>
                <c:pt idx="0">
                  <c:v>3</c:v>
                </c:pt>
                <c:pt idx="1">
                  <c:v>3</c:v>
                </c:pt>
                <c:pt idx="2">
                  <c:v>2</c:v>
                </c:pt>
                <c:pt idx="3">
                  <c:v>2</c:v>
                </c:pt>
                <c:pt idx="5">
                  <c:v>3</c:v>
                </c:pt>
                <c:pt idx="6">
                  <c:v>2</c:v>
                </c:pt>
                <c:pt idx="7">
                  <c:v>2</c:v>
                </c:pt>
                <c:pt idx="8">
                  <c:v>1</c:v>
                </c:pt>
                <c:pt idx="9">
                  <c:v>2</c:v>
                </c:pt>
                <c:pt idx="10">
                  <c:v>1</c:v>
                </c:pt>
                <c:pt idx="11">
                  <c:v>2</c:v>
                </c:pt>
                <c:pt idx="12">
                  <c:v>3</c:v>
                </c:pt>
              </c:numCache>
            </c:numRef>
          </c:val>
          <c:extLst>
            <c:ext xmlns:c16="http://schemas.microsoft.com/office/drawing/2014/chart" uri="{C3380CC4-5D6E-409C-BE32-E72D297353CC}">
              <c16:uniqueId val="{00000000-3DBE-48DA-93F7-C202C46AC51A}"/>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Ethnicity!$A$5:$A$25</c:f>
              <c:multiLvlStrCache>
                <c:ptCount val="13"/>
                <c:lvl>
                  <c:pt idx="0">
                    <c:v>M</c:v>
                  </c:pt>
                  <c:pt idx="1">
                    <c:v>F</c:v>
                  </c:pt>
                  <c:pt idx="2">
                    <c:v>M</c:v>
                  </c:pt>
                  <c:pt idx="3">
                    <c:v>F</c:v>
                  </c:pt>
                  <c:pt idx="4">
                    <c:v>M</c:v>
                  </c:pt>
                  <c:pt idx="5">
                    <c:v>F</c:v>
                  </c:pt>
                  <c:pt idx="6">
                    <c:v>M</c:v>
                  </c:pt>
                  <c:pt idx="7">
                    <c:v>F</c:v>
                  </c:pt>
                  <c:pt idx="8">
                    <c:v>M</c:v>
                  </c:pt>
                  <c:pt idx="9">
                    <c:v>F</c:v>
                  </c:pt>
                  <c:pt idx="10">
                    <c:v>M</c:v>
                  </c:pt>
                  <c:pt idx="11">
                    <c:v>F</c:v>
                  </c:pt>
                  <c:pt idx="12">
                    <c:v>M</c:v>
                  </c:pt>
                </c:lvl>
                <c:lvl>
                  <c:pt idx="0">
                    <c:v>Group A</c:v>
                  </c:pt>
                  <c:pt idx="1">
                    <c:v>Group B</c:v>
                  </c:pt>
                  <c:pt idx="3">
                    <c:v>Group C</c:v>
                  </c:pt>
                  <c:pt idx="5">
                    <c:v>Group D</c:v>
                  </c:pt>
                  <c:pt idx="7">
                    <c:v>Group E</c:v>
                  </c:pt>
                  <c:pt idx="9">
                    <c:v>Group F</c:v>
                  </c:pt>
                  <c:pt idx="11">
                    <c:v>Group G</c:v>
                  </c:pt>
                </c:lvl>
              </c:multiLvlStrCache>
            </c:multiLvlStrRef>
          </c:cat>
          <c:val>
            <c:numRef>
              <c:f>Ethnicity!$C$5:$C$25</c:f>
              <c:numCache>
                <c:formatCode>General</c:formatCode>
                <c:ptCount val="13"/>
                <c:pt idx="0">
                  <c:v>2</c:v>
                </c:pt>
                <c:pt idx="1">
                  <c:v>1</c:v>
                </c:pt>
                <c:pt idx="2">
                  <c:v>3</c:v>
                </c:pt>
                <c:pt idx="3">
                  <c:v>1</c:v>
                </c:pt>
                <c:pt idx="4">
                  <c:v>5</c:v>
                </c:pt>
                <c:pt idx="6">
                  <c:v>2</c:v>
                </c:pt>
                <c:pt idx="7">
                  <c:v>2</c:v>
                </c:pt>
                <c:pt idx="8">
                  <c:v>3</c:v>
                </c:pt>
                <c:pt idx="9">
                  <c:v>2</c:v>
                </c:pt>
                <c:pt idx="10">
                  <c:v>3</c:v>
                </c:pt>
                <c:pt idx="11">
                  <c:v>4</c:v>
                </c:pt>
                <c:pt idx="12">
                  <c:v>2</c:v>
                </c:pt>
              </c:numCache>
            </c:numRef>
          </c:val>
          <c:extLst>
            <c:ext xmlns:c16="http://schemas.microsoft.com/office/drawing/2014/chart" uri="{C3380CC4-5D6E-409C-BE32-E72D297353CC}">
              <c16:uniqueId val="{00000001-3DBE-48DA-93F7-C202C46AC51A}"/>
            </c:ext>
          </c:extLst>
        </c:ser>
        <c:dLbls>
          <c:showLegendKey val="0"/>
          <c:showVal val="0"/>
          <c:showCatName val="0"/>
          <c:showSerName val="0"/>
          <c:showPercent val="0"/>
          <c:showBubbleSize val="0"/>
        </c:dLbls>
        <c:gapWidth val="219"/>
        <c:overlap val="-27"/>
        <c:axId val="818178568"/>
        <c:axId val="818180208"/>
      </c:barChart>
      <c:catAx>
        <c:axId val="818178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180208"/>
        <c:crosses val="autoZero"/>
        <c:auto val="1"/>
        <c:lblAlgn val="ctr"/>
        <c:lblOffset val="100"/>
        <c:noMultiLvlLbl val="0"/>
      </c:catAx>
      <c:valAx>
        <c:axId val="818180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1785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Analysis.xlsx]Tenure!Tenure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Tenure</a:t>
            </a:r>
            <a:r>
              <a:rPr lang="en-US" baseline="0"/>
              <a:t> -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Tenure!$A$5:$A$25</c:f>
              <c:multiLvlStrCache>
                <c:ptCount val="13"/>
                <c:lvl>
                  <c:pt idx="0">
                    <c:v>M</c:v>
                  </c:pt>
                  <c:pt idx="1">
                    <c:v>F</c:v>
                  </c:pt>
                  <c:pt idx="2">
                    <c:v>M</c:v>
                  </c:pt>
                  <c:pt idx="3">
                    <c:v>F</c:v>
                  </c:pt>
                  <c:pt idx="4">
                    <c:v>M</c:v>
                  </c:pt>
                  <c:pt idx="5">
                    <c:v>F</c:v>
                  </c:pt>
                  <c:pt idx="6">
                    <c:v>M</c:v>
                  </c:pt>
                  <c:pt idx="7">
                    <c:v>F</c:v>
                  </c:pt>
                  <c:pt idx="8">
                    <c:v>M</c:v>
                  </c:pt>
                  <c:pt idx="9">
                    <c:v>F</c:v>
                  </c:pt>
                  <c:pt idx="10">
                    <c:v>M</c:v>
                  </c:pt>
                  <c:pt idx="11">
                    <c:v>F</c:v>
                  </c:pt>
                  <c:pt idx="12">
                    <c:v>M</c:v>
                  </c:pt>
                </c:lvl>
                <c:lvl>
                  <c:pt idx="0">
                    <c:v>Group A</c:v>
                  </c:pt>
                  <c:pt idx="1">
                    <c:v>Group B</c:v>
                  </c:pt>
                  <c:pt idx="3">
                    <c:v>Group C</c:v>
                  </c:pt>
                  <c:pt idx="5">
                    <c:v>Group D</c:v>
                  </c:pt>
                  <c:pt idx="7">
                    <c:v>Group E</c:v>
                  </c:pt>
                  <c:pt idx="9">
                    <c:v>Group F</c:v>
                  </c:pt>
                  <c:pt idx="11">
                    <c:v>Group G</c:v>
                  </c:pt>
                </c:lvl>
              </c:multiLvlStrCache>
            </c:multiLvlStrRef>
          </c:cat>
          <c:val>
            <c:numRef>
              <c:f>Tenure!$B$5:$B$25</c:f>
              <c:numCache>
                <c:formatCode>#,##0</c:formatCode>
                <c:ptCount val="13"/>
                <c:pt idx="0">
                  <c:v>3</c:v>
                </c:pt>
                <c:pt idx="1">
                  <c:v>3</c:v>
                </c:pt>
                <c:pt idx="2">
                  <c:v>2</c:v>
                </c:pt>
                <c:pt idx="3">
                  <c:v>2</c:v>
                </c:pt>
                <c:pt idx="5">
                  <c:v>3</c:v>
                </c:pt>
                <c:pt idx="6">
                  <c:v>2</c:v>
                </c:pt>
                <c:pt idx="7">
                  <c:v>2</c:v>
                </c:pt>
                <c:pt idx="8">
                  <c:v>1</c:v>
                </c:pt>
                <c:pt idx="9">
                  <c:v>2</c:v>
                </c:pt>
                <c:pt idx="10">
                  <c:v>1</c:v>
                </c:pt>
                <c:pt idx="11">
                  <c:v>2</c:v>
                </c:pt>
                <c:pt idx="12">
                  <c:v>3</c:v>
                </c:pt>
              </c:numCache>
            </c:numRef>
          </c:val>
          <c:extLst>
            <c:ext xmlns:c16="http://schemas.microsoft.com/office/drawing/2014/chart" uri="{C3380CC4-5D6E-409C-BE32-E72D297353CC}">
              <c16:uniqueId val="{00000000-48D2-47A9-B4DA-CCE1D3818E98}"/>
            </c:ext>
          </c:extLst>
        </c:ser>
        <c:ser>
          <c:idx val="1"/>
          <c:order val="1"/>
          <c:tx>
            <c:strRef>
              <c:f>Tenure!$C$3:$C$4</c:f>
              <c:strCache>
                <c:ptCount val="1"/>
                <c:pt idx="0">
                  <c:v>PT</c:v>
                </c:pt>
              </c:strCache>
            </c:strRef>
          </c:tx>
          <c:spPr>
            <a:solidFill>
              <a:schemeClr val="accent2"/>
            </a:solidFill>
            <a:ln>
              <a:noFill/>
            </a:ln>
            <a:effectLst/>
          </c:spPr>
          <c:invertIfNegative val="0"/>
          <c:cat>
            <c:multiLvlStrRef>
              <c:f>Tenure!$A$5:$A$25</c:f>
              <c:multiLvlStrCache>
                <c:ptCount val="13"/>
                <c:lvl>
                  <c:pt idx="0">
                    <c:v>M</c:v>
                  </c:pt>
                  <c:pt idx="1">
                    <c:v>F</c:v>
                  </c:pt>
                  <c:pt idx="2">
                    <c:v>M</c:v>
                  </c:pt>
                  <c:pt idx="3">
                    <c:v>F</c:v>
                  </c:pt>
                  <c:pt idx="4">
                    <c:v>M</c:v>
                  </c:pt>
                  <c:pt idx="5">
                    <c:v>F</c:v>
                  </c:pt>
                  <c:pt idx="6">
                    <c:v>M</c:v>
                  </c:pt>
                  <c:pt idx="7">
                    <c:v>F</c:v>
                  </c:pt>
                  <c:pt idx="8">
                    <c:v>M</c:v>
                  </c:pt>
                  <c:pt idx="9">
                    <c:v>F</c:v>
                  </c:pt>
                  <c:pt idx="10">
                    <c:v>M</c:v>
                  </c:pt>
                  <c:pt idx="11">
                    <c:v>F</c:v>
                  </c:pt>
                  <c:pt idx="12">
                    <c:v>M</c:v>
                  </c:pt>
                </c:lvl>
                <c:lvl>
                  <c:pt idx="0">
                    <c:v>Group A</c:v>
                  </c:pt>
                  <c:pt idx="1">
                    <c:v>Group B</c:v>
                  </c:pt>
                  <c:pt idx="3">
                    <c:v>Group C</c:v>
                  </c:pt>
                  <c:pt idx="5">
                    <c:v>Group D</c:v>
                  </c:pt>
                  <c:pt idx="7">
                    <c:v>Group E</c:v>
                  </c:pt>
                  <c:pt idx="9">
                    <c:v>Group F</c:v>
                  </c:pt>
                  <c:pt idx="11">
                    <c:v>Group G</c:v>
                  </c:pt>
                </c:lvl>
              </c:multiLvlStrCache>
            </c:multiLvlStrRef>
          </c:cat>
          <c:val>
            <c:numRef>
              <c:f>Tenure!$C$5:$C$25</c:f>
              <c:numCache>
                <c:formatCode>#,##0</c:formatCode>
                <c:ptCount val="13"/>
                <c:pt idx="0">
                  <c:v>2</c:v>
                </c:pt>
                <c:pt idx="1">
                  <c:v>2</c:v>
                </c:pt>
                <c:pt idx="2">
                  <c:v>3</c:v>
                </c:pt>
                <c:pt idx="3">
                  <c:v>1</c:v>
                </c:pt>
                <c:pt idx="4">
                  <c:v>6</c:v>
                </c:pt>
                <c:pt idx="6">
                  <c:v>2</c:v>
                </c:pt>
                <c:pt idx="7">
                  <c:v>2</c:v>
                </c:pt>
                <c:pt idx="8">
                  <c:v>3</c:v>
                </c:pt>
                <c:pt idx="9">
                  <c:v>2</c:v>
                </c:pt>
                <c:pt idx="10">
                  <c:v>3</c:v>
                </c:pt>
                <c:pt idx="11">
                  <c:v>4</c:v>
                </c:pt>
                <c:pt idx="12">
                  <c:v>2</c:v>
                </c:pt>
              </c:numCache>
            </c:numRef>
          </c:val>
          <c:extLst>
            <c:ext xmlns:c16="http://schemas.microsoft.com/office/drawing/2014/chart" uri="{C3380CC4-5D6E-409C-BE32-E72D297353CC}">
              <c16:uniqueId val="{00000001-48D2-47A9-B4DA-CCE1D3818E98}"/>
            </c:ext>
          </c:extLst>
        </c:ser>
        <c:dLbls>
          <c:showLegendKey val="0"/>
          <c:showVal val="0"/>
          <c:showCatName val="0"/>
          <c:showSerName val="0"/>
          <c:showPercent val="0"/>
          <c:showBubbleSize val="0"/>
        </c:dLbls>
        <c:gapWidth val="219"/>
        <c:overlap val="-27"/>
        <c:axId val="454362200"/>
        <c:axId val="454362528"/>
      </c:barChart>
      <c:catAx>
        <c:axId val="45436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362528"/>
        <c:crosses val="autoZero"/>
        <c:auto val="1"/>
        <c:lblAlgn val="ctr"/>
        <c:lblOffset val="100"/>
        <c:noMultiLvlLbl val="0"/>
      </c:catAx>
      <c:valAx>
        <c:axId val="4543625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362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39985766704535"/>
          <c:y val="0.24520888013998252"/>
          <c:w val="0.85161838445567439"/>
          <c:h val="0.64739173228346458"/>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Region!$A$5:$A$11</c:f>
              <c:strCache>
                <c:ptCount val="6"/>
                <c:pt idx="0">
                  <c:v>Central</c:v>
                </c:pt>
                <c:pt idx="1">
                  <c:v>East</c:v>
                </c:pt>
                <c:pt idx="2">
                  <c:v>Midwest</c:v>
                </c:pt>
                <c:pt idx="3">
                  <c:v>North</c:v>
                </c:pt>
                <c:pt idx="4">
                  <c:v>Northwest</c:v>
                </c:pt>
                <c:pt idx="5">
                  <c:v>South</c:v>
                </c:pt>
              </c:strCache>
            </c:strRef>
          </c:cat>
          <c:val>
            <c:numRef>
              <c:f>Region!$B$5:$B$11</c:f>
              <c:numCache>
                <c:formatCode>General</c:formatCode>
                <c:ptCount val="6"/>
                <c:pt idx="0">
                  <c:v>2</c:v>
                </c:pt>
                <c:pt idx="1">
                  <c:v>7</c:v>
                </c:pt>
                <c:pt idx="3">
                  <c:v>1</c:v>
                </c:pt>
                <c:pt idx="4">
                  <c:v>3</c:v>
                </c:pt>
                <c:pt idx="5">
                  <c:v>1</c:v>
                </c:pt>
              </c:numCache>
            </c:numRef>
          </c:val>
          <c:extLst>
            <c:ext xmlns:c16="http://schemas.microsoft.com/office/drawing/2014/chart" uri="{C3380CC4-5D6E-409C-BE32-E72D297353CC}">
              <c16:uniqueId val="{00000000-BF08-4EDB-86D7-52EA6D878314}"/>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Region!$A$5:$A$11</c:f>
              <c:strCache>
                <c:ptCount val="6"/>
                <c:pt idx="0">
                  <c:v>Central</c:v>
                </c:pt>
                <c:pt idx="1">
                  <c:v>East</c:v>
                </c:pt>
                <c:pt idx="2">
                  <c:v>Midwest</c:v>
                </c:pt>
                <c:pt idx="3">
                  <c:v>North</c:v>
                </c:pt>
                <c:pt idx="4">
                  <c:v>Northwest</c:v>
                </c:pt>
                <c:pt idx="5">
                  <c:v>South</c:v>
                </c:pt>
              </c:strCache>
            </c:strRef>
          </c:cat>
          <c:val>
            <c:numRef>
              <c:f>Region!$C$5:$C$11</c:f>
              <c:numCache>
                <c:formatCode>General</c:formatCode>
                <c:ptCount val="6"/>
                <c:pt idx="0">
                  <c:v>1</c:v>
                </c:pt>
                <c:pt idx="1">
                  <c:v>2</c:v>
                </c:pt>
                <c:pt idx="2">
                  <c:v>2</c:v>
                </c:pt>
                <c:pt idx="3">
                  <c:v>4</c:v>
                </c:pt>
                <c:pt idx="5">
                  <c:v>2</c:v>
                </c:pt>
              </c:numCache>
            </c:numRef>
          </c:val>
          <c:extLst>
            <c:ext xmlns:c16="http://schemas.microsoft.com/office/drawing/2014/chart" uri="{C3380CC4-5D6E-409C-BE32-E72D297353CC}">
              <c16:uniqueId val="{00000001-BF08-4EDB-86D7-52EA6D878314}"/>
            </c:ext>
          </c:extLst>
        </c:ser>
        <c:dLbls>
          <c:dLblPos val="inEnd"/>
          <c:showLegendKey val="0"/>
          <c:showVal val="1"/>
          <c:showCatName val="0"/>
          <c:showSerName val="0"/>
          <c:showPercent val="0"/>
          <c:showBubbleSize val="0"/>
        </c:dLbls>
        <c:gapWidth val="50"/>
        <c:axId val="1558823048"/>
        <c:axId val="1558824688"/>
      </c:barChart>
      <c:catAx>
        <c:axId val="1558823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24688"/>
        <c:crosses val="autoZero"/>
        <c:auto val="1"/>
        <c:lblAlgn val="ctr"/>
        <c:lblOffset val="100"/>
        <c:noMultiLvlLbl val="0"/>
      </c:catAx>
      <c:valAx>
        <c:axId val="1558824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230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Analysis.xlsx]Separation!PivotTable5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Separation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5462668816039986E-17"/>
              <c:y val="-3.91807159074440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7777777777777779E-3"/>
              <c:y val="-4.00560359402927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7777777777777779E-3"/>
              <c:y val="1.581244062282126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4.1666666666666664E-2"/>
              <c:y val="-3.91810379530781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2.5462668816039986E-17"/>
              <c:y val="-3.94937442635621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2.7777777777777779E-3"/>
              <c:y val="-5.86445099270581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7777777777777779E-3"/>
              <c:y val="-2.00441202518396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2.7777777777777779E-3"/>
              <c:y val="-2.00441202518396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layout>
            <c:manualLayout>
              <c:x val="2.5462668816039986E-17"/>
              <c:y val="-3.94937442635621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2.7777777777777779E-3"/>
              <c:y val="-5.86445099270581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2.7777777777777779E-3"/>
              <c:y val="-2.00441202518396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2.5462668816039986E-17"/>
              <c:y val="-3.94937442635621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2.7777777777777779E-3"/>
              <c:y val="-5.86445099270581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219816272965874E-2"/>
          <c:y val="0.21963825377442792"/>
          <c:w val="0.87122462817147861"/>
          <c:h val="0.52499754375622831"/>
        </c:manualLayout>
      </c:layout>
      <c:barChart>
        <c:barDir val="col"/>
        <c:grouping val="stacked"/>
        <c:varyColors val="0"/>
        <c:ser>
          <c:idx val="0"/>
          <c:order val="0"/>
          <c:tx>
            <c:strRef>
              <c:f>Separation!$B$3</c:f>
              <c:strCache>
                <c:ptCount val="1"/>
                <c:pt idx="0">
                  <c:v>Separation</c:v>
                </c:pt>
              </c:strCache>
            </c:strRef>
          </c:tx>
          <c:spPr>
            <a:solidFill>
              <a:schemeClr val="accent1"/>
            </a:solidFill>
            <a:ln>
              <a:noFill/>
            </a:ln>
            <a:effectLst/>
          </c:spPr>
          <c:invertIfNegative val="0"/>
          <c:dLbls>
            <c:dLbl>
              <c:idx val="0"/>
              <c:layout>
                <c:manualLayout>
                  <c:x val="2.7777777777777779E-3"/>
                  <c:y val="-2.00441202518396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0AB-4B41-9986-7B18B824A7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Separation!$A$4:$A$5</c:f>
              <c:strCache>
                <c:ptCount val="1"/>
                <c:pt idx="0">
                  <c:v>2016</c:v>
                </c:pt>
              </c:strCache>
            </c:strRef>
          </c:cat>
          <c:val>
            <c:numRef>
              <c:f>Separation!$B$4:$B$5</c:f>
              <c:numCache>
                <c:formatCode>#,##0</c:formatCode>
                <c:ptCount val="1"/>
              </c:numCache>
            </c:numRef>
          </c:val>
          <c:extLst>
            <c:ext xmlns:c16="http://schemas.microsoft.com/office/drawing/2014/chart" uri="{C3380CC4-5D6E-409C-BE32-E72D297353CC}">
              <c16:uniqueId val="{00000002-10AB-4B41-9986-7B18B824A7BC}"/>
            </c:ext>
          </c:extLst>
        </c:ser>
        <c:ser>
          <c:idx val="1"/>
          <c:order val="1"/>
          <c:tx>
            <c:strRef>
              <c:f>Separation!$C$3</c:f>
              <c:strCache>
                <c:ptCount val="1"/>
                <c:pt idx="0">
                  <c:v>Sum of BadHires</c:v>
                </c:pt>
              </c:strCache>
            </c:strRef>
          </c:tx>
          <c:spPr>
            <a:solidFill>
              <a:schemeClr val="accent2"/>
            </a:solidFill>
            <a:ln>
              <a:noFill/>
            </a:ln>
            <a:effectLst/>
          </c:spPr>
          <c:invertIfNegative val="0"/>
          <c:dLbls>
            <c:dLbl>
              <c:idx val="0"/>
              <c:layout>
                <c:manualLayout>
                  <c:x val="2.7777777777777779E-3"/>
                  <c:y val="-5.864450992705816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0AB-4B41-9986-7B18B824A7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Separation!$A$4:$A$5</c:f>
              <c:strCache>
                <c:ptCount val="1"/>
                <c:pt idx="0">
                  <c:v>2016</c:v>
                </c:pt>
              </c:strCache>
            </c:strRef>
          </c:cat>
          <c:val>
            <c:numRef>
              <c:f>Separation!$C$4:$C$5</c:f>
              <c:numCache>
                <c:formatCode>General</c:formatCode>
                <c:ptCount val="1"/>
                <c:pt idx="0">
                  <c:v>1</c:v>
                </c:pt>
              </c:numCache>
            </c:numRef>
          </c:val>
          <c:extLst>
            <c:ext xmlns:c16="http://schemas.microsoft.com/office/drawing/2014/chart" uri="{C3380CC4-5D6E-409C-BE32-E72D297353CC}">
              <c16:uniqueId val="{00000005-10AB-4B41-9986-7B18B824A7BC}"/>
            </c:ext>
          </c:extLst>
        </c:ser>
        <c:dLbls>
          <c:dLblPos val="inEnd"/>
          <c:showLegendKey val="0"/>
          <c:showVal val="1"/>
          <c:showCatName val="0"/>
          <c:showSerName val="0"/>
          <c:showPercent val="0"/>
          <c:showBubbleSize val="0"/>
        </c:dLbls>
        <c:gapWidth val="50"/>
        <c:overlap val="100"/>
        <c:axId val="1568096080"/>
        <c:axId val="1568095752"/>
      </c:barChart>
      <c:catAx>
        <c:axId val="156809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095752"/>
        <c:crosses val="autoZero"/>
        <c:auto val="1"/>
        <c:lblAlgn val="ctr"/>
        <c:lblOffset val="100"/>
        <c:noMultiLvlLbl val="0"/>
      </c:catAx>
      <c:valAx>
        <c:axId val="15680957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096080"/>
        <c:crosses val="autoZero"/>
        <c:crossBetween val="between"/>
      </c:valAx>
      <c:spPr>
        <a:noFill/>
        <a:ln>
          <a:noFill/>
        </a:ln>
        <a:effectLst/>
      </c:spPr>
    </c:plotArea>
    <c:legend>
      <c:legendPos val="t"/>
      <c:layout>
        <c:manualLayout>
          <c:xMode val="edge"/>
          <c:yMode val="edge"/>
          <c:x val="0.58367772091370385"/>
          <c:y val="0.12531193069383617"/>
          <c:w val="0.39931167979002619"/>
          <c:h val="0.100268081463079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Analysis.xlsx]Headline!Turnover</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Headline!$B$29:$B$30</c:f>
              <c:strCache>
                <c:ptCount val="1"/>
                <c:pt idx="0">
                  <c:v>M</c:v>
                </c:pt>
              </c:strCache>
            </c:strRef>
          </c:tx>
          <c:spPr>
            <a:solidFill>
              <a:schemeClr val="accent1"/>
            </a:solidFill>
            <a:ln>
              <a:noFill/>
            </a:ln>
            <a:effectLst/>
          </c:spPr>
          <c:invertIfNegative val="0"/>
          <c:cat>
            <c:strRef>
              <c:f>Headline!$A$31:$A$32</c:f>
              <c:strCache>
                <c:ptCount val="1"/>
                <c:pt idx="0">
                  <c:v>2016</c:v>
                </c:pt>
              </c:strCache>
            </c:strRef>
          </c:cat>
          <c:val>
            <c:numRef>
              <c:f>Headline!$B$31:$B$32</c:f>
              <c:numCache>
                <c:formatCode>0.00%</c:formatCode>
                <c:ptCount val="1"/>
                <c:pt idx="0">
                  <c:v>0.2</c:v>
                </c:pt>
              </c:numCache>
            </c:numRef>
          </c:val>
          <c:extLst>
            <c:ext xmlns:c16="http://schemas.microsoft.com/office/drawing/2014/chart" uri="{C3380CC4-5D6E-409C-BE32-E72D297353CC}">
              <c16:uniqueId val="{00000001-5F29-42F7-AFDF-CB0E993ED5E9}"/>
            </c:ext>
          </c:extLst>
        </c:ser>
        <c:dLbls>
          <c:showLegendKey val="0"/>
          <c:showVal val="0"/>
          <c:showCatName val="0"/>
          <c:showSerName val="0"/>
          <c:showPercent val="0"/>
          <c:showBubbleSize val="0"/>
        </c:dLbls>
        <c:gapWidth val="219"/>
        <c:overlap val="-27"/>
        <c:axId val="245650343"/>
        <c:axId val="245645095"/>
      </c:barChart>
      <c:catAx>
        <c:axId val="245650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45095"/>
        <c:crosses val="autoZero"/>
        <c:auto val="1"/>
        <c:lblAlgn val="ctr"/>
        <c:lblOffset val="100"/>
        <c:noMultiLvlLbl val="0"/>
      </c:catAx>
      <c:valAx>
        <c:axId val="2456450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50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Analysis.xlsx]Term Reason!PivotTable1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'Term Reason'!$B$2:$B$3</c:f>
              <c:strCache>
                <c:ptCount val="1"/>
              </c:strCache>
            </c:strRef>
          </c:tx>
          <c:spPr>
            <a:solidFill>
              <a:schemeClr val="accent1"/>
            </a:solidFill>
            <a:ln>
              <a:noFill/>
            </a:ln>
            <a:effectLst/>
          </c:spPr>
          <c:invertIfNegative val="0"/>
          <c:cat>
            <c:strRef>
              <c:f>'Term Reason'!$A$4:$A$8</c:f>
              <c:strCache>
                <c:ptCount val="4"/>
                <c:pt idx="0">
                  <c:v>2015</c:v>
                </c:pt>
                <c:pt idx="1">
                  <c:v>2016</c:v>
                </c:pt>
                <c:pt idx="2">
                  <c:v>2017</c:v>
                </c:pt>
                <c:pt idx="3">
                  <c:v>2018</c:v>
                </c:pt>
              </c:strCache>
            </c:strRef>
          </c:cat>
          <c:val>
            <c:numRef>
              <c:f>'Term Reason'!$B$4:$B$8</c:f>
              <c:numCache>
                <c:formatCode>General</c:formatCode>
                <c:ptCount val="4"/>
              </c:numCache>
            </c:numRef>
          </c:val>
          <c:extLst>
            <c:ext xmlns:c16="http://schemas.microsoft.com/office/drawing/2014/chart" uri="{C3380CC4-5D6E-409C-BE32-E72D297353CC}">
              <c16:uniqueId val="{00000001-B1E6-4AE2-92A0-F6706C9E2C6D}"/>
            </c:ext>
          </c:extLst>
        </c:ser>
        <c:ser>
          <c:idx val="1"/>
          <c:order val="1"/>
          <c:tx>
            <c:strRef>
              <c:f>'Term Reason'!$C$2:$C$3</c:f>
              <c:strCache>
                <c:ptCount val="1"/>
                <c:pt idx="0">
                  <c:v>Involuntary</c:v>
                </c:pt>
              </c:strCache>
            </c:strRef>
          </c:tx>
          <c:spPr>
            <a:solidFill>
              <a:schemeClr val="accent2"/>
            </a:solidFill>
            <a:ln>
              <a:noFill/>
            </a:ln>
            <a:effectLst/>
          </c:spPr>
          <c:invertIfNegative val="0"/>
          <c:cat>
            <c:strRef>
              <c:f>'Term Reason'!$A$4:$A$8</c:f>
              <c:strCache>
                <c:ptCount val="4"/>
                <c:pt idx="0">
                  <c:v>2015</c:v>
                </c:pt>
                <c:pt idx="1">
                  <c:v>2016</c:v>
                </c:pt>
                <c:pt idx="2">
                  <c:v>2017</c:v>
                </c:pt>
                <c:pt idx="3">
                  <c:v>2018</c:v>
                </c:pt>
              </c:strCache>
            </c:strRef>
          </c:cat>
          <c:val>
            <c:numRef>
              <c:f>'Term Reason'!$C$4:$C$8</c:f>
              <c:numCache>
                <c:formatCode>General</c:formatCode>
                <c:ptCount val="4"/>
              </c:numCache>
            </c:numRef>
          </c:val>
          <c:extLst>
            <c:ext xmlns:c16="http://schemas.microsoft.com/office/drawing/2014/chart" uri="{C3380CC4-5D6E-409C-BE32-E72D297353CC}">
              <c16:uniqueId val="{00000002-B1E6-4AE2-92A0-F6706C9E2C6D}"/>
            </c:ext>
          </c:extLst>
        </c:ser>
        <c:ser>
          <c:idx val="2"/>
          <c:order val="2"/>
          <c:tx>
            <c:strRef>
              <c:f>'Term Reason'!$D$2:$D$3</c:f>
              <c:strCache>
                <c:ptCount val="1"/>
                <c:pt idx="0">
                  <c:v>Voluntary</c:v>
                </c:pt>
              </c:strCache>
            </c:strRef>
          </c:tx>
          <c:spPr>
            <a:solidFill>
              <a:schemeClr val="accent3"/>
            </a:solidFill>
            <a:ln>
              <a:noFill/>
            </a:ln>
            <a:effectLst/>
          </c:spPr>
          <c:invertIfNegative val="0"/>
          <c:cat>
            <c:strRef>
              <c:f>'Term Reason'!$A$4:$A$8</c:f>
              <c:strCache>
                <c:ptCount val="4"/>
                <c:pt idx="0">
                  <c:v>2015</c:v>
                </c:pt>
                <c:pt idx="1">
                  <c:v>2016</c:v>
                </c:pt>
                <c:pt idx="2">
                  <c:v>2017</c:v>
                </c:pt>
                <c:pt idx="3">
                  <c:v>2018</c:v>
                </c:pt>
              </c:strCache>
            </c:strRef>
          </c:cat>
          <c:val>
            <c:numRef>
              <c:f>'Term Reason'!$D$4:$D$8</c:f>
              <c:numCache>
                <c:formatCode>General</c:formatCode>
                <c:ptCount val="4"/>
              </c:numCache>
            </c:numRef>
          </c:val>
          <c:extLst>
            <c:ext xmlns:c16="http://schemas.microsoft.com/office/drawing/2014/chart" uri="{C3380CC4-5D6E-409C-BE32-E72D297353CC}">
              <c16:uniqueId val="{00000003-B1E6-4AE2-92A0-F6706C9E2C6D}"/>
            </c:ext>
          </c:extLst>
        </c:ser>
        <c:dLbls>
          <c:showLegendKey val="0"/>
          <c:showVal val="0"/>
          <c:showCatName val="0"/>
          <c:showSerName val="0"/>
          <c:showPercent val="0"/>
          <c:showBubbleSize val="0"/>
        </c:dLbls>
        <c:gapWidth val="219"/>
        <c:overlap val="-27"/>
        <c:axId val="1136036864"/>
        <c:axId val="1136037192"/>
      </c:barChart>
      <c:catAx>
        <c:axId val="113603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037192"/>
        <c:crosses val="autoZero"/>
        <c:auto val="1"/>
        <c:lblAlgn val="ctr"/>
        <c:lblOffset val="100"/>
        <c:noMultiLvlLbl val="0"/>
      </c:catAx>
      <c:valAx>
        <c:axId val="1136037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03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png"/><Relationship Id="rId18" Type="http://schemas.openxmlformats.org/officeDocument/2006/relationships/image" Target="../media/image17.svg"/><Relationship Id="rId3" Type="http://schemas.openxmlformats.org/officeDocument/2006/relationships/image" Target="../media/image3.png"/><Relationship Id="rId21" Type="http://schemas.openxmlformats.org/officeDocument/2006/relationships/chart" Target="../charts/chart4.xml"/><Relationship Id="rId7" Type="http://schemas.openxmlformats.org/officeDocument/2006/relationships/image" Target="../media/image7.png"/><Relationship Id="rId12" Type="http://schemas.openxmlformats.org/officeDocument/2006/relationships/chart" Target="../charts/chart1.xml"/><Relationship Id="rId17" Type="http://schemas.openxmlformats.org/officeDocument/2006/relationships/image" Target="../media/image16.png"/><Relationship Id="rId2" Type="http://schemas.openxmlformats.org/officeDocument/2006/relationships/image" Target="../media/image2.svg"/><Relationship Id="rId16" Type="http://schemas.openxmlformats.org/officeDocument/2006/relationships/image" Target="../media/image15.svg"/><Relationship Id="rId20"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svg"/><Relationship Id="rId5" Type="http://schemas.openxmlformats.org/officeDocument/2006/relationships/image" Target="../media/image5.png"/><Relationship Id="rId15" Type="http://schemas.openxmlformats.org/officeDocument/2006/relationships/image" Target="../media/image14.png"/><Relationship Id="rId23" Type="http://schemas.openxmlformats.org/officeDocument/2006/relationships/chart" Target="../charts/chart6.xml"/><Relationship Id="rId10" Type="http://schemas.openxmlformats.org/officeDocument/2006/relationships/image" Target="../media/image10.svg"/><Relationship Id="rId19"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svg"/><Relationship Id="rId22"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5</xdr:col>
      <xdr:colOff>114300</xdr:colOff>
      <xdr:row>1</xdr:row>
      <xdr:rowOff>53340</xdr:rowOff>
    </xdr:from>
    <xdr:to>
      <xdr:col>5</xdr:col>
      <xdr:colOff>601980</xdr:colOff>
      <xdr:row>3</xdr:row>
      <xdr:rowOff>175260</xdr:rowOff>
    </xdr:to>
    <xdr:pic>
      <xdr:nvPicPr>
        <xdr:cNvPr id="3" name="Graphic 2" descr="Man with solid fill">
          <a:extLst>
            <a:ext uri="{FF2B5EF4-FFF2-40B4-BE49-F238E27FC236}">
              <a16:creationId xmlns:a16="http://schemas.microsoft.com/office/drawing/2014/main" id="{B20F4367-ACE0-4933-A32A-30DBD27FA7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281940"/>
          <a:ext cx="487680" cy="487680"/>
        </a:xfrm>
        <a:prstGeom prst="rect">
          <a:avLst/>
        </a:prstGeom>
      </xdr:spPr>
    </xdr:pic>
    <xdr:clientData/>
  </xdr:twoCellAnchor>
  <xdr:twoCellAnchor editAs="oneCell">
    <xdr:from>
      <xdr:col>6</xdr:col>
      <xdr:colOff>89040</xdr:colOff>
      <xdr:row>1</xdr:row>
      <xdr:rowOff>58560</xdr:rowOff>
    </xdr:from>
    <xdr:to>
      <xdr:col>6</xdr:col>
      <xdr:colOff>576720</xdr:colOff>
      <xdr:row>3</xdr:row>
      <xdr:rowOff>180480</xdr:rowOff>
    </xdr:to>
    <xdr:pic>
      <xdr:nvPicPr>
        <xdr:cNvPr id="5" name="Graphic 4" descr="Woman with solid fill">
          <a:extLst>
            <a:ext uri="{FF2B5EF4-FFF2-40B4-BE49-F238E27FC236}">
              <a16:creationId xmlns:a16="http://schemas.microsoft.com/office/drawing/2014/main" id="{A7018D74-9660-494C-AF0E-F5A172B1832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356240" y="287160"/>
          <a:ext cx="487680" cy="487680"/>
        </a:xfrm>
        <a:prstGeom prst="rect">
          <a:avLst/>
        </a:prstGeom>
      </xdr:spPr>
    </xdr:pic>
    <xdr:clientData/>
  </xdr:twoCellAnchor>
  <xdr:twoCellAnchor editAs="oneCell">
    <xdr:from>
      <xdr:col>7</xdr:col>
      <xdr:colOff>76200</xdr:colOff>
      <xdr:row>0</xdr:row>
      <xdr:rowOff>114300</xdr:rowOff>
    </xdr:from>
    <xdr:to>
      <xdr:col>7</xdr:col>
      <xdr:colOff>563880</xdr:colOff>
      <xdr:row>3</xdr:row>
      <xdr:rowOff>7620</xdr:rowOff>
    </xdr:to>
    <xdr:pic>
      <xdr:nvPicPr>
        <xdr:cNvPr id="7" name="Graphic 6" descr="Coins with solid fill">
          <a:extLst>
            <a:ext uri="{FF2B5EF4-FFF2-40B4-BE49-F238E27FC236}">
              <a16:creationId xmlns:a16="http://schemas.microsoft.com/office/drawing/2014/main" id="{02ADB88B-FE6C-408B-8667-AB31F6B346F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953000" y="114300"/>
          <a:ext cx="487680" cy="487680"/>
        </a:xfrm>
        <a:prstGeom prst="rect">
          <a:avLst/>
        </a:prstGeom>
      </xdr:spPr>
    </xdr:pic>
    <xdr:clientData/>
  </xdr:twoCellAnchor>
  <xdr:twoCellAnchor editAs="oneCell">
    <xdr:from>
      <xdr:col>10</xdr:col>
      <xdr:colOff>68580</xdr:colOff>
      <xdr:row>0</xdr:row>
      <xdr:rowOff>83820</xdr:rowOff>
    </xdr:from>
    <xdr:to>
      <xdr:col>10</xdr:col>
      <xdr:colOff>556260</xdr:colOff>
      <xdr:row>2</xdr:row>
      <xdr:rowOff>160020</xdr:rowOff>
    </xdr:to>
    <xdr:pic>
      <xdr:nvPicPr>
        <xdr:cNvPr id="9" name="Graphic 8" descr="Clock with solid fill">
          <a:extLst>
            <a:ext uri="{FF2B5EF4-FFF2-40B4-BE49-F238E27FC236}">
              <a16:creationId xmlns:a16="http://schemas.microsoft.com/office/drawing/2014/main" id="{EC51DA48-E2AB-4FC6-B449-C5A0B3EA6C0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774180" y="83820"/>
          <a:ext cx="487680" cy="487680"/>
        </a:xfrm>
        <a:prstGeom prst="rect">
          <a:avLst/>
        </a:prstGeom>
      </xdr:spPr>
    </xdr:pic>
    <xdr:clientData/>
  </xdr:twoCellAnchor>
  <xdr:twoCellAnchor editAs="oneCell">
    <xdr:from>
      <xdr:col>4</xdr:col>
      <xdr:colOff>22860</xdr:colOff>
      <xdr:row>1</xdr:row>
      <xdr:rowOff>137160</xdr:rowOff>
    </xdr:from>
    <xdr:to>
      <xdr:col>4</xdr:col>
      <xdr:colOff>510540</xdr:colOff>
      <xdr:row>4</xdr:row>
      <xdr:rowOff>76200</xdr:rowOff>
    </xdr:to>
    <xdr:pic>
      <xdr:nvPicPr>
        <xdr:cNvPr id="11" name="Graphic 10" descr="Users with solid fill">
          <a:extLst>
            <a:ext uri="{FF2B5EF4-FFF2-40B4-BE49-F238E27FC236}">
              <a16:creationId xmlns:a16="http://schemas.microsoft.com/office/drawing/2014/main" id="{3687A98B-8D00-4A7B-8E59-DAE47858E57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070860" y="365760"/>
          <a:ext cx="487680" cy="487680"/>
        </a:xfrm>
        <a:prstGeom prst="rect">
          <a:avLst/>
        </a:prstGeom>
      </xdr:spPr>
    </xdr:pic>
    <xdr:clientData/>
  </xdr:twoCellAnchor>
  <xdr:twoCellAnchor editAs="oneCell">
    <xdr:from>
      <xdr:col>8</xdr:col>
      <xdr:colOff>83820</xdr:colOff>
      <xdr:row>0</xdr:row>
      <xdr:rowOff>68580</xdr:rowOff>
    </xdr:from>
    <xdr:to>
      <xdr:col>8</xdr:col>
      <xdr:colOff>571500</xdr:colOff>
      <xdr:row>2</xdr:row>
      <xdr:rowOff>144780</xdr:rowOff>
    </xdr:to>
    <xdr:pic>
      <xdr:nvPicPr>
        <xdr:cNvPr id="12" name="Graphic 11" descr="Man with solid fill">
          <a:extLst>
            <a:ext uri="{FF2B5EF4-FFF2-40B4-BE49-F238E27FC236}">
              <a16:creationId xmlns:a16="http://schemas.microsoft.com/office/drawing/2014/main" id="{2C6D2D51-DC88-415C-B53C-324E9FF4342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570220" y="68580"/>
          <a:ext cx="487680" cy="487680"/>
        </a:xfrm>
        <a:prstGeom prst="rect">
          <a:avLst/>
        </a:prstGeom>
      </xdr:spPr>
    </xdr:pic>
    <xdr:clientData/>
  </xdr:twoCellAnchor>
  <xdr:twoCellAnchor editAs="oneCell">
    <xdr:from>
      <xdr:col>9</xdr:col>
      <xdr:colOff>96660</xdr:colOff>
      <xdr:row>0</xdr:row>
      <xdr:rowOff>73800</xdr:rowOff>
    </xdr:from>
    <xdr:to>
      <xdr:col>9</xdr:col>
      <xdr:colOff>584340</xdr:colOff>
      <xdr:row>2</xdr:row>
      <xdr:rowOff>150000</xdr:rowOff>
    </xdr:to>
    <xdr:pic>
      <xdr:nvPicPr>
        <xdr:cNvPr id="13" name="Graphic 12" descr="Woman with solid fill">
          <a:extLst>
            <a:ext uri="{FF2B5EF4-FFF2-40B4-BE49-F238E27FC236}">
              <a16:creationId xmlns:a16="http://schemas.microsoft.com/office/drawing/2014/main" id="{1B856202-B253-4070-ABAE-8F066A29BD8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192660" y="73800"/>
          <a:ext cx="487680" cy="487680"/>
        </a:xfrm>
        <a:prstGeom prst="rect">
          <a:avLst/>
        </a:prstGeom>
      </xdr:spPr>
    </xdr:pic>
    <xdr:clientData/>
  </xdr:twoCellAnchor>
  <xdr:twoCellAnchor editAs="oneCell">
    <xdr:from>
      <xdr:col>11</xdr:col>
      <xdr:colOff>76200</xdr:colOff>
      <xdr:row>0</xdr:row>
      <xdr:rowOff>45720</xdr:rowOff>
    </xdr:from>
    <xdr:to>
      <xdr:col>11</xdr:col>
      <xdr:colOff>563880</xdr:colOff>
      <xdr:row>2</xdr:row>
      <xdr:rowOff>121920</xdr:rowOff>
    </xdr:to>
    <xdr:pic>
      <xdr:nvPicPr>
        <xdr:cNvPr id="14" name="Graphic 13" descr="Man with solid fill">
          <a:extLst>
            <a:ext uri="{FF2B5EF4-FFF2-40B4-BE49-F238E27FC236}">
              <a16:creationId xmlns:a16="http://schemas.microsoft.com/office/drawing/2014/main" id="{98FC7F3E-38C9-4466-A200-C5BCC78572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391400" y="45720"/>
          <a:ext cx="487680" cy="487680"/>
        </a:xfrm>
        <a:prstGeom prst="rect">
          <a:avLst/>
        </a:prstGeom>
      </xdr:spPr>
    </xdr:pic>
    <xdr:clientData/>
  </xdr:twoCellAnchor>
  <xdr:twoCellAnchor editAs="oneCell">
    <xdr:from>
      <xdr:col>12</xdr:col>
      <xdr:colOff>89040</xdr:colOff>
      <xdr:row>0</xdr:row>
      <xdr:rowOff>50940</xdr:rowOff>
    </xdr:from>
    <xdr:to>
      <xdr:col>12</xdr:col>
      <xdr:colOff>576720</xdr:colOff>
      <xdr:row>2</xdr:row>
      <xdr:rowOff>127140</xdr:rowOff>
    </xdr:to>
    <xdr:pic>
      <xdr:nvPicPr>
        <xdr:cNvPr id="15" name="Graphic 14" descr="Woman with solid fill">
          <a:extLst>
            <a:ext uri="{FF2B5EF4-FFF2-40B4-BE49-F238E27FC236}">
              <a16:creationId xmlns:a16="http://schemas.microsoft.com/office/drawing/2014/main" id="{466FC33D-E4D5-4DB2-B4FB-199EFFADAAA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013840" y="50940"/>
          <a:ext cx="487680" cy="487680"/>
        </a:xfrm>
        <a:prstGeom prst="rect">
          <a:avLst/>
        </a:prstGeom>
      </xdr:spPr>
    </xdr:pic>
    <xdr:clientData/>
  </xdr:twoCellAnchor>
  <xdr:twoCellAnchor>
    <xdr:from>
      <xdr:col>13</xdr:col>
      <xdr:colOff>0</xdr:colOff>
      <xdr:row>0</xdr:row>
      <xdr:rowOff>0</xdr:rowOff>
    </xdr:from>
    <xdr:to>
      <xdr:col>16</xdr:col>
      <xdr:colOff>411480</xdr:colOff>
      <xdr:row>5</xdr:row>
      <xdr:rowOff>121920</xdr:rowOff>
    </xdr:to>
    <xdr:graphicFrame macro="">
      <xdr:nvGraphicFramePr>
        <xdr:cNvPr id="16" name="Chart 15">
          <a:extLst>
            <a:ext uri="{FF2B5EF4-FFF2-40B4-BE49-F238E27FC236}">
              <a16:creationId xmlns:a16="http://schemas.microsoft.com/office/drawing/2014/main" id="{D5F38B78-3A4A-4C03-A89E-90D09CF1C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18</xdr:col>
      <xdr:colOff>91440</xdr:colOff>
      <xdr:row>1</xdr:row>
      <xdr:rowOff>0</xdr:rowOff>
    </xdr:from>
    <xdr:to>
      <xdr:col>18</xdr:col>
      <xdr:colOff>579120</xdr:colOff>
      <xdr:row>3</xdr:row>
      <xdr:rowOff>121920</xdr:rowOff>
    </xdr:to>
    <xdr:pic>
      <xdr:nvPicPr>
        <xdr:cNvPr id="17" name="Graphic 16" descr="Man with solid fill">
          <a:extLst>
            <a:ext uri="{FF2B5EF4-FFF2-40B4-BE49-F238E27FC236}">
              <a16:creationId xmlns:a16="http://schemas.microsoft.com/office/drawing/2014/main" id="{7CBB53FE-0794-4C98-87A7-CEF8F68F756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1673840" y="228600"/>
          <a:ext cx="487680" cy="487680"/>
        </a:xfrm>
        <a:prstGeom prst="rect">
          <a:avLst/>
        </a:prstGeom>
      </xdr:spPr>
    </xdr:pic>
    <xdr:clientData/>
  </xdr:twoCellAnchor>
  <xdr:twoCellAnchor editAs="oneCell">
    <xdr:from>
      <xdr:col>19</xdr:col>
      <xdr:colOff>66180</xdr:colOff>
      <xdr:row>1</xdr:row>
      <xdr:rowOff>5220</xdr:rowOff>
    </xdr:from>
    <xdr:to>
      <xdr:col>19</xdr:col>
      <xdr:colOff>553860</xdr:colOff>
      <xdr:row>3</xdr:row>
      <xdr:rowOff>127140</xdr:rowOff>
    </xdr:to>
    <xdr:pic>
      <xdr:nvPicPr>
        <xdr:cNvPr id="18" name="Graphic 17" descr="Woman with solid fill">
          <a:extLst>
            <a:ext uri="{FF2B5EF4-FFF2-40B4-BE49-F238E27FC236}">
              <a16:creationId xmlns:a16="http://schemas.microsoft.com/office/drawing/2014/main" id="{D4716B26-13D6-4CC4-8EF5-B48C0814143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2258180" y="233820"/>
          <a:ext cx="487680" cy="487680"/>
        </a:xfrm>
        <a:prstGeom prst="rect">
          <a:avLst/>
        </a:prstGeom>
      </xdr:spPr>
    </xdr:pic>
    <xdr:clientData/>
  </xdr:twoCellAnchor>
  <xdr:twoCellAnchor editAs="oneCell">
    <xdr:from>
      <xdr:col>17</xdr:col>
      <xdr:colOff>0</xdr:colOff>
      <xdr:row>1</xdr:row>
      <xdr:rowOff>83820</xdr:rowOff>
    </xdr:from>
    <xdr:to>
      <xdr:col>17</xdr:col>
      <xdr:colOff>487680</xdr:colOff>
      <xdr:row>4</xdr:row>
      <xdr:rowOff>22860</xdr:rowOff>
    </xdr:to>
    <xdr:pic>
      <xdr:nvPicPr>
        <xdr:cNvPr id="19" name="Graphic 18" descr="Users with solid fill">
          <a:extLst>
            <a:ext uri="{FF2B5EF4-FFF2-40B4-BE49-F238E27FC236}">
              <a16:creationId xmlns:a16="http://schemas.microsoft.com/office/drawing/2014/main" id="{4F4625A8-BE74-498E-A94B-904F715F5034}"/>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0972800" y="312420"/>
          <a:ext cx="487680" cy="487680"/>
        </a:xfrm>
        <a:prstGeom prst="rect">
          <a:avLst/>
        </a:prstGeom>
      </xdr:spPr>
    </xdr:pic>
    <xdr:clientData/>
  </xdr:twoCellAnchor>
  <xdr:twoCellAnchor>
    <xdr:from>
      <xdr:col>2</xdr:col>
      <xdr:colOff>119743</xdr:colOff>
      <xdr:row>6</xdr:row>
      <xdr:rowOff>68580</xdr:rowOff>
    </xdr:from>
    <xdr:to>
      <xdr:col>12</xdr:col>
      <xdr:colOff>391885</xdr:colOff>
      <xdr:row>25</xdr:row>
      <xdr:rowOff>83820</xdr:rowOff>
    </xdr:to>
    <xdr:graphicFrame macro="">
      <xdr:nvGraphicFramePr>
        <xdr:cNvPr id="20" name="Actives">
          <a:extLst>
            <a:ext uri="{FF2B5EF4-FFF2-40B4-BE49-F238E27FC236}">
              <a16:creationId xmlns:a16="http://schemas.microsoft.com/office/drawing/2014/main" id="{25733A1F-582E-4394-8F89-E775A2AC9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435429</xdr:colOff>
      <xdr:row>6</xdr:row>
      <xdr:rowOff>76200</xdr:rowOff>
    </xdr:from>
    <xdr:to>
      <xdr:col>22</xdr:col>
      <xdr:colOff>522514</xdr:colOff>
      <xdr:row>25</xdr:row>
      <xdr:rowOff>76200</xdr:rowOff>
    </xdr:to>
    <xdr:graphicFrame macro="">
      <xdr:nvGraphicFramePr>
        <xdr:cNvPr id="21" name="Ethnicity">
          <a:extLst>
            <a:ext uri="{FF2B5EF4-FFF2-40B4-BE49-F238E27FC236}">
              <a16:creationId xmlns:a16="http://schemas.microsoft.com/office/drawing/2014/main" id="{F14A3487-A0EC-41D7-AF5B-2EFDE8879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413658</xdr:colOff>
      <xdr:row>26</xdr:row>
      <xdr:rowOff>0</xdr:rowOff>
    </xdr:from>
    <xdr:to>
      <xdr:col>22</xdr:col>
      <xdr:colOff>532520</xdr:colOff>
      <xdr:row>41</xdr:row>
      <xdr:rowOff>0</xdr:rowOff>
    </xdr:to>
    <xdr:graphicFrame macro="">
      <xdr:nvGraphicFramePr>
        <xdr:cNvPr id="22" name="Chart 21">
          <a:extLst>
            <a:ext uri="{FF2B5EF4-FFF2-40B4-BE49-F238E27FC236}">
              <a16:creationId xmlns:a16="http://schemas.microsoft.com/office/drawing/2014/main" id="{5455D85F-56A6-4DF5-9027-6E90770A3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457200</xdr:colOff>
      <xdr:row>26</xdr:row>
      <xdr:rowOff>0</xdr:rowOff>
    </xdr:from>
    <xdr:to>
      <xdr:col>12</xdr:col>
      <xdr:colOff>381000</xdr:colOff>
      <xdr:row>41</xdr:row>
      <xdr:rowOff>0</xdr:rowOff>
    </xdr:to>
    <xdr:graphicFrame macro="">
      <xdr:nvGraphicFramePr>
        <xdr:cNvPr id="23" name="Chart 22">
          <a:extLst>
            <a:ext uri="{FF2B5EF4-FFF2-40B4-BE49-F238E27FC236}">
              <a16:creationId xmlns:a16="http://schemas.microsoft.com/office/drawing/2014/main" id="{08E7EEFA-DE4F-4745-9CED-5E741BEFC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119744</xdr:colOff>
      <xdr:row>26</xdr:row>
      <xdr:rowOff>0</xdr:rowOff>
    </xdr:from>
    <xdr:to>
      <xdr:col>7</xdr:col>
      <xdr:colOff>381000</xdr:colOff>
      <xdr:row>41</xdr:row>
      <xdr:rowOff>0</xdr:rowOff>
    </xdr:to>
    <xdr:graphicFrame macro="">
      <xdr:nvGraphicFramePr>
        <xdr:cNvPr id="24" name="Chart 23">
          <a:extLst>
            <a:ext uri="{FF2B5EF4-FFF2-40B4-BE49-F238E27FC236}">
              <a16:creationId xmlns:a16="http://schemas.microsoft.com/office/drawing/2014/main" id="{00F6007B-436C-40F4-911A-648A3AFEB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533400</xdr:colOff>
      <xdr:row>0</xdr:row>
      <xdr:rowOff>30480</xdr:rowOff>
    </xdr:from>
    <xdr:to>
      <xdr:col>3</xdr:col>
      <xdr:colOff>533400</xdr:colOff>
      <xdr:row>5</xdr:row>
      <xdr:rowOff>167640</xdr:rowOff>
    </xdr:to>
    <xdr:cxnSp macro="">
      <xdr:nvCxnSpPr>
        <xdr:cNvPr id="26" name="Straight Connector 25">
          <a:extLst>
            <a:ext uri="{FF2B5EF4-FFF2-40B4-BE49-F238E27FC236}">
              <a16:creationId xmlns:a16="http://schemas.microsoft.com/office/drawing/2014/main" id="{E8B23904-F1DE-4920-BF79-6A2BAFE35658}"/>
            </a:ext>
          </a:extLst>
        </xdr:cNvPr>
        <xdr:cNvCxnSpPr/>
      </xdr:nvCxnSpPr>
      <xdr:spPr>
        <a:xfrm>
          <a:off x="2971800" y="30480"/>
          <a:ext cx="0" cy="10972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533400</xdr:colOff>
      <xdr:row>0</xdr:row>
      <xdr:rowOff>30480</xdr:rowOff>
    </xdr:from>
    <xdr:to>
      <xdr:col>6</xdr:col>
      <xdr:colOff>533400</xdr:colOff>
      <xdr:row>5</xdr:row>
      <xdr:rowOff>167640</xdr:rowOff>
    </xdr:to>
    <xdr:cxnSp macro="">
      <xdr:nvCxnSpPr>
        <xdr:cNvPr id="27" name="Straight Connector 26">
          <a:extLst>
            <a:ext uri="{FF2B5EF4-FFF2-40B4-BE49-F238E27FC236}">
              <a16:creationId xmlns:a16="http://schemas.microsoft.com/office/drawing/2014/main" id="{339CF910-4CD6-40C6-949C-6DAE912770B8}"/>
            </a:ext>
          </a:extLst>
        </xdr:cNvPr>
        <xdr:cNvCxnSpPr/>
      </xdr:nvCxnSpPr>
      <xdr:spPr>
        <a:xfrm>
          <a:off x="4191000" y="30480"/>
          <a:ext cx="0" cy="10972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510540</xdr:colOff>
      <xdr:row>0</xdr:row>
      <xdr:rowOff>30480</xdr:rowOff>
    </xdr:from>
    <xdr:to>
      <xdr:col>9</xdr:col>
      <xdr:colOff>510540</xdr:colOff>
      <xdr:row>5</xdr:row>
      <xdr:rowOff>167640</xdr:rowOff>
    </xdr:to>
    <xdr:cxnSp macro="">
      <xdr:nvCxnSpPr>
        <xdr:cNvPr id="28" name="Straight Connector 27">
          <a:extLst>
            <a:ext uri="{FF2B5EF4-FFF2-40B4-BE49-F238E27FC236}">
              <a16:creationId xmlns:a16="http://schemas.microsoft.com/office/drawing/2014/main" id="{258B6A36-E7A9-428F-B7C8-C8E489F57833}"/>
            </a:ext>
          </a:extLst>
        </xdr:cNvPr>
        <xdr:cNvCxnSpPr/>
      </xdr:nvCxnSpPr>
      <xdr:spPr>
        <a:xfrm>
          <a:off x="5996940" y="30480"/>
          <a:ext cx="0" cy="10972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xdr:colOff>
      <xdr:row>0</xdr:row>
      <xdr:rowOff>30480</xdr:rowOff>
    </xdr:from>
    <xdr:to>
      <xdr:col>13</xdr:col>
      <xdr:colOff>30480</xdr:colOff>
      <xdr:row>5</xdr:row>
      <xdr:rowOff>167640</xdr:rowOff>
    </xdr:to>
    <xdr:cxnSp macro="">
      <xdr:nvCxnSpPr>
        <xdr:cNvPr id="30" name="Straight Connector 29">
          <a:extLst>
            <a:ext uri="{FF2B5EF4-FFF2-40B4-BE49-F238E27FC236}">
              <a16:creationId xmlns:a16="http://schemas.microsoft.com/office/drawing/2014/main" id="{8F7CD3C2-2AD2-47AC-8EFA-EA6941EE6065}"/>
            </a:ext>
          </a:extLst>
        </xdr:cNvPr>
        <xdr:cNvCxnSpPr/>
      </xdr:nvCxnSpPr>
      <xdr:spPr>
        <a:xfrm>
          <a:off x="7955280" y="30480"/>
          <a:ext cx="0" cy="10972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83820</xdr:colOff>
      <xdr:row>0</xdr:row>
      <xdr:rowOff>30480</xdr:rowOff>
    </xdr:from>
    <xdr:to>
      <xdr:col>22</xdr:col>
      <xdr:colOff>83820</xdr:colOff>
      <xdr:row>5</xdr:row>
      <xdr:rowOff>167640</xdr:rowOff>
    </xdr:to>
    <xdr:cxnSp macro="">
      <xdr:nvCxnSpPr>
        <xdr:cNvPr id="31" name="Straight Connector 30">
          <a:extLst>
            <a:ext uri="{FF2B5EF4-FFF2-40B4-BE49-F238E27FC236}">
              <a16:creationId xmlns:a16="http://schemas.microsoft.com/office/drawing/2014/main" id="{790A9326-AE4A-4018-A8B3-150A7433FF51}"/>
            </a:ext>
          </a:extLst>
        </xdr:cNvPr>
        <xdr:cNvCxnSpPr/>
      </xdr:nvCxnSpPr>
      <xdr:spPr>
        <a:xfrm>
          <a:off x="12275820" y="30480"/>
          <a:ext cx="0" cy="10972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472440</xdr:colOff>
      <xdr:row>0</xdr:row>
      <xdr:rowOff>30480</xdr:rowOff>
    </xdr:from>
    <xdr:to>
      <xdr:col>16</xdr:col>
      <xdr:colOff>472440</xdr:colOff>
      <xdr:row>5</xdr:row>
      <xdr:rowOff>167640</xdr:rowOff>
    </xdr:to>
    <xdr:cxnSp macro="">
      <xdr:nvCxnSpPr>
        <xdr:cNvPr id="32" name="Straight Connector 31">
          <a:extLst>
            <a:ext uri="{FF2B5EF4-FFF2-40B4-BE49-F238E27FC236}">
              <a16:creationId xmlns:a16="http://schemas.microsoft.com/office/drawing/2014/main" id="{7D69E576-8D10-40CA-ACF0-8FAF4B266F73}"/>
            </a:ext>
          </a:extLst>
        </xdr:cNvPr>
        <xdr:cNvCxnSpPr/>
      </xdr:nvCxnSpPr>
      <xdr:spPr>
        <a:xfrm>
          <a:off x="10226040" y="30480"/>
          <a:ext cx="0" cy="10972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593271</xdr:colOff>
      <xdr:row>0</xdr:row>
      <xdr:rowOff>33747</xdr:rowOff>
    </xdr:from>
    <xdr:to>
      <xdr:col>22</xdr:col>
      <xdr:colOff>593271</xdr:colOff>
      <xdr:row>5</xdr:row>
      <xdr:rowOff>185058</xdr:rowOff>
    </xdr:to>
    <mc:AlternateContent xmlns:mc="http://schemas.openxmlformats.org/markup-compatibility/2006">
      <mc:Choice xmlns:a14="http://schemas.microsoft.com/office/drawing/2010/main" Requires="a14">
        <xdr:graphicFrame macro="">
          <xdr:nvGraphicFramePr>
            <xdr:cNvPr id="33" name="New Date (Year)">
              <a:extLst>
                <a:ext uri="{FF2B5EF4-FFF2-40B4-BE49-F238E27FC236}">
                  <a16:creationId xmlns:a16="http://schemas.microsoft.com/office/drawing/2014/main" id="{C1EA7C13-35C5-49A7-85B5-5C2D0FFDC57C}"/>
                </a:ext>
              </a:extLst>
            </xdr:cNvPr>
            <xdr:cNvGraphicFramePr/>
          </xdr:nvGraphicFramePr>
          <xdr:xfrm>
            <a:off x="0" y="0"/>
            <a:ext cx="0" cy="0"/>
          </xdr:xfrm>
          <a:graphic>
            <a:graphicData uri="http://schemas.microsoft.com/office/drawing/2010/slicer">
              <sle:slicer xmlns:sle="http://schemas.microsoft.com/office/drawing/2010/slicer" name="New Date (Year)"/>
            </a:graphicData>
          </a:graphic>
        </xdr:graphicFrame>
      </mc:Choice>
      <mc:Fallback>
        <xdr:sp macro="" textlink="">
          <xdr:nvSpPr>
            <xdr:cNvPr id="0" name=""/>
            <xdr:cNvSpPr>
              <a:spLocks noTextEdit="1"/>
            </xdr:cNvSpPr>
          </xdr:nvSpPr>
          <xdr:spPr>
            <a:xfrm>
              <a:off x="12175671" y="33747"/>
              <a:ext cx="1828800" cy="1103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23950</xdr:rowOff>
    </xdr:from>
    <xdr:to>
      <xdr:col>2</xdr:col>
      <xdr:colOff>69668</xdr:colOff>
      <xdr:row>9</xdr:row>
      <xdr:rowOff>119742</xdr:rowOff>
    </xdr:to>
    <mc:AlternateContent xmlns:mc="http://schemas.openxmlformats.org/markup-compatibility/2006">
      <mc:Choice xmlns:a14="http://schemas.microsoft.com/office/drawing/2010/main" Requires="a14">
        <xdr:graphicFrame macro="">
          <xdr:nvGraphicFramePr>
            <xdr:cNvPr id="34" name="FP">
              <a:extLst>
                <a:ext uri="{FF2B5EF4-FFF2-40B4-BE49-F238E27FC236}">
                  <a16:creationId xmlns:a16="http://schemas.microsoft.com/office/drawing/2014/main" id="{79507780-D1A9-4383-9FE5-468760AFFEC5}"/>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0" y="1166950"/>
              <a:ext cx="1288868" cy="648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112124</xdr:rowOff>
    </xdr:from>
    <xdr:to>
      <xdr:col>2</xdr:col>
      <xdr:colOff>97971</xdr:colOff>
      <xdr:row>41</xdr:row>
      <xdr:rowOff>10886</xdr:rowOff>
    </xdr:to>
    <mc:AlternateContent xmlns:mc="http://schemas.openxmlformats.org/markup-compatibility/2006">
      <mc:Choice xmlns:a14="http://schemas.microsoft.com/office/drawing/2010/main" Requires="a14">
        <xdr:graphicFrame macro="">
          <xdr:nvGraphicFramePr>
            <xdr:cNvPr id="35" name="EthnicGroup">
              <a:extLst>
                <a:ext uri="{FF2B5EF4-FFF2-40B4-BE49-F238E27FC236}">
                  <a16:creationId xmlns:a16="http://schemas.microsoft.com/office/drawing/2014/main" id="{4226C8EC-6D3D-4FE1-B6B5-EDD5FAAFEE37}"/>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0" y="4884149"/>
              <a:ext cx="1317171" cy="2613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9</xdr:row>
      <xdr:rowOff>124097</xdr:rowOff>
    </xdr:from>
    <xdr:to>
      <xdr:col>2</xdr:col>
      <xdr:colOff>65315</xdr:colOff>
      <xdr:row>13</xdr:row>
      <xdr:rowOff>21772</xdr:rowOff>
    </xdr:to>
    <mc:AlternateContent xmlns:mc="http://schemas.openxmlformats.org/markup-compatibility/2006">
      <mc:Choice xmlns:a14="http://schemas.microsoft.com/office/drawing/2010/main" Requires="a14">
        <xdr:graphicFrame macro="">
          <xdr:nvGraphicFramePr>
            <xdr:cNvPr id="36" name="Gender">
              <a:extLst>
                <a:ext uri="{FF2B5EF4-FFF2-40B4-BE49-F238E27FC236}">
                  <a16:creationId xmlns:a16="http://schemas.microsoft.com/office/drawing/2014/main" id="{A04E8023-8942-4D0A-A2A2-7D5B7B9E82C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 y="1819547"/>
              <a:ext cx="1284514" cy="62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37012</xdr:rowOff>
    </xdr:from>
    <xdr:to>
      <xdr:col>2</xdr:col>
      <xdr:colOff>87086</xdr:colOff>
      <xdr:row>26</xdr:row>
      <xdr:rowOff>98244</xdr:rowOff>
    </xdr:to>
    <mc:AlternateContent xmlns:mc="http://schemas.openxmlformats.org/markup-compatibility/2006">
      <mc:Choice xmlns:a14="http://schemas.microsoft.com/office/drawing/2010/main" Requires="a14">
        <xdr:graphicFrame macro="">
          <xdr:nvGraphicFramePr>
            <xdr:cNvPr id="37" name="BU Region">
              <a:extLst>
                <a:ext uri="{FF2B5EF4-FFF2-40B4-BE49-F238E27FC236}">
                  <a16:creationId xmlns:a16="http://schemas.microsoft.com/office/drawing/2014/main" id="{ED5248E4-6778-4217-A7B9-8BE131500DC8}"/>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0" y="2456362"/>
              <a:ext cx="1306286" cy="2413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175260</xdr:colOff>
      <xdr:row>22</xdr:row>
      <xdr:rowOff>133350</xdr:rowOff>
    </xdr:from>
    <xdr:to>
      <xdr:col>12</xdr:col>
      <xdr:colOff>68580</xdr:colOff>
      <xdr:row>32</xdr:row>
      <xdr:rowOff>30480</xdr:rowOff>
    </xdr:to>
    <xdr:graphicFrame macro="">
      <xdr:nvGraphicFramePr>
        <xdr:cNvPr id="6" name="Chart 5">
          <a:extLst>
            <a:ext uri="{FF2B5EF4-FFF2-40B4-BE49-F238E27FC236}">
              <a16:creationId xmlns:a16="http://schemas.microsoft.com/office/drawing/2014/main" id="{874589F5-7BF4-4164-9633-9137BE75AC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0</xdr:row>
      <xdr:rowOff>156210</xdr:rowOff>
    </xdr:from>
    <xdr:to>
      <xdr:col>11</xdr:col>
      <xdr:colOff>403860</xdr:colOff>
      <xdr:row>11</xdr:row>
      <xdr:rowOff>7620</xdr:rowOff>
    </xdr:to>
    <xdr:graphicFrame macro="">
      <xdr:nvGraphicFramePr>
        <xdr:cNvPr id="2" name="Chart 1">
          <a:extLst>
            <a:ext uri="{FF2B5EF4-FFF2-40B4-BE49-F238E27FC236}">
              <a16:creationId xmlns:a16="http://schemas.microsoft.com/office/drawing/2014/main" id="{C61258E9-DDC9-44B1-B47C-337451DF6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n Thi Pham" refreshedDate="44930.693804050927" backgroundQuery="1" createdVersion="7" refreshedVersion="7" minRefreshableVersion="3" recordCount="0" supportSubquery="1" supportAdvancedDrill="1" xr:uid="{8ED588EC-EB72-46F8-84F3-94CC27FC4544}">
  <cacheSource type="external" connectionId="6"/>
  <cacheFields count="6">
    <cacheField name="[HR Data].[BU Region].[BU Region]" caption="BU Region" numFmtId="0" hierarchy="8" level="1">
      <sharedItems count="6">
        <s v="Central"/>
        <s v="East"/>
        <s v="Midwest"/>
        <s v="North"/>
        <s v="Northwest"/>
        <s v="South"/>
      </sharedItems>
    </cacheField>
    <cacheField name="[HR Data].[FP].[FP]" caption="FP" numFmtId="0" hierarchy="5" level="1">
      <sharedItems count="2">
        <s v="FT"/>
        <s v="PT"/>
      </sharedItems>
    </cacheField>
    <cacheField name="[Measures].[Active Employees]" caption="Active Employees" numFmtId="0" hierarchy="31" level="32767"/>
    <cacheField name="[HR Data].[New Date (Year)].[New Date (Year)]" caption="New Date (Year)" numFmtId="0" hierarchy="17" level="1">
      <sharedItems containsSemiMixedTypes="0" containsNonDate="0" containsString="0"/>
    </cacheField>
    <cacheField name="[HR Data].[Gender].[Gender]" caption="Gender" numFmtId="0" hierarchy="2"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New Date]" caption="New Date" attribute="1" time="1" defaultMemberUniqueName="[HR Data].[New Date].[All]" allUniqueName="[HR Data].[New Date].[All]" dimensionUniqueName="[HR Data]" displayFolder="" count="0" memberValueDatatype="7" unbalanced="0"/>
    <cacheHierarchy uniqueName="[HR Data].[New Date (Year)]" caption="New Date (Year)" attribute="1" defaultMemberUniqueName="[HR Data].[New Date (Year)].[All]" allUniqueName="[HR Data].[New Date (Year)].[All]" dimensionUniqueName="[HR Data]" displayFolder="" count="2" memberValueDatatype="130" unbalanced="0">
      <fieldsUsage count="2">
        <fieldUsage x="-1"/>
        <fieldUsage x="3"/>
      </fieldsUsage>
    </cacheHierarchy>
    <cacheHierarchy uniqueName="[HR Data].[New Date (Quarter)]" caption="New Date (Quarter)" attribute="1" defaultMemberUniqueName="[HR Data].[New Date (Quarter)].[All]" allUniqueName="[HR Data].[New Date (Quarter)].[All]" dimensionUniqueName="[HR Data]" displayFolder="" count="0" memberValueDatatype="130" unbalanced="0"/>
    <cacheHierarchy uniqueName="[HR Data].[New Date (Month)]" caption="New Date (Month)" attribute="1" defaultMemberUniqueName="[HR Data].[New Date (Month)].[All]" allUniqueName="[HR Data].[New 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New Date (Month Index)]" caption="New Date (Month Index)" attribute="1" defaultMemberUniqueName="[HR Data].[New Date (Month Index)].[All]" allUniqueName="[HR Data].[New 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Tenure Months]" caption="Avg.Tenure Months" measure="1" displayFolder="" measureGroup="HR Data" count="0"/>
    <cacheHierarchy uniqueName="[Measures].[Separation]" caption="Sepa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n Thi Pham" refreshedDate="44930.69389490741" backgroundQuery="1" createdVersion="7" refreshedVersion="7" minRefreshableVersion="3" recordCount="0" supportSubquery="1" supportAdvancedDrill="1" xr:uid="{9E4413D3-22E4-4023-9D1B-8ABBF380B786}">
  <cacheSource type="external" connectionId="6"/>
  <cacheFields count="7">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M"/>
        <s v="F"/>
      </sharedItems>
    </cacheField>
    <cacheField name="[HR Data].[FP].[FP]" caption="FP" numFmtId="0" hierarchy="5" level="1">
      <sharedItems count="2">
        <s v="FT"/>
        <s v="PT"/>
      </sharedItems>
    </cacheField>
    <cacheField name="[HR Data].[EmpID].[EmpID]" caption="EmpID" numFmtId="0" hierarchy="1" level="1">
      <sharedItems containsSemiMixedTypes="0" containsNonDate="0" containsString="0"/>
    </cacheField>
    <cacheField name="[Measures].[Avg.Tenure Months]" caption="Avg.Tenure Months" numFmtId="0" hierarchy="33" level="32767"/>
    <cacheField name="[HR Data].[New Date (Year)].[New Date (Year)]" caption="New Date (Year)" numFmtId="0" hierarchy="17" level="1">
      <sharedItems containsSemiMixedTypes="0" containsNonDate="0" containsString="0"/>
    </cacheField>
    <cacheField name="[HR Data].[BU Region].[BU Region]" caption="BU Region" numFmtId="0" hierarchy="8" level="1">
      <sharedItems containsSemiMixedTypes="0" containsNonDate="0" containsString="0"/>
    </cacheField>
  </cacheFields>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2" memberValueDatatype="2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6"/>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New Date]" caption="New Date" attribute="1" time="1" defaultMemberUniqueName="[HR Data].[New Date].[All]" allUniqueName="[HR Data].[New Date].[All]" dimensionUniqueName="[HR Data]" displayFolder="" count="0" memberValueDatatype="7" unbalanced="0"/>
    <cacheHierarchy uniqueName="[HR Data].[New Date (Year)]" caption="New Date (Year)" attribute="1" defaultMemberUniqueName="[HR Data].[New Date (Year)].[All]" allUniqueName="[HR Data].[New Date (Year)].[All]" dimensionUniqueName="[HR Data]" displayFolder="" count="2" memberValueDatatype="130" unbalanced="0">
      <fieldsUsage count="2">
        <fieldUsage x="-1"/>
        <fieldUsage x="5"/>
      </fieldsUsage>
    </cacheHierarchy>
    <cacheHierarchy uniqueName="[HR Data].[New Date (Quarter)]" caption="New Date (Quarter)" attribute="1" defaultMemberUniqueName="[HR Data].[New Date (Quarter)].[All]" allUniqueName="[HR Data].[New Date (Quarter)].[All]" dimensionUniqueName="[HR Data]" displayFolder="" count="0" memberValueDatatype="130" unbalanced="0"/>
    <cacheHierarchy uniqueName="[HR Data].[New Date (Month)]" caption="New Date (Month)" attribute="1" defaultMemberUniqueName="[HR Data].[New Date (Month)].[All]" allUniqueName="[HR Data].[New 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New Date (Month Index)]" caption="New Date (Month Index)" attribute="1" defaultMemberUniqueName="[HR Data].[New Date (Month Index)].[All]" allUniqueName="[HR Data].[New 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Tenure Months]" caption="Avg.Tenure Months" measure="1" displayFolder="" measureGroup="HR Data" count="0" oneField="1">
      <fieldsUsage count="1">
        <fieldUsage x="4"/>
      </fieldsUsage>
    </cacheHierarchy>
    <cacheHierarchy uniqueName="[Measures].[Separation]" caption="Sepa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n Thi Pham" refreshedDate="44930.693895370372" backgroundQuery="1" createdVersion="7" refreshedVersion="7" minRefreshableVersion="3" recordCount="0" supportSubquery="1" supportAdvancedDrill="1" xr:uid="{92C23872-2B8F-4312-BFBE-EE6FCA2DBBC5}">
  <cacheSource type="external" connectionId="6"/>
  <cacheFields count="7">
    <cacheField name="[HR Data].[New Date].[New Date]" caption="New Date" numFmtId="0" hierarchy="16"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New Date (Month)].[New Date (Month)]" caption="New Date (Month)" numFmtId="0" hierarchy="19" level="1">
      <sharedItems containsNonDate="0" count="12">
        <s v="Jan"/>
        <s v="Feb"/>
        <s v="Mar"/>
        <s v="Apr"/>
        <s v="May"/>
        <s v="Jun"/>
        <s v="Jul"/>
        <s v="Aug"/>
        <s v="Sep"/>
        <s v="Oct"/>
        <s v="Nov"/>
        <s v="Dec"/>
      </sharedItems>
    </cacheField>
    <cacheField name="[HR Data].[New Date (Quarter)].[New Date (Quarter)]" caption="New Date (Quarter)" numFmtId="0" hierarchy="18" level="1">
      <sharedItems containsNonDate="0" count="4">
        <s v="Qtr1"/>
        <s v="Qtr2"/>
        <s v="Qtr3"/>
        <s v="Qtr4"/>
      </sharedItems>
    </cacheField>
    <cacheField name="[HR Data].[New Date (Year)].[New Date (Year)]" caption="New Date (Year)" numFmtId="0" hierarchy="17" level="1">
      <sharedItems count="4">
        <s v="2015"/>
        <s v="2016"/>
        <s v="2017"/>
        <s v="2018"/>
      </sharedItems>
    </cacheField>
    <cacheField name="[HR Data].[TermReason].[TermReason]" caption="TermReason" numFmtId="0" hierarchy="11" level="1">
      <sharedItems count="3">
        <s v=""/>
        <s v="Involuntary"/>
        <s v="Voluntary"/>
      </sharedItems>
    </cacheField>
    <cacheField name="[HR Data].[BU Region].[BU Region]" caption="BU Region" numFmtId="0" hierarchy="8"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0"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4"/>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New Date]" caption="New Date" attribute="1" time="1" defaultMemberUniqueName="[HR Data].[New Date].[All]" allUniqueName="[HR Data].[New Date].[All]" dimensionUniqueName="[HR Data]" displayFolder="" count="2" memberValueDatatype="7" unbalanced="0">
      <fieldsUsage count="2">
        <fieldUsage x="-1"/>
        <fieldUsage x="0"/>
      </fieldsUsage>
    </cacheHierarchy>
    <cacheHierarchy uniqueName="[HR Data].[New Date (Year)]" caption="New Date (Year)" attribute="1" defaultMemberUniqueName="[HR Data].[New Date (Year)].[All]" allUniqueName="[HR Data].[New Date (Year)].[All]" dimensionUniqueName="[HR Data]" displayFolder="" count="2" memberValueDatatype="130" unbalanced="0">
      <fieldsUsage count="2">
        <fieldUsage x="-1"/>
        <fieldUsage x="3"/>
      </fieldsUsage>
    </cacheHierarchy>
    <cacheHierarchy uniqueName="[HR Data].[New Date (Quarter)]" caption="New Date (Quarter)" attribute="1" defaultMemberUniqueName="[HR Data].[New Date (Quarter)].[All]" allUniqueName="[HR Data].[New Date (Quarter)].[All]" dimensionUniqueName="[HR Data]" displayFolder="" count="2" memberValueDatatype="130" unbalanced="0">
      <fieldsUsage count="2">
        <fieldUsage x="-1"/>
        <fieldUsage x="2"/>
      </fieldsUsage>
    </cacheHierarchy>
    <cacheHierarchy uniqueName="[HR Data].[New Date (Month)]" caption="New Date (Month)" attribute="1" defaultMemberUniqueName="[HR Data].[New Date (Month)].[All]" allUniqueName="[HR Data].[New Date (Month)].[All]" dimensionUniqueName="[HR Data]" displayFolder="" count="2" memberValueDatatype="130" unbalanced="0">
      <fieldsUsage count="2">
        <fieldUsage x="-1"/>
        <fieldUsage x="1"/>
      </fieldsUsage>
    </cacheHierarchy>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New Date (Month Index)]" caption="New Date (Month Index)" attribute="1" defaultMemberUniqueName="[HR Data].[New Date (Month Index)].[All]" allUniqueName="[HR Data].[New 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Tenure Months]" caption="Avg.Tenure Months" measure="1" displayFolder="" measureGroup="HR Data" count="0"/>
    <cacheHierarchy uniqueName="[Measures].[Separation]" caption="Sepa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n Thi Pham" refreshedDate="44930.665725578707" backgroundQuery="1" createdVersion="3" refreshedVersion="7" minRefreshableVersion="3" recordCount="0" supportSubquery="1" supportAdvancedDrill="1" xr:uid="{8170964A-77E9-4164-85DA-9ABE575F3AB6}">
  <cacheSource type="external" connectionId="6">
    <extLst>
      <ext xmlns:x14="http://schemas.microsoft.com/office/spreadsheetml/2009/9/main" uri="{F057638F-6D5F-4e77-A914-E7F072B9BCA8}">
        <x14:sourceConnection name="ThisWorkbookDataModel"/>
      </ext>
    </extLst>
  </cacheSource>
  <cacheFields count="0"/>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New Date]" caption="New Date" attribute="1" time="1" defaultMemberUniqueName="[HR Data].[New Date].[All]" allUniqueName="[HR Data].[New Date].[All]" dimensionUniqueName="[HR Data]" displayFolder="" count="0" memberValueDatatype="7" unbalanced="0"/>
    <cacheHierarchy uniqueName="[HR Data].[New Date (Year)]" caption="New Date (Year)" attribute="1" defaultMemberUniqueName="[HR Data].[New Date (Year)].[All]" allUniqueName="[HR Data].[New Date (Year)].[All]" dimensionUniqueName="[HR Data]" displayFolder="" count="2" memberValueDatatype="130" unbalanced="0"/>
    <cacheHierarchy uniqueName="[HR Data].[New Date (Quarter)]" caption="New Date (Quarter)" attribute="1" defaultMemberUniqueName="[HR Data].[New Date (Quarter)].[All]" allUniqueName="[HR Data].[New Date (Quarter)].[All]" dimensionUniqueName="[HR Data]" displayFolder="" count="0" memberValueDatatype="130" unbalanced="0"/>
    <cacheHierarchy uniqueName="[HR Data].[New Date (Month)]" caption="New Date (Month)" attribute="1" defaultMemberUniqueName="[HR Data].[New Date (Month)].[All]" allUniqueName="[HR Data].[New 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New Date (Month Index)]" caption="New Date (Month Index)" attribute="1" defaultMemberUniqueName="[HR Data].[New Date (Month Index)].[All]" allUniqueName="[HR Data].[New 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Tenure Months]" caption="Avg.Tenure Months" measure="1" displayFolder="" measureGroup="HR Data" count="0"/>
    <cacheHierarchy uniqueName="[Measures].[Separation]" caption="Sepa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7304452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n Thi Pham" refreshedDate="44930.693891782408" backgroundQuery="1" createdVersion="7" refreshedVersion="7" minRefreshableVersion="3" recordCount="0" supportSubquery="1" supportAdvancedDrill="1" xr:uid="{E5ED7EDA-D6DC-4DFC-978A-409B4DE83F6F}">
  <cacheSource type="external" connectionId="6"/>
  <cacheFields count="9">
    <cacheField name="[HR Data].[New Date].[New Date]" caption="New Date" numFmtId="0" hierarchy="16" level="1">
      <sharedItems containsSemiMixedTypes="0" containsNonDate="0" containsDate="1" containsString="0" minDate="2015-03-01T00:00:00" maxDate="2018-03-02T00:00:00" count="4">
        <d v="2015-03-01T00:00:00"/>
        <d v="2016-03-01T00:00:00"/>
        <d v="2017-03-01T00:00:00"/>
        <d v="2018-03-01T00:00:00"/>
      </sharedItems>
    </cacheField>
    <cacheField name="[HR Data].[New Date (Month)].[New Date (Month)]" caption="New Date (Month)" numFmtId="0" hierarchy="19" level="1">
      <sharedItems count="12">
        <s v="Jan"/>
        <s v="Feb"/>
        <s v="Mar"/>
        <s v="Apr"/>
        <s v="May"/>
        <s v="Jun"/>
        <s v="Jul"/>
        <s v="Aug"/>
        <s v="Sep"/>
        <s v="Oct"/>
        <s v="Nov"/>
        <s v="Dec"/>
      </sharedItems>
    </cacheField>
    <cacheField name="[HR Data].[New Date (Quarter)].[New Date (Quarter)]" caption="New Date (Quarter)" numFmtId="0" hierarchy="18" level="1">
      <sharedItems count="4">
        <s v="Qtr1"/>
        <s v="Qtr2"/>
        <s v="Qtr3"/>
        <s v="Qtr4"/>
      </sharedItems>
    </cacheField>
    <cacheField name="[HR Data].[New Date (Year)].[New Date (Year)]" caption="New Date (Year)" numFmtId="0" hierarchy="17" level="1">
      <sharedItems count="4">
        <s v="2015"/>
        <s v="2016"/>
        <s v="2017"/>
        <s v="2018"/>
      </sharedItems>
    </cacheField>
    <cacheField name="[Measures].[Active Employees]" caption="Active Employees" numFmtId="0" hierarchy="31" level="32767"/>
    <cacheField name="[Measures].[New Hires]" caption="New Hires" numFmtId="0" hierarchy="32" level="32767"/>
    <cacheField name="[HR Data].[Gender].[Gender]" caption="Gender" numFmtId="0" hierarchy="2" level="1">
      <sharedItems containsSemiMixedTypes="0" containsNonDate="0" containsString="0"/>
    </cacheField>
    <cacheField name="[HR Data].[BU Region].[BU Region]" caption="BU Region" numFmtId="0" hierarchy="8"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8">
    <cacheHierarchy uniqueName="[HR Data].[Date]" caption="Date" attribute="1" time="1" defaultMemberUniqueName="[HR Data].[Date].[All]" allUniqueName="[HR Data].[Date].[All]" dimensionUniqueName="[HR Data]" displayFolder="" count="2" memberValueDatatype="7" unbalanced="0"/>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6"/>
      </fieldsUsage>
    </cacheHierarchy>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8"/>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7"/>
      </fieldsUsage>
    </cacheHierarchy>
    <cacheHierarchy uniqueName="[HR Data].[HireDate]" caption="HireDate" attribute="1" defaultMemberUniqueName="[HR Data].[HireDate].[All]" allUniqueName="[HR Data].[HireDate].[All]" dimensionUniqueName="[HR Data]" displayFolder="" count="2" memberValueDatatype="130"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New Date]" caption="New Date" attribute="1" time="1" defaultMemberUniqueName="[HR Data].[New Date].[All]" allUniqueName="[HR Data].[New Date].[All]" dimensionUniqueName="[HR Data]" displayFolder="" count="2" memberValueDatatype="7" unbalanced="0">
      <fieldsUsage count="2">
        <fieldUsage x="-1"/>
        <fieldUsage x="0"/>
      </fieldsUsage>
    </cacheHierarchy>
    <cacheHierarchy uniqueName="[HR Data].[New Date (Year)]" caption="New Date (Year)" attribute="1" defaultMemberUniqueName="[HR Data].[New Date (Year)].[All]" allUniqueName="[HR Data].[New Date (Year)].[All]" dimensionUniqueName="[HR Data]" displayFolder="" count="2" memberValueDatatype="130" unbalanced="0">
      <fieldsUsage count="2">
        <fieldUsage x="-1"/>
        <fieldUsage x="3"/>
      </fieldsUsage>
    </cacheHierarchy>
    <cacheHierarchy uniqueName="[HR Data].[New Date (Quarter)]" caption="New Date (Quarter)" attribute="1" defaultMemberUniqueName="[HR Data].[New Date (Quarter)].[All]" allUniqueName="[HR Data].[New Date (Quarter)].[All]" dimensionUniqueName="[HR Data]" displayFolder="" count="2" memberValueDatatype="130" unbalanced="0">
      <fieldsUsage count="2">
        <fieldUsage x="-1"/>
        <fieldUsage x="2"/>
      </fieldsUsage>
    </cacheHierarchy>
    <cacheHierarchy uniqueName="[HR Data].[New Date (Month)]" caption="New Date (Month)" attribute="1" defaultMemberUniqueName="[HR Data].[New Date (Month)].[All]" allUniqueName="[HR Data].[New Date (Month)].[All]" dimensionUniqueName="[HR Data]" displayFolder="" count="2" memberValueDatatype="130" unbalanced="0">
      <fieldsUsage count="2">
        <fieldUsage x="-1"/>
        <fieldUsage x="1"/>
      </fieldsUsage>
    </cacheHierarchy>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2" memberValueDatatype="130" unbalanced="0"/>
    <cacheHierarchy uniqueName="[HR Data].[Date (Month)]" caption="Date (Month)" attribute="1" defaultMemberUniqueName="[HR Data].[Date (Month)].[All]" allUniqueName="[HR Data].[Date (Month)].[All]" dimensionUniqueName="[HR Data]" displayFolder="" count="2" memberValueDatatype="130" unbalanced="0"/>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HR Data].[New Date (Month Index)]" caption="New Date (Month Index)" attribute="1" defaultMemberUniqueName="[HR Data].[New Date (Month Index)].[All]" allUniqueName="[HR Data].[New 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Tenure Months]" caption="Avg.Tenure Months" measure="1" displayFolder="" measureGroup="HR Data" count="0"/>
    <cacheHierarchy uniqueName="[Measures].[Separation]" caption="Sepa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n Thi Pham" refreshedDate="44930.69389224537" backgroundQuery="1" createdVersion="7" refreshedVersion="7" minRefreshableVersion="3" recordCount="0" supportSubquery="1" supportAdvancedDrill="1" xr:uid="{279110AF-B614-4429-99C7-2CEFFAF36F93}">
  <cacheSource type="external" connectionId="6"/>
  <cacheFields count="6">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M"/>
        <s v="F"/>
      </sharedItems>
    </cacheField>
    <cacheField name="[Measures].[Active Employees]" caption="Active Employees" numFmtId="0" hierarchy="31" level="32767"/>
    <cacheField name="[HR Data].[FP].[FP]" caption="FP" numFmtId="0" hierarchy="5" level="1">
      <sharedItems count="2">
        <s v="FT"/>
        <s v="PT"/>
      </sharedItems>
    </cacheField>
    <cacheField name="[HR Data].[New Date (Year)].[New Date (Year)]" caption="New Date (Year)" numFmtId="0" hierarchy="17" level="1">
      <sharedItems containsSemiMixedTypes="0" containsNonDate="0" containsString="0"/>
    </cacheField>
    <cacheField name="[HR Data].[BU Region].[BU Region]" caption="BU Region" numFmtId="0" hierarchy="8" level="1">
      <sharedItems containsSemiMixedTypes="0" containsNonDate="0" containsString="0"/>
    </cacheField>
  </cacheFields>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New Date]" caption="New Date" attribute="1" time="1" defaultMemberUniqueName="[HR Data].[New Date].[All]" allUniqueName="[HR Data].[New Date].[All]" dimensionUniqueName="[HR Data]" displayFolder="" count="0" memberValueDatatype="7" unbalanced="0"/>
    <cacheHierarchy uniqueName="[HR Data].[New Date (Year)]" caption="New Date (Year)" attribute="1" defaultMemberUniqueName="[HR Data].[New Date (Year)].[All]" allUniqueName="[HR Data].[New Date (Year)].[All]" dimensionUniqueName="[HR Data]" displayFolder="" count="2" memberValueDatatype="130" unbalanced="0">
      <fieldsUsage count="2">
        <fieldUsage x="-1"/>
        <fieldUsage x="4"/>
      </fieldsUsage>
    </cacheHierarchy>
    <cacheHierarchy uniqueName="[HR Data].[New Date (Quarter)]" caption="New Date (Quarter)" attribute="1" defaultMemberUniqueName="[HR Data].[New Date (Quarter)].[All]" allUniqueName="[HR Data].[New Date (Quarter)].[All]" dimensionUniqueName="[HR Data]" displayFolder="" count="0" memberValueDatatype="130" unbalanced="0"/>
    <cacheHierarchy uniqueName="[HR Data].[New Date (Month)]" caption="New Date (Month)" attribute="1" defaultMemberUniqueName="[HR Data].[New Date (Month)].[All]" allUniqueName="[HR Data].[New 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New Date (Month Index)]" caption="New Date (Month Index)" attribute="1" defaultMemberUniqueName="[HR Data].[New Date (Month Index)].[All]" allUniqueName="[HR Data].[New 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Tenure Months]" caption="Avg.Tenure Months" measure="1" displayFolder="" measureGroup="HR Data" count="0"/>
    <cacheHierarchy uniqueName="[Measures].[Separation]" caption="Sepa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n Thi Pham" refreshedDate="44930.693892592593" backgroundQuery="1" createdVersion="7" refreshedVersion="7" minRefreshableVersion="3" recordCount="0" supportSubquery="1" supportAdvancedDrill="1" xr:uid="{A1152D85-6239-4564-9CAD-2489805CB2E2}">
  <cacheSource type="external" connectionId="6"/>
  <cacheFields count="6">
    <cacheField name="[HR Data].[Gender].[Gender]" caption="Gender" numFmtId="0" hierarchy="2" level="1">
      <sharedItems count="2">
        <s v="F"/>
        <s v="M"/>
      </sharedItems>
    </cacheField>
    <cacheField name="[HR Data].[AgeGroup].[AgeGroup]" caption="AgeGroup" numFmtId="0" hierarchy="12" level="1">
      <sharedItems count="2">
        <s v="&lt;30"/>
        <s v="30-49"/>
      </sharedItems>
    </cacheField>
    <cacheField name="[Measures].[Active Employees]" caption="Active Employees" numFmtId="0" hierarchy="31" level="32767"/>
    <cacheField name="[HR Data].[New Date (Year)].[New Date (Year)]" caption="New Date (Year)" numFmtId="0" hierarchy="17" level="1">
      <sharedItems containsSemiMixedTypes="0" containsNonDate="0" containsString="0"/>
    </cacheField>
    <cacheField name="[HR Data].[BU Region].[BU Region]" caption="BU Region" numFmtId="0" hierarchy="8"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New Date]" caption="New Date" attribute="1" time="1" defaultMemberUniqueName="[HR Data].[New Date].[All]" allUniqueName="[HR Data].[New Date].[All]" dimensionUniqueName="[HR Data]" displayFolder="" count="0" memberValueDatatype="7" unbalanced="0"/>
    <cacheHierarchy uniqueName="[HR Data].[New Date (Year)]" caption="New Date (Year)" attribute="1" defaultMemberUniqueName="[HR Data].[New Date (Year)].[All]" allUniqueName="[HR Data].[New Date (Year)].[All]" dimensionUniqueName="[HR Data]" displayFolder="" count="2" memberValueDatatype="130" unbalanced="0">
      <fieldsUsage count="2">
        <fieldUsage x="-1"/>
        <fieldUsage x="3"/>
      </fieldsUsage>
    </cacheHierarchy>
    <cacheHierarchy uniqueName="[HR Data].[New Date (Quarter)]" caption="New Date (Quarter)" attribute="1" defaultMemberUniqueName="[HR Data].[New Date (Quarter)].[All]" allUniqueName="[HR Data].[New Date (Quarter)].[All]" dimensionUniqueName="[HR Data]" displayFolder="" count="0" memberValueDatatype="130" unbalanced="0"/>
    <cacheHierarchy uniqueName="[HR Data].[New Date (Month)]" caption="New Date (Month)" attribute="1" defaultMemberUniqueName="[HR Data].[New Date (Month)].[All]" allUniqueName="[HR Data].[New 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New Date (Month Index)]" caption="New Date (Month Index)" attribute="1" defaultMemberUniqueName="[HR Data].[New Date (Month Index)].[All]" allUniqueName="[HR Data].[New 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Tenure Months]" caption="Avg.Tenure Months" measure="1" displayFolder="" measureGroup="HR Data" count="0"/>
    <cacheHierarchy uniqueName="[Measures].[Separation]" caption="Sepa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n Thi Pham" refreshedDate="44930.693892939817" backgroundQuery="1" createdVersion="7" refreshedVersion="7" minRefreshableVersion="3" recordCount="0" supportSubquery="1" supportAdvancedDrill="1" xr:uid="{1E14B091-4A21-45A5-ACAC-CCE69BF0F4AA}">
  <cacheSource type="external" connectionId="6"/>
  <cacheFields count="6">
    <cacheField name="[HR Data].[Gender].[Gender]" caption="Gender" numFmtId="0" hierarchy="2" level="1">
      <sharedItems count="2">
        <s v="F"/>
        <s v="M"/>
      </sharedItems>
    </cacheField>
    <cacheField name="[Measures].[Active Employees]" caption="Active Employees" numFmtId="0" hierarchy="31" level="32767"/>
    <cacheField name="[HR Data].[FP].[FP]" caption="FP" numFmtId="0" hierarchy="5" level="1">
      <sharedItems count="2">
        <s v="FT"/>
        <s v="PT"/>
      </sharedItems>
    </cacheField>
    <cacheField name="[HR Data].[New Date (Year)].[New Date (Year)]" caption="New Date (Year)" numFmtId="0" hierarchy="17" level="1">
      <sharedItems containsSemiMixedTypes="0" containsNonDate="0" containsString="0"/>
    </cacheField>
    <cacheField name="[HR Data].[BU Region].[BU Region]" caption="BU Region" numFmtId="0" hierarchy="8"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New Date]" caption="New Date" attribute="1" time="1" defaultMemberUniqueName="[HR Data].[New Date].[All]" allUniqueName="[HR Data].[New Date].[All]" dimensionUniqueName="[HR Data]" displayFolder="" count="0" memberValueDatatype="7" unbalanced="0"/>
    <cacheHierarchy uniqueName="[HR Data].[New Date (Year)]" caption="New Date (Year)" attribute="1" defaultMemberUniqueName="[HR Data].[New Date (Year)].[All]" allUniqueName="[HR Data].[New Date (Year)].[All]" dimensionUniqueName="[HR Data]" displayFolder="" count="2" memberValueDatatype="130" unbalanced="0">
      <fieldsUsage count="2">
        <fieldUsage x="-1"/>
        <fieldUsage x="3"/>
      </fieldsUsage>
    </cacheHierarchy>
    <cacheHierarchy uniqueName="[HR Data].[New Date (Quarter)]" caption="New Date (Quarter)" attribute="1" defaultMemberUniqueName="[HR Data].[New Date (Quarter)].[All]" allUniqueName="[HR Data].[New Date (Quarter)].[All]" dimensionUniqueName="[HR Data]" displayFolder="" count="0" memberValueDatatype="130" unbalanced="0"/>
    <cacheHierarchy uniqueName="[HR Data].[New Date (Month)]" caption="New Date (Month)" attribute="1" defaultMemberUniqueName="[HR Data].[New Date (Month)].[All]" allUniqueName="[HR Data].[New 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New Date (Month Index)]" caption="New Date (Month Index)" attribute="1" defaultMemberUniqueName="[HR Data].[New Date (Month Index)].[All]" allUniqueName="[HR Data].[New 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Tenure Months]" caption="Avg.Tenure Months" measure="1" displayFolder="" measureGroup="HR Data" count="0"/>
    <cacheHierarchy uniqueName="[Measures].[Separation]" caption="Sepa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n Thi Pham" refreshedDate="44930.69389328704" backgroundQuery="1" createdVersion="7" refreshedVersion="7" minRefreshableVersion="3" recordCount="0" supportSubquery="1" supportAdvancedDrill="1" xr:uid="{669E9C1F-3874-4D26-B8FD-6DCBB1CB9ADE}">
  <cacheSource type="external" connectionId="6"/>
  <cacheFields count="5">
    <cacheField name="[HR Data].[Gender].[Gender]" caption="Gender" numFmtId="0" hierarchy="2" level="1">
      <sharedItems count="2">
        <s v="F"/>
        <s v="M"/>
      </sharedItems>
    </cacheField>
    <cacheField name="[Measures].[Active Employees]" caption="Active Employees" numFmtId="0" hierarchy="31" level="32767"/>
    <cacheField name="[HR Data].[New Date (Year)].[New Date (Year)]" caption="New Date (Year)" numFmtId="0" hierarchy="17" level="1">
      <sharedItems containsSemiMixedTypes="0" containsNonDate="0" containsString="0"/>
    </cacheField>
    <cacheField name="[HR Data].[BU Region].[BU Region]" caption="BU Region" numFmtId="0" hierarchy="8"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4"/>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New Date]" caption="New Date" attribute="1" time="1" defaultMemberUniqueName="[HR Data].[New Date].[All]" allUniqueName="[HR Data].[New Date].[All]" dimensionUniqueName="[HR Data]" displayFolder="" count="0" memberValueDatatype="7" unbalanced="0"/>
    <cacheHierarchy uniqueName="[HR Data].[New Date (Year)]" caption="New Date (Year)" attribute="1" defaultMemberUniqueName="[HR Data].[New Date (Year)].[All]" allUniqueName="[HR Data].[New Date (Year)].[All]" dimensionUniqueName="[HR Data]" displayFolder="" count="2" memberValueDatatype="130" unbalanced="0">
      <fieldsUsage count="2">
        <fieldUsage x="-1"/>
        <fieldUsage x="2"/>
      </fieldsUsage>
    </cacheHierarchy>
    <cacheHierarchy uniqueName="[HR Data].[New Date (Quarter)]" caption="New Date (Quarter)" attribute="1" defaultMemberUniqueName="[HR Data].[New Date (Quarter)].[All]" allUniqueName="[HR Data].[New Date (Quarter)].[All]" dimensionUniqueName="[HR Data]" displayFolder="" count="0" memberValueDatatype="130" unbalanced="0"/>
    <cacheHierarchy uniqueName="[HR Data].[New Date (Month)]" caption="New Date (Month)" attribute="1" defaultMemberUniqueName="[HR Data].[New Date (Month)].[All]" allUniqueName="[HR Data].[New 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New Date (Month Index)]" caption="New Date (Month Index)" attribute="1" defaultMemberUniqueName="[HR Data].[New Date (Month Index)].[All]" allUniqueName="[HR Data].[New 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Tenure Months]" caption="Avg.Tenure Months" measure="1" displayFolder="" measureGroup="HR Data" count="0"/>
    <cacheHierarchy uniqueName="[Measures].[Separation]" caption="Sepa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n Thi Pham" refreshedDate="44930.693893634256" backgroundQuery="1" createdVersion="7" refreshedVersion="7" minRefreshableVersion="3" recordCount="0" supportSubquery="1" supportAdvancedDrill="1" xr:uid="{07E774AE-E92C-41BE-8F31-FFD579FCE939}">
  <cacheSource type="external" connectionId="6"/>
  <cacheFields count="6">
    <cacheField name="[HR Data].[Gender].[Gender]" caption="Gender" numFmtId="0" hierarchy="2" level="1">
      <sharedItems count="2">
        <s v="F"/>
        <s v="M"/>
      </sharedItems>
    </cacheField>
    <cacheField name="[HR Data].[PayType].[PayType]" caption="PayType" numFmtId="0" hierarchy="10" level="1">
      <sharedItems count="1">
        <s v="Hourly"/>
      </sharedItems>
    </cacheField>
    <cacheField name="[Measures].[Active Employees]" caption="Active Employees" numFmtId="0" hierarchy="31" level="32767"/>
    <cacheField name="[HR Data].[New Date (Year)].[New Date (Year)]" caption="New Date (Year)" numFmtId="0" hierarchy="17" level="1">
      <sharedItems containsSemiMixedTypes="0" containsNonDate="0" containsString="0"/>
    </cacheField>
    <cacheField name="[HR Data].[BU Region].[BU Region]" caption="BU Region" numFmtId="0" hierarchy="8"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New Date]" caption="New Date" attribute="1" time="1" defaultMemberUniqueName="[HR Data].[New Date].[All]" allUniqueName="[HR Data].[New Date].[All]" dimensionUniqueName="[HR Data]" displayFolder="" count="0" memberValueDatatype="7" unbalanced="0"/>
    <cacheHierarchy uniqueName="[HR Data].[New Date (Year)]" caption="New Date (Year)" attribute="1" defaultMemberUniqueName="[HR Data].[New Date (Year)].[All]" allUniqueName="[HR Data].[New Date (Year)].[All]" dimensionUniqueName="[HR Data]" displayFolder="" count="2" memberValueDatatype="130" unbalanced="0">
      <fieldsUsage count="2">
        <fieldUsage x="-1"/>
        <fieldUsage x="3"/>
      </fieldsUsage>
    </cacheHierarchy>
    <cacheHierarchy uniqueName="[HR Data].[New Date (Quarter)]" caption="New Date (Quarter)" attribute="1" defaultMemberUniqueName="[HR Data].[New Date (Quarter)].[All]" allUniqueName="[HR Data].[New Date (Quarter)].[All]" dimensionUniqueName="[HR Data]" displayFolder="" count="0" memberValueDatatype="130" unbalanced="0"/>
    <cacheHierarchy uniqueName="[HR Data].[New Date (Month)]" caption="New Date (Month)" attribute="1" defaultMemberUniqueName="[HR Data].[New Date (Month)].[All]" allUniqueName="[HR Data].[New 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New Date (Month Index)]" caption="New Date (Month Index)" attribute="1" defaultMemberUniqueName="[HR Data].[New Date (Month Index)].[All]" allUniqueName="[HR Data].[New 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Tenure Months]" caption="Avg.Tenure Months" measure="1" displayFolder="" measureGroup="HR Data" count="0"/>
    <cacheHierarchy uniqueName="[Measures].[Separation]" caption="Sepa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n Thi Pham" refreshedDate="44930.693894097225" backgroundQuery="1" createdVersion="7" refreshedVersion="7" minRefreshableVersion="3" recordCount="0" supportSubquery="1" supportAdvancedDrill="1" xr:uid="{691B3324-F287-4C25-B27A-B8EF3C1A083E}">
  <cacheSource type="external" connectionId="6"/>
  <cacheFields count="5">
    <cacheField name="[Measures].[TO %]" caption="TO %" numFmtId="0" hierarchy="35" level="32767"/>
    <cacheField name="[HR Data].[Gender].[Gender]" caption="Gender" numFmtId="0" hierarchy="2" level="1">
      <sharedItems count="1">
        <s v="M"/>
      </sharedItems>
    </cacheField>
    <cacheField name="[HR Data].[New Date (Year)].[New Date (Year)]" caption="New Date (Year)" numFmtId="0" hierarchy="17" level="1">
      <sharedItems count="1">
        <s v="2016"/>
      </sharedItems>
    </cacheField>
    <cacheField name="[HR Data].[BU Region].[BU Region]" caption="BU Region" numFmtId="0" hierarchy="8"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4"/>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New Date]" caption="New Date" attribute="1" time="1" defaultMemberUniqueName="[HR Data].[New Date].[All]" allUniqueName="[HR Data].[New Date].[All]" dimensionUniqueName="[HR Data]" displayFolder="" count="0" memberValueDatatype="7" unbalanced="0"/>
    <cacheHierarchy uniqueName="[HR Data].[New Date (Year)]" caption="New Date (Year)" attribute="1" defaultMemberUniqueName="[HR Data].[New Date (Year)].[All]" allUniqueName="[HR Data].[New Date (Year)].[All]" dimensionUniqueName="[HR Data]" displayFolder="" count="2" memberValueDatatype="130" unbalanced="0">
      <fieldsUsage count="2">
        <fieldUsage x="-1"/>
        <fieldUsage x="2"/>
      </fieldsUsage>
    </cacheHierarchy>
    <cacheHierarchy uniqueName="[HR Data].[New Date (Quarter)]" caption="New Date (Quarter)" attribute="1" defaultMemberUniqueName="[HR Data].[New Date (Quarter)].[All]" allUniqueName="[HR Data].[New Date (Quarter)].[All]" dimensionUniqueName="[HR Data]" displayFolder="" count="0" memberValueDatatype="130" unbalanced="0"/>
    <cacheHierarchy uniqueName="[HR Data].[New Date (Month)]" caption="New Date (Month)" attribute="1" defaultMemberUniqueName="[HR Data].[New Date (Month)].[All]" allUniqueName="[HR Data].[New 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New Date (Month Index)]" caption="New Date (Month Index)" attribute="1" defaultMemberUniqueName="[HR Data].[New Date (Month Index)].[All]" allUniqueName="[HR Data].[New 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Tenure Months]" caption="Avg.Tenure Months" measure="1" displayFolder="" measureGroup="HR Data" count="0"/>
    <cacheHierarchy uniqueName="[Measures].[Separation]" caption="Separation"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n Thi Pham" refreshedDate="44930.693894444441" backgroundQuery="1" createdVersion="7" refreshedVersion="7" minRefreshableVersion="3" recordCount="0" supportSubquery="1" supportAdvancedDrill="1" xr:uid="{421F8819-63B5-4BF2-A9E3-4F1BB4F73211}">
  <cacheSource type="external" connectionId="6"/>
  <cacheFields count="9">
    <cacheField name="[Measures].[Separation]" caption="Separation" numFmtId="0" hierarchy="34" level="32767"/>
    <cacheField name="[Measures].[Sum of BadHires]" caption="Sum of BadHires" numFmtId="0" hierarchy="29" level="32767"/>
    <cacheField name="[HR Data].[New Date].[New Date]" caption="New Date" numFmtId="0" hierarchy="16"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New Date (Month)].[New Date (Month)]" caption="New Date (Month)" numFmtId="0" hierarchy="19" level="1">
      <sharedItems containsNonDate="0" count="12">
        <s v="Jan"/>
        <s v="Feb"/>
        <s v="Mar"/>
        <s v="Apr"/>
        <s v="May"/>
        <s v="Jun"/>
        <s v="Jul"/>
        <s v="Aug"/>
        <s v="Sep"/>
        <s v="Oct"/>
        <s v="Nov"/>
        <s v="Dec"/>
      </sharedItems>
    </cacheField>
    <cacheField name="[HR Data].[New Date (Quarter)].[New Date (Quarter)]" caption="New Date (Quarter)" numFmtId="0" hierarchy="18" level="1">
      <sharedItems containsNonDate="0" count="4">
        <s v="Qtr1"/>
        <s v="Qtr2"/>
        <s v="Qtr3"/>
        <s v="Qtr4"/>
      </sharedItems>
    </cacheField>
    <cacheField name="[HR Data].[New Date (Year)].[New Date (Year)]" caption="New Date (Year)" numFmtId="0" hierarchy="17" level="1">
      <sharedItems count="2">
        <s v="2016"/>
        <s v="2015" u="1"/>
      </sharedItems>
    </cacheField>
    <cacheField name="[HR Data].[Gender].[Gender]" caption="Gender" numFmtId="0" hierarchy="2" level="1">
      <sharedItems containsSemiMixedTypes="0" containsNonDate="0" containsString="0"/>
    </cacheField>
    <cacheField name="[HR Data].[BU Region].[BU Region]" caption="BU Region" numFmtId="0" hierarchy="8"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6"/>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8"/>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7"/>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New Date]" caption="New Date" attribute="1" time="1" defaultMemberUniqueName="[HR Data].[New Date].[All]" allUniqueName="[HR Data].[New Date].[All]" dimensionUniqueName="[HR Data]" displayFolder="" count="2" memberValueDatatype="7" unbalanced="0">
      <fieldsUsage count="2">
        <fieldUsage x="-1"/>
        <fieldUsage x="2"/>
      </fieldsUsage>
    </cacheHierarchy>
    <cacheHierarchy uniqueName="[HR Data].[New Date (Year)]" caption="New Date (Year)" attribute="1" defaultMemberUniqueName="[HR Data].[New Date (Year)].[All]" allUniqueName="[HR Data].[New Date (Year)].[All]" dimensionUniqueName="[HR Data]" displayFolder="" count="2" memberValueDatatype="130" unbalanced="0">
      <fieldsUsage count="2">
        <fieldUsage x="-1"/>
        <fieldUsage x="5"/>
      </fieldsUsage>
    </cacheHierarchy>
    <cacheHierarchy uniqueName="[HR Data].[New Date (Quarter)]" caption="New Date (Quarter)" attribute="1" defaultMemberUniqueName="[HR Data].[New Date (Quarter)].[All]" allUniqueName="[HR Data].[New Date (Quarter)].[All]" dimensionUniqueName="[HR Data]" displayFolder="" count="2" memberValueDatatype="130" unbalanced="0">
      <fieldsUsage count="2">
        <fieldUsage x="-1"/>
        <fieldUsage x="4"/>
      </fieldsUsage>
    </cacheHierarchy>
    <cacheHierarchy uniqueName="[HR Data].[New Date (Month)]" caption="New Date (Month)" attribute="1" defaultMemberUniqueName="[HR Data].[New Date (Month)].[All]" allUniqueName="[HR Data].[New Date (Month)].[All]" dimensionUniqueName="[HR Data]" displayFolder="" count="2" memberValueDatatype="130" unbalanced="0">
      <fieldsUsage count="2">
        <fieldUsage x="-1"/>
        <fieldUsage x="3"/>
      </fieldsUsage>
    </cacheHierarchy>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New Date (Month Index)]" caption="New Date (Month Index)" attribute="1" defaultMemberUniqueName="[HR Data].[New Date (Month Index)].[All]" allUniqueName="[HR Data].[New 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1"/>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Tenure Months]" caption="Avg.Tenure Months" measure="1" displayFolder="" measureGroup="HR Data" count="0"/>
    <cacheHierarchy uniqueName="[Measures].[Separation]" caption="Separation"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DB38DD-68B2-4F69-856F-978E5D89C5A4}" name="Turnover" cacheId="568" applyNumberFormats="0" applyBorderFormats="0" applyFontFormats="0" applyPatternFormats="0" applyAlignmentFormats="0" applyWidthHeightFormats="1" dataCaption="Values" tag="879a2770-81cc-427a-acbc-0f8314fd64ae" updatedVersion="7" minRefreshableVersion="3" useAutoFormatting="1" itemPrintTitles="1" createdVersion="7" indent="0" outline="1" outlineData="1" multipleFieldFilters="0" chartFormat="1">
  <location ref="A29:C32" firstHeaderRow="1" firstDataRow="2" firstDataCol="1"/>
  <pivotFields count="5">
    <pivotField dataField="1" subtotalTop="0" showAll="0" defaultSubtotal="0"/>
    <pivotField axis="axisCol"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2">
    <i>
      <x/>
    </i>
    <i t="grand">
      <x/>
    </i>
  </rowItems>
  <colFields count="1">
    <field x="1"/>
  </colFields>
  <colItems count="2">
    <i>
      <x/>
    </i>
    <i t="grand">
      <x/>
    </i>
  </colItems>
  <dataFields count="1">
    <dataField fld="0" subtotal="count" baseField="2"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s>
  <pivotHierarchies count="38">
    <pivotHierarchy dragToData="1"/>
    <pivotHierarchy dragToData="1"/>
    <pivotHierarchy dragToData="1"/>
    <pivotHierarchy dragToData="1"/>
    <pivotHierarchy multipleItemSelectionAllowed="1" dragToData="1">
      <members count="1" level="1">
        <member name="[HR Data].[EthnicGroup].&amp;[Group C]"/>
      </members>
    </pivotHierarchy>
    <pivotHierarchy dragToData="1"/>
    <pivotHierarchy dragToData="1"/>
    <pivotHierarchy dragToData="1"/>
    <pivotHierarchy multipleItemSelectionAllowed="1" dragToData="1">
      <members count="1" level="1">
        <member name="[HR Data].[BU Region].&amp;[Central]"/>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6EB1A3-474F-49BF-9C57-4FCD1FAE407D}" name="Region" cacheId="541" applyNumberFormats="0" applyBorderFormats="0" applyFontFormats="0" applyPatternFormats="0" applyAlignmentFormats="0" applyWidthHeightFormats="1" dataCaption="Values" tag="40573585-f3ff-4637-a1ca-43071adf507b" updatedVersion="7" minRefreshableVersion="3" useAutoFormatting="1" itemPrintTitles="1" createdVersion="7" indent="0" outline="1" outlineData="1" multipleFieldFilters="0" chartFormat="3">
  <location ref="A3:D11" firstHeaderRow="1" firstDataRow="2" firstDataCol="1"/>
  <pivotFields count="6">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1">
    <field x="1"/>
  </colFields>
  <colItems count="3">
    <i>
      <x/>
    </i>
    <i>
      <x v="1"/>
    </i>
    <i t="grand">
      <x/>
    </i>
  </colItems>
  <dataFields count="1">
    <dataField fld="2" subtotal="count" baseField="0" baseItem="0"/>
  </dataFields>
  <chartFormats count="6">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dragToData="1"/>
    <pivotHierarchy multipleItemSelectionAllowed="1" dragToData="1">
      <members count="1" level="1">
        <member name="[HR Data].[Gender].&amp;[F]"/>
      </members>
    </pivotHierarchy>
    <pivotHierarchy dragToData="1"/>
    <pivotHierarchy multipleItemSelectionAllowed="1" dragToData="1">
      <members count="1" level="1">
        <member name="[HR Data].[EthnicGroup].&amp;[Group 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New Date (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549211A-E852-485E-B630-2C0EA0F1317D}" name="Tenure" cacheId="574" applyNumberFormats="0" applyBorderFormats="0" applyFontFormats="0" applyPatternFormats="0" applyAlignmentFormats="0" applyWidthHeightFormats="1" dataCaption="Values" tag="162cfa48-30e8-44a4-ade8-be11bc8c3060" updatedVersion="7" minRefreshableVersion="3" useAutoFormatting="1" itemPrintTitles="1" createdVersion="7" indent="0" outline="1" outlineData="1" multipleFieldFilters="0" chartFormat="3">
  <location ref="A3:D25" firstHeaderRow="1" firstDataRow="2" firstDataCol="1"/>
  <pivotFields count="7">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21">
    <i>
      <x/>
    </i>
    <i r="1">
      <x/>
    </i>
    <i>
      <x v="1"/>
    </i>
    <i r="1">
      <x v="1"/>
    </i>
    <i r="1">
      <x/>
    </i>
    <i>
      <x v="2"/>
    </i>
    <i r="1">
      <x v="1"/>
    </i>
    <i r="1">
      <x/>
    </i>
    <i>
      <x v="3"/>
    </i>
    <i r="1">
      <x v="1"/>
    </i>
    <i r="1">
      <x/>
    </i>
    <i>
      <x v="4"/>
    </i>
    <i r="1">
      <x v="1"/>
    </i>
    <i r="1">
      <x/>
    </i>
    <i>
      <x v="5"/>
    </i>
    <i r="1">
      <x v="1"/>
    </i>
    <i r="1">
      <x/>
    </i>
    <i>
      <x v="6"/>
    </i>
    <i r="1">
      <x v="1"/>
    </i>
    <i r="1">
      <x/>
    </i>
    <i t="grand">
      <x/>
    </i>
  </rowItems>
  <colFields count="1">
    <field x="2"/>
  </colFields>
  <colItems count="3">
    <i>
      <x/>
    </i>
    <i>
      <x v="1"/>
    </i>
    <i t="grand">
      <x/>
    </i>
  </colItems>
  <dataFields count="1">
    <dataField fld="4" subtotal="count" baseField="0" baseItem="0"/>
  </dataFields>
  <formats count="14">
    <format dxfId="125">
      <pivotArea collapsedLevelsAreSubtotals="1" fieldPosition="0">
        <references count="2">
          <reference field="0" count="1" selected="0">
            <x v="0"/>
          </reference>
          <reference field="1" count="0"/>
        </references>
      </pivotArea>
    </format>
    <format dxfId="124">
      <pivotArea collapsedLevelsAreSubtotals="1" fieldPosition="0">
        <references count="1">
          <reference field="0" count="1">
            <x v="1"/>
          </reference>
        </references>
      </pivotArea>
    </format>
    <format dxfId="123">
      <pivotArea collapsedLevelsAreSubtotals="1" fieldPosition="0">
        <references count="2">
          <reference field="0" count="1" selected="0">
            <x v="1"/>
          </reference>
          <reference field="1" count="0"/>
        </references>
      </pivotArea>
    </format>
    <format dxfId="122">
      <pivotArea collapsedLevelsAreSubtotals="1" fieldPosition="0">
        <references count="1">
          <reference field="0" count="1">
            <x v="2"/>
          </reference>
        </references>
      </pivotArea>
    </format>
    <format dxfId="121">
      <pivotArea collapsedLevelsAreSubtotals="1" fieldPosition="0">
        <references count="2">
          <reference field="0" count="1" selected="0">
            <x v="2"/>
          </reference>
          <reference field="1" count="0"/>
        </references>
      </pivotArea>
    </format>
    <format dxfId="120">
      <pivotArea collapsedLevelsAreSubtotals="1" fieldPosition="0">
        <references count="1">
          <reference field="0" count="1">
            <x v="3"/>
          </reference>
        </references>
      </pivotArea>
    </format>
    <format dxfId="119">
      <pivotArea collapsedLevelsAreSubtotals="1" fieldPosition="0">
        <references count="2">
          <reference field="0" count="1" selected="0">
            <x v="3"/>
          </reference>
          <reference field="1" count="0"/>
        </references>
      </pivotArea>
    </format>
    <format dxfId="118">
      <pivotArea collapsedLevelsAreSubtotals="1" fieldPosition="0">
        <references count="1">
          <reference field="0" count="1">
            <x v="4"/>
          </reference>
        </references>
      </pivotArea>
    </format>
    <format dxfId="117">
      <pivotArea collapsedLevelsAreSubtotals="1" fieldPosition="0">
        <references count="2">
          <reference field="0" count="1" selected="0">
            <x v="4"/>
          </reference>
          <reference field="1" count="0"/>
        </references>
      </pivotArea>
    </format>
    <format dxfId="116">
      <pivotArea collapsedLevelsAreSubtotals="1" fieldPosition="0">
        <references count="1">
          <reference field="0" count="1">
            <x v="5"/>
          </reference>
        </references>
      </pivotArea>
    </format>
    <format dxfId="115">
      <pivotArea collapsedLevelsAreSubtotals="1" fieldPosition="0">
        <references count="2">
          <reference field="0" count="1" selected="0">
            <x v="5"/>
          </reference>
          <reference field="1" count="0"/>
        </references>
      </pivotArea>
    </format>
    <format dxfId="114">
      <pivotArea collapsedLevelsAreSubtotals="1" fieldPosition="0">
        <references count="1">
          <reference field="0" count="1">
            <x v="6"/>
          </reference>
        </references>
      </pivotArea>
    </format>
    <format dxfId="113">
      <pivotArea collapsedLevelsAreSubtotals="1" fieldPosition="0">
        <references count="2">
          <reference field="0" count="1" selected="0">
            <x v="6"/>
          </reference>
          <reference field="1" count="0"/>
        </references>
      </pivotArea>
    </format>
    <format dxfId="112">
      <pivotArea grandRow="1" outline="0" collapsedLevelsAreSubtotals="1" fieldPosition="0"/>
    </format>
  </formats>
  <chartFormats count="2">
    <chartFormat chart="2" format="38" series="1">
      <pivotArea type="data" outline="0" fieldPosition="0">
        <references count="2">
          <reference field="4294967294" count="1" selected="0">
            <x v="0"/>
          </reference>
          <reference field="2" count="1" selected="0">
            <x v="0"/>
          </reference>
        </references>
      </pivotArea>
    </chartFormat>
    <chartFormat chart="2" format="39" series="1">
      <pivotArea type="data" outline="0" fieldPosition="0">
        <references count="2">
          <reference field="4294967294" count="1" selected="0">
            <x v="0"/>
          </reference>
          <reference field="2" count="1" selected="0">
            <x v="1"/>
          </reference>
        </references>
      </pivotArea>
    </chartFormat>
  </chartFormats>
  <pivotHierarchies count="38">
    <pivotHierarchy dragToData="1"/>
    <pivotHierarchy multipleItemSelectionAllowed="1" dragToData="1">
      <members count="1" level="1">
        <member name="[HR Data].[EmpID].&amp;[52994]"/>
      </members>
    </pivotHierarchy>
    <pivotHierarchy dragToData="1"/>
    <pivotHierarchy dragToData="1"/>
    <pivotHierarchy dragToData="1"/>
    <pivotHierarchy dragToData="1"/>
    <pivotHierarchy dragToData="1"/>
    <pivotHierarchy dragToData="1"/>
    <pivotHierarchy multipleItemSelectionAllowed="1" dragToData="1">
      <members count="1" level="1">
        <member name="[HR Data].[BU Region].&amp;[Central]"/>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New Date (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2E1F5B-499D-420D-AEA7-A4AB79FD2A9B}" name="AgeGroup" cacheId="556" applyNumberFormats="0" applyBorderFormats="0" applyFontFormats="0" applyPatternFormats="0" applyAlignmentFormats="0" applyWidthHeightFormats="1" dataCaption="Values" tag="09267935-c00a-4c1f-8056-f4bba0a019b3" updatedVersion="7" minRefreshableVersion="3" useAutoFormatting="1" itemPrintTitles="1" createdVersion="7" indent="0" outline="1" outlineData="1" multipleFieldFilters="0" chartFormat="4">
  <location ref="A22:D26" firstHeaderRow="1" firstDataRow="2" firstDataCol="1"/>
  <pivotFields count="6">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baseField="0" baseItem="0"/>
  </dataFields>
  <chartFormats count="2">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dragToData="1"/>
    <pivotHierarchy dragToData="1"/>
    <pivotHierarchy dragToData="1"/>
    <pivotHierarchy multipleItemSelectionAllowed="1" dragToData="1">
      <members count="1" level="1">
        <member name="[HR Data].[EthnicGroup].&amp;[Group C]"/>
      </members>
    </pivotHierarchy>
    <pivotHierarchy multipleItemSelectionAllowed="1" dragToData="1"/>
    <pivotHierarchy dragToData="1"/>
    <pivotHierarchy dragToData="1"/>
    <pivotHierarchy multipleItemSelectionAllowed="1" dragToData="1">
      <members count="1" level="1">
        <member name="[HR Data].[BU Region].&amp;[Central]"/>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New Date (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852132-6FB1-4D27-8F23-5669EA1A5500}" name="FL_PT" cacheId="559" applyNumberFormats="0" applyBorderFormats="0" applyFontFormats="0" applyPatternFormats="0" applyAlignmentFormats="0" applyWidthHeightFormats="1" dataCaption="Values" tag="75726b6b-233d-40c0-bfd0-e257fc2f028c" updatedVersion="7" minRefreshableVersion="3" useAutoFormatting="1" itemPrintTitles="1" createdVersion="7" indent="0" outline="1" outlineData="1" multipleFieldFilters="0" chartFormat="1">
  <location ref="A16:D20" firstHeaderRow="1" firstDataRow="2" firstDataCol="1"/>
  <pivotFields count="6">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chartFormats count="2">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s>
  <pivotHierarchies count="38">
    <pivotHierarchy dragToData="1"/>
    <pivotHierarchy dragToData="1"/>
    <pivotHierarchy dragToData="1"/>
    <pivotHierarchy dragToData="1"/>
    <pivotHierarchy multipleItemSelectionAllowed="1" dragToData="1">
      <members count="1" level="1">
        <member name="[HR Data].[EthnicGroup].&amp;[Group C]"/>
      </members>
    </pivotHierarchy>
    <pivotHierarchy dragToData="1"/>
    <pivotHierarchy dragToData="1"/>
    <pivotHierarchy dragToData="1"/>
    <pivotHierarchy multipleItemSelectionAllowed="1" dragToData="1">
      <members count="1" level="1">
        <member name="[HR Data].[BU Region].&amp;[Central]"/>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New Date (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003B13-64B2-4B1F-8917-D543A18C7CD4}" name="Pay Type" cacheId="565" applyNumberFormats="0" applyBorderFormats="0" applyFontFormats="0" applyPatternFormats="0" applyAlignmentFormats="0" applyWidthHeightFormats="1" dataCaption="Values" tag="82d07450-e911-446b-afbe-d6579b69f5de" updatedVersion="7" minRefreshableVersion="3" useAutoFormatting="1" itemPrintTitles="1" createdVersion="7" indent="0" outline="1" outlineData="1" multipleFieldFilters="0" chartFormat="1">
  <location ref="A9:D12" firstHeaderRow="1" firstDataRow="2" firstDataCol="1"/>
  <pivotFields count="6">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Fields count="1">
    <field x="0"/>
  </colFields>
  <colItems count="3">
    <i>
      <x/>
    </i>
    <i>
      <x v="1"/>
    </i>
    <i t="grand">
      <x/>
    </i>
  </colItems>
  <dataFields count="1">
    <dataField fld="2" subtotal="count" showDataAs="percentOfCol" baseField="0" baseItem="0" numFmtId="10"/>
  </dataFields>
  <pivotHierarchies count="38">
    <pivotHierarchy dragToData="1"/>
    <pivotHierarchy dragToData="1"/>
    <pivotHierarchy dragToData="1"/>
    <pivotHierarchy dragToData="1"/>
    <pivotHierarchy multipleItemSelectionAllowed="1" dragToData="1">
      <members count="1" level="1">
        <member name="[HR Data].[EthnicGroup].&amp;[Group C]"/>
      </members>
    </pivotHierarchy>
    <pivotHierarchy multipleItemSelectionAllowed="1" dragToData="1"/>
    <pivotHierarchy dragToData="1"/>
    <pivotHierarchy dragToData="1"/>
    <pivotHierarchy multipleItemSelectionAllowed="1" dragToData="1">
      <members count="1" level="1">
        <member name="[HR Data].[BU Region].&amp;[Central]"/>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New Date (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AEAD89-609E-4132-9B40-870C9C790DEC}" name="Gender" cacheId="562" applyNumberFormats="0" applyBorderFormats="0" applyFontFormats="0" applyPatternFormats="0" applyAlignmentFormats="0" applyWidthHeightFormats="1" dataCaption="Values" tag="5cf9c3e6-d49b-439a-bf78-9bb19ccd304e" updatedVersion="7" minRefreshableVersion="3" useAutoFormatting="1" itemPrintTitles="1" createdVersion="7" indent="0" outline="1" outlineData="1" multipleFieldFilters="0" chartFormat="1">
  <location ref="A1:B4"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8">
    <pivotHierarchy dragToData="1"/>
    <pivotHierarchy dragToData="1"/>
    <pivotHierarchy dragToData="1"/>
    <pivotHierarchy dragToData="1"/>
    <pivotHierarchy multipleItemSelectionAllowed="1" dragToData="1">
      <members count="1" level="1">
        <member name="[HR Data].[EthnicGroup].&amp;[Group C]"/>
      </members>
    </pivotHierarchy>
    <pivotHierarchy multipleItemSelectionAllowed="1" dragToData="1"/>
    <pivotHierarchy dragToData="1"/>
    <pivotHierarchy dragToData="1"/>
    <pivotHierarchy multipleItemSelectionAllowed="1" dragToData="1">
      <members count="1" level="1">
        <member name="[HR Data].[BU Region].&amp;[Central]"/>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New Date (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7C0110-5000-4D63-A0E4-C775ACF8E762}" name="Ethnicity" cacheId="553" applyNumberFormats="0" applyBorderFormats="0" applyFontFormats="0" applyPatternFormats="0" applyAlignmentFormats="0" applyWidthHeightFormats="1" dataCaption="Values" tag="6cb842b6-d6e5-42ef-864c-b7a02a331510" updatedVersion="7" minRefreshableVersion="3" useAutoFormatting="1" itemPrintTitles="1" createdVersion="7" indent="0" outline="1" outlineData="1" multipleFieldFilters="0" chartFormat="3">
  <location ref="A3:D25"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21">
    <i>
      <x/>
    </i>
    <i r="1">
      <x/>
    </i>
    <i>
      <x v="1"/>
    </i>
    <i r="1">
      <x v="1"/>
    </i>
    <i r="1">
      <x/>
    </i>
    <i>
      <x v="2"/>
    </i>
    <i r="1">
      <x v="1"/>
    </i>
    <i r="1">
      <x/>
    </i>
    <i>
      <x v="3"/>
    </i>
    <i r="1">
      <x v="1"/>
    </i>
    <i r="1">
      <x/>
    </i>
    <i>
      <x v="4"/>
    </i>
    <i r="1">
      <x v="1"/>
    </i>
    <i r="1">
      <x/>
    </i>
    <i>
      <x v="5"/>
    </i>
    <i r="1">
      <x v="1"/>
    </i>
    <i r="1">
      <x/>
    </i>
    <i>
      <x v="6"/>
    </i>
    <i r="1">
      <x v="1"/>
    </i>
    <i r="1">
      <x/>
    </i>
    <i t="grand">
      <x/>
    </i>
  </rowItems>
  <colFields count="1">
    <field x="3"/>
  </colFields>
  <colItems count="3">
    <i>
      <x/>
    </i>
    <i>
      <x v="1"/>
    </i>
    <i t="grand">
      <x/>
    </i>
  </colItems>
  <dataFields count="1">
    <dataField fld="2" subtotal="count" baseField="0" baseItem="0"/>
  </dataFields>
  <chartFormats count="2">
    <chartFormat chart="2" format="5" series="1">
      <pivotArea type="data" outline="0" fieldPosition="0">
        <references count="2">
          <reference field="4294967294" count="1" selected="0">
            <x v="0"/>
          </reference>
          <reference field="3" count="1" selected="0">
            <x v="0"/>
          </reference>
        </references>
      </pivotArea>
    </chartFormat>
    <chartFormat chart="2" format="6" series="1">
      <pivotArea type="data" outline="0" fieldPosition="0">
        <references count="2">
          <reference field="4294967294" count="1" selected="0">
            <x v="0"/>
          </reference>
          <reference field="3"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BU Region].&amp;[Central]"/>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New Date (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7F7A8E-FB10-462D-86CC-02C2EEC1F94D}" name="Actives" cacheId="550" applyNumberFormats="0" applyBorderFormats="0" applyFontFormats="0" applyPatternFormats="0" applyAlignmentFormats="0" applyWidthHeightFormats="1" dataCaption="Values" tag="7e87c4e7-5e80-4625-9eab-0800b206d0e6" updatedVersion="7" minRefreshableVersion="3" useAutoFormatting="1" itemPrintTitles="1" createdVersion="7" indent="0" outline="1" outlineData="1" multipleFieldFilters="0" chartFormat="3">
  <location ref="A3:C92" firstHeaderRow="0" firstDataRow="1" firstDataCol="1"/>
  <pivotFields count="9">
    <pivotField axis="axisRow" allDrilled="1" subtotalTop="0" showAll="0" dataSourceSort="1" defaultAttributeDrillState="1">
      <items count="5">
        <item x="0"/>
        <item x="1"/>
        <item x="2"/>
        <item x="3"/>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 allDrilled="1" subtotalTop="0" showAll="0" dataSourceSort="1" defaultAttributeDrillState="1"/>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Hierarchies count="38">
    <pivotHierarchy dragToData="1"/>
    <pivotHierarchy dragToData="1"/>
    <pivotHierarchy multipleItemSelectionAllowed="1" dragToData="1">
      <members count="1" level="1">
        <member name="[HR Data].[Gender].&amp;[F]"/>
      </members>
    </pivotHierarchy>
    <pivotHierarchy dragToData="1"/>
    <pivotHierarchy multipleItemSelectionAllowed="1" dragToData="1">
      <members count="1" level="1">
        <member name="[HR Data].[EthnicGroup].&amp;[Group C]"/>
      </members>
    </pivotHierarchy>
    <pivotHierarchy multipleItemSelectionAllowed="1" dragToData="1"/>
    <pivotHierarchy dragToData="1"/>
    <pivotHierarchy dragToData="1"/>
    <pivotHierarchy multipleItemSelectionAllowed="1" dragToData="1">
      <members count="1" level="1">
        <member name="[HR Data].[BU Region].&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7"/>
    <rowHierarchyUsage hierarchyUsage="18"/>
    <rowHierarchyUsage hierarchyUsage="19"/>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1B752E-F2BA-48C1-85ED-A161DF67DDA3}" name="PivotTable5" cacheId="571" applyNumberFormats="0" applyBorderFormats="0" applyFontFormats="0" applyPatternFormats="0" applyAlignmentFormats="0" applyWidthHeightFormats="1" dataCaption="Values" tag="c1dc5437-278e-4070-b1fc-6459d7c446f5" updatedVersion="7" minRefreshableVersion="3" useAutoFormatting="1" subtotalHiddenItems="1" itemPrintTitles="1" createdVersion="7" indent="0" outline="1" outlineData="1" multipleFieldFilters="0" chartFormat="3">
  <location ref="A3:C5" firstHeaderRow="0" firstDataRow="1" firstDataCol="1"/>
  <pivotFields count="9">
    <pivotField dataField="1" subtotalTop="0" showAll="0" defaultSubtotal="0"/>
    <pivotField dataField="1" subtotalTop="0" showAll="0" defaultSubtotal="0"/>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s="1" x="0" e="0"/>
        <item x="1" e="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4">
    <field x="5"/>
    <field x="4"/>
    <field x="3"/>
    <field x="2"/>
  </rowFields>
  <rowItems count="2">
    <i>
      <x/>
    </i>
    <i t="grand">
      <x/>
    </i>
  </rowItems>
  <colFields count="1">
    <field x="-2"/>
  </colFields>
  <colItems count="2">
    <i>
      <x/>
    </i>
    <i i="1">
      <x v="1"/>
    </i>
  </colItems>
  <dataFields count="2">
    <dataField fld="0" subtotal="count" baseField="0" baseItem="0"/>
    <dataField name="Sum of BadHires" fld="1"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6">
      <pivotArea type="data" outline="0" fieldPosition="0">
        <references count="2">
          <reference field="4294967294" count="1" selected="0">
            <x v="1"/>
          </reference>
          <reference field="5" count="1" selected="0">
            <x v="1"/>
          </reference>
        </references>
      </pivotArea>
    </chartFormat>
    <chartFormat chart="0" format="7">
      <pivotArea type="data" outline="0" fieldPosition="0">
        <references count="2">
          <reference field="4294967294" count="1" selected="0">
            <x v="0"/>
          </reference>
          <reference field="5" count="1" selected="0">
            <x v="1"/>
          </reference>
        </references>
      </pivotArea>
    </chartFormat>
    <chartFormat chart="0" format="8">
      <pivotArea type="data" outline="0" fieldPosition="0">
        <references count="2">
          <reference field="4294967294" count="1" selected="0">
            <x v="1"/>
          </reference>
          <reference field="5" count="1" selected="0">
            <x v="0"/>
          </reference>
        </references>
      </pivotArea>
    </chartFormat>
    <chartFormat chart="0" format="9">
      <pivotArea type="data" outline="0" fieldPosition="0">
        <references count="2">
          <reference field="4294967294" count="1" selected="0">
            <x v="0"/>
          </reference>
          <reference field="5" count="1" selected="0">
            <x v="0"/>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5" count="1" selected="0">
            <x v="1"/>
          </reference>
        </references>
      </pivotArea>
    </chartFormat>
    <chartFormat chart="2" format="18">
      <pivotArea type="data" outline="0" fieldPosition="0">
        <references count="2">
          <reference field="4294967294" count="1" selected="0">
            <x v="0"/>
          </reference>
          <reference field="5" count="1" selected="0">
            <x v="0"/>
          </reference>
        </references>
      </pivotArea>
    </chartFormat>
    <chartFormat chart="2" format="19" series="1">
      <pivotArea type="data" outline="0" fieldPosition="0">
        <references count="1">
          <reference field="4294967294" count="1" selected="0">
            <x v="1"/>
          </reference>
        </references>
      </pivotArea>
    </chartFormat>
    <chartFormat chart="2" format="20">
      <pivotArea type="data" outline="0" fieldPosition="0">
        <references count="2">
          <reference field="4294967294" count="1" selected="0">
            <x v="1"/>
          </reference>
          <reference field="5" count="1" selected="0">
            <x v="1"/>
          </reference>
        </references>
      </pivotArea>
    </chartFormat>
    <chartFormat chart="2" format="21">
      <pivotArea type="data" outline="0" fieldPosition="0">
        <references count="2">
          <reference field="4294967294" count="1" selected="0">
            <x v="1"/>
          </reference>
          <reference field="5" count="1" selected="0">
            <x v="0"/>
          </reference>
        </references>
      </pivotArea>
    </chartFormat>
  </chartFormats>
  <pivotHierarchies count="38">
    <pivotHierarchy dragToData="1"/>
    <pivotHierarchy dragToData="1"/>
    <pivotHierarchy multipleItemSelectionAllowed="1" dragToData="1">
      <members count="1" level="1">
        <member name="[HR Data].[Gender].&amp;[F]"/>
      </members>
    </pivotHierarchy>
    <pivotHierarchy dragToData="1"/>
    <pivotHierarchy multipleItemSelectionAllowed="1" dragToData="1">
      <members count="1" level="1">
        <member name="[HR Data].[EthnicGroup].&amp;[Group C]"/>
      </members>
    </pivotHierarchy>
    <pivotHierarchy multipleItemSelectionAllowed="1" dragToData="1"/>
    <pivotHierarchy dragToData="1"/>
    <pivotHierarchy dragToData="1"/>
    <pivotHierarchy multipleItemSelectionAllowed="1" dragToData="1">
      <members count="1" level="1">
        <member name="[HR Data].[BU Region].&amp;[Central]"/>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7"/>
    <rowHierarchyUsage hierarchyUsage="18"/>
    <rowHierarchyUsage hierarchyUsage="19"/>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D2F814-065C-4B29-AF3C-F8DBB7BCD7F0}" name="PivotTable1" cacheId="577" applyNumberFormats="0" applyBorderFormats="0" applyFontFormats="0" applyPatternFormats="0" applyAlignmentFormats="0" applyWidthHeightFormats="1" dataCaption="Values" tag="f7934987-953a-49f1-b91e-d79c8d34261c" updatedVersion="7" minRefreshableVersion="3" useAutoFormatting="1" itemPrintTitles="1" createdVersion="7" indent="0" outline="1" outlineData="1" multipleFieldFilters="0" chartFormat="1">
  <location ref="A2:E8" firstHeaderRow="1" firstDataRow="2" firstDataCol="1"/>
  <pivotFields count="7">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4">
    <field x="3"/>
    <field x="2"/>
    <field x="1"/>
    <field x="0"/>
  </rowFields>
  <rowItems count="5">
    <i>
      <x/>
    </i>
    <i>
      <x v="1"/>
    </i>
    <i>
      <x v="2"/>
    </i>
    <i>
      <x v="3"/>
    </i>
    <i t="grand">
      <x/>
    </i>
  </rowItems>
  <colFields count="1">
    <field x="4"/>
  </colFields>
  <colItems count="4">
    <i>
      <x/>
    </i>
    <i>
      <x v="1"/>
    </i>
    <i>
      <x v="2"/>
    </i>
    <i t="grand">
      <x/>
    </i>
  </colItems>
  <chartFormats count="3">
    <chartFormat chart="0" format="0" series="1">
      <pivotArea type="data" outline="0" fieldPosition="0">
        <references count="1">
          <reference field="4" count="1" selected="0">
            <x v="0"/>
          </reference>
        </references>
      </pivotArea>
    </chartFormat>
    <chartFormat chart="0" format="1" series="1">
      <pivotArea type="data" outline="0" fieldPosition="0">
        <references count="1">
          <reference field="4" count="1" selected="0">
            <x v="1"/>
          </reference>
        </references>
      </pivotArea>
    </chartFormat>
    <chartFormat chart="0" format="2" series="1">
      <pivotArea type="data" outline="0" fieldPosition="0">
        <references count="1">
          <reference field="4" count="1" selected="0">
            <x v="2"/>
          </reference>
        </references>
      </pivotArea>
    </chartFormat>
  </chartFormats>
  <pivotHierarchies count="38">
    <pivotHierarchy dragToData="1"/>
    <pivotHierarchy dragToData="1"/>
    <pivotHierarchy dragToData="1"/>
    <pivotHierarchy dragToData="1"/>
    <pivotHierarchy multipleItemSelectionAllowed="1" dragToData="1">
      <members count="1" level="1">
        <member name="[HR Data].[EthnicGroup].&amp;[Group C]"/>
      </members>
    </pivotHierarchy>
    <pivotHierarchy multipleItemSelectionAllowed="1" dragToData="1"/>
    <pivotHierarchy dragToData="1"/>
    <pivotHierarchy dragToData="1"/>
    <pivotHierarchy multipleItemSelectionAllowed="1" dragToData="1">
      <members count="1" level="1">
        <member name="[HR Data].[BU Region].&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7"/>
    <rowHierarchyUsage hierarchyUsage="18"/>
    <rowHierarchyUsage hierarchyUsage="19"/>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_Date__Year" xr10:uid="{EC983BD4-BAFF-4394-BF67-8789542EBD54}" sourceName="[HR Data].[New Date (Year)]">
  <pivotTables>
    <pivotTable tabId="3" name="Ethnicity"/>
    <pivotTable tabId="7" name="FL_PT"/>
    <pivotTable tabId="7" name="Gender"/>
    <pivotTable tabId="7" name="Pay Type"/>
    <pivotTable tabId="7" name="AgeGroup"/>
    <pivotTable tabId="7" name="Turnover"/>
    <pivotTable tabId="4" name="Region"/>
    <pivotTable tabId="5" name="PivotTable5"/>
    <pivotTable tabId="1" name="Tenure"/>
  </pivotTables>
  <data>
    <olap pivotCacheId="1473044528">
      <levels count="2">
        <level uniqueName="[HR Data].[New Date (Year)].[(All)]" sourceCaption="(All)" count="0"/>
        <level uniqueName="[HR Data].[New Date (Year)].[New Date (Year)]" sourceCaption="New Date (Year)" count="4">
          <ranges>
            <range startItem="0">
              <i n="[HR Data].[New Date (Year)].&amp;[2015]" c="2015"/>
              <i n="[HR Data].[New Date (Year)].&amp;[2016]" c="2016"/>
              <i n="[HR Data].[New Date (Year)].&amp;[2017]" c="2017"/>
              <i n="[HR Data].[New Date (Year)].&amp;[2018]" c="2018"/>
            </range>
          </ranges>
        </level>
      </levels>
      <selections count="1">
        <selection n="[HR Data].[New Date (Year)].&amp;[2016]"/>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1FCD3C62-7780-4A40-90BF-602552C4A39A}" sourceName="[HR Data].[FP]">
  <pivotTables>
    <pivotTable tabId="2" name="Actives"/>
    <pivotTable tabId="7" name="AgeGroup"/>
    <pivotTable tabId="7" name="Gender"/>
    <pivotTable tabId="7" name="Pay Type"/>
    <pivotTable tabId="5" name="PivotTable5"/>
    <pivotTable tabId="6" name="PivotTable1"/>
  </pivotTables>
  <data>
    <olap pivotCacheId="1473044528">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3C3413D0-958E-456D-AB00-2A15EBE2755F}" sourceName="[HR Data].[EthnicGroup]">
  <pivotTables>
    <pivotTable tabId="2" name="Actives"/>
    <pivotTable tabId="7" name="AgeGroup"/>
    <pivotTable tabId="7" name="FL_PT"/>
    <pivotTable tabId="7" name="Gender"/>
    <pivotTable tabId="7" name="Pay Type"/>
    <pivotTable tabId="7" name="Turnover"/>
    <pivotTable tabId="4" name="Region"/>
    <pivotTable tabId="5" name="PivotTable5"/>
    <pivotTable tabId="6" name="PivotTable1"/>
  </pivotTables>
  <data>
    <olap pivotCacheId="1473044528">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mp;[Group C]"/>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4A602CE-6562-4090-BE26-7EC409EBBBCA}" sourceName="[HR Data].[Gender]">
  <pivotTables>
    <pivotTable tabId="2" name="Actives"/>
    <pivotTable tabId="4" name="Region"/>
    <pivotTable tabId="5" name="PivotTable5"/>
  </pivotTables>
  <data>
    <olap pivotCacheId="1473044528">
      <levels count="2">
        <level uniqueName="[HR Data].[Gender].[(All)]" sourceCaption="(All)" count="0"/>
        <level uniqueName="[HR Data].[Gender].[Gender]" sourceCaption="Gender" count="2">
          <ranges>
            <range startItem="0">
              <i n="[HR Data].[Gender].&amp;[F]" c="F"/>
              <i n="[HR Data].[Gender].&amp;[M]" c="M"/>
            </range>
          </ranges>
        </level>
      </levels>
      <selections count="1">
        <selection n="[HR Data].[Gender].&amp;[F]"/>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903AC050-BE05-4FD9-8059-86AECCE49A7E}" sourceName="[HR Data].[BU Region]">
  <pivotTables>
    <pivotTable tabId="2" name="Actives"/>
    <pivotTable tabId="3" name="Ethnicity"/>
    <pivotTable tabId="7" name="AgeGroup"/>
    <pivotTable tabId="7" name="FL_PT"/>
    <pivotTable tabId="7" name="Gender"/>
    <pivotTable tabId="7" name="Pay Type"/>
    <pivotTable tabId="7" name="Turnover"/>
    <pivotTable tabId="5" name="PivotTable5"/>
    <pivotTable tabId="1" name="Tenure"/>
    <pivotTable tabId="6" name="PivotTable1"/>
  </pivotTables>
  <data>
    <olap pivotCacheId="1473044528">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mp;[Centra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ew Date (Year)" xr10:uid="{7119AB51-5A28-4172-B2A6-D0A09F5FF794}" cache="Slicer_New_Date__Year" caption="Year" level="1" rowHeight="234950"/>
  <slicer name="FP" xr10:uid="{47E27384-ACC1-45B7-AC7F-CB10B9136DBF}" cache="Slicer_FP" caption="Full_Part Time" columnCount="2" level="1" rowHeight="234950"/>
  <slicer name="EthnicGroup" xr10:uid="{2198B370-F2DF-4F68-81D4-857D362EDEE8}" cache="Slicer_EthnicGroup" caption="Ethnicity" level="1" rowHeight="234950"/>
  <slicer name="Gender" xr10:uid="{19C678D2-12B0-488E-8FFF-B7694979D980}" cache="Slicer_Gender" caption="Gender" columnCount="2" level="1" rowHeight="234950"/>
  <slicer name="BU Region" xr10:uid="{F1779FE9-10A8-493C-AC04-B1433FF11DF7}" cache="Slicer_BU_Region" caption="Reg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2D7D8-D1F6-4BA0-BDC1-5C474F542CF3}">
  <dimension ref="A1:W7"/>
  <sheetViews>
    <sheetView showGridLines="0" tabSelected="1" topLeftCell="A7" zoomScale="80" zoomScaleNormal="80" workbookViewId="0">
      <selection activeCell="Y30" sqref="Y30"/>
    </sheetView>
  </sheetViews>
  <sheetFormatPr defaultRowHeight="14.4" x14ac:dyDescent="0.3"/>
  <sheetData>
    <row r="1" spans="1:23" ht="18" x14ac:dyDescent="0.35">
      <c r="A1" s="7" t="s">
        <v>55</v>
      </c>
      <c r="E1" s="11" t="s">
        <v>56</v>
      </c>
      <c r="F1" s="12">
        <f>F6/E6</f>
        <v>0.625</v>
      </c>
      <c r="G1" s="16">
        <f>G6/E6</f>
        <v>0.375</v>
      </c>
    </row>
    <row r="4" spans="1:23" x14ac:dyDescent="0.3">
      <c r="H4" s="15" t="s">
        <v>57</v>
      </c>
      <c r="I4" s="14">
        <f>GETPIVOTDATA("[Measures].[Active Employees]",Headline!$A$9,"[HR Data].[Gender]","[HR Data].[Gender].&amp;[M]","[HR Data].[PayType]","[HR Data].[PayType].&amp;[Hourly]")</f>
        <v>1</v>
      </c>
      <c r="J4" s="14">
        <f>GETPIVOTDATA("[Measures].[Active Employees]",Headline!$A$9,"[HR Data].[Gender]","[HR Data].[Gender].&amp;[F]","[HR Data].[PayType]","[HR Data].[PayType].&amp;[Hourly]")</f>
        <v>1</v>
      </c>
      <c r="K4" s="15" t="s">
        <v>59</v>
      </c>
      <c r="L4" s="10">
        <f>GETPIVOTDATA("[Measures].[Active Employees]",Headline!$A$16,"[HR Data].[Gender]","[HR Data].[Gender].&amp;[M]","[HR Data].[FP]","[HR Data].[FP].&amp;[FT]")</f>
        <v>0</v>
      </c>
      <c r="M4" s="10">
        <f>GETPIVOTDATA("[Measures].[Active Employees]",Headline!$A$16,"[HR Data].[Gender]","[HR Data].[Gender].&amp;[F]","[HR Data].[FP]","[HR Data].[FP].&amp;[FT]")</f>
        <v>0.66666666666666663</v>
      </c>
    </row>
    <row r="5" spans="1:23" x14ac:dyDescent="0.3">
      <c r="H5" s="15" t="s">
        <v>58</v>
      </c>
      <c r="I5" s="14" t="e">
        <f>GETPIVOTDATA("[Measures].[Active Employees]",Headline!$A$9,"[HR Data].[Gender]","[HR Data].[Gender].&amp;[M]","[HR Data].[PayType]","[HR Data].[PayType].&amp;[Salary]")</f>
        <v>#REF!</v>
      </c>
      <c r="J5" s="14" t="e">
        <f>GETPIVOTDATA("[Measures].[Active Employees]",Headline!$A$9,"[HR Data].[Gender]","[HR Data].[Gender].&amp;[F]","[HR Data].[PayType]","[HR Data].[PayType].&amp;[Salary]")</f>
        <v>#REF!</v>
      </c>
      <c r="K5" s="15" t="s">
        <v>60</v>
      </c>
      <c r="L5" s="10">
        <f>GETPIVOTDATA("[Measures].[Active Employees]",Headline!$A$16,"[HR Data].[Gender]","[HR Data].[Gender].&amp;[M]","[HR Data].[FP]","[HR Data].[FP].&amp;[PT]")</f>
        <v>1</v>
      </c>
      <c r="M5" s="10">
        <f>GETPIVOTDATA("[Measures].[Active Employees]",Headline!$A$16,"[HR Data].[Gender]","[HR Data].[Gender].&amp;[F]","[HR Data].[FP]","[HR Data].[FP].&amp;[PT]")</f>
        <v>0.33333333333333331</v>
      </c>
    </row>
    <row r="6" spans="1:23" ht="15" thickBot="1" x14ac:dyDescent="0.35">
      <c r="E6" s="8">
        <f>GETPIVOTDATA("[Measures].[Active Employees]",Headline!$A$1)</f>
        <v>8</v>
      </c>
      <c r="F6" s="9">
        <f>GETPIVOTDATA("[Measures].[Active Employees]",Headline!$A$1,"[HR Data].[Gender]","[HR Data].[Gender].&amp;[M]")</f>
        <v>5</v>
      </c>
      <c r="G6" s="9">
        <f>GETPIVOTDATA("[Measures].[Active Employees]",Headline!$A$1,"[HR Data].[Gender]","[HR Data].[Gender].&amp;[F]")</f>
        <v>3</v>
      </c>
      <c r="R6" s="14">
        <f>GETPIVOTDATA("[Measures].[TO %]",Headline!$A$29)</f>
        <v>0.125</v>
      </c>
      <c r="S6" s="14">
        <f>GETPIVOTDATA("[Measures].[TO %]",Headline!$A$29,"[HR Data].[Gender]","[HR Data].[Gender].&amp;[M]")</f>
        <v>0.2</v>
      </c>
      <c r="T6" s="14" t="e">
        <f>GETPIVOTDATA("[Measures].[TO %]",Headline!$A$29,"[HR Data].[Gender]","[HR Data].[Gender].&amp;[F]")</f>
        <v>#REF!</v>
      </c>
      <c r="U6" s="14"/>
      <c r="V6" s="14"/>
    </row>
    <row r="7" spans="1:23" ht="15" thickTop="1" x14ac:dyDescent="0.3">
      <c r="A7" s="17"/>
      <c r="B7" s="17"/>
      <c r="C7" s="17"/>
      <c r="D7" s="17"/>
      <c r="E7" s="17"/>
      <c r="F7" s="17"/>
      <c r="G7" s="17"/>
      <c r="H7" s="17"/>
      <c r="I7" s="17"/>
      <c r="J7" s="17"/>
      <c r="K7" s="17"/>
      <c r="L7" s="17"/>
      <c r="M7" s="17"/>
      <c r="N7" s="17"/>
      <c r="O7" s="17"/>
      <c r="P7" s="17"/>
      <c r="Q7" s="17"/>
      <c r="R7" s="17"/>
      <c r="S7" s="17"/>
      <c r="T7" s="17"/>
      <c r="U7" s="17"/>
      <c r="V7" s="17"/>
      <c r="W7" s="17"/>
    </row>
  </sheetData>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D6983-097E-47A2-99BD-B99A207E6DF4}">
  <dimension ref="A1:D32"/>
  <sheetViews>
    <sheetView topLeftCell="A17" workbookViewId="0">
      <selection activeCell="A19" sqref="A18:A19"/>
    </sheetView>
  </sheetViews>
  <sheetFormatPr defaultRowHeight="14.4" x14ac:dyDescent="0.3"/>
  <cols>
    <col min="1" max="1" width="12.5546875" bestFit="1" customWidth="1"/>
    <col min="2" max="2" width="15.5546875" bestFit="1" customWidth="1"/>
    <col min="3" max="4" width="10.77734375" bestFit="1" customWidth="1"/>
  </cols>
  <sheetData>
    <row r="1" spans="1:4" x14ac:dyDescent="0.3">
      <c r="A1" s="1" t="s">
        <v>0</v>
      </c>
      <c r="B1" t="s">
        <v>30</v>
      </c>
    </row>
    <row r="2" spans="1:4" x14ac:dyDescent="0.3">
      <c r="A2" s="2" t="s">
        <v>39</v>
      </c>
      <c r="B2" s="3">
        <v>3</v>
      </c>
    </row>
    <row r="3" spans="1:4" x14ac:dyDescent="0.3">
      <c r="A3" s="2" t="s">
        <v>40</v>
      </c>
      <c r="B3" s="3">
        <v>5</v>
      </c>
    </row>
    <row r="4" spans="1:4" x14ac:dyDescent="0.3">
      <c r="A4" s="2" t="s">
        <v>1</v>
      </c>
      <c r="B4" s="3">
        <v>8</v>
      </c>
    </row>
    <row r="9" spans="1:4" x14ac:dyDescent="0.3">
      <c r="A9" s="1" t="s">
        <v>30</v>
      </c>
      <c r="B9" s="1" t="s">
        <v>41</v>
      </c>
    </row>
    <row r="10" spans="1:4" x14ac:dyDescent="0.3">
      <c r="A10" s="1" t="s">
        <v>0</v>
      </c>
      <c r="B10" t="s">
        <v>39</v>
      </c>
      <c r="C10" t="s">
        <v>40</v>
      </c>
      <c r="D10" t="s">
        <v>1</v>
      </c>
    </row>
    <row r="11" spans="1:4" x14ac:dyDescent="0.3">
      <c r="A11" s="2" t="s">
        <v>57</v>
      </c>
      <c r="B11" s="13">
        <v>1</v>
      </c>
      <c r="C11" s="13">
        <v>1</v>
      </c>
      <c r="D11" s="13">
        <v>1</v>
      </c>
    </row>
    <row r="12" spans="1:4" x14ac:dyDescent="0.3">
      <c r="A12" s="2" t="s">
        <v>1</v>
      </c>
      <c r="B12" s="13">
        <v>1</v>
      </c>
      <c r="C12" s="13">
        <v>1</v>
      </c>
      <c r="D12" s="13">
        <v>1</v>
      </c>
    </row>
    <row r="16" spans="1:4" x14ac:dyDescent="0.3">
      <c r="A16" s="1" t="s">
        <v>30</v>
      </c>
      <c r="B16" s="1" t="s">
        <v>41</v>
      </c>
    </row>
    <row r="17" spans="1:4" x14ac:dyDescent="0.3">
      <c r="A17" s="1" t="s">
        <v>0</v>
      </c>
      <c r="B17" t="s">
        <v>39</v>
      </c>
      <c r="C17" t="s">
        <v>40</v>
      </c>
      <c r="D17" t="s">
        <v>1</v>
      </c>
    </row>
    <row r="18" spans="1:4" x14ac:dyDescent="0.3">
      <c r="A18" s="2" t="s">
        <v>42</v>
      </c>
      <c r="B18" s="13">
        <v>0.66666666666666663</v>
      </c>
      <c r="C18" s="13">
        <v>0</v>
      </c>
      <c r="D18" s="13">
        <v>0.25</v>
      </c>
    </row>
    <row r="19" spans="1:4" x14ac:dyDescent="0.3">
      <c r="A19" s="2" t="s">
        <v>43</v>
      </c>
      <c r="B19" s="13">
        <v>0.33333333333333331</v>
      </c>
      <c r="C19" s="13">
        <v>1</v>
      </c>
      <c r="D19" s="13">
        <v>0.75</v>
      </c>
    </row>
    <row r="20" spans="1:4" x14ac:dyDescent="0.3">
      <c r="A20" s="2" t="s">
        <v>1</v>
      </c>
      <c r="B20" s="13">
        <v>1</v>
      </c>
      <c r="C20" s="13">
        <v>1</v>
      </c>
      <c r="D20" s="13">
        <v>1</v>
      </c>
    </row>
    <row r="22" spans="1:4" x14ac:dyDescent="0.3">
      <c r="A22" s="1" t="s">
        <v>30</v>
      </c>
      <c r="B22" s="1" t="s">
        <v>41</v>
      </c>
    </row>
    <row r="23" spans="1:4" x14ac:dyDescent="0.3">
      <c r="A23" s="1" t="s">
        <v>0</v>
      </c>
      <c r="B23" t="s">
        <v>39</v>
      </c>
      <c r="C23" t="s">
        <v>40</v>
      </c>
      <c r="D23" t="s">
        <v>1</v>
      </c>
    </row>
    <row r="24" spans="1:4" x14ac:dyDescent="0.3">
      <c r="A24" s="2" t="s">
        <v>61</v>
      </c>
      <c r="B24" s="3">
        <v>1</v>
      </c>
      <c r="C24" s="3">
        <v>1</v>
      </c>
      <c r="D24" s="3">
        <v>2</v>
      </c>
    </row>
    <row r="25" spans="1:4" x14ac:dyDescent="0.3">
      <c r="A25" s="2" t="s">
        <v>62</v>
      </c>
      <c r="B25" s="3">
        <v>2</v>
      </c>
      <c r="C25" s="3">
        <v>4</v>
      </c>
      <c r="D25" s="3">
        <v>6</v>
      </c>
    </row>
    <row r="26" spans="1:4" x14ac:dyDescent="0.3">
      <c r="A26" s="2" t="s">
        <v>1</v>
      </c>
      <c r="B26" s="3">
        <v>3</v>
      </c>
      <c r="C26" s="3">
        <v>5</v>
      </c>
      <c r="D26" s="3">
        <v>8</v>
      </c>
    </row>
    <row r="29" spans="1:4" x14ac:dyDescent="0.3">
      <c r="A29" s="1" t="s">
        <v>63</v>
      </c>
      <c r="B29" s="1" t="s">
        <v>41</v>
      </c>
    </row>
    <row r="30" spans="1:4" x14ac:dyDescent="0.3">
      <c r="A30" s="1" t="s">
        <v>0</v>
      </c>
      <c r="B30" t="s">
        <v>40</v>
      </c>
      <c r="C30" t="s">
        <v>1</v>
      </c>
    </row>
    <row r="31" spans="1:4" x14ac:dyDescent="0.3">
      <c r="A31" s="2" t="s">
        <v>19</v>
      </c>
      <c r="B31" s="13">
        <v>0.2</v>
      </c>
      <c r="C31" s="13">
        <v>0.125</v>
      </c>
    </row>
    <row r="32" spans="1:4" x14ac:dyDescent="0.3">
      <c r="A32" s="2" t="s">
        <v>1</v>
      </c>
      <c r="B32" s="13">
        <v>0.2</v>
      </c>
      <c r="C32" s="13">
        <v>0.125</v>
      </c>
    </row>
  </sheetData>
  <pageMargins left="0.7" right="0.7" top="0.75" bottom="0.75" header="0.3" footer="0.3"/>
  <pageSetup paperSize="9" orientation="portrait" horizontalDpi="30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3691A-B9D5-49CF-8B4A-B5392A7FF6DC}">
  <dimension ref="A3:D25"/>
  <sheetViews>
    <sheetView workbookViewId="0">
      <selection activeCell="G25" sqref="G25"/>
    </sheetView>
  </sheetViews>
  <sheetFormatPr defaultRowHeight="14.4" x14ac:dyDescent="0.3"/>
  <cols>
    <col min="1" max="1" width="15.88671875" bestFit="1" customWidth="1"/>
    <col min="2" max="2" width="15.5546875" bestFit="1" customWidth="1"/>
    <col min="3" max="3" width="3.109375" bestFit="1" customWidth="1"/>
    <col min="4" max="4" width="10.77734375" bestFit="1" customWidth="1"/>
  </cols>
  <sheetData>
    <row r="3" spans="1:4" x14ac:dyDescent="0.3">
      <c r="A3" s="1" t="s">
        <v>30</v>
      </c>
      <c r="B3" s="1" t="s">
        <v>41</v>
      </c>
    </row>
    <row r="4" spans="1:4" x14ac:dyDescent="0.3">
      <c r="A4" s="1" t="s">
        <v>0</v>
      </c>
      <c r="B4" t="s">
        <v>42</v>
      </c>
      <c r="C4" t="s">
        <v>43</v>
      </c>
      <c r="D4" t="s">
        <v>1</v>
      </c>
    </row>
    <row r="5" spans="1:4" x14ac:dyDescent="0.3">
      <c r="A5" s="2" t="s">
        <v>32</v>
      </c>
      <c r="B5" s="3"/>
      <c r="C5" s="3"/>
      <c r="D5" s="3"/>
    </row>
    <row r="6" spans="1:4" x14ac:dyDescent="0.3">
      <c r="A6" s="4" t="s">
        <v>40</v>
      </c>
      <c r="B6" s="3">
        <v>3</v>
      </c>
      <c r="C6" s="3">
        <v>2</v>
      </c>
      <c r="D6" s="3">
        <v>5</v>
      </c>
    </row>
    <row r="7" spans="1:4" x14ac:dyDescent="0.3">
      <c r="A7" s="2" t="s">
        <v>33</v>
      </c>
      <c r="B7" s="3"/>
      <c r="C7" s="3"/>
      <c r="D7" s="3"/>
    </row>
    <row r="8" spans="1:4" x14ac:dyDescent="0.3">
      <c r="A8" s="4" t="s">
        <v>39</v>
      </c>
      <c r="B8" s="3">
        <v>3</v>
      </c>
      <c r="C8" s="3">
        <v>1</v>
      </c>
      <c r="D8" s="3">
        <v>4</v>
      </c>
    </row>
    <row r="9" spans="1:4" x14ac:dyDescent="0.3">
      <c r="A9" s="4" t="s">
        <v>40</v>
      </c>
      <c r="B9" s="3">
        <v>2</v>
      </c>
      <c r="C9" s="3">
        <v>3</v>
      </c>
      <c r="D9" s="3">
        <v>5</v>
      </c>
    </row>
    <row r="10" spans="1:4" x14ac:dyDescent="0.3">
      <c r="A10" s="2" t="s">
        <v>34</v>
      </c>
      <c r="B10" s="3"/>
      <c r="C10" s="3"/>
      <c r="D10" s="3"/>
    </row>
    <row r="11" spans="1:4" x14ac:dyDescent="0.3">
      <c r="A11" s="4" t="s">
        <v>39</v>
      </c>
      <c r="B11" s="3">
        <v>2</v>
      </c>
      <c r="C11" s="3">
        <v>1</v>
      </c>
      <c r="D11" s="3">
        <v>3</v>
      </c>
    </row>
    <row r="12" spans="1:4" x14ac:dyDescent="0.3">
      <c r="A12" s="4" t="s">
        <v>40</v>
      </c>
      <c r="B12" s="3"/>
      <c r="C12" s="3">
        <v>5</v>
      </c>
      <c r="D12" s="3">
        <v>5</v>
      </c>
    </row>
    <row r="13" spans="1:4" x14ac:dyDescent="0.3">
      <c r="A13" s="2" t="s">
        <v>35</v>
      </c>
      <c r="B13" s="3"/>
      <c r="C13" s="3"/>
      <c r="D13" s="3"/>
    </row>
    <row r="14" spans="1:4" x14ac:dyDescent="0.3">
      <c r="A14" s="4" t="s">
        <v>39</v>
      </c>
      <c r="B14" s="3">
        <v>3</v>
      </c>
      <c r="C14" s="3"/>
      <c r="D14" s="3">
        <v>3</v>
      </c>
    </row>
    <row r="15" spans="1:4" x14ac:dyDescent="0.3">
      <c r="A15" s="4" t="s">
        <v>40</v>
      </c>
      <c r="B15" s="3">
        <v>2</v>
      </c>
      <c r="C15" s="3">
        <v>2</v>
      </c>
      <c r="D15" s="3">
        <v>4</v>
      </c>
    </row>
    <row r="16" spans="1:4" x14ac:dyDescent="0.3">
      <c r="A16" s="2" t="s">
        <v>36</v>
      </c>
      <c r="B16" s="3"/>
      <c r="C16" s="3"/>
      <c r="D16" s="3"/>
    </row>
    <row r="17" spans="1:4" x14ac:dyDescent="0.3">
      <c r="A17" s="4" t="s">
        <v>39</v>
      </c>
      <c r="B17" s="3">
        <v>2</v>
      </c>
      <c r="C17" s="3">
        <v>2</v>
      </c>
      <c r="D17" s="3">
        <v>4</v>
      </c>
    </row>
    <row r="18" spans="1:4" x14ac:dyDescent="0.3">
      <c r="A18" s="4" t="s">
        <v>40</v>
      </c>
      <c r="B18" s="3">
        <v>1</v>
      </c>
      <c r="C18" s="3">
        <v>3</v>
      </c>
      <c r="D18" s="3">
        <v>4</v>
      </c>
    </row>
    <row r="19" spans="1:4" x14ac:dyDescent="0.3">
      <c r="A19" s="2" t="s">
        <v>37</v>
      </c>
      <c r="B19" s="3"/>
      <c r="C19" s="3"/>
      <c r="D19" s="3"/>
    </row>
    <row r="20" spans="1:4" x14ac:dyDescent="0.3">
      <c r="A20" s="4" t="s">
        <v>39</v>
      </c>
      <c r="B20" s="3">
        <v>2</v>
      </c>
      <c r="C20" s="3">
        <v>2</v>
      </c>
      <c r="D20" s="3">
        <v>4</v>
      </c>
    </row>
    <row r="21" spans="1:4" x14ac:dyDescent="0.3">
      <c r="A21" s="4" t="s">
        <v>40</v>
      </c>
      <c r="B21" s="3">
        <v>1</v>
      </c>
      <c r="C21" s="3">
        <v>3</v>
      </c>
      <c r="D21" s="3">
        <v>4</v>
      </c>
    </row>
    <row r="22" spans="1:4" x14ac:dyDescent="0.3">
      <c r="A22" s="2" t="s">
        <v>38</v>
      </c>
      <c r="B22" s="3"/>
      <c r="C22" s="3"/>
      <c r="D22" s="3"/>
    </row>
    <row r="23" spans="1:4" x14ac:dyDescent="0.3">
      <c r="A23" s="4" t="s">
        <v>39</v>
      </c>
      <c r="B23" s="3">
        <v>2</v>
      </c>
      <c r="C23" s="3">
        <v>4</v>
      </c>
      <c r="D23" s="3">
        <v>6</v>
      </c>
    </row>
    <row r="24" spans="1:4" x14ac:dyDescent="0.3">
      <c r="A24" s="4" t="s">
        <v>40</v>
      </c>
      <c r="B24" s="3">
        <v>3</v>
      </c>
      <c r="C24" s="3">
        <v>2</v>
      </c>
      <c r="D24" s="3">
        <v>5</v>
      </c>
    </row>
    <row r="25" spans="1:4" x14ac:dyDescent="0.3">
      <c r="A25" s="2" t="s">
        <v>1</v>
      </c>
      <c r="B25" s="3">
        <v>26</v>
      </c>
      <c r="C25" s="3">
        <v>30</v>
      </c>
      <c r="D25" s="3">
        <v>56</v>
      </c>
    </row>
  </sheetData>
  <pageMargins left="0.7" right="0.7" top="0.75" bottom="0.75" header="0.3" footer="0.3"/>
  <pageSetup paperSize="9" orientation="portrait" horizontalDpi="30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6CC2-884C-4531-80D7-AA8D37C35FC7}">
  <dimension ref="A3:C92"/>
  <sheetViews>
    <sheetView topLeftCell="A4" workbookViewId="0">
      <selection activeCell="A10" sqref="A10"/>
    </sheetView>
  </sheetViews>
  <sheetFormatPr defaultRowHeight="14.4" x14ac:dyDescent="0.3"/>
  <cols>
    <col min="1" max="1" width="12.5546875" bestFit="1" customWidth="1"/>
    <col min="2" max="2" width="15.88671875" bestFit="1" customWidth="1"/>
    <col min="3" max="3" width="9.33203125" bestFit="1" customWidth="1"/>
  </cols>
  <sheetData>
    <row r="3" spans="1:3" x14ac:dyDescent="0.3">
      <c r="A3" s="1" t="s">
        <v>0</v>
      </c>
      <c r="B3" t="s">
        <v>30</v>
      </c>
      <c r="C3" t="s">
        <v>31</v>
      </c>
    </row>
    <row r="4" spans="1:3" x14ac:dyDescent="0.3">
      <c r="A4" s="2" t="s">
        <v>2</v>
      </c>
      <c r="B4" s="3"/>
      <c r="C4" s="3"/>
    </row>
    <row r="5" spans="1:3" x14ac:dyDescent="0.3">
      <c r="A5" s="4" t="s">
        <v>3</v>
      </c>
      <c r="B5" s="3"/>
      <c r="C5" s="3"/>
    </row>
    <row r="6" spans="1:3" x14ac:dyDescent="0.3">
      <c r="A6" s="5" t="s">
        <v>4</v>
      </c>
      <c r="B6" s="3">
        <v>2</v>
      </c>
      <c r="C6" s="6"/>
    </row>
    <row r="7" spans="1:3" x14ac:dyDescent="0.3">
      <c r="A7" s="5" t="s">
        <v>5</v>
      </c>
      <c r="B7" s="3">
        <v>2</v>
      </c>
      <c r="C7" s="6"/>
    </row>
    <row r="8" spans="1:3" x14ac:dyDescent="0.3">
      <c r="A8" s="5" t="s">
        <v>6</v>
      </c>
      <c r="B8" s="3">
        <v>2</v>
      </c>
      <c r="C8" s="6"/>
    </row>
    <row r="9" spans="1:3" x14ac:dyDescent="0.3">
      <c r="A9" s="4" t="s">
        <v>22</v>
      </c>
      <c r="B9" s="3">
        <v>2</v>
      </c>
      <c r="C9" s="6"/>
    </row>
    <row r="10" spans="1:3" x14ac:dyDescent="0.3">
      <c r="A10" s="4" t="s">
        <v>7</v>
      </c>
      <c r="B10" s="3"/>
      <c r="C10" s="3"/>
    </row>
    <row r="11" spans="1:3" x14ac:dyDescent="0.3">
      <c r="A11" s="5" t="s">
        <v>8</v>
      </c>
      <c r="B11" s="3">
        <v>2</v>
      </c>
      <c r="C11" s="6"/>
    </row>
    <row r="12" spans="1:3" x14ac:dyDescent="0.3">
      <c r="A12" s="5" t="s">
        <v>9</v>
      </c>
      <c r="B12" s="3">
        <v>2</v>
      </c>
      <c r="C12" s="6"/>
    </row>
    <row r="13" spans="1:3" x14ac:dyDescent="0.3">
      <c r="A13" s="5" t="s">
        <v>10</v>
      </c>
      <c r="B13" s="3">
        <v>2</v>
      </c>
      <c r="C13" s="6"/>
    </row>
    <row r="14" spans="1:3" x14ac:dyDescent="0.3">
      <c r="A14" s="4" t="s">
        <v>23</v>
      </c>
      <c r="B14" s="3">
        <v>2</v>
      </c>
      <c r="C14" s="6"/>
    </row>
    <row r="15" spans="1:3" x14ac:dyDescent="0.3">
      <c r="A15" s="4" t="s">
        <v>11</v>
      </c>
      <c r="B15" s="3"/>
      <c r="C15" s="3"/>
    </row>
    <row r="16" spans="1:3" x14ac:dyDescent="0.3">
      <c r="A16" s="5" t="s">
        <v>12</v>
      </c>
      <c r="B16" s="3">
        <v>2</v>
      </c>
      <c r="C16" s="6"/>
    </row>
    <row r="17" spans="1:3" x14ac:dyDescent="0.3">
      <c r="A17" s="5" t="s">
        <v>13</v>
      </c>
      <c r="B17" s="3">
        <v>2</v>
      </c>
      <c r="C17" s="6"/>
    </row>
    <row r="18" spans="1:3" x14ac:dyDescent="0.3">
      <c r="A18" s="5" t="s">
        <v>14</v>
      </c>
      <c r="B18" s="3">
        <v>2</v>
      </c>
      <c r="C18" s="6"/>
    </row>
    <row r="19" spans="1:3" x14ac:dyDescent="0.3">
      <c r="A19" s="4" t="s">
        <v>24</v>
      </c>
      <c r="B19" s="3">
        <v>2</v>
      </c>
      <c r="C19" s="6"/>
    </row>
    <row r="20" spans="1:3" x14ac:dyDescent="0.3">
      <c r="A20" s="4" t="s">
        <v>15</v>
      </c>
      <c r="B20" s="3"/>
      <c r="C20" s="3"/>
    </row>
    <row r="21" spans="1:3" x14ac:dyDescent="0.3">
      <c r="A21" s="5" t="s">
        <v>16</v>
      </c>
      <c r="B21" s="3">
        <v>2</v>
      </c>
      <c r="C21" s="6"/>
    </row>
    <row r="22" spans="1:3" x14ac:dyDescent="0.3">
      <c r="A22" s="5" t="s">
        <v>17</v>
      </c>
      <c r="B22" s="3">
        <v>2</v>
      </c>
      <c r="C22" s="6"/>
    </row>
    <row r="23" spans="1:3" x14ac:dyDescent="0.3">
      <c r="A23" s="5" t="s">
        <v>18</v>
      </c>
      <c r="B23" s="3">
        <v>2</v>
      </c>
      <c r="C23" s="6"/>
    </row>
    <row r="24" spans="1:3" x14ac:dyDescent="0.3">
      <c r="A24" s="4" t="s">
        <v>25</v>
      </c>
      <c r="B24" s="3">
        <v>2</v>
      </c>
      <c r="C24" s="6"/>
    </row>
    <row r="25" spans="1:3" x14ac:dyDescent="0.3">
      <c r="A25" s="2" t="s">
        <v>26</v>
      </c>
      <c r="B25" s="3">
        <v>2</v>
      </c>
      <c r="C25" s="6"/>
    </row>
    <row r="26" spans="1:3" x14ac:dyDescent="0.3">
      <c r="A26" s="2" t="s">
        <v>19</v>
      </c>
      <c r="B26" s="3"/>
      <c r="C26" s="3"/>
    </row>
    <row r="27" spans="1:3" x14ac:dyDescent="0.3">
      <c r="A27" s="4" t="s">
        <v>3</v>
      </c>
      <c r="B27" s="3"/>
      <c r="C27" s="3"/>
    </row>
    <row r="28" spans="1:3" x14ac:dyDescent="0.3">
      <c r="A28" s="5" t="s">
        <v>4</v>
      </c>
      <c r="B28" s="3">
        <v>2</v>
      </c>
      <c r="C28" s="6"/>
    </row>
    <row r="29" spans="1:3" x14ac:dyDescent="0.3">
      <c r="A29" s="5" t="s">
        <v>5</v>
      </c>
      <c r="B29" s="3">
        <v>2</v>
      </c>
      <c r="C29" s="6"/>
    </row>
    <row r="30" spans="1:3" x14ac:dyDescent="0.3">
      <c r="A30" s="5" t="s">
        <v>6</v>
      </c>
      <c r="B30" s="3">
        <v>2</v>
      </c>
      <c r="C30" s="6"/>
    </row>
    <row r="31" spans="1:3" x14ac:dyDescent="0.3">
      <c r="A31" s="4" t="s">
        <v>22</v>
      </c>
      <c r="B31" s="3">
        <v>2</v>
      </c>
      <c r="C31" s="6"/>
    </row>
    <row r="32" spans="1:3" x14ac:dyDescent="0.3">
      <c r="A32" s="4" t="s">
        <v>7</v>
      </c>
      <c r="B32" s="3"/>
      <c r="C32" s="3"/>
    </row>
    <row r="33" spans="1:3" x14ac:dyDescent="0.3">
      <c r="A33" s="5" t="s">
        <v>8</v>
      </c>
      <c r="B33" s="3">
        <v>2</v>
      </c>
      <c r="C33" s="6"/>
    </row>
    <row r="34" spans="1:3" x14ac:dyDescent="0.3">
      <c r="A34" s="5" t="s">
        <v>9</v>
      </c>
      <c r="B34" s="3">
        <v>2</v>
      </c>
      <c r="C34" s="6"/>
    </row>
    <row r="35" spans="1:3" x14ac:dyDescent="0.3">
      <c r="A35" s="5" t="s">
        <v>10</v>
      </c>
      <c r="B35" s="3">
        <v>2</v>
      </c>
      <c r="C35" s="6"/>
    </row>
    <row r="36" spans="1:3" x14ac:dyDescent="0.3">
      <c r="A36" s="4" t="s">
        <v>23</v>
      </c>
      <c r="B36" s="3">
        <v>2</v>
      </c>
      <c r="C36" s="6"/>
    </row>
    <row r="37" spans="1:3" x14ac:dyDescent="0.3">
      <c r="A37" s="4" t="s">
        <v>11</v>
      </c>
      <c r="B37" s="3"/>
      <c r="C37" s="3"/>
    </row>
    <row r="38" spans="1:3" x14ac:dyDescent="0.3">
      <c r="A38" s="5" t="s">
        <v>12</v>
      </c>
      <c r="B38" s="3">
        <v>2</v>
      </c>
      <c r="C38" s="6"/>
    </row>
    <row r="39" spans="1:3" x14ac:dyDescent="0.3">
      <c r="A39" s="5" t="s">
        <v>13</v>
      </c>
      <c r="B39" s="3">
        <v>2</v>
      </c>
      <c r="C39" s="6"/>
    </row>
    <row r="40" spans="1:3" x14ac:dyDescent="0.3">
      <c r="A40" s="5" t="s">
        <v>14</v>
      </c>
      <c r="B40" s="3">
        <v>2</v>
      </c>
      <c r="C40" s="6"/>
    </row>
    <row r="41" spans="1:3" x14ac:dyDescent="0.3">
      <c r="A41" s="4" t="s">
        <v>24</v>
      </c>
      <c r="B41" s="3">
        <v>2</v>
      </c>
      <c r="C41" s="6"/>
    </row>
    <row r="42" spans="1:3" x14ac:dyDescent="0.3">
      <c r="A42" s="4" t="s">
        <v>15</v>
      </c>
      <c r="B42" s="3"/>
      <c r="C42" s="3"/>
    </row>
    <row r="43" spans="1:3" x14ac:dyDescent="0.3">
      <c r="A43" s="5" t="s">
        <v>16</v>
      </c>
      <c r="B43" s="3">
        <v>2</v>
      </c>
      <c r="C43" s="6"/>
    </row>
    <row r="44" spans="1:3" x14ac:dyDescent="0.3">
      <c r="A44" s="5" t="s">
        <v>17</v>
      </c>
      <c r="B44" s="3">
        <v>2</v>
      </c>
      <c r="C44" s="6"/>
    </row>
    <row r="45" spans="1:3" x14ac:dyDescent="0.3">
      <c r="A45" s="5" t="s">
        <v>18</v>
      </c>
      <c r="B45" s="3">
        <v>3</v>
      </c>
      <c r="C45" s="6">
        <v>1</v>
      </c>
    </row>
    <row r="46" spans="1:3" x14ac:dyDescent="0.3">
      <c r="A46" s="4" t="s">
        <v>25</v>
      </c>
      <c r="B46" s="3">
        <v>3</v>
      </c>
      <c r="C46" s="6">
        <v>1</v>
      </c>
    </row>
    <row r="47" spans="1:3" x14ac:dyDescent="0.3">
      <c r="A47" s="2" t="s">
        <v>27</v>
      </c>
      <c r="B47" s="3">
        <v>3</v>
      </c>
      <c r="C47" s="6">
        <v>1</v>
      </c>
    </row>
    <row r="48" spans="1:3" x14ac:dyDescent="0.3">
      <c r="A48" s="2" t="s">
        <v>20</v>
      </c>
      <c r="B48" s="3"/>
      <c r="C48" s="3"/>
    </row>
    <row r="49" spans="1:3" x14ac:dyDescent="0.3">
      <c r="A49" s="4" t="s">
        <v>3</v>
      </c>
      <c r="B49" s="3"/>
      <c r="C49" s="3"/>
    </row>
    <row r="50" spans="1:3" x14ac:dyDescent="0.3">
      <c r="A50" s="5" t="s">
        <v>4</v>
      </c>
      <c r="B50" s="3">
        <v>3</v>
      </c>
      <c r="C50" s="6"/>
    </row>
    <row r="51" spans="1:3" x14ac:dyDescent="0.3">
      <c r="A51" s="5" t="s">
        <v>5</v>
      </c>
      <c r="B51" s="3">
        <v>3</v>
      </c>
      <c r="C51" s="6"/>
    </row>
    <row r="52" spans="1:3" x14ac:dyDescent="0.3">
      <c r="A52" s="5" t="s">
        <v>6</v>
      </c>
      <c r="B52" s="3">
        <v>3</v>
      </c>
      <c r="C52" s="6"/>
    </row>
    <row r="53" spans="1:3" x14ac:dyDescent="0.3">
      <c r="A53" s="4" t="s">
        <v>22</v>
      </c>
      <c r="B53" s="3">
        <v>3</v>
      </c>
      <c r="C53" s="6"/>
    </row>
    <row r="54" spans="1:3" x14ac:dyDescent="0.3">
      <c r="A54" s="4" t="s">
        <v>7</v>
      </c>
      <c r="B54" s="3"/>
      <c r="C54" s="3"/>
    </row>
    <row r="55" spans="1:3" x14ac:dyDescent="0.3">
      <c r="A55" s="5" t="s">
        <v>8</v>
      </c>
      <c r="B55" s="3">
        <v>2</v>
      </c>
      <c r="C55" s="6"/>
    </row>
    <row r="56" spans="1:3" x14ac:dyDescent="0.3">
      <c r="A56" s="5" t="s">
        <v>9</v>
      </c>
      <c r="B56" s="3">
        <v>2</v>
      </c>
      <c r="C56" s="6"/>
    </row>
    <row r="57" spans="1:3" x14ac:dyDescent="0.3">
      <c r="A57" s="5" t="s">
        <v>10</v>
      </c>
      <c r="B57" s="3">
        <v>4</v>
      </c>
      <c r="C57" s="6">
        <v>2</v>
      </c>
    </row>
    <row r="58" spans="1:3" x14ac:dyDescent="0.3">
      <c r="A58" s="4" t="s">
        <v>23</v>
      </c>
      <c r="B58" s="3">
        <v>4</v>
      </c>
      <c r="C58" s="6">
        <v>2</v>
      </c>
    </row>
    <row r="59" spans="1:3" x14ac:dyDescent="0.3">
      <c r="A59" s="4" t="s">
        <v>11</v>
      </c>
      <c r="B59" s="3"/>
      <c r="C59" s="3"/>
    </row>
    <row r="60" spans="1:3" x14ac:dyDescent="0.3">
      <c r="A60" s="5" t="s">
        <v>12</v>
      </c>
      <c r="B60" s="3">
        <v>4</v>
      </c>
      <c r="C60" s="6"/>
    </row>
    <row r="61" spans="1:3" x14ac:dyDescent="0.3">
      <c r="A61" s="5" t="s">
        <v>13</v>
      </c>
      <c r="B61" s="3">
        <v>6</v>
      </c>
      <c r="C61" s="6">
        <v>2</v>
      </c>
    </row>
    <row r="62" spans="1:3" x14ac:dyDescent="0.3">
      <c r="A62" s="5" t="s">
        <v>14</v>
      </c>
      <c r="B62" s="3">
        <v>5</v>
      </c>
      <c r="C62" s="6">
        <v>1</v>
      </c>
    </row>
    <row r="63" spans="1:3" x14ac:dyDescent="0.3">
      <c r="A63" s="4" t="s">
        <v>24</v>
      </c>
      <c r="B63" s="3">
        <v>5</v>
      </c>
      <c r="C63" s="6">
        <v>3</v>
      </c>
    </row>
    <row r="64" spans="1:3" x14ac:dyDescent="0.3">
      <c r="A64" s="4" t="s">
        <v>15</v>
      </c>
      <c r="B64" s="3"/>
      <c r="C64" s="3"/>
    </row>
    <row r="65" spans="1:3" x14ac:dyDescent="0.3">
      <c r="A65" s="5" t="s">
        <v>16</v>
      </c>
      <c r="B65" s="3">
        <v>5</v>
      </c>
      <c r="C65" s="6">
        <v>1</v>
      </c>
    </row>
    <row r="66" spans="1:3" x14ac:dyDescent="0.3">
      <c r="A66" s="5" t="s">
        <v>17</v>
      </c>
      <c r="B66" s="3">
        <v>5</v>
      </c>
      <c r="C66" s="6">
        <v>1</v>
      </c>
    </row>
    <row r="67" spans="1:3" x14ac:dyDescent="0.3">
      <c r="A67" s="5" t="s">
        <v>18</v>
      </c>
      <c r="B67" s="3">
        <v>5</v>
      </c>
      <c r="C67" s="6"/>
    </row>
    <row r="68" spans="1:3" x14ac:dyDescent="0.3">
      <c r="A68" s="4" t="s">
        <v>25</v>
      </c>
      <c r="B68" s="3">
        <v>5</v>
      </c>
      <c r="C68" s="6">
        <v>2</v>
      </c>
    </row>
    <row r="69" spans="1:3" x14ac:dyDescent="0.3">
      <c r="A69" s="2" t="s">
        <v>28</v>
      </c>
      <c r="B69" s="3">
        <v>5</v>
      </c>
      <c r="C69" s="6">
        <v>7</v>
      </c>
    </row>
    <row r="70" spans="1:3" x14ac:dyDescent="0.3">
      <c r="A70" s="2" t="s">
        <v>21</v>
      </c>
      <c r="B70" s="3"/>
      <c r="C70" s="3"/>
    </row>
    <row r="71" spans="1:3" x14ac:dyDescent="0.3">
      <c r="A71" s="4" t="s">
        <v>3</v>
      </c>
      <c r="B71" s="3"/>
      <c r="C71" s="3"/>
    </row>
    <row r="72" spans="1:3" x14ac:dyDescent="0.3">
      <c r="A72" s="5" t="s">
        <v>4</v>
      </c>
      <c r="B72" s="3">
        <v>5</v>
      </c>
      <c r="C72" s="6"/>
    </row>
    <row r="73" spans="1:3" x14ac:dyDescent="0.3">
      <c r="A73" s="5" t="s">
        <v>5</v>
      </c>
      <c r="B73" s="3">
        <v>5</v>
      </c>
      <c r="C73" s="6">
        <v>1</v>
      </c>
    </row>
    <row r="74" spans="1:3" x14ac:dyDescent="0.3">
      <c r="A74" s="5" t="s">
        <v>6</v>
      </c>
      <c r="B74" s="3">
        <v>8</v>
      </c>
      <c r="C74" s="6">
        <v>3</v>
      </c>
    </row>
    <row r="75" spans="1:3" x14ac:dyDescent="0.3">
      <c r="A75" s="4" t="s">
        <v>22</v>
      </c>
      <c r="B75" s="3">
        <v>8</v>
      </c>
      <c r="C75" s="6">
        <v>4</v>
      </c>
    </row>
    <row r="76" spans="1:3" x14ac:dyDescent="0.3">
      <c r="A76" s="4" t="s">
        <v>7</v>
      </c>
      <c r="B76" s="3"/>
      <c r="C76" s="3"/>
    </row>
    <row r="77" spans="1:3" x14ac:dyDescent="0.3">
      <c r="A77" s="5" t="s">
        <v>8</v>
      </c>
      <c r="B77" s="3">
        <v>9</v>
      </c>
      <c r="C77" s="6">
        <v>1</v>
      </c>
    </row>
    <row r="78" spans="1:3" x14ac:dyDescent="0.3">
      <c r="A78" s="5" t="s">
        <v>9</v>
      </c>
      <c r="B78" s="3">
        <v>8</v>
      </c>
      <c r="C78" s="6">
        <v>1</v>
      </c>
    </row>
    <row r="79" spans="1:3" x14ac:dyDescent="0.3">
      <c r="A79" s="5" t="s">
        <v>10</v>
      </c>
      <c r="B79" s="3">
        <v>9</v>
      </c>
      <c r="C79" s="6">
        <v>3</v>
      </c>
    </row>
    <row r="80" spans="1:3" x14ac:dyDescent="0.3">
      <c r="A80" s="4" t="s">
        <v>23</v>
      </c>
      <c r="B80" s="3">
        <v>9</v>
      </c>
      <c r="C80" s="6">
        <v>5</v>
      </c>
    </row>
    <row r="81" spans="1:3" x14ac:dyDescent="0.3">
      <c r="A81" s="4" t="s">
        <v>11</v>
      </c>
      <c r="B81" s="3"/>
      <c r="C81" s="3"/>
    </row>
    <row r="82" spans="1:3" x14ac:dyDescent="0.3">
      <c r="A82" s="5" t="s">
        <v>12</v>
      </c>
      <c r="B82" s="3">
        <v>6</v>
      </c>
      <c r="C82" s="6">
        <v>1</v>
      </c>
    </row>
    <row r="83" spans="1:3" x14ac:dyDescent="0.3">
      <c r="A83" s="5" t="s">
        <v>13</v>
      </c>
      <c r="B83" s="3">
        <v>8</v>
      </c>
      <c r="C83" s="6">
        <v>3</v>
      </c>
    </row>
    <row r="84" spans="1:3" x14ac:dyDescent="0.3">
      <c r="A84" s="5" t="s">
        <v>14</v>
      </c>
      <c r="B84" s="3">
        <v>5</v>
      </c>
      <c r="C84" s="6"/>
    </row>
    <row r="85" spans="1:3" x14ac:dyDescent="0.3">
      <c r="A85" s="4" t="s">
        <v>24</v>
      </c>
      <c r="B85" s="3">
        <v>5</v>
      </c>
      <c r="C85" s="6">
        <v>4</v>
      </c>
    </row>
    <row r="86" spans="1:3" x14ac:dyDescent="0.3">
      <c r="A86" s="4" t="s">
        <v>15</v>
      </c>
      <c r="B86" s="3"/>
      <c r="C86" s="3"/>
    </row>
    <row r="87" spans="1:3" x14ac:dyDescent="0.3">
      <c r="A87" s="5" t="s">
        <v>16</v>
      </c>
      <c r="B87" s="3">
        <v>6</v>
      </c>
      <c r="C87" s="6">
        <v>1</v>
      </c>
    </row>
    <row r="88" spans="1:3" x14ac:dyDescent="0.3">
      <c r="A88" s="5" t="s">
        <v>17</v>
      </c>
      <c r="B88" s="3">
        <v>5</v>
      </c>
      <c r="C88" s="6"/>
    </row>
    <row r="89" spans="1:3" x14ac:dyDescent="0.3">
      <c r="A89" s="5" t="s">
        <v>18</v>
      </c>
      <c r="B89" s="3">
        <v>5</v>
      </c>
      <c r="C89" s="6"/>
    </row>
    <row r="90" spans="1:3" x14ac:dyDescent="0.3">
      <c r="A90" s="4" t="s">
        <v>25</v>
      </c>
      <c r="B90" s="3">
        <v>5</v>
      </c>
      <c r="C90" s="6">
        <v>1</v>
      </c>
    </row>
    <row r="91" spans="1:3" x14ac:dyDescent="0.3">
      <c r="A91" s="2" t="s">
        <v>29</v>
      </c>
      <c r="B91" s="3">
        <v>5</v>
      </c>
      <c r="C91" s="6">
        <v>14</v>
      </c>
    </row>
    <row r="92" spans="1:3" x14ac:dyDescent="0.3">
      <c r="A92" s="2" t="s">
        <v>1</v>
      </c>
      <c r="B92" s="3">
        <v>5</v>
      </c>
      <c r="C92" s="6">
        <v>22</v>
      </c>
    </row>
  </sheetData>
  <pageMargins left="0.7" right="0.7" top="0.75" bottom="0.75" header="0.3" footer="0.3"/>
  <pageSetup paperSize="9" orientation="portrait" horizontalDpi="30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C17E4-3768-4B76-BDA5-5279400E6D0F}">
  <dimension ref="A3:C5"/>
  <sheetViews>
    <sheetView workbookViewId="0">
      <selection activeCell="C27" sqref="C27"/>
    </sheetView>
  </sheetViews>
  <sheetFormatPr defaultRowHeight="14.4" x14ac:dyDescent="0.3"/>
  <cols>
    <col min="1" max="1" width="12.5546875" bestFit="1" customWidth="1"/>
    <col min="2" max="2" width="10.109375" bestFit="1" customWidth="1"/>
    <col min="3" max="3" width="14.88671875" bestFit="1" customWidth="1"/>
  </cols>
  <sheetData>
    <row r="3" spans="1:3" x14ac:dyDescent="0.3">
      <c r="A3" s="1" t="s">
        <v>0</v>
      </c>
      <c r="B3" t="s">
        <v>51</v>
      </c>
      <c r="C3" t="s">
        <v>52</v>
      </c>
    </row>
    <row r="4" spans="1:3" x14ac:dyDescent="0.3">
      <c r="A4" s="2" t="s">
        <v>19</v>
      </c>
      <c r="B4" s="6"/>
      <c r="C4" s="3">
        <v>1</v>
      </c>
    </row>
    <row r="5" spans="1:3" x14ac:dyDescent="0.3">
      <c r="A5" s="2" t="s">
        <v>1</v>
      </c>
      <c r="B5" s="6"/>
      <c r="C5" s="3">
        <v>1</v>
      </c>
    </row>
  </sheetData>
  <pageMargins left="0.7" right="0.7" top="0.75" bottom="0.75" header="0.3" footer="0.3"/>
  <pageSetup paperSize="9" orientation="portrait" horizontalDpi="300"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C9144-7A22-4591-B4F0-0A450C8D2007}">
  <dimension ref="A2:E8"/>
  <sheetViews>
    <sheetView workbookViewId="0">
      <selection activeCell="A4" sqref="A4:E4"/>
      <pivotSelection pane="bottomRight" showHeader="1" extendable="1" axis="axisRow" max="5" activeRow="3" previousRow="3" click="1" r:id="rId1">
        <pivotArea dataOnly="0" fieldPosition="0">
          <references count="1">
            <reference field="3" count="1">
              <x v="0"/>
            </reference>
          </references>
        </pivotArea>
      </pivotSelection>
    </sheetView>
  </sheetViews>
  <sheetFormatPr defaultRowHeight="14.4" x14ac:dyDescent="0.3"/>
  <cols>
    <col min="1" max="1" width="12.5546875" bestFit="1" customWidth="1"/>
    <col min="2" max="2" width="15.5546875" bestFit="1" customWidth="1"/>
    <col min="3" max="3" width="10.77734375" bestFit="1" customWidth="1"/>
    <col min="4" max="4" width="9.33203125" bestFit="1" customWidth="1"/>
    <col min="5" max="5" width="10.77734375" bestFit="1" customWidth="1"/>
  </cols>
  <sheetData>
    <row r="2" spans="1:5" x14ac:dyDescent="0.3">
      <c r="B2" s="1" t="s">
        <v>41</v>
      </c>
    </row>
    <row r="3" spans="1:5" x14ac:dyDescent="0.3">
      <c r="A3" s="1" t="s">
        <v>0</v>
      </c>
      <c r="C3" t="s">
        <v>53</v>
      </c>
      <c r="D3" t="s">
        <v>54</v>
      </c>
      <c r="E3" t="s">
        <v>1</v>
      </c>
    </row>
    <row r="4" spans="1:5" x14ac:dyDescent="0.3">
      <c r="A4" s="2" t="s">
        <v>2</v>
      </c>
    </row>
    <row r="5" spans="1:5" x14ac:dyDescent="0.3">
      <c r="A5" s="2" t="s">
        <v>19</v>
      </c>
    </row>
    <row r="6" spans="1:5" x14ac:dyDescent="0.3">
      <c r="A6" s="2" t="s">
        <v>20</v>
      </c>
    </row>
    <row r="7" spans="1:5" x14ac:dyDescent="0.3">
      <c r="A7" s="2" t="s">
        <v>21</v>
      </c>
    </row>
    <row r="8" spans="1:5" x14ac:dyDescent="0.3">
      <c r="A8" s="2" t="s">
        <v>1</v>
      </c>
    </row>
  </sheetData>
  <pageMargins left="0.7" right="0.7" top="0.75" bottom="0.75" header="0.3" footer="0.3"/>
  <pageSetup paperSize="9" orientation="portrait" horizontalDpi="300"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DAF8D-4E2D-4A5A-8AFD-57BDB14805A2}">
  <dimension ref="A3:D11"/>
  <sheetViews>
    <sheetView workbookViewId="0">
      <selection activeCell="B19" sqref="B19"/>
    </sheetView>
  </sheetViews>
  <sheetFormatPr defaultRowHeight="14.4" x14ac:dyDescent="0.3"/>
  <cols>
    <col min="1" max="1" width="15.88671875" bestFit="1" customWidth="1"/>
    <col min="2" max="2" width="15.5546875" bestFit="1" customWidth="1"/>
    <col min="3" max="3" width="3.109375" bestFit="1" customWidth="1"/>
    <col min="4" max="4" width="10.77734375" bestFit="1" customWidth="1"/>
  </cols>
  <sheetData>
    <row r="3" spans="1:4" x14ac:dyDescent="0.3">
      <c r="A3" s="1" t="s">
        <v>30</v>
      </c>
      <c r="B3" s="1" t="s">
        <v>41</v>
      </c>
    </row>
    <row r="4" spans="1:4" x14ac:dyDescent="0.3">
      <c r="A4" s="1" t="s">
        <v>0</v>
      </c>
      <c r="B4" t="s">
        <v>42</v>
      </c>
      <c r="C4" t="s">
        <v>43</v>
      </c>
      <c r="D4" t="s">
        <v>1</v>
      </c>
    </row>
    <row r="5" spans="1:4" x14ac:dyDescent="0.3">
      <c r="A5" s="2" t="s">
        <v>45</v>
      </c>
      <c r="B5" s="3">
        <v>2</v>
      </c>
      <c r="C5" s="3">
        <v>1</v>
      </c>
      <c r="D5" s="3">
        <v>3</v>
      </c>
    </row>
    <row r="6" spans="1:4" x14ac:dyDescent="0.3">
      <c r="A6" s="2" t="s">
        <v>46</v>
      </c>
      <c r="B6" s="3">
        <v>7</v>
      </c>
      <c r="C6" s="3">
        <v>2</v>
      </c>
      <c r="D6" s="3">
        <v>9</v>
      </c>
    </row>
    <row r="7" spans="1:4" x14ac:dyDescent="0.3">
      <c r="A7" s="2" t="s">
        <v>47</v>
      </c>
      <c r="B7" s="3"/>
      <c r="C7" s="3">
        <v>2</v>
      </c>
      <c r="D7" s="3">
        <v>2</v>
      </c>
    </row>
    <row r="8" spans="1:4" x14ac:dyDescent="0.3">
      <c r="A8" s="2" t="s">
        <v>48</v>
      </c>
      <c r="B8" s="3">
        <v>1</v>
      </c>
      <c r="C8" s="3">
        <v>4</v>
      </c>
      <c r="D8" s="3">
        <v>5</v>
      </c>
    </row>
    <row r="9" spans="1:4" x14ac:dyDescent="0.3">
      <c r="A9" s="2" t="s">
        <v>49</v>
      </c>
      <c r="B9" s="3">
        <v>3</v>
      </c>
      <c r="C9" s="3"/>
      <c r="D9" s="3">
        <v>3</v>
      </c>
    </row>
    <row r="10" spans="1:4" x14ac:dyDescent="0.3">
      <c r="A10" s="2" t="s">
        <v>50</v>
      </c>
      <c r="B10" s="3">
        <v>1</v>
      </c>
      <c r="C10" s="3">
        <v>2</v>
      </c>
      <c r="D10" s="3">
        <v>3</v>
      </c>
    </row>
    <row r="11" spans="1:4" x14ac:dyDescent="0.3">
      <c r="A11" s="2" t="s">
        <v>1</v>
      </c>
      <c r="B11" s="3">
        <v>14</v>
      </c>
      <c r="C11" s="3">
        <v>11</v>
      </c>
      <c r="D11" s="3">
        <v>25</v>
      </c>
    </row>
  </sheetData>
  <pageMargins left="0.7" right="0.7" top="0.75" bottom="0.75" header="0.3" footer="0.3"/>
  <pageSetup paperSize="9" orientation="portrait" horizontalDpi="300"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7639F-3F0C-4B2B-9375-7369EEA714C3}">
  <dimension ref="A3:D25"/>
  <sheetViews>
    <sheetView workbookViewId="0">
      <selection activeCell="E2" sqref="E2"/>
    </sheetView>
  </sheetViews>
  <sheetFormatPr defaultRowHeight="14.4" x14ac:dyDescent="0.3"/>
  <cols>
    <col min="1" max="1" width="17.88671875" bestFit="1" customWidth="1"/>
    <col min="2" max="2" width="15.5546875" bestFit="1" customWidth="1"/>
    <col min="3" max="3" width="3.109375" bestFit="1" customWidth="1"/>
    <col min="4" max="4" width="10.77734375" bestFit="1" customWidth="1"/>
    <col min="5" max="5" width="17.88671875" bestFit="1" customWidth="1"/>
    <col min="6" max="6" width="28.109375" bestFit="1" customWidth="1"/>
    <col min="7" max="7" width="22.6640625" bestFit="1" customWidth="1"/>
    <col min="8" max="13" width="10.77734375" bestFit="1" customWidth="1"/>
    <col min="14" max="16" width="11.77734375" bestFit="1" customWidth="1"/>
    <col min="17" max="17" width="10.77734375" bestFit="1" customWidth="1"/>
  </cols>
  <sheetData>
    <row r="3" spans="1:4" x14ac:dyDescent="0.3">
      <c r="A3" s="1" t="s">
        <v>44</v>
      </c>
      <c r="B3" s="1" t="s">
        <v>41</v>
      </c>
    </row>
    <row r="4" spans="1:4" x14ac:dyDescent="0.3">
      <c r="A4" s="1" t="s">
        <v>0</v>
      </c>
      <c r="B4" t="s">
        <v>42</v>
      </c>
      <c r="C4" t="s">
        <v>43</v>
      </c>
      <c r="D4" t="s">
        <v>1</v>
      </c>
    </row>
    <row r="5" spans="1:4" x14ac:dyDescent="0.3">
      <c r="A5" s="2" t="s">
        <v>32</v>
      </c>
      <c r="B5" s="3"/>
      <c r="C5" s="3"/>
      <c r="D5" s="3"/>
    </row>
    <row r="6" spans="1:4" x14ac:dyDescent="0.3">
      <c r="A6" s="4" t="s">
        <v>40</v>
      </c>
      <c r="B6" s="6">
        <v>3</v>
      </c>
      <c r="C6" s="6">
        <v>2</v>
      </c>
      <c r="D6" s="6">
        <v>5</v>
      </c>
    </row>
    <row r="7" spans="1:4" x14ac:dyDescent="0.3">
      <c r="A7" s="2" t="s">
        <v>33</v>
      </c>
      <c r="B7" s="3"/>
      <c r="C7" s="3"/>
      <c r="D7" s="3"/>
    </row>
    <row r="8" spans="1:4" x14ac:dyDescent="0.3">
      <c r="A8" s="4" t="s">
        <v>39</v>
      </c>
      <c r="B8" s="6">
        <v>3</v>
      </c>
      <c r="C8" s="6">
        <v>2</v>
      </c>
      <c r="D8" s="6">
        <v>5</v>
      </c>
    </row>
    <row r="9" spans="1:4" x14ac:dyDescent="0.3">
      <c r="A9" s="4" t="s">
        <v>40</v>
      </c>
      <c r="B9" s="6">
        <v>2</v>
      </c>
      <c r="C9" s="6">
        <v>3</v>
      </c>
      <c r="D9" s="6">
        <v>5</v>
      </c>
    </row>
    <row r="10" spans="1:4" x14ac:dyDescent="0.3">
      <c r="A10" s="2" t="s">
        <v>34</v>
      </c>
      <c r="B10" s="3"/>
      <c r="C10" s="3"/>
      <c r="D10" s="3"/>
    </row>
    <row r="11" spans="1:4" x14ac:dyDescent="0.3">
      <c r="A11" s="4" t="s">
        <v>39</v>
      </c>
      <c r="B11" s="6">
        <v>2</v>
      </c>
      <c r="C11" s="6">
        <v>1</v>
      </c>
      <c r="D11" s="6">
        <v>3</v>
      </c>
    </row>
    <row r="12" spans="1:4" x14ac:dyDescent="0.3">
      <c r="A12" s="4" t="s">
        <v>40</v>
      </c>
      <c r="B12" s="6"/>
      <c r="C12" s="6">
        <v>6</v>
      </c>
      <c r="D12" s="6">
        <v>6</v>
      </c>
    </row>
    <row r="13" spans="1:4" x14ac:dyDescent="0.3">
      <c r="A13" s="2" t="s">
        <v>35</v>
      </c>
      <c r="B13" s="3"/>
      <c r="C13" s="3"/>
      <c r="D13" s="3"/>
    </row>
    <row r="14" spans="1:4" x14ac:dyDescent="0.3">
      <c r="A14" s="4" t="s">
        <v>39</v>
      </c>
      <c r="B14" s="6">
        <v>3</v>
      </c>
      <c r="C14" s="6"/>
      <c r="D14" s="6">
        <v>3</v>
      </c>
    </row>
    <row r="15" spans="1:4" x14ac:dyDescent="0.3">
      <c r="A15" s="4" t="s">
        <v>40</v>
      </c>
      <c r="B15" s="6">
        <v>2</v>
      </c>
      <c r="C15" s="6">
        <v>2</v>
      </c>
      <c r="D15" s="6">
        <v>4</v>
      </c>
    </row>
    <row r="16" spans="1:4" x14ac:dyDescent="0.3">
      <c r="A16" s="2" t="s">
        <v>36</v>
      </c>
      <c r="B16" s="3"/>
      <c r="C16" s="3"/>
      <c r="D16" s="3"/>
    </row>
    <row r="17" spans="1:4" x14ac:dyDescent="0.3">
      <c r="A17" s="4" t="s">
        <v>39</v>
      </c>
      <c r="B17" s="6">
        <v>2</v>
      </c>
      <c r="C17" s="6">
        <v>2</v>
      </c>
      <c r="D17" s="6">
        <v>4</v>
      </c>
    </row>
    <row r="18" spans="1:4" x14ac:dyDescent="0.3">
      <c r="A18" s="4" t="s">
        <v>40</v>
      </c>
      <c r="B18" s="6">
        <v>1</v>
      </c>
      <c r="C18" s="6">
        <v>3</v>
      </c>
      <c r="D18" s="6">
        <v>4</v>
      </c>
    </row>
    <row r="19" spans="1:4" x14ac:dyDescent="0.3">
      <c r="A19" s="2" t="s">
        <v>37</v>
      </c>
      <c r="B19" s="3"/>
      <c r="C19" s="3"/>
      <c r="D19" s="3"/>
    </row>
    <row r="20" spans="1:4" x14ac:dyDescent="0.3">
      <c r="A20" s="4" t="s">
        <v>39</v>
      </c>
      <c r="B20" s="6">
        <v>2</v>
      </c>
      <c r="C20" s="6">
        <v>2</v>
      </c>
      <c r="D20" s="6">
        <v>4</v>
      </c>
    </row>
    <row r="21" spans="1:4" x14ac:dyDescent="0.3">
      <c r="A21" s="4" t="s">
        <v>40</v>
      </c>
      <c r="B21" s="6">
        <v>1</v>
      </c>
      <c r="C21" s="6">
        <v>3</v>
      </c>
      <c r="D21" s="6">
        <v>4</v>
      </c>
    </row>
    <row r="22" spans="1:4" x14ac:dyDescent="0.3">
      <c r="A22" s="2" t="s">
        <v>38</v>
      </c>
      <c r="B22" s="3"/>
      <c r="C22" s="3"/>
      <c r="D22" s="3"/>
    </row>
    <row r="23" spans="1:4" x14ac:dyDescent="0.3">
      <c r="A23" s="4" t="s">
        <v>39</v>
      </c>
      <c r="B23" s="6">
        <v>2</v>
      </c>
      <c r="C23" s="6">
        <v>4</v>
      </c>
      <c r="D23" s="6">
        <v>6</v>
      </c>
    </row>
    <row r="24" spans="1:4" x14ac:dyDescent="0.3">
      <c r="A24" s="4" t="s">
        <v>40</v>
      </c>
      <c r="B24" s="6">
        <v>3</v>
      </c>
      <c r="C24" s="6">
        <v>2</v>
      </c>
      <c r="D24" s="6">
        <v>5</v>
      </c>
    </row>
    <row r="25" spans="1:4" x14ac:dyDescent="0.3">
      <c r="A25" s="2" t="s">
        <v>1</v>
      </c>
      <c r="B25" s="6">
        <v>26</v>
      </c>
      <c r="C25" s="6">
        <v>32</v>
      </c>
      <c r="D25" s="6">
        <v>58</v>
      </c>
    </row>
  </sheetData>
  <pageMargins left="0.7" right="0.7" top="0.75" bottom="0.75" header="0.3" footer="0.3"/>
  <pageSetup paperSize="9" orientation="portrait" horizontalDpi="300"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4 7 4 3 3 8 b 8 - e d f 2 - 4 5 7 9 - b 7 e 1 - 7 0 4 5 f f 6 8 a 6 3 2 "   x m l n s = " h t t p : / / s c h e m a s . m i c r o s o f t . c o m / D a t a M a s h u p " > A A A A A I A H A A B Q S w M E F A A C A A g A u 4 E j V o v I e J u j A A A A 9 g A A A B I A H A B D b 2 5 m a W c v U G F j a 2 F n Z S 5 4 b W w g o h g A K K A U A A A A A A A A A A A A A A A A A A A A A A A A A A A A h Y + x D o I w G I R f h X S n L X U x 5 K c O r p K Y E I 1 r U y o 0 w o + h x f J u D j 6 S r y B G U T f H u / s u u b t f b 7 A a 2 y a 6 m N 7 Z D j O S U E 4 i g 7 o r L V Y Z G f w x X p K V h K 3 S J 1 W Z a I L R p a O z G a m 9 P 6 e M h R B o W N C u r 5 j g P G G H f F P o 2 r Q q t u i 8 Q m 3 I p 1 X + b x E J + 9 c Y K W j C B R V 8 2 g R s N i G 3 + A X E l D 3 T H x P W Q + O H 3 k i D 8 a 4 A N k t g 7 w / y A V B L A w Q U A A I A C A C 7 g S N 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4 E j V m e z X 9 N 7 B A A A v w 8 A A B M A H A B G b 3 J t d W x h c y 9 T Z W N 0 a W 9 u M S 5 t I K I Y A C i g F A A A A A A A A A A A A A A A A A A A A A A A A A A A A M V X X W 8 i N x R 9 j 5 T / Y D k v I E 1 p I d t I 3 S 2 7 S i B Z U L X Z L G T V V o A i w z g w 6 o z N e j x J R i j / f a / t + b D n I 9 m H q s 0 L w f Y 9 5 9 z j 6 2 s T 0 4 0 M O E N z 8 9 l / d 3 x 0 f B T v i K A + O s G T G R o T S T A a o p D K 4 y M E f 3 O e i A 2 F k S s e + l T 0 r o K Q x h 0 8 e r v 8 G l M R L / + Y n J 7 9 9 u d f y z F / Z C E n f r z c i T u f x L s 1 J 8 K / u 1 f L 7 1 K 5 z L G 7 n s E 9 w Y A k q S K e B L 5 P G d L I f U V + S 9 Y h 7 c 1 p C C p n / D H u G B E e o m S z Q 4 t z K U W w T i S N V x 8 W J n j 1 A f 3 + H k m R 0 B J / y h 7 4 P x S N k l j y C F 0 l z K R c E p z 7 / o i H S c Q 6 r W I 8 h G 8 F Y f E 9 F 5 E e w 5 m I k + p 4 Z z H i T F I m V 9 1 S w o w y E g G o o b G T M z P Z e K d d r I c O + B p W K i X G h Z 7 + + m y T R P w B S D 7 L H R U N V M b H k q o m S n H Y 2 P W k L b b L p z 1 h P o R r 8 A z E Y j P z + v / C 3 B a F T e Y a E L N E i V G C q 0 6 f 4 D m J 9 k C u v 3 Y t v 0 c 7 w r Z K W 7 q n p a Q i 3 s C q S Q X b k o l 3 q L o h I Q B J + i S f l V N Q x c W g D / / r w c t o P x 3 D 6 J T J s z c 9 x a C H P 1 I g E D W I 8 y 2 t r 7 2 U O x Z s P g q e 7 G s B V z e 1 o V s q I l s K Y a k e D + J r + j g J R F 3 4 x V c 0 o 1 u o q t q M W m 5 j F R M 3 J N V W N p H P K I l L r J w e U m t O 4 Z a y R L G k c T 1 1 M / c J z s 8 u z g N Z E q 2 p M M K J r x R W A h t O Q F Z Z 9 i l T E 2 X p O / X h H d p O 1 D j Z h 8 E G D M k h S 8 R i q l b c O T l U d e a l / k Q / w c w + x a 1 N o b 0 n 1 G W o 2 r R B c 4 5 b c B n b j t i J 9 l 8 9 C V V F B Y 3 G t X f S o p i D O J m F o H W K x j Q M o g C a q N V 5 1 J L C K F e T I 9 1 D e i k E m x g 1 e J E W i B 3 8 M y z 5 k n B J 5 z J V / S F + 6 O Z n U S P 0 X M D e w P 1 6 i l u 8 G b z q T X u a j k t a Q K W s X T m t k 6 c v 1 L W z L 4 P 2 U n F z c p V p L / T h w g 3 M + G 9 K B H Z Z u f D 1 X d h Q o X q q 9 S 5 R 1 E X 1 5 z 2 x 7 I J Z 4 6 u 0 O t P d 7 I b m N D G n b 9 m t y u p O b k O y m 5 D b d 6 q d x m 4 t m U V O 3 f R L g 5 r r 5 / Q H z l b V T b U 7 O V f 9 a i m J 3 T m t o u U o T h k 8 x V S b + E T F t q F p 2 Q 8 d V 7 1 K W 8 f k 7 x r N P u L R O m C 0 c 1 h o n S s P L S x p 6 q t S s w J d c D C 7 l q j W 0 j 1 9 6 e X T K F 6 7 l E v D U A 5 I b / s L b b / f 3 v d r a r z C 0 O p u Z w e l e b v f / M B 2 V z S p P K p 3 d f F s q N + j x X 4 X G d s x z 9 3 j o 4 A 1 K 3 O f 8 v Y L 6 b 9 4 z l + T h 2 B L 9 J s V w A 3 L 4 Z f n 4 l F c 6 r Z W 2 p J v i I A t g r 6 q 4 i v 6 Y Z y g x T Q u 1 n x J q E i H 6 r n v o Y u A E Z F O 4 d E u g / u A i q E b 7 G l 7 h t g s U 6 2 2 A j O j 3 x J o A b 6 G W 7 k u l i / P V / 2 E K 6 k 3 5 p s k A h 2 d M h l v U V w Y Q + w B f V Y Y w / 6 Z h y 7 Z h v s B 2 w 7 7 g 1 8 H 9 g U 3 t O 6 6 a 8 7 o q i z H G 8 E j r o 7 L h B L Y Q K s 5 Z z P Z e P G b a Z G N n 4 f h f E N C I m K T q V N K N V T t w 6 L 4 I a K d A g u V W i D E B 4 z p E w V L i L g C e 5 K Q 6 D c U f o t b P M P P G K 0 a n W 2 3 1 L K x i 4 b v y x X / g / H / v v k K M d + A F v R y h w z e u + 9 Q S w E C L Q A U A A I A C A C 7 g S N W i 8 h 4 m 6 M A A A D 2 A A A A E g A A A A A A A A A A A A A A A A A A A A A A Q 2 9 u Z m l n L 1 B h Y 2 t h Z 2 U u e G 1 s U E s B A i 0 A F A A C A A g A u 4 E j V g / K 6 a u k A A A A 6 Q A A A B M A A A A A A A A A A A A A A A A A 7 w A A A F t D b 2 5 0 Z W 5 0 X 1 R 5 c G V z X S 5 4 b W x Q S w E C L Q A U A A I A C A C 7 g S N W Z 7 N f 0 3 s E A A C / D w A A E w A A A A A A A A A A A A A A A A D g A Q A A R m 9 y b X V s Y X M v U 2 V j d G l v b j E u b V B L B Q Y A A A A A A w A D A M I A A A C o 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K w A A A A A A A M A 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W d B Q U F B Q U F B Q U M 5 c k J B Z W p u S X B U c H J 2 c l N 2 V n d I a 2 F H M V J 5 W V c 1 e l p t O X l i U 0 J H Y V d 4 b E l H W n l i M j B n U 0 Z J Z 1 J H R j B Z U U F B Q U F B Q U F B Q U F B Q U F O T H U 0 d z h M d 3 R T W V U x Z l p q d E h I R E l E a 2 h s Y k h C b G N p Q l J k V 1 Z 5 Y V d W e k F B R z l y Q k F l a m 5 J c F R w c n Z y U 3 Z W d 0 h r Y U F B Q U F B Q T 0 9 I i A v P j w v U 3 R h Y m x l R W 5 0 c m l l c z 4 8 L 0 l 0 Z W 0 + P E l 0 Z W 0 + P E l 0 Z W 1 M b 2 N h d G l v b j 4 8 S X R l b V R 5 c G U + R m 9 y b X V s Y T w v S X R l b V R 5 c G U + P E l 0 Z W 1 Q Y X R o P l N l Y 3 R p b 2 4 x L 0 h S J T I w 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y M T I 5 I i A v P j x F b n R y e S B U e X B l P S J G a W x s R X J y b 3 J D b 2 R l I i B W Y W x 1 Z T 0 i c 1 V u a 2 5 v d 2 4 i I C 8 + P E V u d H J 5 I F R 5 c G U 9 I k Z p b G x F c n J v c k N v d W 5 0 I i B W Y W x 1 Z T 0 i b D E w N T c i I C 8 + P E V u d H J 5 I F R 5 c G U 9 I k Z p b G x M Y X N 0 V X B k Y X R l Z C I g V m F s d W U 9 I m Q y M D I y L T E y L T I 5 V D E w O j A 5 O j E w L j g w N D Q 5 O D d a I i A v P j x F b n R y e S B U e X B l P S J G a W x s Q 2 9 s d W 1 u V H l w Z X M i I F Z h b H V l P S J z Q 1 F N R 0 F 3 W U d D U V l H Q m d Z R 0 J n T U Z B d 2 s 9 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y w m c X V v d D t O Z X c g R G F 0 Z 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I U i B E Y X R h L 0 N o Y W 5 n Z W Q g V H l w Z S 5 7 R G F 0 Z S w x 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0 L n t U Z X J t R G F 0 Z S w 2 f S Z x d W 9 0 O y w m c X V v d D t T Z W N 0 a W 9 u M S 9 I U i B E Y X R h L 0 N o Y W 5 n Z W Q g V H l w Z S 5 7 a X N O Z X d I a X J l L D h 9 J n F 1 b 3 Q 7 L C Z x d W 9 0 O 1 N l Y 3 R p b 2 4 x L 0 h S I E R h d G E v Q 2 h h b m d l Z C B U e X B l L n t C V S B S Z W d p b 2 4 s O X 0 m c X V v d D s s J n F 1 b 3 Q 7 U 2 V j d G l v b j E v S F I g R G F 0 Y S 9 D a G F u Z 2 V k I F R 5 c G U u e 0 h p c m V E Y X R l L D E w f S Z x d W 9 0 O y w m c X V v d D t T Z W N 0 a W 9 u M S 9 I U i B E Y X R h L 0 N o Y W 5 n Z W Q g V H l w Z S 5 7 U G F 5 V H l w Z S w x M X 0 m c X V v d D s s J n F 1 b 3 Q 7 U 2 V j d G l v b j E v S F I g R G F 0 Y S 9 D a G F u Z 2 V k I F R 5 c G U 0 L n t U Z X J t U m V h c 2 9 u L D E x f S Z x d W 9 0 O y w m c X V v d D t T Z W N 0 a W 9 u M S 9 I U i B E Y X R h L 0 N o Y W 5 n Z W Q g V H l w Z S 5 7 Q W d l R 3 J v d X A s M T N 9 J n F 1 b 3 Q 7 L C Z x d W 9 0 O 1 N l Y 3 R p b 2 4 x L 0 h S I E R h d G E v Q 2 h h b m d l Z C B U e X B l L n t U Z W 5 1 c m V E Y X l z L D E 0 f S Z x d W 9 0 O y w m c X V v d D t T Z W N 0 a W 9 u M S 9 I U i B E Y X R h L 0 N o Y W 5 n Z W Q g V H l w Z S 5 7 V G V u d X J l T W 9 u d G h z L D E 1 f S Z x d W 9 0 O y w m c X V v d D t T Z W N 0 a W 9 u M S 9 I U i B E Y X R h L 0 N o Y W 5 n Z W Q g V H l w Z S 5 7 Q m F k S G l y Z X M s M T Z 9 J n F 1 b 3 Q 7 L C Z x d W 9 0 O 1 N l Y 3 R p b 2 4 x L 0 h S I E R h d G E v Q 2 h h b m d l Z C B U e X B l N C 5 7 T m V 3 I E R h d G U s M T Z 9 J n F 1 b 3 Q 7 X S w m c X V v d D t D b 2 x 1 b W 5 D b 3 V u d C Z x d W 9 0 O z o x N y w m c X V v d D t L Z X l D b 2 x 1 b W 5 O Y W 1 l c y Z x d W 9 0 O z p b X S w m c X V v d D t D b 2 x 1 b W 5 J Z G V u d G l 0 a W V z J n F 1 b 3 Q 7 O l s m c X V v d D t T Z W N 0 a W 9 u M S 9 I U i B E Y X R h L 0 N o Y W 5 n Z W Q g V H l w Z S 5 7 R G F 0 Z S w x 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0 L n t U Z X J t R G F 0 Z S w 2 f S Z x d W 9 0 O y w m c X V v d D t T Z W N 0 a W 9 u M S 9 I U i B E Y X R h L 0 N o Y W 5 n Z W Q g V H l w Z S 5 7 a X N O Z X d I a X J l L D h 9 J n F 1 b 3 Q 7 L C Z x d W 9 0 O 1 N l Y 3 R p b 2 4 x L 0 h S I E R h d G E v Q 2 h h b m d l Z C B U e X B l L n t C V S B S Z W d p b 2 4 s O X 0 m c X V v d D s s J n F 1 b 3 Q 7 U 2 V j d G l v b j E v S F I g R G F 0 Y S 9 D a G F u Z 2 V k I F R 5 c G U u e 0 h p c m V E Y X R l L D E w f S Z x d W 9 0 O y w m c X V v d D t T Z W N 0 a W 9 u M S 9 I U i B E Y X R h L 0 N o Y W 5 n Z W Q g V H l w Z S 5 7 U G F 5 V H l w Z S w x M X 0 m c X V v d D s s J n F 1 b 3 Q 7 U 2 V j d G l v b j E v S F I g R G F 0 Y S 9 D a G F u Z 2 V k I F R 5 c G U 0 L n t U Z X J t U m V h c 2 9 u L D E x f S Z x d W 9 0 O y w m c X V v d D t T Z W N 0 a W 9 u M S 9 I U i B E Y X R h L 0 N o Y W 5 n Z W Q g V H l w Z S 5 7 Q W d l R 3 J v d X A s M T N 9 J n F 1 b 3 Q 7 L C Z x d W 9 0 O 1 N l Y 3 R p b 2 4 x L 0 h S I E R h d G E v Q 2 h h b m d l Z C B U e X B l L n t U Z W 5 1 c m V E Y X l z L D E 0 f S Z x d W 9 0 O y w m c X V v d D t T Z W N 0 a W 9 u M S 9 I U i B E Y X R h L 0 N o Y W 5 n Z W Q g V H l w Z S 5 7 V G V u d X J l T W 9 u d G h z L D E 1 f S Z x d W 9 0 O y w m c X V v d D t T Z W N 0 a W 9 u M S 9 I U i B E Y X R h L 0 N o Y W 5 n Z W Q g V H l w Z S 5 7 Q m F k S G l y Z X M s M T Z 9 J n F 1 b 3 Q 7 L C Z x d W 9 0 O 1 N l Y 3 R p b 2 4 x L 0 h S I E R h d G E v Q 2 h h b m d l Z C B U e X B l N C 5 7 T m V 3 I E R h d G U s M T Z 9 J n F 1 b 3 Q 7 X S w m c X V v d D t S Z W x h d G l v b n N o a X B J b m Z v J n F 1 b 3 Q 7 O l t d f S I g L z 4 8 R W 5 0 c n k g V H l w Z T 0 i U X V l c n l J R C I g V m F s d W U 9 I n M x O T E 3 M T I z Z S 1 i N G N m L T R i Y j A t Y W N j Y y 0 2 N D F m Y m Q y N T k x M G U i I C 8 + P E V u d H J 5 I F R 5 c G U 9 I l B p d m 9 0 T 2 J q Z W N 0 T m F t Z S I g V m F s d W U 9 I n N I Z W F k b G l u Z S F G T F 9 Q V C I g L z 4 8 L 1 N 0 Y W J s Z U V u d H J p Z X M + P C 9 J d G V t P j x J d G V t P j x J d G V t T G 9 j Y X R p b 2 4 + P E l 0 Z W 1 U e X B l P k Z v c m 1 1 b G E 8 L 0 l 0 Z W 1 U e X B l P j x J d G V t U G F 0 a D 5 T Z W N 0 a W 9 u M S 9 I U i 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T I t M j l U M T A 6 M D Q 6 N T g u N D M z N j k 2 N 1 o i I C 8 + P E V u d H J 5 I F R 5 c G U 9 I k Z p b G x F c n J v c k N v Z G U i I F Z h b H V l P S J z V W 5 r b m 9 3 b i I g L z 4 8 R W 5 0 c n k g V H l w Z T 0 i Q W R k Z W R U b 0 R h d G F N b 2 R l b C I g V m F s d W U 9 I m w w I i A v P j x F b n R y e S B U e X B l P S J M b 2 F k V G 9 S Z X B v c n R E a X N h Y m x l Z C I g V m F s d W U 9 I m w x I i A v P j x F b n R y e S B U e X B l P S J R d W V y e U d y b 3 V w S U Q i I F Z h b H V l P S J z M z B l Z T J l M G Q t Y m N m M C 0 0 O T J k L T g 1 M z U t N 2 Q 5 O G V k M W M 3 M G M 4 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M w Z W U y Z T B k L W J j Z j A t N D k y Z C 0 4 N T M 1 L T d k O T h l Z D F j N z B j O 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E y L T I 5 V D E w O j A 0 O j U 4 L j Q z O D Y 5 N j h 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F l M T B h Y 2 J k L T c y O G U t N G U y O S 0 5 Y W V m L W F k M m J k N W M w N z k x 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T I t M j l U M T A 6 M D Q 6 N T g u N D Q y N j k 2 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M z B l Z T J l M G Q t Y m N m M C 0 0 O T J k L T g 1 M z U t N 2 Q 5 O G V k M W M 3 M G M 4 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T I t M j l U M T A 6 M D Q 6 N T g u N D Q 3 N j k 3 M 1 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I U i U y M E R h d G E v R m l s d G V y Z W Q l M j B I a W R k Z W 4 l M j B G a W x l c z E 8 L 0 l 0 Z W 1 Q Y X R o P j w v S X R l b U x v Y 2 F 0 a W 9 u P j x T d G F i b G V F b n R y a W V z I C 8 + P C 9 J d G V t P j x J d G V t P j x J d G V t T G 9 j Y X R p b 2 4 + P E l 0 Z W 1 U e X B l P k Z v c m 1 1 b G E 8 L 0 l 0 Z W 1 U e X B l P j x J d G V t U G F 0 a D 5 T Z W N 0 a W 9 u M S 9 I U i U y M E R h d G E v S W 5 2 b 2 t l J T I w Q 3 V z d G 9 t J T I w R n V u Y 3 R p b 2 4 x P C 9 J d G V t U G F 0 a D 4 8 L 0 l 0 Z W 1 M b 2 N h d G l v b j 4 8 U 3 R h Y m x l R W 5 0 c m l l c y A v P j w v S X R l b T 4 8 S X R l b T 4 8 S X R l b U x v Y 2 F 0 a W 9 u P j x J d G V t V H l w Z T 5 G b 3 J t d W x h P C 9 J d G V t V H l w Z T 4 8 S X R l b V B h d G g + U 2 V j d G l v b j E v S F I l M j B E Y X R h L 1 J l b m F t Z W Q l M j B D b 2 x 1 b W 5 z M T w v S X R l b V B h d G g + P C 9 J d G V t T G 9 j Y X R p b 2 4 + P F N 0 Y W J s Z U V u d H J p Z X M g L z 4 8 L 0 l 0 Z W 0 + P E l 0 Z W 0 + P E l 0 Z W 1 M b 2 N h d G l v b j 4 8 S X R l b V R 5 c G U + R m 9 y b X V s Y T w v S X R l b V R 5 c G U + P E l 0 Z W 1 Q Y X R o P l N l Y 3 R p b 2 4 x L 0 h S J T I w R G F 0 Y S 9 S Z W 1 v d m V k J T I w T 3 R o Z X I l M j B D b 2 x 1 b W 5 z M T w v S X R l b V B h d G g + P C 9 J d G V t T G 9 j Y X R p b 2 4 + P F N 0 Y W J s Z U V u d H J p Z X M g L z 4 8 L 0 l 0 Z W 0 + P E l 0 Z W 0 + P E l 0 Z W 1 M b 2 N h d G l v b j 4 8 S X R l b V R 5 c G U + R m 9 y b X V s Y T w v S X R l b V R 5 c G U + P E l 0 Z W 1 Q Y X R o P l N l Y 3 R p b 2 4 x L 0 h S J T I w R G F 0 Y S 9 F e H B h b m R l Z C U y M F R h Y m x l J T I w Q 2 9 s d W 1 u M T w v S X R l b V B h d G g + P C 9 J d G V t T G 9 j Y X R p b 2 4 + P F N 0 Y W J s Z U V u d H J p Z X M g L z 4 8 L 0 l 0 Z W 0 + P E l 0 Z W 0 + P E l 0 Z W 1 M b 2 N h d G l v b j 4 8 S X R l b V R 5 c G U + R m 9 y b X V s Y T w v S X R l b V R 5 c G U + P E l 0 Z W 1 Q Y X R o P l N l Y 3 R p b 2 4 x L 0 h S J T I w R G F 0 Y S 9 D a G F u Z 2 V k J T I w V H l w Z T w v S X R l b V B h d G g + P C 9 J d G V t T G 9 j Y X R p b 2 4 + P F N 0 Y W J s Z U V u d H J p Z X M g L z 4 8 L 0 l 0 Z W 0 + P E l 0 Z W 0 + P E l 0 Z W 1 M b 2 N h d G l v b j 4 8 S X R l b V R 5 c G U + R m 9 y b X V s Y T w v S X R l b V R 5 c G U + P E l 0 Z W 1 Q Y X R o P l N l Y 3 R p b 2 4 x L 0 h S J T I w R G F 0 Y S 9 S Z W 1 v d m V k J T I w Q 2 9 s d W 1 u c z w v S X R l b V B h d G g + P C 9 J d G V t T G 9 j Y X R p b 2 4 + P F N 0 Y W J s Z U V u d H J p Z X M g L z 4 8 L 0 l 0 Z W 0 + P E l 0 Z W 0 + P E l 0 Z W 1 M b 2 N h d G l v b j 4 8 S X R l b V R 5 c G U + R m 9 y b X V s Y T w v S X R l b V R 5 c G U + P E l 0 Z W 1 Q Y X R o P l N l Y 3 R p b 2 4 x L 0 h S J T I w R G F 0 Y S 9 E d X B s a W N h d G V k J T I w Q 2 9 s d W 1 u P C 9 J d G V t U G F 0 a D 4 8 L 0 l 0 Z W 1 M b 2 N h d G l v b j 4 8 U 3 R h Y m x l R W 5 0 c m l l c y A v P j w v S X R l b T 4 8 S X R l b T 4 8 S X R l b U x v Y 2 F 0 a W 9 u P j x J d G V t V H l w Z T 5 G b 3 J t d W x h P C 9 J d G V t V H l w Z T 4 8 S X R l b V B h d G g + U 2 V j d G l v b j E v S F I l M j B E Y X R h L 1 J l b m F t Z W Q l M j B D b 2 x 1 b W 5 z P C 9 J d G V t U G F 0 a D 4 8 L 0 l 0 Z W 1 M b 2 N h d G l v b j 4 8 U 3 R h Y m x l R W 5 0 c m l l c y A v P j w v S X R l b T 4 8 S X R l b T 4 8 S X R l b U x v Y 2 F 0 a W 9 u P j x J d G V t V H l w Z T 5 G b 3 J t d W x h P C 9 J d G V t V H l w Z T 4 8 S X R l b V B h d G g + U 2 V j d G l v b j E v S F I l M j B E Y X R h L 0 N o Y W 5 n Z W Q l M j B U e X B l M T w v S X R l b V B h d G g + P C 9 J d G V t T G 9 j Y X R p b 2 4 + P F N 0 Y W J s Z U V u d H J p Z X M g L z 4 8 L 0 l 0 Z W 0 + P E l 0 Z W 0 + P E l 0 Z W 1 M b 2 N h d G l v b j 4 8 S X R l b V R 5 c G U + R m 9 y b X V s Y T w v S X R l b V R 5 c G U + P E l 0 Z W 1 Q Y X R o P l N l Y 3 R p b 2 4 x L 0 h S J T I w R G F 0 Y S 9 T c G x p d C U y M E N v b H V t b i U y M G J 5 J T I w R G V s a W 1 p d G V y P C 9 J d G V t U G F 0 a D 4 8 L 0 l 0 Z W 1 M b 2 N h d G l v b j 4 8 U 3 R h Y m x l R W 5 0 c m l l c y A v P j w v S X R l b T 4 8 S X R l b T 4 8 S X R l b U x v Y 2 F 0 a W 9 u P j x J d G V t V H l w Z T 5 G b 3 J t d W x h P C 9 J d G V t V H l w Z T 4 8 S X R l b V B h d G g + U 2 V j d G l v b j E v S F I l M j B E Y X R h L 0 N o Y W 5 n Z W Q l M j B U e X B l M j w v S X R l b V B h d G g + P C 9 J d G V t T G 9 j Y X R p b 2 4 + P F N 0 Y W J s Z U V u d H J p Z X M g L z 4 8 L 0 l 0 Z W 0 + P E l 0 Z W 0 + P E l 0 Z W 1 M b 2 N h d G l v b j 4 8 S X R l b V R 5 c G U + R m 9 y b X V s Y T w v S X R l b V R 5 c G U + P E l 0 Z W 1 Q Y X R o P l N l Y 3 R p b 2 4 x L 0 h S J T I w R G F 0 Y S 9 S Z W 5 h b W V k J T I w Q 2 9 s d W 1 u c z I 8 L 0 l 0 Z W 1 Q Y X R o P j w v S X R l b U x v Y 2 F 0 a W 9 u P j x T d G F i b G V F b n R y a W V z I C 8 + P C 9 J d G V t P j x J d G V t P j x J d G V t T G 9 j Y X R p b 2 4 + P E l 0 Z W 1 U e X B l P k Z v c m 1 1 b G E 8 L 0 l 0 Z W 1 U e X B l P j x J d G V t U G F 0 a D 5 T Z W N 0 a W 9 u M S 9 I U i U y M E R h d G E v U m V v c m R l c m V k J T I w Q 2 9 s d W 1 u c z w v S X R l b V B h d G g + P C 9 J d G V t T G 9 j Y X R p b 2 4 + P F N 0 Y W J s Z U V u d H J p Z X M g L z 4 8 L 0 l 0 Z W 0 + P E l 0 Z W 0 + P E l 0 Z W 1 M b 2 N h d G l v b j 4 8 S X R l b V R 5 c G U + R m 9 y b X V s Y T w v S X R l b V R 5 c G U + P E l 0 Z W 1 Q Y X R o P l N l Y 3 R p b 2 4 x L 0 h S J T I w R G F 0 Y S 9 D a G F u Z 2 V k J T I w V H l w Z T M 8 L 0 l 0 Z W 1 Q Y X R o P j w v S X R l b U x v Y 2 F 0 a W 9 u P j x T d G F i b G V F b n R y a W V z I C 8 + P C 9 J d G V t P j x J d G V t P j x J d G V t T G 9 j Y X R p b 2 4 + P E l 0 Z W 1 U e X B l P k Z v c m 1 1 b G E 8 L 0 l 0 Z W 1 U e X B l P j x J d G V t U G F 0 a D 5 T Z W N 0 a W 9 u M S 9 I U i U y M E R h d G E v S W 5 z Z X J 0 Z W Q l M j B N Z X J n Z W Q l M j B D b 2 x 1 b W 4 8 L 0 l 0 Z W 1 Q Y X R o P j w v S X R l b U x v Y 2 F 0 a W 9 u P j x T d G F i b G V F b n R y a W V z I C 8 + P C 9 J d G V t P j x J d G V t P j x J d G V t T G 9 j Y X R p b 2 4 + P E l 0 Z W 1 U e X B l P k Z v c m 1 1 b G E 8 L 0 l 0 Z W 1 U e X B l P j x J d G V t U G F 0 a D 5 T Z W N 0 a W 9 u M S 9 I U i U y M E R h d G E v U m V u Y W 1 l Z C U y M E N v b H V t b n M z P C 9 J d G V t U G F 0 a D 4 8 L 0 l 0 Z W 1 M b 2 N h d G l v b j 4 8 U 3 R h Y m x l R W 5 0 c m l l c y A v P j w v S X R l b T 4 8 S X R l b T 4 8 S X R l b U x v Y 2 F 0 a W 9 u P j x J d G V t V H l w Z T 5 G b 3 J t d W x h P C 9 J d G V t V H l w Z T 4 8 S X R l b V B h d G g + U 2 V j d G l v b j E v S F I l M j B E Y X R h L 1 J l b W 9 2 Z W Q l M j B D b 2 x 1 b W 5 z M T w v S X R l b V B h d G g + P C 9 J d G V t T G 9 j Y X R p b 2 4 + P F N 0 Y W J s Z U V u d H J p Z X M g L z 4 8 L 0 l 0 Z W 0 + P E l 0 Z W 0 + P E l 0 Z W 1 M b 2 N h d G l v b j 4 8 S X R l b V R 5 c G U + R m 9 y b X V s Y T w v S X R l b V R 5 c G U + P E l 0 Z W 1 Q Y X R o P l N l Y 3 R p b 2 4 x L 0 h S J T I w R G F 0 Y S 9 D a G F u Z 2 V k J T I w V H l w Z T Q 8 L 0 l 0 Z W 1 Q Y X R o P j w v S X R l b U x v Y 2 F 0 a W 9 u P j x T d G F i b G V F b n R y a W V z I C 8 + P C 9 J d G V t P j w v S X R l b X M + P C 9 M b 2 N h b F B h Y 2 t h Z 2 V N Z X R h Z G F 0 Y U Z p b G U + F g A A A F B L B Q Y A A A A A A A A A A A A A A A A A A A A A A A D a A A A A A Q A A A N C M n d 8 B F d E R j H o A w E / C l + s B A A A A e Y n C M J t u F E y 5 f m V H z z P 4 N w A A A A A C A A A A A A A D Z g A A w A A A A B A A A A C J S f 5 s D A J c O d b 5 e T G v t u d V A A A A A A S A A A C g A A A A E A A A A I U S C g 8 A N s O k C D K O + 6 L 9 T 5 d Q A A A A J I B h S c i b P 1 x B j S R c B z v b a i n s d M E b W G O W X G p q t l F U E t 5 H e s n B z 4 2 W H 9 5 1 z g G x w p 5 p f G y O i X S D 6 H I q j e P 8 y 7 f g 0 G z D I A l q e t u Z A 1 l U T 4 p q a z o U A A A A / n + J v F g P q z c 4 2 P 6 5 + c E o f 9 4 d x t U = < / D a t a M a s h u p > 
</file>

<file path=customXml/item10.xml>��< ? x m l   v e r s i o n = " 1 . 0 "   e n c o d i n g = " U T F - 1 6 " ? > < G e m i n i   x m l n s = " h t t p : / / g e m i n i / p i v o t c u s t o m i z a t i o n / 6 c b 8 4 2 b 6 - d 6 e 5 - 4 2 e f - 8 6 4 c - b 7 a 0 2 a 3 3 1 5 1 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 A v g . T e n u r e   M o n t h s < / M e a s u r e N a m e > < D i s p l a y N a m e > A v g . T e n u r e   M o n t h s < / D i s p l a y N a m e > < V i s i b l e > F a l s e < / V i s i b l e > < / i t e m > < i t e m > < M e a s u r e N a m e > S e p a r a t i o n < / M e a s u r e N a m e > < D i s p l a y N a m e > S e p a r a t i o n < / D i s p l a y N a m e > < V i s i b l e > F a l s e < / V i s i b l e > < / i t e m > < i t e m > < M e a s u r e N a m e > T O   % < / M e a s u r e N a m e > < D i s p l a y N a m e > T O   % < / D i s p l a y N a m e > < V i s i b l e > F a l s e < / V i s i b l e > < / i t e m > < / C a l c u l a t e d F i e l d s > < S A H o s t H a s h > 0 < / S A H o s t H a s h > < G e m i n i F i e l d L i s t V i s i b l e > T r u e < / G e m i n i F i e l d L i s t V i s i b l e > < / S e t t i n g s > ] ] > < / C u s t o m C o n t e n t > < / G e m i n i > 
</file>

<file path=customXml/item11.xml>��< ? x m l   v e r s i o n = " 1 . 0 "   e n c o d i n g = " U T F - 1 6 " ? > < G e m i n i   x m l n s = " h t t p : / / g e m i n i / p i v o t c u s t o m i z a t i o n / 1 6 2 c f a 4 8 - 3 0 e 8 - 4 4 a 4 - a d e 8 - b e 1 1 b c 8 c 3 0 6 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 A v g . T e n u r e   M o n t h s < / M e a s u r e N a m e > < D i s p l a y N a m e > A v g . T e n u r e   M o n t h s < / D i s p l a y N a m e > < V i s i b l e > F a l s e < / V i s i b l e > < / i t e m > < i t e m > < M e a s u r e N a m e > S e p a r a t i o n < / M e a s u r e N a m e > < D i s p l a y N a m e > S e p a r a t i o n < / D i s p l a y N a m e > < V i s i b l e > F a l s e < / V i s i b l e > < / i t e m > < i t e m > < M e a s u r e N a m e > T O   % < / M e a s u r e N a m e > < D i s p l a y N a m e > T O   % < / D i s p l a y N a m e > < V i s i b l e > F a l s e < / V i s i b l e > < / i t e m > < / C a l c u l a t e d F i e l d s > < S A H o s t H a s h > 0 < / S A H o s t H a s h > < G e m i n i F i e l d L i s t V i s i b l e > T r u e < / G e m i n i F i e l d L i s t V i s i b l e > < / S e t t i n g s > ] ] > < / C u s t o m C o n t e n t > < / G e m i n i > 
</file>

<file path=customXml/item12.xml>��< ? x m l   v e r s i o n = " 1 . 0 "   e n c o d i n g = " U T F - 1 6 " ? > < G e m i n i   x m l n s = " h t t p : / / g e m i n i / p i v o t c u s t o m i z a t i o n / 4 0 5 7 3 5 8 5 - f 3 f f - 4 6 3 7 - a 1 c a - 4 3 0 7 1 a d f 5 0 7 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 A v g . T e n u r e   M o n t h s < / M e a s u r e N a m e > < D i s p l a y N a m e > A v g . T e n u r e   M o n t h s < / D i s p l a y N a m e > < V i s i b l e > F a l s e < / V i s i b l e > < / i t e m > < i t e m > < M e a s u r e N a m e > S e p a r a t i o n < / M e a s u r e N a m e > < D i s p l a y N a m e > S e p a r a t i o n < / D i s p l a y N a m e > < V i s i b l e > F a l s e < / V i s i b l e > < / i t e m > < i t e m > < M e a s u r e N a m e > T O   % < / M e a s u r e N a m e > < D i s p l a y N a m e > T O   % < / D i s p l a y N a m e > < V i s i b l e > F a l s e < / V i s i b l e > < / i t e m > < / C a l c u l a t e d F i e l d s > < S A H o s t H a s h > 0 < / S A H o s t H a s h > < G e m i n i F i e l d L i s t V i s i b l e > T r u e < / G e m i n i F i e l d L i s t V i s i b l e > < / S e t t i n g s > ] ] > < / 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7 8 5 ] ] > < / 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 2 0 2 3 - 0 1 - 0 4 T 1 7 : 1 3 : 2 5 . 1 9 4 2 3 7 6 + 0 7 : 0 0 < / L a s t P r o c e s s e d T i m e > < / D a t a M o d e l i n g S a n d b o x . S e r i a l i z e d S a n d b o x E r r o r C a c h e > ] ] > < / C u s t o m C o n t e n t > < / G e m i n i > 
</file>

<file path=customXml/item2.xml>��< ? x m l   v e r s i o n = " 1 . 0 "   e n c o d i n g = " U T F - 1 6 " ? > < G e m i n i   x m l n s = " h t t p : / / g e m i n i / p i v o t c u s t o m i z a t i o n / c 1 d c 5 4 3 7 - 2 7 8 e - 4 0 7 0 - b 1 f c - 6 4 5 9 d 7 c 4 4 6 f 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 A v g . T e n u r e   M o n t h s < / M e a s u r e N a m e > < D i s p l a y N a m e > A v g . T e n u r e   M o n t h s < / D i s p l a y N a m e > < V i s i b l e > F a l s e < / V i s i b l e > < / i t e m > < i t e m > < M e a s u r e N a m e > S e p a r a t i o n < / M e a s u r e N a m e > < D i s p l a y N a m e > S e p a r a t i o n < / D i s p l a y N a m e > < V i s i b l e > T r u e < / V i s i b l e > < / i t e m > < / C a l c u l a t e d F i e l d s > < S A H o s t H a s h > 0 < / S A H o s t H a s h > < G e m i n i F i e l d L i s t V i s i b l e > T r u e < / G e m i n i F i e l d L i s t V i s i b l e > < / S e t t i n g s > ] ] > < / C u s t o m C o n t e n t > < / G e m i n i > 
</file>

<file path=customXml/item3.xml>��< ? x m l   v e r s i o n = " 1 . 0 "   e n c o d i n g = " U T F - 1 6 " ? > < G e m i n i   x m l n s = " h t t p : / / g e m i n i / p i v o t c u s t o m i z a t i o n / f 7 9 3 4 9 8 7 - 9 5 3 a - 4 9 f 1 - b 9 1 e - d 7 9 c 8 d 3 4 2 6 1 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 A v g . T e n u r e   M o n t h s < / M e a s u r e N a m e > < D i s p l a y N a m e > A v g . T e n u r e   M o n t h s < / D i s p l a y N a m e > < V i s i b l e > F a l s e < / V i s i b l e > < / i t e m > < i t e m > < M e a s u r e N a m e > S e p a r a t i o n < / M e a s u r e N a m e > < D i s p l a y N a m e > S e p a r a t i o n < / D i s p l a y N a m e > < V i s i b l e > F a l s e < / V i s i b l e > < / i t e m > < / C a l c u l a t e d F i e l d s > < S A H o s t H a s h > 0 < / S A H o s t H a s h > < G e m i n i F i e l d L i s t V i s i b l e > T r u e < / G e m i n i F i e l d L i s t V i s i b l e > < / S e t t i n g s > ] ] > < / C u s t o m C o n t e n t > < / G e m i n i > 
</file>

<file path=customXml/item4.xml>��< ? x m l   v e r s i o n = " 1 . 0 "   e n c o d i n g = " U T F - 1 6 " ? > < G e m i n i   x m l n s = " h t t p : / / g e m i n i / p i v o t c u s t o m i z a t i o n / 5 c f 9 c 3 e 6 - d 4 9 b - 4 3 9 a - b f 7 8 - 9 b b 1 9 c c d 3 0 4 e " > < 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 A v g . T e n u r e   M o n t h s < / M e a s u r e N a m e > < D i s p l a y N a m e > A v g . T e n u r e   M o n t h s < / D i s p l a y N a m e > < V i s i b l e > F a l s e < / V i s i b l e > < / i t e m > < i t e m > < M e a s u r e N a m e > S e p a r a t i o n < / M e a s u r e N a m e > < D i s p l a y N a m e > S e p a r a t i o n < / D i s p l a y N a m e > < V i s i b l e > F a l s e < / V i s i b l e > < / i t e m > < / C a l c u l a t e d F i e l d s > < S A H o s t H a s h > 0 < / S A H o s t H a s h > < G e m i n i F i e l d L i s t V i s i b l e > T r u e < / G e m i n i F i e l d L i s t V i s i b l e > < / S e t t i n g s > ] ] > < / C u s t o m C o n t e n t > < / G e m i n i > 
</file>

<file path=customXml/item5.xml>��< ? x m l   v e r s i o n = " 1 . 0 "   e n c o d i n g = " U T F - 1 6 " ? > < G e m i n i   x m l n s = " h t t p : / / g e m i n i / p i v o t c u s t o m i z a t i o n / 8 2 d 0 7 4 5 0 - e 9 1 1 - 4 4 6 b - a f b e - d 6 5 7 9 b 6 9 f 5 d e " > < 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 A v g . T e n u r e   M o n t h s < / M e a s u r e N a m e > < D i s p l a y N a m e > A v g . T e n u r e   M o n t h s < / D i s p l a y N a m e > < V i s i b l e > F a l s e < / V i s i b l e > < / i t e m > < i t e m > < M e a s u r e N a m e > S e p a r a t i o n < / M e a s u r e N a m e > < D i s p l a y N a m e > S e p a r a t i o n < / D i s p l a y N a m e > < V i s i b l e > F a l s e < / V i s i b l e > < / i t e m > < / C a l c u l a t e d F i e l d s > < S A H o s t H a s h > 0 < / S A H o s t H a s h > < G e m i n i F i e l d L i s t V i s i b l e > T r u e < / G e m i n i F i e l d L i s t V i s i b l e > < / S e t t i n g s > ] ] > < / C u s t o m C o n t e n t > < / G e m i n i > 
</file>

<file path=customXml/item6.xml>��< ? x m l   v e r s i o n = " 1 . 0 "   e n c o d i n g = " U T F - 1 6 " ? > < G e m i n i   x m l n s = " h t t p : / / g e m i n i / p i v o t c u s t o m i z a t i o n / 7 5 7 2 6 b 6 b - 2 3 3 d - 4 0 c 0 - b f d 0 - e 2 5 7 f c 2 f 0 2 8 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 A v g . T e n u r e   M o n t h s < / M e a s u r e N a m e > < D i s p l a y N a m e > A v g . T e n u r e   M o n t h s < / D i s p l a y N a m e > < V i s i b l e > F a l s e < / V i s i b l e > < / i t e m > < i t e m > < M e a s u r e N a m e > S e p a r a t i o n < / M e a s u r e N a m e > < D i s p l a y N a m e > S e p a r a t i o n < / D i s p l a y N a m e > < V i s i b l e > F a l s e < / V i s i b l e > < / i t e m > < / C a l c u l a t e d F i e l d s > < S A H o s t H a s h > 0 < / S A H o s t H a s h > < G e m i n i F i e l d L i s t V i s i b l e > T r u e < / G e m i n i F i e l d L i s t V i s i b l e > < / S e t t i n g s > ] ] > < / C u s t o m C o n t e n t > < / G e m i n i > 
</file>

<file path=customXml/item7.xml>��< ? x m l   v e r s i o n = " 1 . 0 "   e n c o d i n g = " U T F - 1 6 " ? > < G e m i n i   x m l n s = " h t t p : / / g e m i n i / p i v o t c u s t o m i z a t i o n / 0 9 2 6 7 9 3 5 - c 0 0 a - 4 c 1 f - 8 0 5 6 - f 4 b b a 0 a 0 1 9 b 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 A v g . T e n u r e   M o n t h s < / M e a s u r e N a m e > < D i s p l a y N a m e > A v g . T e n u r e   M o n t h s < / D i s p l a y N a m e > < V i s i b l e > F a l s e < / V i s i b l e > < / i t e m > < i t e m > < M e a s u r e N a m e > S e p a r a t i o n < / M e a s u r e N a m e > < D i s p l a y N a m e > S e p a r a t i o n < / D i s p l a y N a m e > < V i s i b l e > F a l s e < / V i s i b l e > < / i t e m > < i t e m > < M e a s u r e N a m e > T O   % < / M e a s u r e N a m e > < D i s p l a y N a m e > T O   % < / D i s p l a y N a m e > < V i s i b l e > F a l s e < / V i s i b l e > < / i t e m > < / C a l c u l a t e d F i e l d s > < S A H o s t H a s h > 0 < / S A H o s t H a s h > < G e m i n i F i e l d L i s t V i s i b l e > T r u e < / G e m i n i F i e l d L i s t V i s i b l e > < / S e t t i n g s > ] ] > < / C u s t o m C o n t e n t > < / G e m i n i > 
</file>

<file path=customXml/item8.xml>��< ? x m l   v e r s i o n = " 1 . 0 "   e n c o d i n g = " U T F - 1 6 " ? > < G e m i n i   x m l n s = " h t t p : / / g e m i n i / p i v o t c u s t o m i z a t i o n / 7 e 8 7 c 4 e 7 - 5 e 8 0 - 4 6 2 5 - 9 e a b - 0 8 0 0 b 2 0 6 d 0 e 6 " > < C u s t o m C o n t e n t > < ! [ C D A T A [ < ? x m l   v e r s i o n = " 1 . 0 "   e n c o d i n g = " u t f - 1 6 " ? > < S e t t i n g s > < C a l c u l a t e d F i e l d s > < i t e m > < M e a s u r e N a m e > E m p C o u n t < / M e a s u r e N a m e > < D i s p l a y N a m e > E m p C o u n t < / D i s p l a y N a m e > < V i s i b l e > F a l s e < / V i s i b l e > < / i t e m > < i t e m > < M e a s u r e N a m e > A c t i v e   E m p l o y e e s < / M e a s u r e N a m e > < D i s p l a y N a m e > A c t i v e   E m p l o y e e s < / D i s p l a y N a m e > < V i s i b l e > T r u e < / V i s i b l e > < / i t e m > < i t e m > < M e a s u r e N a m e > N e w   H i r e s < / M e a s u r e N a m e > < D i s p l a y N a m e > N e w   H i r e s < / D i s p l a y N a m e > < V i s i b l e > T r u e < / V i s i b l e > < / i t e m > < i t e m > < M e a s u r e N a m e > A v g . T e n u r e   M o n t h s < / M e a s u r e N a m e > < D i s p l a y N a m e > A v g . T e n u r e   M o n t h s < / D i s p l a y N a m e > < V i s i b l e > F a l s e < / V i s i b l e > < / i t e m > < i t e m > < M e a s u r e N a m e > S e p a r a t i o n < / M e a s u r e N a m e > < D i s p l a y N a m e > S e p a r a t i o n < / D i s p l a y N a m e > < V i s i b l e > F a l s e < / V i s i b l e > < / i t e m > < / C a l c u l a t e d F i e l d s > < S A H o s t H a s h > 0 < / S A H o s t H a s h > < G e m i n i F i e l d L i s t V i s i b l e > T r u e < / G e m i n i F i e l d L i s t V i s i b l e > < / S e t t i n g s > ] ] > < / C u s t o m C o n t e n t > < / G e m i n i > 
</file>

<file path=customXml/item9.xml>��< ? x m l   v e r s i o n = " 1 . 0 "   e n c o d i n g = " U T F - 1 6 " ? > < G e m i n i   x m l n s = " h t t p : / / g e m i n i / p i v o t c u s t o m i z a t i o n / 8 7 9 a 2 7 7 0 - 8 1 c c - 4 2 7 a - a c b c - 0 f 8 3 1 4 f d 6 4 a e " > < 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 A v g . T e n u r e   M o n t h s < / M e a s u r e N a m e > < D i s p l a y N a m e > A v g . T e n u r e   M o n t h s < / D i s p l a y N a m e > < V i s i b l e > F a l s e < / V i s i b l e > < / i t e m > < i t e m > < M e a s u r e N a m e > S e p a r a t i o n < / M e a s u r e N a m e > < D i s p l a y N a m e > S e p a r a t i o n < / D i s p l a y N a m e > < V i s i b l e > F a l s e < / V i s i b l e > < / i t e m > < i t e m > < M e a s u r e N a m e > T O   % < / M e a s u r e N a m e > < D i s p l a y N a m e > T O   % < / 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FB23F044-72CE-4ACF-9DE5-7FE3692A4785}">
  <ds:schemaRefs>
    <ds:schemaRef ds:uri="http://schemas.microsoft.com/DataMashup"/>
  </ds:schemaRefs>
</ds:datastoreItem>
</file>

<file path=customXml/itemProps10.xml><?xml version="1.0" encoding="utf-8"?>
<ds:datastoreItem xmlns:ds="http://schemas.openxmlformats.org/officeDocument/2006/customXml" ds:itemID="{DF041867-A035-4A02-A63A-DA1E8FB40840}">
  <ds:schemaRefs/>
</ds:datastoreItem>
</file>

<file path=customXml/itemProps11.xml><?xml version="1.0" encoding="utf-8"?>
<ds:datastoreItem xmlns:ds="http://schemas.openxmlformats.org/officeDocument/2006/customXml" ds:itemID="{B1DDFF85-1039-4337-9B24-00F1FC7541E8}">
  <ds:schemaRefs/>
</ds:datastoreItem>
</file>

<file path=customXml/itemProps12.xml><?xml version="1.0" encoding="utf-8"?>
<ds:datastoreItem xmlns:ds="http://schemas.openxmlformats.org/officeDocument/2006/customXml" ds:itemID="{D2C72F3D-8DC5-4BF7-BC96-52DFAB2445C5}">
  <ds:schemaRefs/>
</ds:datastoreItem>
</file>

<file path=customXml/itemProps13.xml><?xml version="1.0" encoding="utf-8"?>
<ds:datastoreItem xmlns:ds="http://schemas.openxmlformats.org/officeDocument/2006/customXml" ds:itemID="{7B60B307-23F7-455A-8D27-6D9801E80D7E}">
  <ds:schemaRefs/>
</ds:datastoreItem>
</file>

<file path=customXml/itemProps14.xml><?xml version="1.0" encoding="utf-8"?>
<ds:datastoreItem xmlns:ds="http://schemas.openxmlformats.org/officeDocument/2006/customXml" ds:itemID="{284ECC18-2530-4B00-B0C8-04CE310FC437}">
  <ds:schemaRefs/>
</ds:datastoreItem>
</file>

<file path=customXml/itemProps15.xml><?xml version="1.0" encoding="utf-8"?>
<ds:datastoreItem xmlns:ds="http://schemas.openxmlformats.org/officeDocument/2006/customXml" ds:itemID="{E2EA0E86-378C-4525-B7B0-DA2D84DF9EA1}">
  <ds:schemaRefs/>
</ds:datastoreItem>
</file>

<file path=customXml/itemProps16.xml><?xml version="1.0" encoding="utf-8"?>
<ds:datastoreItem xmlns:ds="http://schemas.openxmlformats.org/officeDocument/2006/customXml" ds:itemID="{8FEF259C-76C3-4E36-A8CA-1D082D4A55D2}">
  <ds:schemaRefs/>
</ds:datastoreItem>
</file>

<file path=customXml/itemProps17.xml><?xml version="1.0" encoding="utf-8"?>
<ds:datastoreItem xmlns:ds="http://schemas.openxmlformats.org/officeDocument/2006/customXml" ds:itemID="{7ECEFDB7-923D-4557-A59C-2E64D2B343F5}">
  <ds:schemaRefs/>
</ds:datastoreItem>
</file>

<file path=customXml/itemProps2.xml><?xml version="1.0" encoding="utf-8"?>
<ds:datastoreItem xmlns:ds="http://schemas.openxmlformats.org/officeDocument/2006/customXml" ds:itemID="{92B6508B-F2DA-410A-9084-CD4104ADC639}">
  <ds:schemaRefs/>
</ds:datastoreItem>
</file>

<file path=customXml/itemProps3.xml><?xml version="1.0" encoding="utf-8"?>
<ds:datastoreItem xmlns:ds="http://schemas.openxmlformats.org/officeDocument/2006/customXml" ds:itemID="{F9992C39-102E-4F3F-81AA-6629256432D5}">
  <ds:schemaRefs/>
</ds:datastoreItem>
</file>

<file path=customXml/itemProps4.xml><?xml version="1.0" encoding="utf-8"?>
<ds:datastoreItem xmlns:ds="http://schemas.openxmlformats.org/officeDocument/2006/customXml" ds:itemID="{7EE09F0F-21AA-4FAB-9D01-C5FEDD7EAC77}">
  <ds:schemaRefs/>
</ds:datastoreItem>
</file>

<file path=customXml/itemProps5.xml><?xml version="1.0" encoding="utf-8"?>
<ds:datastoreItem xmlns:ds="http://schemas.openxmlformats.org/officeDocument/2006/customXml" ds:itemID="{D49B17CB-0E70-4FFF-AF23-4BA1AF9B3578}">
  <ds:schemaRefs/>
</ds:datastoreItem>
</file>

<file path=customXml/itemProps6.xml><?xml version="1.0" encoding="utf-8"?>
<ds:datastoreItem xmlns:ds="http://schemas.openxmlformats.org/officeDocument/2006/customXml" ds:itemID="{EE3841CC-026B-451C-ACC0-4BE6C80234E4}">
  <ds:schemaRefs/>
</ds:datastoreItem>
</file>

<file path=customXml/itemProps7.xml><?xml version="1.0" encoding="utf-8"?>
<ds:datastoreItem xmlns:ds="http://schemas.openxmlformats.org/officeDocument/2006/customXml" ds:itemID="{A0135A2A-6F30-43E7-A483-1FC8565A46F9}">
  <ds:schemaRefs/>
</ds:datastoreItem>
</file>

<file path=customXml/itemProps8.xml><?xml version="1.0" encoding="utf-8"?>
<ds:datastoreItem xmlns:ds="http://schemas.openxmlformats.org/officeDocument/2006/customXml" ds:itemID="{89EEAAFD-170E-4036-AEF0-BB9718AC2488}">
  <ds:schemaRefs/>
</ds:datastoreItem>
</file>

<file path=customXml/itemProps9.xml><?xml version="1.0" encoding="utf-8"?>
<ds:datastoreItem xmlns:ds="http://schemas.openxmlformats.org/officeDocument/2006/customXml" ds:itemID="{15217E8B-3AC4-4958-B46D-16DCE1D7CE0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Headline</vt:lpstr>
      <vt:lpstr>Ethnicity</vt:lpstr>
      <vt:lpstr>Actives</vt:lpstr>
      <vt:lpstr>Separation</vt:lpstr>
      <vt:lpstr>Term Reason</vt:lpstr>
      <vt:lpstr>Region</vt:lpstr>
      <vt:lpstr>Tenure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 Thi Pham</dc:creator>
  <cp:lastModifiedBy>Lan Thi Pham</cp:lastModifiedBy>
  <dcterms:created xsi:type="dcterms:W3CDTF">2022-12-29T09:56:48Z</dcterms:created>
  <dcterms:modified xsi:type="dcterms:W3CDTF">2023-01-04T10:13:25Z</dcterms:modified>
</cp:coreProperties>
</file>