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platz.WIZARDNET.002\Desktop\SourceCode\KL7A\KL7A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1" l="1"/>
  <c r="I18" i="1"/>
  <c r="J17" i="1"/>
  <c r="E16" i="1" l="1"/>
  <c r="I16" i="1" s="1"/>
  <c r="J16" i="1" s="1"/>
  <c r="E15" i="1"/>
  <c r="I15" i="1" s="1"/>
  <c r="J15" i="1" s="1"/>
  <c r="E14" i="1"/>
  <c r="F14" i="1" s="1"/>
  <c r="E13" i="1"/>
  <c r="F13" i="1" s="1"/>
  <c r="E8" i="1"/>
  <c r="F8" i="1" s="1"/>
  <c r="G8" i="1" s="1"/>
  <c r="E7" i="1"/>
  <c r="F7" i="1" s="1"/>
  <c r="E6" i="1"/>
  <c r="F6" i="1" s="1"/>
  <c r="G6" i="1" s="1"/>
  <c r="E5" i="1"/>
  <c r="E4" i="1"/>
  <c r="F4" i="1" s="1"/>
  <c r="E9" i="1" l="1"/>
  <c r="I13" i="1"/>
  <c r="G13" i="1"/>
  <c r="I14" i="1"/>
  <c r="J14" i="1" s="1"/>
  <c r="G14" i="1"/>
  <c r="G4" i="1"/>
  <c r="G7" i="1"/>
  <c r="F5" i="1"/>
  <c r="G5" i="1" s="1"/>
  <c r="J13" i="1" l="1"/>
  <c r="F9" i="1"/>
  <c r="G9" i="1" s="1"/>
</calcChain>
</file>

<file path=xl/sharedStrings.xml><?xml version="1.0" encoding="utf-8"?>
<sst xmlns="http://schemas.openxmlformats.org/spreadsheetml/2006/main" count="41" uniqueCount="31">
  <si>
    <t>Rotors</t>
  </si>
  <si>
    <t>Alphabet Ring Positions</t>
  </si>
  <si>
    <t>Select 8 from a set of 16 total</t>
  </si>
  <si>
    <t>36 contacts, 8 total</t>
  </si>
  <si>
    <t>Notch Rings</t>
  </si>
  <si>
    <t>Notch Ring Positions</t>
  </si>
  <si>
    <t>8 character start position</t>
  </si>
  <si>
    <t>Alphabetic only</t>
  </si>
  <si>
    <t>TOTAL</t>
  </si>
  <si>
    <t>Rotor Wiring</t>
  </si>
  <si>
    <t>36 contacts</t>
  </si>
  <si>
    <t>Notch Ring</t>
  </si>
  <si>
    <t>18 notches from 36 potential locations</t>
  </si>
  <si>
    <t>Fixed Plate 1</t>
  </si>
  <si>
    <t>Fixed Plate 2</t>
  </si>
  <si>
    <t>8 rotors in machine</t>
  </si>
  <si>
    <t>8 notch rings in machine</t>
  </si>
  <si>
    <t>Settings</t>
  </si>
  <si>
    <t>Description</t>
  </si>
  <si>
    <t>Permutations</t>
  </si>
  <si>
    <t>Log</t>
  </si>
  <si>
    <t>Equiv Bits</t>
  </si>
  <si>
    <t>Description2</t>
  </si>
  <si>
    <t>Log3</t>
  </si>
  <si>
    <t>Equiv Bits4</t>
  </si>
  <si>
    <t>Daily Setting Permutations</t>
  </si>
  <si>
    <t>Wiring Permutations</t>
  </si>
  <si>
    <t>Moves</t>
  </si>
  <si>
    <t>256 total</t>
  </si>
  <si>
    <t>8.578E+506</t>
  </si>
  <si>
    <t>3.63078E+1128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</si>
</sst>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2" fillId="0" borderId="0" xfId="0" applyFont="1"/>
    <xf numFmtId="11" fontId="0" fillId="0" borderId="0" xfId="0" applyNumberFormat="1" applyAlignment="1">
      <alignment horizontal="right"/>
    </xf>
    <xf numFmtId="11" fontId="1" fillId="0" borderId="0" xfId="0" quotePrefix="1" applyNumberFormat="1" applyFon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C3:G9" totalsRowShown="0">
  <autoFilter ref="C3:G9"/>
  <tableColumns count="5">
    <tableColumn id="1" name="Settings"/>
    <tableColumn id="2" name="Description"/>
    <tableColumn id="5" name="Permutations"/>
    <tableColumn id="6" name="Log" dataDxfId="1"/>
    <tableColumn id="8" name="Equiv Bits" dataDxfId="0">
      <calculatedColumnFormula>F4/LOG(2)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C12:J18" totalsRowShown="0">
  <autoFilter ref="C12:J18"/>
  <tableColumns count="8">
    <tableColumn id="1" name="Settings"/>
    <tableColumn id="2" name="Description"/>
    <tableColumn id="3" name="Permutations"/>
    <tableColumn id="4" name="Log"/>
    <tableColumn id="5" name="Equiv Bits"/>
    <tableColumn id="6" name="Description2"/>
    <tableColumn id="7" name="Log3"/>
    <tableColumn id="8" name="Equiv Bits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8"/>
  <sheetViews>
    <sheetView tabSelected="1" workbookViewId="0">
      <selection activeCell="L6" sqref="L6"/>
    </sheetView>
  </sheetViews>
  <sheetFormatPr defaultRowHeight="15" x14ac:dyDescent="0.25"/>
  <cols>
    <col min="3" max="3" width="23.140625" bestFit="1" customWidth="1"/>
    <col min="4" max="4" width="35.42578125" bestFit="1" customWidth="1"/>
    <col min="5" max="5" width="15.42578125" bestFit="1" customWidth="1"/>
    <col min="6" max="7" width="12" bestFit="1" customWidth="1"/>
    <col min="8" max="8" width="22.7109375" bestFit="1" customWidth="1"/>
    <col min="9" max="9" width="12" bestFit="1" customWidth="1"/>
    <col min="10" max="10" width="12.7109375" customWidth="1"/>
  </cols>
  <sheetData>
    <row r="2" spans="3:10" ht="21" x14ac:dyDescent="0.35">
      <c r="C2" s="4" t="s">
        <v>25</v>
      </c>
    </row>
    <row r="3" spans="3:10" x14ac:dyDescent="0.25"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3:10" x14ac:dyDescent="0.25">
      <c r="C4" t="s">
        <v>0</v>
      </c>
      <c r="D4" t="s">
        <v>2</v>
      </c>
      <c r="E4">
        <f>PERMUT(16,8)</f>
        <v>518918400</v>
      </c>
      <c r="F4" s="2">
        <f>LOG(E4)</f>
        <v>8.7150990703418554</v>
      </c>
      <c r="G4" s="2">
        <f t="shared" ref="G4:G9" si="0">F4/LOG(2)</f>
        <v>28.950932451495341</v>
      </c>
    </row>
    <row r="5" spans="3:10" x14ac:dyDescent="0.25">
      <c r="C5" t="s">
        <v>1</v>
      </c>
      <c r="D5" t="s">
        <v>3</v>
      </c>
      <c r="E5">
        <f>POWER(36,8)</f>
        <v>2821109907456</v>
      </c>
      <c r="F5" s="2">
        <f>LOG(E5)</f>
        <v>12.450420006138298</v>
      </c>
      <c r="G5" s="2">
        <f t="shared" si="0"/>
        <v>41.359400011538497</v>
      </c>
    </row>
    <row r="6" spans="3:10" x14ac:dyDescent="0.25">
      <c r="C6" t="s">
        <v>4</v>
      </c>
      <c r="D6" t="s">
        <v>2</v>
      </c>
      <c r="E6">
        <f>PERMUT(16,8)</f>
        <v>518918400</v>
      </c>
      <c r="F6" s="2">
        <f>LOG(E6)</f>
        <v>8.7150990703418554</v>
      </c>
      <c r="G6" s="2">
        <f t="shared" si="0"/>
        <v>28.950932451495341</v>
      </c>
    </row>
    <row r="7" spans="3:10" x14ac:dyDescent="0.25">
      <c r="C7" t="s">
        <v>5</v>
      </c>
      <c r="D7" t="s">
        <v>3</v>
      </c>
      <c r="E7">
        <f>POWER(36, 8)</f>
        <v>2821109907456</v>
      </c>
      <c r="F7" s="2">
        <f>LOG(E7)</f>
        <v>12.450420006138298</v>
      </c>
      <c r="G7" s="2">
        <f t="shared" si="0"/>
        <v>41.359400011538497</v>
      </c>
    </row>
    <row r="8" spans="3:10" x14ac:dyDescent="0.25">
      <c r="C8" t="s">
        <v>6</v>
      </c>
      <c r="D8" t="s">
        <v>7</v>
      </c>
      <c r="E8">
        <f>_xlfn.PERMUTATIONA(26,8)</f>
        <v>208827064576</v>
      </c>
      <c r="F8" s="2">
        <f>LOG(E8)</f>
        <v>11.319786783766544</v>
      </c>
      <c r="G8" s="2">
        <f t="shared" si="0"/>
        <v>37.603517745128734</v>
      </c>
    </row>
    <row r="9" spans="3:10" x14ac:dyDescent="0.25">
      <c r="C9" s="1"/>
      <c r="D9" s="1" t="s">
        <v>8</v>
      </c>
      <c r="E9" s="1">
        <f>E4*E5*E6*E7*E8</f>
        <v>4.4753286817082525E+53</v>
      </c>
      <c r="F9" s="3">
        <f>SUM(F4:F8)</f>
        <v>53.650824936726849</v>
      </c>
      <c r="G9" s="3">
        <f t="shared" si="0"/>
        <v>178.22418267119642</v>
      </c>
    </row>
    <row r="11" spans="3:10" ht="21" x14ac:dyDescent="0.35">
      <c r="C11" s="4" t="s">
        <v>26</v>
      </c>
    </row>
    <row r="12" spans="3:10" x14ac:dyDescent="0.25"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</row>
    <row r="13" spans="3:10" x14ac:dyDescent="0.25">
      <c r="C13" t="s">
        <v>9</v>
      </c>
      <c r="D13" t="s">
        <v>10</v>
      </c>
      <c r="E13">
        <f>PERMUT(36,36)</f>
        <v>3.7199332678990118E+41</v>
      </c>
      <c r="F13" s="2">
        <f>LOG(E13)</f>
        <v>41.570535149117603</v>
      </c>
      <c r="G13" s="2">
        <f>F13/LOG(2)</f>
        <v>138.09432863135638</v>
      </c>
      <c r="H13" t="s">
        <v>15</v>
      </c>
      <c r="I13" s="2">
        <f>8*F13</f>
        <v>332.56428119294083</v>
      </c>
      <c r="J13" s="2">
        <f>I13/LOG(2)</f>
        <v>1104.754629050851</v>
      </c>
    </row>
    <row r="14" spans="3:10" x14ac:dyDescent="0.25">
      <c r="C14" t="s">
        <v>11</v>
      </c>
      <c r="D14" t="s">
        <v>12</v>
      </c>
      <c r="E14">
        <f>PERMUT(36,18)</f>
        <v>5.810240762064399E+25</v>
      </c>
      <c r="F14" s="2">
        <f t="shared" ref="F14" si="1">LOG(E14)</f>
        <v>25.764194128856701</v>
      </c>
      <c r="G14" s="2">
        <f t="shared" ref="G14" si="2">F14/LOG(2)</f>
        <v>85.586800318781101</v>
      </c>
      <c r="H14" t="s">
        <v>16</v>
      </c>
      <c r="I14" s="2">
        <f>8*F14</f>
        <v>206.11355303085361</v>
      </c>
      <c r="J14" s="2">
        <f>I14/LOG(2)</f>
        <v>684.69440255024881</v>
      </c>
    </row>
    <row r="15" spans="3:10" x14ac:dyDescent="0.25">
      <c r="C15" t="s">
        <v>13</v>
      </c>
      <c r="D15" t="s">
        <v>10</v>
      </c>
      <c r="E15">
        <f>PERMUT(36,36)</f>
        <v>3.7199332678990118E+41</v>
      </c>
      <c r="I15" s="2">
        <f>LOG(E15)</f>
        <v>41.570535149117603</v>
      </c>
      <c r="J15" s="2">
        <f>I15/LOG(2)</f>
        <v>138.09432863135638</v>
      </c>
    </row>
    <row r="16" spans="3:10" x14ac:dyDescent="0.25">
      <c r="C16" t="s">
        <v>14</v>
      </c>
      <c r="D16" t="s">
        <v>10</v>
      </c>
      <c r="E16">
        <f>PERMUT(36,36)</f>
        <v>3.7199332678990118E+41</v>
      </c>
      <c r="I16" s="2">
        <f>LOG(E16)</f>
        <v>41.570535149117603</v>
      </c>
      <c r="J16" s="2">
        <f>I16/LOG(2)</f>
        <v>138.09432863135638</v>
      </c>
    </row>
    <row r="17" spans="3:10" x14ac:dyDescent="0.25">
      <c r="C17" t="s">
        <v>27</v>
      </c>
      <c r="D17" t="s">
        <v>28</v>
      </c>
      <c r="E17" s="5" t="s">
        <v>29</v>
      </c>
      <c r="I17" s="2">
        <v>506.74240500000002</v>
      </c>
      <c r="J17" s="2">
        <f>Table4[[#This Row],[Log3]]/LOG(2)</f>
        <v>1683.3618320402902</v>
      </c>
    </row>
    <row r="18" spans="3:10" x14ac:dyDescent="0.25">
      <c r="C18" s="1"/>
      <c r="D18" s="1" t="s">
        <v>8</v>
      </c>
      <c r="E18" s="1"/>
      <c r="F18" s="1"/>
      <c r="G18" s="1"/>
      <c r="H18" s="6" t="s">
        <v>30</v>
      </c>
      <c r="I18" s="3">
        <f>SUM(I13:I17)</f>
        <v>1128.5613095220297</v>
      </c>
      <c r="J18" s="3">
        <f>SUM(J13:J17)</f>
        <v>3748.9995209041026</v>
      </c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L. Platz</dc:creator>
  <cp:lastModifiedBy>Thomas L. Platz</cp:lastModifiedBy>
  <dcterms:created xsi:type="dcterms:W3CDTF">2017-02-26T00:16:55Z</dcterms:created>
  <dcterms:modified xsi:type="dcterms:W3CDTF">2017-03-19T05:21:33Z</dcterms:modified>
</cp:coreProperties>
</file>