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go Trams" sheetId="1" r:id="rId3"/>
    <sheet state="visible" name="Cargo Availability - do not tou" sheetId="2" r:id="rId4"/>
    <sheet state="visible" name="Passenger Trams" sheetId="3" r:id="rId5"/>
    <sheet state="visible" name="Suggestions" sheetId="4" r:id="rId6"/>
    <sheet state="visible" name="Sounds" sheetId="5" r:id="rId7"/>
    <sheet state="visible" name="Unused" sheetId="6" r:id="rId8"/>
    <sheet state="visible" name="Colors legend" sheetId="7" r:id="rId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1">
      <text>
        <t xml:space="preserve">Year that vehicle was revived for use in a Heritage, Hisotrical or restored tram service. </t>
      </text>
    </comment>
    <comment authorId="0" ref="F1">
      <text>
        <t xml:space="preserve">Add ' US' or ' UK' to value to indicate short ton resp. long ton.
Default is metric tonnes.</t>
      </text>
    </comment>
    <comment authorId="0" ref="G1">
      <text>
        <t xml:space="preserve">Add ' hpI' to value to indicate imperial horsepower. Default is metric horsepower.</t>
      </text>
    </comment>
    <comment authorId="0" ref="H1">
      <text>
        <t xml:space="preserve">Add ' mph' to value to indicate, well, that. Default is km/h.</t>
      </text>
    </comment>
    <comment authorId="0" ref="I1">
      <text>
        <t xml:space="preserve">Numbers in red are guesstimates due to data n/a</t>
      </text>
    </comment>
    <comment authorId="0" ref="J1">
      <text>
        <t xml:space="preserve">"Passenger Door Width Equivalent"
You have narrow doors and wide doors. Some will fit only one person at a time, some will fit two people side-by-side. Total PDWE is the amount of people that you can fit side-by-side through all doors simultaneously. A vehicle with one narrow and two wide doors has a PDWE of 5.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I1">
      <text>
        <t xml:space="preserve">Add ' hpI' to value to indicate imperial horsepower. Default is metric horsepower.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E1">
      <text>
        <t xml:space="preserve">#VALUE! means "VEHICLE_NEVER_EXPIRES"</t>
      </text>
    </comment>
    <comment authorId="0" ref="F1">
      <text>
        <t xml:space="preserve">Year that vehicle was revived for use in a Heritage, Hisotrical or restored tram service. </t>
      </text>
    </comment>
    <comment authorId="0" ref="G1">
      <text>
        <t xml:space="preserve">Add ' US' or ' UK' to value to indicate short ton resp. long ton.
Default is metric tonnes.</t>
      </text>
    </comment>
    <comment authorId="0" ref="H1">
      <text>
        <t xml:space="preserve">Add ' hpI' to value to indicate imperial horsepower. Default is metric horsepower.</t>
      </text>
    </comment>
    <comment authorId="0" ref="I1">
      <text>
        <t xml:space="preserve">Add ' mph' to value to indicate, well, that. Default is km/h.</t>
      </text>
    </comment>
    <comment authorId="0" ref="J1">
      <text>
        <t xml:space="preserve">Numbers in red are guesstimates due to data n/a</t>
      </text>
    </comment>
    <comment authorId="0" ref="K1">
      <text>
        <t xml:space="preserve">"Passenger Door Width Equivalent"
You have narrow doors and wide doors. Some will fit only one person at a time, some will fit two people side-by-side. Total PDWE is the amount of people that you can fit side-by-side through all doors simultaneously. A vehicle with one narrow and two wide doors has a PDWE of 5.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E1">
      <text>
        <t xml:space="preserve">#VALUE! means "VEHICLE_NEVER_EXPIRES"</t>
      </text>
    </comment>
    <comment authorId="0" ref="F1">
      <text>
        <t xml:space="preserve">Year that vehicle was revived for use in a Heritage, Hisotrical or restored tram service. </t>
      </text>
    </comment>
    <comment authorId="0" ref="G1">
      <text>
        <t xml:space="preserve">Add ' US' or ' UK' to value to indicate short ton resp. long ton.
Default is metric tonnes.</t>
      </text>
    </comment>
    <comment authorId="0" ref="H1">
      <text>
        <t xml:space="preserve">Add ' hpI' to value to indicate imperial horsepower. Default is metric horsepower.</t>
      </text>
    </comment>
    <comment authorId="0" ref="I1">
      <text>
        <t xml:space="preserve">Add ' mph' to value to indicate, well, that. Default is km/h.</t>
      </text>
    </comment>
    <comment authorId="0" ref="J1">
      <text>
        <t xml:space="preserve">Numbers in red are guesstimates due to data n/a</t>
      </text>
    </comment>
    <comment authorId="0" ref="K1">
      <text>
        <t xml:space="preserve">"Passenger Door Width Equivalent"
You have narrow doors and wide doors. Some will fit only one person at a time, some will fit two people side-by-side. Total PDWE is the amount of people that you can fit side-by-side through all doors simultaneously. A vehicle with one narrow and two wide doors has a PDWE of 5.</t>
      </text>
    </comment>
    <comment authorId="0" ref="L145">
      <text>
        <t xml:space="preserve">7-CAR TEMPLATE!</t>
      </text>
    </comment>
    <comment authorId="0" ref="L164">
      <text>
        <t xml:space="preserve">7-CAR TEMPLATE!</t>
      </text>
    </comment>
    <comment authorId="0" ref="I169">
      <text>
        <t xml:space="preserve">Guessed speed
	-Kevin Fields</t>
      </text>
    </comment>
  </commentList>
</comments>
</file>

<file path=xl/sharedStrings.xml><?xml version="1.0" encoding="utf-8"?>
<sst xmlns="http://schemas.openxmlformats.org/spreadsheetml/2006/main" count="2570" uniqueCount="1007">
  <si>
    <t>Name</t>
  </si>
  <si>
    <t>Country</t>
  </si>
  <si>
    <t>Wagon type</t>
  </si>
  <si>
    <t>Type</t>
  </si>
  <si>
    <t>Sound Type</t>
  </si>
  <si>
    <t>Intro year</t>
  </si>
  <si>
    <t>Exit year</t>
  </si>
  <si>
    <t>Cargo</t>
  </si>
  <si>
    <t>Colors legend</t>
  </si>
  <si>
    <t>Heritage service</t>
  </si>
  <si>
    <t>Weight</t>
  </si>
  <si>
    <t>Power</t>
  </si>
  <si>
    <t>Max speed</t>
  </si>
  <si>
    <t>Capacity</t>
  </si>
  <si>
    <t>PDWE</t>
  </si>
  <si>
    <t>Drawing lenghts</t>
  </si>
  <si>
    <t>Web</t>
  </si>
  <si>
    <t>Source</t>
  </si>
  <si>
    <t>Permission asked</t>
  </si>
  <si>
    <t>Permission granted</t>
  </si>
  <si>
    <t>Sound Source</t>
  </si>
  <si>
    <t>Melbourne Class A, B, D, W gongs</t>
  </si>
  <si>
    <t>Mail</t>
  </si>
  <si>
    <t>drawing done - uploaded to devzone and ready for coding</t>
  </si>
  <si>
    <t>Coal</t>
  </si>
  <si>
    <t>Oil</t>
  </si>
  <si>
    <t>Livestock</t>
  </si>
  <si>
    <t>Goods</t>
  </si>
  <si>
    <t>Grain</t>
  </si>
  <si>
    <t>Wood</t>
  </si>
  <si>
    <t>Iron Ore</t>
  </si>
  <si>
    <t>Steel</t>
  </si>
  <si>
    <t>Valuables</t>
  </si>
  <si>
    <t>Paper</t>
  </si>
  <si>
    <t>Wheat</t>
  </si>
  <si>
    <t>Food</t>
  </si>
  <si>
    <t>Gold</t>
  </si>
  <si>
    <t>Rubber</t>
  </si>
  <si>
    <t>Fruit</t>
  </si>
  <si>
    <t>Maize</t>
  </si>
  <si>
    <t>Copper Ore</t>
  </si>
  <si>
    <t>Water</t>
  </si>
  <si>
    <t>Diamonds</t>
  </si>
  <si>
    <t>Cargo trams</t>
  </si>
  <si>
    <t>drawing in progress</t>
  </si>
  <si>
    <t>Class</t>
  </si>
  <si>
    <t>Express</t>
  </si>
  <si>
    <t>Yarra Trams</t>
  </si>
  <si>
    <t>Y</t>
  </si>
  <si>
    <t>http://www.yarratrams.com.au/media-centre/downloads/</t>
  </si>
  <si>
    <t xml:space="preserve">Misc tram bells Blackpool, Leicester, Amsterdam, etc. </t>
  </si>
  <si>
    <t>Pond5</t>
  </si>
  <si>
    <t>http://www.pond5.com/sound-effects/1/tram-bells.html#2</t>
  </si>
  <si>
    <t>Montreal streetcar sounds</t>
  </si>
  <si>
    <t>http://transit.toronto.on.ca/spare/0054.shtml</t>
  </si>
  <si>
    <t>Filename: Cable Car Bell Ringing</t>
  </si>
  <si>
    <t>Ask Voyager for login</t>
  </si>
  <si>
    <t>http://www.freesfx.co.uk/soundeffects/trams/</t>
  </si>
  <si>
    <t>Filename: Gas or Service Station Isolated Bell 2 Rings</t>
  </si>
  <si>
    <t>http://www.freesfx.co.uk/soundeffects/all_bells/</t>
  </si>
  <si>
    <t>Filename: Gas or Service Station Bell with Car Driving Up 2 Rings</t>
  </si>
  <si>
    <t>Life</t>
  </si>
  <si>
    <t>Heritage</t>
  </si>
  <si>
    <t>Service</t>
  </si>
  <si>
    <t>(Mt)</t>
  </si>
  <si>
    <t>(hpM)</t>
  </si>
  <si>
    <t>(km/h)</t>
  </si>
  <si>
    <t>in metric tons</t>
  </si>
  <si>
    <t>(seated+standing)</t>
  </si>
  <si>
    <t>WIP</t>
  </si>
  <si>
    <t>Bulk</t>
  </si>
  <si>
    <t>Do not touch any stats!</t>
  </si>
  <si>
    <t>Liquid</t>
  </si>
  <si>
    <t>Piece Goods</t>
  </si>
  <si>
    <t>Armoured</t>
  </si>
  <si>
    <t>research complete (pics &amp; stats) - confirmed and ready for drawing</t>
  </si>
  <si>
    <t>research in progress</t>
  </si>
  <si>
    <t>Wantage Freight Tram</t>
  </si>
  <si>
    <t>problem</t>
  </si>
  <si>
    <t>crates open wagon</t>
  </si>
  <si>
    <t>need to recolor previously drawn sprites</t>
  </si>
  <si>
    <t>Paris L'Arpajonnais</t>
  </si>
  <si>
    <t>boxcar</t>
  </si>
  <si>
    <t>Dublin Guinness 0-4-0 Tram</t>
  </si>
  <si>
    <t>flatbed with barrels</t>
  </si>
  <si>
    <t>Hellingly Whiteley Tram</t>
  </si>
  <si>
    <t>Portsmouth Tank Tram</t>
  </si>
  <si>
    <t>tanker</t>
  </si>
  <si>
    <t>Zutphen Vriijland Steam Tram</t>
  </si>
  <si>
    <t>Cincinnati Kuhlman Freight Motor</t>
  </si>
  <si>
    <t>Manchester Parcels Tram</t>
  </si>
  <si>
    <t>Frazer Island Logging Tram</t>
  </si>
  <si>
    <t>timber flatbed</t>
  </si>
  <si>
    <t>Kislovodsk Tram</t>
  </si>
  <si>
    <t>crates flatbed</t>
  </si>
  <si>
    <t>Oradea Freight Service Tram</t>
  </si>
  <si>
    <t>New York Bulk Freight Car</t>
  </si>
  <si>
    <t>mineral open wagon</t>
  </si>
  <si>
    <t>Montreal Express Freight Motor</t>
  </si>
  <si>
    <t>Bochum Tank Tram</t>
  </si>
  <si>
    <t>Kiso Logging Tram</t>
  </si>
  <si>
    <t>Prague Střešovice Cargo Tram</t>
  </si>
  <si>
    <t>Manx Box Motor Car</t>
  </si>
  <si>
    <t>Oslo Type S Cargo Tram</t>
  </si>
  <si>
    <t>Moscow Mytishchi Kh Series</t>
  </si>
  <si>
    <t>COMPLETED</t>
  </si>
  <si>
    <t>UK</t>
  </si>
  <si>
    <t>1870-1879</t>
  </si>
  <si>
    <t>USSR</t>
  </si>
  <si>
    <t>steam</t>
  </si>
  <si>
    <t>1881</t>
  </si>
  <si>
    <t>1945</t>
  </si>
  <si>
    <t>New Orleans Lamm Fireless Steam Engine</t>
  </si>
  <si>
    <t>-</t>
  </si>
  <si>
    <t>32</t>
  </si>
  <si>
    <t>36</t>
  </si>
  <si>
    <t>15</t>
  </si>
  <si>
    <t>12 (0 + 3 wagons x4t)</t>
  </si>
  <si>
    <t>3+3+3+3/8</t>
  </si>
  <si>
    <t>France</t>
  </si>
  <si>
    <t>1894</t>
  </si>
  <si>
    <t>1937</t>
  </si>
  <si>
    <t>24+94</t>
  </si>
  <si>
    <t>45</t>
  </si>
  <si>
    <t>40</t>
  </si>
  <si>
    <t>20</t>
  </si>
  <si>
    <t>USA</t>
  </si>
  <si>
    <t>16 (0 + 4 wagons x4t)</t>
  </si>
  <si>
    <t>1872</t>
  </si>
  <si>
    <t>1895</t>
  </si>
  <si>
    <t>4+3+3+3+3/8</t>
  </si>
  <si>
    <t>http://fr.wikipedia.org/wiki/Arpajonnais</t>
  </si>
  <si>
    <t>http://www.skyscrapercity.com/showpost.php?p=112780127&amp;postcount=469</t>
  </si>
  <si>
    <t>10</t>
  </si>
  <si>
    <t>24</t>
  </si>
  <si>
    <t>18</t>
  </si>
  <si>
    <t>20+0</t>
  </si>
  <si>
    <t>1</t>
  </si>
  <si>
    <t>3+5/8</t>
  </si>
  <si>
    <t>Ireland</t>
  </si>
  <si>
    <t>http://is.gd/xMojIj</t>
  </si>
  <si>
    <t>1887</t>
  </si>
  <si>
    <t>1962</t>
  </si>
  <si>
    <t>7</t>
  </si>
  <si>
    <t>12</t>
  </si>
  <si>
    <t>18 (0 + 3 wagon x6t)</t>
  </si>
  <si>
    <t>http://www.irsociety.co.uk/Archives/22/Guinness.htm</t>
  </si>
  <si>
    <t>electric</t>
  </si>
  <si>
    <t>1902</t>
  </si>
  <si>
    <t>1959</t>
  </si>
  <si>
    <t>London John Grantham's Steam Car</t>
  </si>
  <si>
    <t>1873</t>
  </si>
  <si>
    <t>1903</t>
  </si>
  <si>
    <t>21</t>
  </si>
  <si>
    <t>14</t>
  </si>
  <si>
    <t>3+3+3+3+3/8</t>
  </si>
  <si>
    <t>Sydney D-class California Combination</t>
  </si>
  <si>
    <t>http://en.wikipedia.org/wiki/Hellingly_Hospital_Railway</t>
  </si>
  <si>
    <t>9</t>
  </si>
  <si>
    <t>Australia</t>
  </si>
  <si>
    <t>1896</t>
  </si>
  <si>
    <t>45+0</t>
  </si>
  <si>
    <t>1925</t>
  </si>
  <si>
    <t>2</t>
  </si>
  <si>
    <t>5/8</t>
  </si>
  <si>
    <t>146</t>
  </si>
  <si>
    <t>60</t>
  </si>
  <si>
    <t>https://archive.org/details/granthamssteamc00grangoog</t>
  </si>
  <si>
    <t>34+0</t>
  </si>
  <si>
    <t>Portsmouth Tanker Tram</t>
  </si>
  <si>
    <t>http://en.wikipedia.org/wiki/Sydney_D-Class_Tram</t>
  </si>
  <si>
    <t>1938</t>
  </si>
  <si>
    <t>Paris Lamm &amp; Francq Fireless Steam Engine</t>
  </si>
  <si>
    <t>1874</t>
  </si>
  <si>
    <t>1911</t>
  </si>
  <si>
    <t xml:space="preserve">Sydney O-class "Toast Rack" </t>
  </si>
  <si>
    <t>1908</t>
  </si>
  <si>
    <t>8</t>
  </si>
  <si>
    <t>26</t>
  </si>
  <si>
    <t>17</t>
  </si>
  <si>
    <t>Stockhold Flexity Classic</t>
  </si>
  <si>
    <t>160</t>
  </si>
  <si>
    <t>22</t>
  </si>
  <si>
    <t>80+48</t>
  </si>
  <si>
    <t>http://en.wikipedia.org/wiki/Sydney_O-Class_Tram</t>
  </si>
  <si>
    <t>28</t>
  </si>
  <si>
    <t>32+0</t>
  </si>
  <si>
    <t>4</t>
  </si>
  <si>
    <t>3+4+4/8</t>
  </si>
  <si>
    <t>http://fr.wikipedia.org/wiki/L%C3%A9on_Francq</t>
  </si>
  <si>
    <t>Rockhampton Perry Steam Tram "Toastrack"</t>
  </si>
  <si>
    <t>1909</t>
  </si>
  <si>
    <t>1939</t>
  </si>
  <si>
    <t>Sweden</t>
  </si>
  <si>
    <t>Philadelphia Freight Trolley</t>
  </si>
  <si>
    <t>2010</t>
  </si>
  <si>
    <t>75</t>
  </si>
  <si>
    <t>48</t>
  </si>
  <si>
    <t>Esch-sur-Alzette AEG U28 Mining Tram</t>
  </si>
  <si>
    <t>40+0</t>
  </si>
  <si>
    <t>https://www.gscalecentral.net/kit-building-bashing-scratch-build/tramway-water-car-rail-scrubber/</t>
  </si>
  <si>
    <t>39,5</t>
  </si>
  <si>
    <t>Budapest MUKI Wagon</t>
  </si>
  <si>
    <t>Melbourne Class V Freight Car</t>
  </si>
  <si>
    <t>The Hague 2310</t>
  </si>
  <si>
    <t>St. Gallen Xe 2/2 Tank Tram</t>
  </si>
  <si>
    <t>644</t>
  </si>
  <si>
    <t>70</t>
  </si>
  <si>
    <t>64+115</t>
  </si>
  <si>
    <t>6</t>
  </si>
  <si>
    <t>Buenos Aires Interurban Freight Car</t>
  </si>
  <si>
    <t>https://sv.wikipedia.org/wiki/Flexity_Classic</t>
  </si>
  <si>
    <t>Alexandra Timber Tram</t>
  </si>
  <si>
    <t>Melbourne Class U Freight Car</t>
  </si>
  <si>
    <t>Netherlands</t>
  </si>
  <si>
    <t>1904</t>
  </si>
  <si>
    <t>Bernburg Mine Lew EL 3</t>
  </si>
  <si>
    <t>Nantes Mékarski Compressed Air Tram</t>
  </si>
  <si>
    <t>Norkkoping Flexity Classic</t>
  </si>
  <si>
    <t>1876</t>
  </si>
  <si>
    <t>Odessa MTV-82 Freight Tram</t>
  </si>
  <si>
    <t>1913</t>
  </si>
  <si>
    <t>2006</t>
  </si>
  <si>
    <t>Kaliningrad Tank Tram</t>
  </si>
  <si>
    <t>1957</t>
  </si>
  <si>
    <t>https://en.wikipedia.org/wiki/Flexity_Classic</t>
  </si>
  <si>
    <t>80</t>
  </si>
  <si>
    <t>35</t>
  </si>
  <si>
    <t>http://en.wikipedia.org/wiki/Rockhampton</t>
  </si>
  <si>
    <t>10 (0 + 2 wagons x5t)</t>
  </si>
  <si>
    <t>17+14</t>
  </si>
  <si>
    <t>Lohberg RD-60HST Mining Tram</t>
  </si>
  <si>
    <t>4/8</t>
  </si>
  <si>
    <t>http://www.smalspoormuseum.nl/Materieel/Stoomlocs/stloc607.htm  http://www.museumstoomtram.nl/nl/gesloten-goederenwagen-21-van-de-tweede-noord-hollandsche-tramweg-maatschappij</t>
  </si>
  <si>
    <t>http://www.tramwayinfo.com/Tramframe.htm?http://www.tramwayinfo.com/tramways/Articles/Compair2.htm</t>
  </si>
  <si>
    <t>Dresden CarGoTram</t>
  </si>
  <si>
    <t>Adelaide Type A Duncan &amp; Frasier "California Combination"</t>
  </si>
  <si>
    <t>Sydney Baldwin Steam Motor Tram</t>
  </si>
  <si>
    <t>1879</t>
  </si>
  <si>
    <t>Zürich Cargotram</t>
  </si>
  <si>
    <t>Vienna GüterBim</t>
  </si>
  <si>
    <t>30</t>
  </si>
  <si>
    <t>36+0</t>
  </si>
  <si>
    <t>Amsterdam CityCargo 9G</t>
  </si>
  <si>
    <t>1953</t>
  </si>
  <si>
    <t>11</t>
  </si>
  <si>
    <t>68</t>
  </si>
  <si>
    <t>40+62</t>
  </si>
  <si>
    <t>4+6/8</t>
  </si>
  <si>
    <t>http://en.wikipedia.org/wiki/Sydney_Steam_Motor_Tram</t>
  </si>
  <si>
    <t>http://en.wikipedia.org/wiki/Trams_in_Adelaide#Type_A</t>
  </si>
  <si>
    <t>1880-1889</t>
  </si>
  <si>
    <t xml:space="preserve">St. Petersburg Krauss Steam Tram </t>
  </si>
  <si>
    <t>150</t>
  </si>
  <si>
    <t>8/8</t>
  </si>
  <si>
    <t>http://oerhs.org/oerm/roster/photos/mt-hood-rlwy-train-102e-lg%5B1%5D.jpg</t>
  </si>
  <si>
    <t>Russia</t>
  </si>
  <si>
    <t>1880</t>
  </si>
  <si>
    <t>1922</t>
  </si>
  <si>
    <t>1905</t>
  </si>
  <si>
    <t>1949</t>
  </si>
  <si>
    <t>25</t>
  </si>
  <si>
    <t xml:space="preserve">Adelaide MTT Type E Pengelley "Open Combination Metropolitan" </t>
  </si>
  <si>
    <t>4+4/8</t>
  </si>
  <si>
    <t>1910</t>
  </si>
  <si>
    <t>1954</t>
  </si>
  <si>
    <t>http://www.sptc-spb.ru/spbtrams.htm</t>
  </si>
  <si>
    <t>131</t>
  </si>
  <si>
    <t>94</t>
  </si>
  <si>
    <t>54+100</t>
  </si>
  <si>
    <t>6/8</t>
  </si>
  <si>
    <t>http://en.wikipedia.org/wiki/Trams_in_Adelaide#Type_E</t>
  </si>
  <si>
    <t>http://tramwaytrails.blogspot.com/2013/05/freight-on-street-tramways-in-british.html</t>
  </si>
  <si>
    <t>Christchurch 'Rowan Patent' Steam Engine</t>
  </si>
  <si>
    <t>New Zealand</t>
  </si>
  <si>
    <t>1930</t>
  </si>
  <si>
    <t>1968</t>
  </si>
  <si>
    <t>16</t>
  </si>
  <si>
    <t>1936</t>
  </si>
  <si>
    <t>60+0</t>
  </si>
  <si>
    <t>3+3+3/8</t>
  </si>
  <si>
    <t>http://www.ferrymeadtramway.org.nz/collections/collection.php?cid=1</t>
  </si>
  <si>
    <t>50</t>
  </si>
  <si>
    <t xml:space="preserve">Manchester 'Wilkinson Patent' Engine </t>
  </si>
  <si>
    <t>1884</t>
  </si>
  <si>
    <t>21 (0 + 3 wagons x7t)</t>
  </si>
  <si>
    <t>4+3+3+3/8</t>
  </si>
  <si>
    <t>http://en.wikipedia.org/wiki/Fraser_Island#Logging</t>
  </si>
  <si>
    <t>3+4/8</t>
  </si>
  <si>
    <t>http://www.australiansteam.com/John%20Bull.htm</t>
  </si>
  <si>
    <t xml:space="preserve">Adelaide MTT Type D Pengelley "Closed Combination Metropolitan" </t>
  </si>
  <si>
    <t>1906</t>
  </si>
  <si>
    <t>1966</t>
  </si>
  <si>
    <t>Richmond Sprague Electric Motor Streetcar</t>
  </si>
  <si>
    <t>1886</t>
  </si>
  <si>
    <t>19</t>
  </si>
  <si>
    <t>120</t>
  </si>
  <si>
    <t>8 (0 + 1 wagon x8t)</t>
  </si>
  <si>
    <t>5</t>
  </si>
  <si>
    <t>4+3/8</t>
  </si>
  <si>
    <t>22+65</t>
  </si>
  <si>
    <t>Melbourne F/G/Q/R Class</t>
  </si>
  <si>
    <t>https://ru.wikipedia.org/wiki/%D0%9A%D0%B8%D1%81%D0%BB%D0%BE%D0%B2%D0%BE%D0%B4%D1%81%D0%BA%D0%B8%D0%B9_%D1%82%D1%80%D0%B0%D0%BC%D0%B2%D0%B0%D0%B9  http://pantograf.tramvaj.ru/article_11.php  http://www.skyscrapercity.com/showpost.php?s=ac07f3b7dfed80d32ff63bf5bd8f50ce&amp;p=112779958&amp;postcount=466</t>
  </si>
  <si>
    <t>1912</t>
  </si>
  <si>
    <t>http://web.archive.org/web/20070107050327/http://www.ewh.ieee.org/r3/richmond/railway.htm</t>
  </si>
  <si>
    <t>1955</t>
  </si>
  <si>
    <t>90</t>
  </si>
  <si>
    <t>Romania</t>
  </si>
  <si>
    <t>36+66</t>
  </si>
  <si>
    <t>1994</t>
  </si>
  <si>
    <t>Bern Mékarski Compressed Air Tram</t>
  </si>
  <si>
    <t>Switzerland</t>
  </si>
  <si>
    <t>1889</t>
  </si>
  <si>
    <t>1917</t>
  </si>
  <si>
    <t>Melbourne C/D/E/N/P Class Maximum Traction</t>
  </si>
  <si>
    <t>40 (0 + 4 wagons x10t)</t>
  </si>
  <si>
    <t>http://www.istvan.home.ro/english/main.htm</t>
  </si>
  <si>
    <t>133</t>
  </si>
  <si>
    <t>28+16</t>
  </si>
  <si>
    <t>56+98</t>
  </si>
  <si>
    <t>http://en.wikipedia.org/wiki/Melbourne_tram_classification</t>
  </si>
  <si>
    <t>http://www.tramwayinfo.com/Tramframe.htm?http://www.tramwayinfo.com/tramways/Articles/Compair5.htm</t>
  </si>
  <si>
    <t>1929</t>
  </si>
  <si>
    <t>Melbourne MMTB Y Class Peter Witt</t>
  </si>
  <si>
    <t>55</t>
  </si>
  <si>
    <t>1915</t>
  </si>
  <si>
    <t>1941</t>
  </si>
  <si>
    <t>open wagon</t>
  </si>
  <si>
    <t>163</t>
  </si>
  <si>
    <t>http://hickscarworks.blogspot.com/2013/11/the-reims-collection.html</t>
  </si>
  <si>
    <t>1890-1899</t>
  </si>
  <si>
    <t>Melbourne H/J/K/M/S Class California Combination</t>
  </si>
  <si>
    <t>1916</t>
  </si>
  <si>
    <t>Canada</t>
  </si>
  <si>
    <t>110</t>
  </si>
  <si>
    <t>1956</t>
  </si>
  <si>
    <t>27</t>
  </si>
  <si>
    <t>400</t>
  </si>
  <si>
    <t>7/8</t>
  </si>
  <si>
    <t>http://www.trainweb.org/oldtimetrains/photos/cnr_interurban/MSC_gallery.htm  http://www.exporail.org/can_rail/Canadian%20Rail_no451_1996.pdf</t>
  </si>
  <si>
    <t>Adelaide MTT Type C Duncan &amp; Frasier "Desert Gold"</t>
  </si>
  <si>
    <t>1919</t>
  </si>
  <si>
    <t>Bochum Tanker Tram</t>
  </si>
  <si>
    <t>Vienna SB Tw 1-15</t>
  </si>
  <si>
    <t>Germany</t>
  </si>
  <si>
    <t>Austria</t>
  </si>
  <si>
    <t>101</t>
  </si>
  <si>
    <t>1914</t>
  </si>
  <si>
    <t>Japan</t>
  </si>
  <si>
    <t>diesel</t>
  </si>
  <si>
    <t>1976</t>
  </si>
  <si>
    <t>http://www.trammuseumadelaide.com.au/01_things_02history.html</t>
  </si>
  <si>
    <t>1893</t>
  </si>
  <si>
    <t>Adelaide MTT Type F Pengelley "Drop Centre"</t>
  </si>
  <si>
    <t>186</t>
  </si>
  <si>
    <t>1958</t>
  </si>
  <si>
    <t>28 (0 + 4 wagons x7t)</t>
  </si>
  <si>
    <t>201</t>
  </si>
  <si>
    <t>59</t>
  </si>
  <si>
    <t>60+110</t>
  </si>
  <si>
    <t>http://ja.wikipedia.org/wiki/%E6%9C%A8%E6%9B%BD%E6%A3%AE%E6%9E%97%E9%89%84%E9%81%93</t>
  </si>
  <si>
    <t>http://en.wikipedia.org/wiki/Trams_in_Adelaide#Types_F_and_F1</t>
  </si>
  <si>
    <t>Rockhampton Perry Steam Tram + Trailer "Toastrack"</t>
  </si>
  <si>
    <t>Czech Republic</t>
  </si>
  <si>
    <t>90+0</t>
  </si>
  <si>
    <t>18+13</t>
  </si>
  <si>
    <t>31</t>
  </si>
  <si>
    <t>http://de.wikipedia.org/wiki/SB_Tw_1%E2%80%9315</t>
  </si>
  <si>
    <t>23 (8 + 3 wagons x5t)</t>
  </si>
  <si>
    <t>5+3+3+3/8</t>
  </si>
  <si>
    <t>http://commons.wikimedia.org/wiki/File:St%C5%99e%C5%A1ovice,_freight_tram.jpg  http://commons.wikimedia.org/wiki/File:St%C5%99e%C5%A1ovice,_n%C3%A1kladn%C3%AD_tram_4053.jpg  http://prahamhd.vhd.cz/Akce/130let_2.htm  http://www.prazsketramvaje.cz/view.php?cisloclanku=2006041213</t>
  </si>
  <si>
    <t>Adelaide MTT Type G Brill Birney Safety Car</t>
  </si>
  <si>
    <t>Manx Electric Car 4-9</t>
  </si>
  <si>
    <t>1944</t>
  </si>
  <si>
    <t>40 (20 + 2 wagons x10t)</t>
  </si>
  <si>
    <t>5+3+3/8</t>
  </si>
  <si>
    <t>http://manxelectricrailway.co.uk/motors/car-no-10-1895/   http://manxelectricrailway.co.uk/motors/car-no-12-1895/</t>
  </si>
  <si>
    <t>Norway</t>
  </si>
  <si>
    <t>1943</t>
  </si>
  <si>
    <t>32+80</t>
  </si>
  <si>
    <t>http://en.wikipedia.org/wiki/Birney</t>
  </si>
  <si>
    <t>139</t>
  </si>
  <si>
    <t>20 (10 + 1 wagon x10t)</t>
  </si>
  <si>
    <t>5+5/8</t>
  </si>
  <si>
    <t xml:space="preserve">Melbourne W2-Class </t>
  </si>
  <si>
    <t>http://en.wikipedia.org/wiki/KKS_Class_S</t>
  </si>
  <si>
    <t>1927</t>
  </si>
  <si>
    <t>1987</t>
  </si>
  <si>
    <t>1993</t>
  </si>
  <si>
    <t>52+93</t>
  </si>
  <si>
    <t>http://en.wikipedia.org/wiki/W-class_Melbourne_tram#W2</t>
  </si>
  <si>
    <t>1920</t>
  </si>
  <si>
    <t>280</t>
  </si>
  <si>
    <t>100</t>
  </si>
  <si>
    <t>http://www.rockhilltrolley.org/roster/402</t>
  </si>
  <si>
    <t>Leningrad Putilov MS Wagon</t>
  </si>
  <si>
    <t>http://en.wikipedia.org/wiki/Manx_Electric_Cars_4-9</t>
  </si>
  <si>
    <t>143</t>
  </si>
  <si>
    <t>Luxembourg</t>
  </si>
  <si>
    <t>http://ru.wikipedia.org/wiki/%D0%9F%D0%A1_(%D1%82%D1%80%D0%B0%D0%BC%D0%B2%D0%B0%D0%B9)</t>
  </si>
  <si>
    <t>Moscow Kolomna KM+KP Tramcar (2-Unit Wagon)</t>
  </si>
  <si>
    <t>1974</t>
  </si>
  <si>
    <t>46</t>
  </si>
  <si>
    <t>43</t>
  </si>
  <si>
    <t>13</t>
  </si>
  <si>
    <t>220</t>
  </si>
  <si>
    <t>30 (0 + 5 wagons x6t)</t>
  </si>
  <si>
    <t>76+82</t>
  </si>
  <si>
    <t>4+3+3+3+3+3/8</t>
  </si>
  <si>
    <t>http://tram.ruz.net/tramcars/kp/</t>
  </si>
  <si>
    <t>Hungary</t>
  </si>
  <si>
    <t>Sydney C Class Single Truck Saloon</t>
  </si>
  <si>
    <t>Budapest Tatra T5C5</t>
  </si>
  <si>
    <t>1926</t>
  </si>
  <si>
    <t>76</t>
  </si>
  <si>
    <t>15 (5 + 2 wagons x5t)</t>
  </si>
  <si>
    <t>4+3+3/8</t>
  </si>
  <si>
    <t>http://hu.wikipedia.org/wiki/Muki</t>
  </si>
  <si>
    <t>1978</t>
  </si>
  <si>
    <t>26+0</t>
  </si>
  <si>
    <t>http://en.wikipedia.org/wiki/Sydney_C-Class_Tram</t>
  </si>
  <si>
    <t>91</t>
  </si>
  <si>
    <t>245</t>
  </si>
  <si>
    <t>65</t>
  </si>
  <si>
    <t>Moscow Oerlikon Tramcar</t>
  </si>
  <si>
    <t>28+72</t>
  </si>
  <si>
    <t>1932</t>
  </si>
  <si>
    <t>14+16</t>
  </si>
  <si>
    <t>http://cs.wikipedia.org/wiki/Tatra_T5C5</t>
  </si>
  <si>
    <t>200</t>
  </si>
  <si>
    <t>60 (0 + 4 wagons x15t)</t>
  </si>
  <si>
    <t>http://www.skyscrapercity.com/showpost.php?p=112779820&amp;postcount=463</t>
  </si>
  <si>
    <t>5+5+5+5+5/8</t>
  </si>
  <si>
    <t>http://www.neecke.nl/Den%20Haag%20Goederentram%20HTM.htm  http://nmld.locaalspoor.nl/en/object/2397</t>
  </si>
  <si>
    <t>Paris Purrey Steam Tram Double Deck</t>
  </si>
  <si>
    <t>St. Gallen Xe 2/2 Tanker Tram</t>
  </si>
  <si>
    <t>1898</t>
  </si>
  <si>
    <t>Melbourne Z3-Class</t>
  </si>
  <si>
    <t>1979</t>
  </si>
  <si>
    <t>46+4</t>
  </si>
  <si>
    <t>530</t>
  </si>
  <si>
    <t>42+76</t>
  </si>
  <si>
    <t>http://en.wikipedia.org/wiki/Z-class_Melbourne_tram#Z3-class</t>
  </si>
  <si>
    <t>Cleveland AnsaldoBreda LRV</t>
  </si>
  <si>
    <t>http://aabahn.jimdo.com/schweizer-bahnen-356/st-gallen-20/tstg-trambahn-st-gallen-4/</t>
  </si>
  <si>
    <t>http://www.tramwayinfo.com/Tramframe.htm?http://www.tramwayinfo.com/tramways/Articles/Compair8.htm</t>
  </si>
  <si>
    <t>1980</t>
  </si>
  <si>
    <t>Argentina</t>
  </si>
  <si>
    <t>38</t>
  </si>
  <si>
    <t>1935</t>
  </si>
  <si>
    <t>641</t>
  </si>
  <si>
    <t>1963</t>
  </si>
  <si>
    <t>Lodz Herbrand Car</t>
  </si>
  <si>
    <t>84+186</t>
  </si>
  <si>
    <t>Poland</t>
  </si>
  <si>
    <t>http://www.ansaldobredainc.com/light-rail-vehicles/cleveland</t>
  </si>
  <si>
    <t>Portland MAX Type 1 Bombardier LRV</t>
  </si>
  <si>
    <t>51</t>
  </si>
  <si>
    <t>1986</t>
  </si>
  <si>
    <t>20+24</t>
  </si>
  <si>
    <t>350</t>
  </si>
  <si>
    <t>88</t>
  </si>
  <si>
    <t>http://www.forotransportes.com/showthread.php?t=16145</t>
  </si>
  <si>
    <t>1947</t>
  </si>
  <si>
    <t>76+211</t>
  </si>
  <si>
    <t>48 (0 + 6 wagons x8t)</t>
  </si>
  <si>
    <t>3+3+3+3+3+3+3/8</t>
  </si>
  <si>
    <t>http://www.alexandratramway.org.au/locomotives_non_steam/kelly_+_lewis_4271.htm</t>
  </si>
  <si>
    <t>http://pl.wikipedia.org/wiki/Wagony_Herbrand_w_%C5%81odzi</t>
  </si>
  <si>
    <t>Oslo Type S</t>
  </si>
  <si>
    <t>1899</t>
  </si>
  <si>
    <t>http://www.tramway.org.au/collection-restoration.php</t>
  </si>
  <si>
    <t>69</t>
  </si>
  <si>
    <t>20+20</t>
  </si>
  <si>
    <t>1951</t>
  </si>
  <si>
    <t>135</t>
  </si>
  <si>
    <t>830</t>
  </si>
  <si>
    <t>60 (0 + 6 wagons x10t)</t>
  </si>
  <si>
    <t>5+4+4+4+4+4+4/8</t>
  </si>
  <si>
    <t>http://de.wikipedia.org/wiki/LEW_EL_3</t>
  </si>
  <si>
    <t>Leningrad ZRGÈT LM-86 "Mashka"</t>
  </si>
  <si>
    <t>29</t>
  </si>
  <si>
    <t>235</t>
  </si>
  <si>
    <t>Ukraine</t>
  </si>
  <si>
    <t>1900-1909</t>
  </si>
  <si>
    <t>1971</t>
  </si>
  <si>
    <t>37+186</t>
  </si>
  <si>
    <t>http://www.microsofttranslator.com/bv.aspx?from=&amp;to=en&amp;a=http%3A%2F%2Fru.wikipedia.org%2Fwiki%2F%25D0%259B%25D0%2592%25D0%25A1-86</t>
  </si>
  <si>
    <t>Bratislava Tatra T6A5</t>
  </si>
  <si>
    <t>295</t>
  </si>
  <si>
    <t>Slovakia</t>
  </si>
  <si>
    <t>1991</t>
  </si>
  <si>
    <t>Lisbon Brill 203-282</t>
  </si>
  <si>
    <t>Portugal</t>
  </si>
  <si>
    <t>1901</t>
  </si>
  <si>
    <t>255</t>
  </si>
  <si>
    <t>30+128</t>
  </si>
  <si>
    <t>http://cs.wikipedia.org/wiki/Tatra_T6A5</t>
  </si>
  <si>
    <t>https://ru.wikipedia.org/wiki/%D0%9C%D0%A2%D0%92-82</t>
  </si>
  <si>
    <t>32+20</t>
  </si>
  <si>
    <t>http://www.luso.u-net.com/listram2.htm</t>
  </si>
  <si>
    <t>St. Petersburg PTMZ LM-99</t>
  </si>
  <si>
    <t>1997</t>
  </si>
  <si>
    <t>Kaliningrad Tatra T4 Tanker Tram</t>
  </si>
  <si>
    <t>272</t>
  </si>
  <si>
    <t>1975</t>
  </si>
  <si>
    <t>Kolkata Tram</t>
  </si>
  <si>
    <t>India</t>
  </si>
  <si>
    <t>http://www.microsofttranslator.com/bv.aspx?from=&amp;to=en&amp;a=http%3A%2F%2Fru.wikipedia.org%2Fwiki%2F%25D0%259B%25D0%259C-99</t>
  </si>
  <si>
    <t>176</t>
  </si>
  <si>
    <t>https://commons.wikimedia.org/wiki/File:Kaliningrad_sprinkling_tram.JPG?uselang=ru</t>
  </si>
  <si>
    <t>Saarbrücken Bombardier Flexity Link</t>
  </si>
  <si>
    <t>56</t>
  </si>
  <si>
    <t>80+168</t>
  </si>
  <si>
    <t>1305</t>
  </si>
  <si>
    <t>96+147</t>
  </si>
  <si>
    <t>http://en.wikipedia.org/wiki/Kolkata_tram</t>
  </si>
  <si>
    <t>Boston MBTA Type 8 AnsaldoBreda LRV3</t>
  </si>
  <si>
    <t>2005</t>
  </si>
  <si>
    <t>Vienna SB Tw 20-29</t>
  </si>
  <si>
    <t>789</t>
  </si>
  <si>
    <t>46+120</t>
  </si>
  <si>
    <t>21+24</t>
  </si>
  <si>
    <t>http://de.wikipedia.org/wiki/SB_Tw_20%E2%80%9329</t>
  </si>
  <si>
    <t>48 (0 + 8 wagons x6t)</t>
  </si>
  <si>
    <t>4+3+3+3+3+3+3+3+3/8</t>
  </si>
  <si>
    <t>http://www.drehscheibe-online.de/foren/read.php?17,5081875</t>
  </si>
  <si>
    <t>Cleveland Interurban Standard Wood Coach</t>
  </si>
  <si>
    <t>1934</t>
  </si>
  <si>
    <t>NJ Transit Kinkisharyo Hudson-Bergen LRT</t>
  </si>
  <si>
    <t>500</t>
  </si>
  <si>
    <t>2000</t>
  </si>
  <si>
    <t>54+50</t>
  </si>
  <si>
    <t>http://www.rrpicturearchives.net/showPicture.aspx?id=775046</t>
  </si>
  <si>
    <t>Rotterdam 21-70 'Drieramers'</t>
  </si>
  <si>
    <t>1999</t>
  </si>
  <si>
    <t>643</t>
  </si>
  <si>
    <t>68+122</t>
  </si>
  <si>
    <t>81</t>
  </si>
  <si>
    <t>18+36</t>
  </si>
  <si>
    <t>http://nl.wikipedia.org/wiki/Rotterdamse_tram#Drieramers</t>
  </si>
  <si>
    <t>St. Petersburg MB Power Car</t>
  </si>
  <si>
    <t>Kassel KVG Bombardier Flexity Classic</t>
  </si>
  <si>
    <t>1907</t>
  </si>
  <si>
    <t>1205</t>
  </si>
  <si>
    <t>89+101</t>
  </si>
  <si>
    <t>http://www.bombardier.com/content/bombardiercom/en/transportation/projects/project/project-lightbox.flexity-kassel-germany.html</t>
  </si>
  <si>
    <t>60t total</t>
  </si>
  <si>
    <t>6+6+6+6+6/8</t>
  </si>
  <si>
    <t>1960</t>
  </si>
  <si>
    <t>Milan Eurotram Bombardier Flexity Outlook E</t>
  </si>
  <si>
    <t>Italy</t>
  </si>
  <si>
    <t>34</t>
  </si>
  <si>
    <t>1982</t>
  </si>
  <si>
    <t>544</t>
  </si>
  <si>
    <t>80+215</t>
  </si>
  <si>
    <t>http://www.bombardier.com/content/bombardiercom/en/transportation/projects/project/project-lightbox.flexity-porto-portugal.html</t>
  </si>
  <si>
    <t>http://ru.wikipedia.org/wiki/%D0%9C%D0%91_(%D1%82%D1%80%D0%B0%D0%BC%D0%B2%D0%B0%D0%B9%D0%BD%D1%8B%D0%B9_%D0%B2%D0%B0%D0%B3%D0%BE%D0%BD)</t>
  </si>
  <si>
    <t>Lodz Bombardier Flexity Outlook Cityrunner (5-module tram)</t>
  </si>
  <si>
    <t>Berlin Maximum 24</t>
  </si>
  <si>
    <t>816</t>
  </si>
  <si>
    <t>1970</t>
  </si>
  <si>
    <t>59+99</t>
  </si>
  <si>
    <t>http://www.bombardier.com/en/transportation/projects/project/project-lightbox.flexity-lodz-poland.html</t>
  </si>
  <si>
    <t>Linz Bombardier Flexity Outlook Cityrunner (7-module tram)</t>
  </si>
  <si>
    <t>2003</t>
  </si>
  <si>
    <t>2001</t>
  </si>
  <si>
    <t>285</t>
  </si>
  <si>
    <t>69+156</t>
  </si>
  <si>
    <t>12 (0 + 2 wagons x6t)</t>
  </si>
  <si>
    <t>container</t>
  </si>
  <si>
    <t>http://www.bombardier.com/en/transportation/projects/project/project-lightbox.flexity-linz-austria.html</t>
  </si>
  <si>
    <t>http://www.proaktiva.ch/tram/zurich/cargotram_index.html</t>
  </si>
  <si>
    <t>Bilbao CAF Urbos 1 (3-car)</t>
  </si>
  <si>
    <t>Spain</t>
  </si>
  <si>
    <t>2002</t>
  </si>
  <si>
    <t>520</t>
  </si>
  <si>
    <t>30+126</t>
  </si>
  <si>
    <t>24+41</t>
  </si>
  <si>
    <t>http://de.wikipedia.org/wiki/BSt_Maximum_24</t>
  </si>
  <si>
    <t>2004</t>
  </si>
  <si>
    <t>Melbourne A/B Class 'California Combination'</t>
  </si>
  <si>
    <t>13 (0 + 1 wagon x13t)</t>
  </si>
  <si>
    <t>Seattle Inkeon Trams 12-Trio</t>
  </si>
  <si>
    <t>http://www.myweb.net.au/mottram/trams/brispreserv/bris47.jpg</t>
  </si>
  <si>
    <t>2007</t>
  </si>
  <si>
    <t>4+8/8</t>
  </si>
  <si>
    <t>489</t>
  </si>
  <si>
    <t>http://xover.mud.at/~tramway/stvkr-a-wiki/index.php/Type_LH_(Wien)</t>
  </si>
  <si>
    <t>27+113</t>
  </si>
  <si>
    <t>1910-1919</t>
  </si>
  <si>
    <t>St. Petersburg UKVZ KTM-31</t>
  </si>
  <si>
    <t>37</t>
  </si>
  <si>
    <t>680</t>
  </si>
  <si>
    <t>288</t>
  </si>
  <si>
    <t>48+201</t>
  </si>
  <si>
    <t>30t total</t>
  </si>
  <si>
    <t>4+3+4/8</t>
  </si>
  <si>
    <t>http://www.microsofttranslator.com/bv.aspx?from=&amp;to=en&amp;a=http%3A%2F%2Fru.wikipedia.org%2Fwiki%2F71-631</t>
  </si>
  <si>
    <t>http://nl.wikipedia.org/wiki/Amsterdamse_gelede_trams_9G_en_10G</t>
  </si>
  <si>
    <t>Adelaide Type B 'Toast Rack'</t>
  </si>
  <si>
    <t>Zaragoza CAF Urbos 3 (5-car)</t>
  </si>
  <si>
    <t>2011</t>
  </si>
  <si>
    <t>761</t>
  </si>
  <si>
    <t>70+213</t>
  </si>
  <si>
    <t>http://gryphon.environdec.com/data/files/6/8208/epd284en.pdf</t>
  </si>
  <si>
    <t>Blackpool Bombardier Flexity 2</t>
  </si>
  <si>
    <t>2012</t>
  </si>
  <si>
    <t>50+50</t>
  </si>
  <si>
    <t>41</t>
  </si>
  <si>
    <t>74+148</t>
  </si>
  <si>
    <t>http://www.trammuseumadelaide.com.au/01_things_01history.html</t>
  </si>
  <si>
    <t>Dubrovnik Tram</t>
  </si>
  <si>
    <t>Croatia</t>
  </si>
  <si>
    <t>Houston CAF Urbos 3 (3-car)</t>
  </si>
  <si>
    <t>2014</t>
  </si>
  <si>
    <t>48+194</t>
  </si>
  <si>
    <t>20+16</t>
  </si>
  <si>
    <t>http://www.caf.es/en/productos-servicios/proyectos/proyecto-detalle.php?p=251</t>
  </si>
  <si>
    <t>http://www.inet.hr/~dfejzagi/</t>
  </si>
  <si>
    <t>Dallas DART Brookville Liberty</t>
  </si>
  <si>
    <t>2015</t>
  </si>
  <si>
    <t>538</t>
  </si>
  <si>
    <t>47+181</t>
  </si>
  <si>
    <t>Budapest Lőrinci Tramcar</t>
  </si>
  <si>
    <t>http://www.brookvillecorp.com/Files/Admin/Brookville%2DMass%20Transit/Brookville%2DLiberty%2DModern%2DStreetcars%2Epdf</t>
  </si>
  <si>
    <t>1965</t>
  </si>
  <si>
    <t>Toronto Transit Bombardier Flexity Freedom LRV</t>
  </si>
  <si>
    <t>2017</t>
  </si>
  <si>
    <t>68+130</t>
  </si>
  <si>
    <t>http://en.wikipedia.org/wiki/Flexity_Freedom</t>
  </si>
  <si>
    <t>34+26</t>
  </si>
  <si>
    <t>http://villamosok.hu/nza/2400/</t>
  </si>
  <si>
    <t>Krakow Sanok SN1</t>
  </si>
  <si>
    <t>1969</t>
  </si>
  <si>
    <t>1995</t>
  </si>
  <si>
    <t>24+32</t>
  </si>
  <si>
    <t>http://pl.wikipedia.org/wiki/Sanok_SN1</t>
  </si>
  <si>
    <t>Cleveland 'Peter Witt' Centre Entrance</t>
  </si>
  <si>
    <t>192</t>
  </si>
  <si>
    <t>60+40</t>
  </si>
  <si>
    <t>http://www.trainweb.org/norm/roster/CRC_CD.htm#1212</t>
  </si>
  <si>
    <t>Sydney L/P Class</t>
  </si>
  <si>
    <t>1918</t>
  </si>
  <si>
    <t>70+70</t>
  </si>
  <si>
    <t>http://en.wikipedia.org/wiki/Sydney_L/P-Class_Tram</t>
  </si>
  <si>
    <t>1920-1929</t>
  </si>
  <si>
    <t>Toronto Transit 'Big Witt'</t>
  </si>
  <si>
    <t>1921</t>
  </si>
  <si>
    <t>1952</t>
  </si>
  <si>
    <t>118+140</t>
  </si>
  <si>
    <t>7+7/8</t>
  </si>
  <si>
    <t>http://en.wikipedia.org/wiki/Peter_Witt_%28Toronto_streetcar%29</t>
  </si>
  <si>
    <t>Gothenburg MB01</t>
  </si>
  <si>
    <t>183</t>
  </si>
  <si>
    <t>48+38</t>
  </si>
  <si>
    <t>http://sv.wikipedia.org/wiki/MB01_(sp%C3%A5rvagn)</t>
  </si>
  <si>
    <t>Melbourne W Class</t>
  </si>
  <si>
    <t>1923</t>
  </si>
  <si>
    <t>1933</t>
  </si>
  <si>
    <t>1988</t>
  </si>
  <si>
    <t>http://en.wikipedia.org/wiki/W-class_Melbourne_tram#W</t>
  </si>
  <si>
    <t>Berlin T24</t>
  </si>
  <si>
    <t>1924</t>
  </si>
  <si>
    <t>1967</t>
  </si>
  <si>
    <t>48+81</t>
  </si>
  <si>
    <t>http://de.wikipedia.org/wiki/BSt_Bauart_1924</t>
  </si>
  <si>
    <t>Moscow KM Tramcar</t>
  </si>
  <si>
    <t>38+86</t>
  </si>
  <si>
    <t>http://tram.ruz.net/tramcars/km/</t>
  </si>
  <si>
    <t xml:space="preserve">Milan ATM Class 1500 </t>
  </si>
  <si>
    <t>113</t>
  </si>
  <si>
    <t>42</t>
  </si>
  <si>
    <t>29+101</t>
  </si>
  <si>
    <t>http://en.wikipedia.org/wiki/ATM_Class_1500</t>
  </si>
  <si>
    <t>Adelaide H Class</t>
  </si>
  <si>
    <t>23</t>
  </si>
  <si>
    <t>260</t>
  </si>
  <si>
    <t>64+40</t>
  </si>
  <si>
    <t>http://en.wikipedia.org/wiki/H_class_Adelaide_tram</t>
  </si>
  <si>
    <t>1930-1939</t>
  </si>
  <si>
    <t>Zürich Ce 4/4 'Elefant'</t>
  </si>
  <si>
    <t>316</t>
  </si>
  <si>
    <t>25+36</t>
  </si>
  <si>
    <t>http://de.wikipedia.org/wiki/VBZ_Ce_4/4_(Elefant)</t>
  </si>
  <si>
    <t>Indianapolis ACF Coach-Parlor Highspeed Interurban</t>
  </si>
  <si>
    <t>134</t>
  </si>
  <si>
    <t>http://cera-chicago.org/downloads/digiarchive/Bulletin%2017%20Indiana%20Railroad.pdf</t>
  </si>
  <si>
    <t>Sydney R Class</t>
  </si>
  <si>
    <t>48+80</t>
  </si>
  <si>
    <t>http://en.wikipedia.org/wiki/Sydney_R-Class_Tram</t>
  </si>
  <si>
    <t>St. Petersburg LM-33 'American'</t>
  </si>
  <si>
    <t>218</t>
  </si>
  <si>
    <t>101+183</t>
  </si>
  <si>
    <t>http://www.microsofttranslator.com/bv.aspx?from=&amp;to=en&amp;a=http%3A%2F%2Fru.wikipedia.org%2Fwiki%2F%25D0%259B%25D0%259F-33</t>
  </si>
  <si>
    <t>Blackpool Balloon Tram</t>
  </si>
  <si>
    <t>57</t>
  </si>
  <si>
    <t>http://en.wikipedia.org/wiki/English_Electric_Balloon_tram</t>
  </si>
  <si>
    <t>Toronto Transit PCC A-1 Class</t>
  </si>
  <si>
    <t>196</t>
  </si>
  <si>
    <t>46+103</t>
  </si>
  <si>
    <t>http://www.trainweb.org/norm/roster/pccs.htm#1644</t>
  </si>
  <si>
    <t>Trieste Serie 429-448</t>
  </si>
  <si>
    <t>141</t>
  </si>
  <si>
    <t>16+84</t>
  </si>
  <si>
    <t>http://it.wikipedia.org/wiki/Tram_ACEGAT_serie_429-448</t>
  </si>
  <si>
    <t>1940-1949</t>
  </si>
  <si>
    <t>Zürich Be 4/4 Swiss Standard Car</t>
  </si>
  <si>
    <t>1940</t>
  </si>
  <si>
    <t>27+73</t>
  </si>
  <si>
    <t>http://de.wikipedia.org/wiki/Schweizer_Standardwagen</t>
  </si>
  <si>
    <t>Changchun 200 series</t>
  </si>
  <si>
    <t>China</t>
  </si>
  <si>
    <t>32+118</t>
  </si>
  <si>
    <t>http://zh.wikipedia.org/wiki/%E9%95%BF%E6%98%A5%E6%9C%89%E8%BD%A8%E7%94%B5%E8%BD%A6200%E7%B3%BB%E7%94%B5%E8%BD%A6</t>
  </si>
  <si>
    <t>Toronto Transit PCC A-7 Class</t>
  </si>
  <si>
    <t>1946</t>
  </si>
  <si>
    <t>1983</t>
  </si>
  <si>
    <t>54+112</t>
  </si>
  <si>
    <t>http://www.trainweb.org/norm/roster/pccs.htm#4230</t>
  </si>
  <si>
    <t>Moscow MTV-82A</t>
  </si>
  <si>
    <t>40+100</t>
  </si>
  <si>
    <t>http://tram.ruz.net/tramcars/mtv82a/</t>
  </si>
  <si>
    <t>Amsterdam 491-550 'Drieasser'</t>
  </si>
  <si>
    <t>1948</t>
  </si>
  <si>
    <t>34+68</t>
  </si>
  <si>
    <t>http://nl.wikipedia.org/wiki/Amsterdamse_drieasser-trams</t>
  </si>
  <si>
    <t>Hong Kong Double Deck Tram</t>
  </si>
  <si>
    <t>45+70</t>
  </si>
  <si>
    <t>http://www.dreamstime.com/royalty-free-stock-photography-hong-kong-tram-image22761267</t>
  </si>
  <si>
    <t>St. Petersburg LM-49 'Elephant'</t>
  </si>
  <si>
    <t>69+202</t>
  </si>
  <si>
    <t>http://www.microsofttranslator.com/bv.aspx?from=&amp;to=en&amp;a=http%3A%2F%2Fru.wikipedia.org%2Fwiki%2F%25D0%259B%25D0%259C-49</t>
  </si>
  <si>
    <t>1950-1959</t>
  </si>
  <si>
    <t>Tosa 200-II Series</t>
  </si>
  <si>
    <t>1950</t>
  </si>
  <si>
    <t>32+28</t>
  </si>
  <si>
    <t>http://ja.wikipedia.org/wiki/%E5%9C%9F%E4%BD%90%E9%9B%BB%E6%B0%97%E9%89%84%E9%81%93200%E5%BD%A2%E9%9B%BB%E8%BB%8A</t>
  </si>
  <si>
    <t>Helsinki 203-218</t>
  </si>
  <si>
    <t>Finland</t>
  </si>
  <si>
    <t>18+41</t>
  </si>
  <si>
    <t>http://www.raitio.org/ratikat/helsinki/hkl/hkl203/hkl203.htm</t>
  </si>
  <si>
    <t>Vienna Type B</t>
  </si>
  <si>
    <t>161</t>
  </si>
  <si>
    <t>40+105</t>
  </si>
  <si>
    <t>http://xover.mud.at/~tramway/stvkr-a-wiki/index.php/Type_B_(Wien,_1951-1979)</t>
  </si>
  <si>
    <t>Oslo SM53</t>
  </si>
  <si>
    <t>240</t>
  </si>
  <si>
    <t>36+116</t>
  </si>
  <si>
    <t>http://en.wikipedia.org/wiki/SM53</t>
  </si>
  <si>
    <t>Prague Tatra T2</t>
  </si>
  <si>
    <t>215</t>
  </si>
  <si>
    <t>25+75</t>
  </si>
  <si>
    <t>http://cs.wikipedia.org/wiki/Tatra_T2</t>
  </si>
  <si>
    <t>Milan ATM 4700</t>
  </si>
  <si>
    <t>300</t>
  </si>
  <si>
    <t>36+139</t>
  </si>
  <si>
    <t>http://it.wikipedia.org/wiki/Tram_ATM_serie_4600_e_4700</t>
  </si>
  <si>
    <t>St. Petersburg LM-57 'Dandy'</t>
  </si>
  <si>
    <t>37+170</t>
  </si>
  <si>
    <t>http://www.microsofttranslator.com/bv.aspx?from=&amp;to=en&amp;a=http%3A%2F%2Fru.wikipedia.org%2Fwiki%2F%25D0%259B%25D0%259C-57</t>
  </si>
  <si>
    <t>1960-1969</t>
  </si>
  <si>
    <t>Sarajevo Tatra T3YU</t>
  </si>
  <si>
    <t>Bosnia and Herzegovina</t>
  </si>
  <si>
    <t>23+87</t>
  </si>
  <si>
    <t>https://cs.wikipedia.org/wiki/Tatra_T3</t>
  </si>
  <si>
    <t>Sapporo M100</t>
  </si>
  <si>
    <t>1961</t>
  </si>
  <si>
    <t>107</t>
  </si>
  <si>
    <t>32+64</t>
  </si>
  <si>
    <t>3</t>
  </si>
  <si>
    <t>http://ja.wikipedia.org/wiki/%E6%9C%AD%E5%B9%8C%E5%B8%82%E4%BA%A4%E9%80%9A%E5%B1%80M100%E5%BD%A2%E9%9B%BB%E8%BB%8A</t>
  </si>
  <si>
    <t>Moscow KTM-5</t>
  </si>
  <si>
    <t>35+112</t>
  </si>
  <si>
    <t>http://www.microsofttranslator.com/bv.aspx?from=&amp;to=en&amp;a=http%3A%2F%2Fru.wikipedia.org%2Fwiki%2F71-605</t>
  </si>
  <si>
    <t>The Hague PCC 1200</t>
  </si>
  <si>
    <t>36+65</t>
  </si>
  <si>
    <t>http://nl.wikipedia.org/wiki/Haagse_PCC-car#De_serie_1201-1240</t>
  </si>
  <si>
    <t>Brno Tatra K2</t>
  </si>
  <si>
    <t>49+108</t>
  </si>
  <si>
    <t>6+6/8</t>
  </si>
  <si>
    <t>http://cs.wikipedia.org/wiki/Tatra_K2</t>
  </si>
  <si>
    <t xml:space="preserve">Dresden Tatra T4D </t>
  </si>
  <si>
    <t>26+88</t>
  </si>
  <si>
    <t>http://cs.wikipedia.org/wiki/Tatra_T4</t>
  </si>
  <si>
    <t>St. Petersburg LM-68 'Aquarium'</t>
  </si>
  <si>
    <t>35+115</t>
  </si>
  <si>
    <t>http://www.microsofttranslator.com/bv.aspx?from=&amp;to=en&amp;a=http%3A%2F%2Fru.wikipedia.org%2Fwiki%2F%25D0%259B%25D0%259C-68%25D0%259C</t>
  </si>
  <si>
    <t>1970-1979</t>
  </si>
  <si>
    <t>Frankfurt P-Tw</t>
  </si>
  <si>
    <t>1972</t>
  </si>
  <si>
    <t>322</t>
  </si>
  <si>
    <t>62+180</t>
  </si>
  <si>
    <t>4+4+4/8</t>
  </si>
  <si>
    <t>http://de.wikipedia.org/wiki/P-Triebwagen_(Stadtbahn_Frankfurt)</t>
  </si>
  <si>
    <t>Vienna Type L</t>
  </si>
  <si>
    <t>1990</t>
  </si>
  <si>
    <t>71+129</t>
  </si>
  <si>
    <t>5+5+5/8</t>
  </si>
  <si>
    <t>http://xover.mud.at/~tramway/stvkr-a-wiki/index.php/Type_L_(Wien,_1973-1992)</t>
  </si>
  <si>
    <t>Amsterdam 8G</t>
  </si>
  <si>
    <t>64+95</t>
  </si>
  <si>
    <t>5+4+5/8</t>
  </si>
  <si>
    <t>http://nl.wikipedia.org/wiki/Amsterdamse_gelede_trams_8G</t>
  </si>
  <si>
    <t>Melbourne Z1 Class</t>
  </si>
  <si>
    <t>305</t>
  </si>
  <si>
    <t>48+72</t>
  </si>
  <si>
    <t>http://en.wikipedia.org/wiki/Z-class_Melbourne_tram#Z1-class</t>
  </si>
  <si>
    <t>Lviv Tatra KT4</t>
  </si>
  <si>
    <t>38+168</t>
  </si>
  <si>
    <t>http://cs.wikipedia.org/wiki/Tatra_KT4</t>
  </si>
  <si>
    <t>San Francisco MUNI USSLRV</t>
  </si>
  <si>
    <t>1977</t>
  </si>
  <si>
    <t>2008</t>
  </si>
  <si>
    <t>420</t>
  </si>
  <si>
    <t>68+151</t>
  </si>
  <si>
    <t>http://en.wikipedia.org/wiki/US_Standard_Light_Rail_Vehicle</t>
  </si>
  <si>
    <t>Toronto Transit CLRV</t>
  </si>
  <si>
    <t>365</t>
  </si>
  <si>
    <t>42+90</t>
  </si>
  <si>
    <t>1980-1989</t>
  </si>
  <si>
    <t>Philadelphia KHI K-Car</t>
  </si>
  <si>
    <t>58</t>
  </si>
  <si>
    <t>536</t>
  </si>
  <si>
    <t>51+50</t>
  </si>
  <si>
    <t>Stuttgart S-DT 8</t>
  </si>
  <si>
    <t>1981</t>
  </si>
  <si>
    <t>1190</t>
  </si>
  <si>
    <t>108+141</t>
  </si>
  <si>
    <t>Oslo SL79</t>
  </si>
  <si>
    <t>33</t>
  </si>
  <si>
    <t>590</t>
  </si>
  <si>
    <t>71+91</t>
  </si>
  <si>
    <t>http://en.wikipedia.org/wiki/SL79</t>
  </si>
  <si>
    <t>Melbourne A Class</t>
  </si>
  <si>
    <t>1984</t>
  </si>
  <si>
    <t>355</t>
  </si>
  <si>
    <t>42+96</t>
  </si>
  <si>
    <t>http://en.wikipedia.org/wiki/A-class_Melbourne_tram</t>
  </si>
  <si>
    <t>Brno Tatra KT85D</t>
  </si>
  <si>
    <t>54+177</t>
  </si>
  <si>
    <t>6+4+6/8</t>
  </si>
  <si>
    <t>http://cs.wikipedia.org/wiki/Tatra_KT8D5</t>
  </si>
  <si>
    <t>Dresden Tatra T6A2</t>
  </si>
  <si>
    <t>1985</t>
  </si>
  <si>
    <t>20+129</t>
  </si>
  <si>
    <t>http://cs.wikipedia.org/wiki/Tatra_T6A2</t>
  </si>
  <si>
    <t>Tunis TW 6000</t>
  </si>
  <si>
    <t>Tunisia</t>
  </si>
  <si>
    <t>39</t>
  </si>
  <si>
    <t>582</t>
  </si>
  <si>
    <t>46+104</t>
  </si>
  <si>
    <t>http://de.wikipedia.org/wiki/TW_6000</t>
  </si>
  <si>
    <t>Nantes TFS-1</t>
  </si>
  <si>
    <t>52</t>
  </si>
  <si>
    <t>737</t>
  </si>
  <si>
    <t>52+126</t>
  </si>
  <si>
    <t>http://en.wikipedia.org/wiki/Nantes_tramway#Alstom_TFS-1</t>
  </si>
  <si>
    <t>Boston MBTA Type 7 LRV</t>
  </si>
  <si>
    <t>2018</t>
  </si>
  <si>
    <t>268</t>
  </si>
  <si>
    <t>50+120</t>
  </si>
  <si>
    <t>Nagasaki 1300 Series</t>
  </si>
  <si>
    <t>102</t>
  </si>
  <si>
    <t>28+44</t>
  </si>
  <si>
    <t>http://ja.wikipedia.org/wiki/%E9%95%B7%E5%B4%8E%E9%9B%BB%E6%B0%97%E8%BB%8C%E9%81%931300%E5%BD%A2%E9%9B%BB%E8%BB%8A</t>
  </si>
  <si>
    <t>Melbourne B Class</t>
  </si>
  <si>
    <t>76+106</t>
  </si>
  <si>
    <t>http://en.wikipedia.org/wiki/B-class_Melbourne_tram</t>
  </si>
  <si>
    <t>Toronto Transit ALRV</t>
  </si>
  <si>
    <t>2027</t>
  </si>
  <si>
    <t>349</t>
  </si>
  <si>
    <t>61+144</t>
  </si>
  <si>
    <t>Pavlodar KTM-8</t>
  </si>
  <si>
    <t>Kazakhstan</t>
  </si>
  <si>
    <t>32+135</t>
  </si>
  <si>
    <t>http://www.microsofttranslator.com/bv.aspx?from=&amp;to=en&amp;a=http%3A%2F%2Fru.wikipedia.org%2Fwiki%2F71-608</t>
  </si>
  <si>
    <t>1990-1999</t>
  </si>
  <si>
    <t>Pyongyang Tatra T6B5</t>
  </si>
  <si>
    <t>North Korea</t>
  </si>
  <si>
    <t>40+120</t>
  </si>
  <si>
    <t>http://cs.wikipedia.org/wiki/Tatra_T6B5</t>
  </si>
  <si>
    <t>Manchester T-68</t>
  </si>
  <si>
    <t>1992</t>
  </si>
  <si>
    <t>652</t>
  </si>
  <si>
    <t>172+244</t>
  </si>
  <si>
    <t>https://en.wikipedia.org/wiki/T-68</t>
  </si>
  <si>
    <t>San Francisco MUNI LRV2</t>
  </si>
  <si>
    <t>44+108</t>
  </si>
  <si>
    <t>http://www.ansaldobredainc.com/light-rail-vehicles/san-francisco</t>
  </si>
  <si>
    <t>Strasbourg Eurotram</t>
  </si>
  <si>
    <t>450</t>
  </si>
  <si>
    <t>60+150</t>
  </si>
  <si>
    <t>4+2+3+2+4/8</t>
  </si>
  <si>
    <t>Vienna Ultra Low Floor</t>
  </si>
  <si>
    <t>566</t>
  </si>
  <si>
    <t>72+135</t>
  </si>
  <si>
    <t>3+4+4+4+3/8</t>
  </si>
  <si>
    <t>http://en.wikipedia.org/wiki/Ultra_Low_Floor</t>
  </si>
  <si>
    <t>Sydney Variotram</t>
  </si>
  <si>
    <t>1996</t>
  </si>
  <si>
    <t>570</t>
  </si>
  <si>
    <t>74+143</t>
  </si>
  <si>
    <t>3+3+2+3+3/8</t>
  </si>
  <si>
    <t>http://en.wikipedia.org/wiki/Light_rail_in_Sydney#Variotram</t>
  </si>
  <si>
    <t>Portland MAX Type 2 SD600A</t>
  </si>
  <si>
    <t>72+189</t>
  </si>
  <si>
    <t>5+2+5/8</t>
  </si>
  <si>
    <t>Manila Tatra RT8D5</t>
  </si>
  <si>
    <t>Philippines</t>
  </si>
  <si>
    <t>1998</t>
  </si>
  <si>
    <t>47</t>
  </si>
  <si>
    <t>696</t>
  </si>
  <si>
    <t>74+200</t>
  </si>
  <si>
    <t>http://cs.wikipedia.org/wiki/Tatra_RT8D5</t>
  </si>
  <si>
    <t>Dalian DL8000</t>
  </si>
  <si>
    <t>30+160</t>
  </si>
  <si>
    <t>http://zh.wikipedia.org/wiki/DL8000%E5%9E%8B%E7%94%B5%E8%BD%A6</t>
  </si>
  <si>
    <t>Nantes Incentro</t>
  </si>
  <si>
    <t>72+250</t>
  </si>
  <si>
    <t>3+4+2+4+3/8</t>
  </si>
  <si>
    <t>http://en.wikipedia.org/wiki/Incentro</t>
  </si>
  <si>
    <t>Tashkent KTM-19</t>
  </si>
  <si>
    <t>Uzbekistan</t>
  </si>
  <si>
    <t>http://www.microsofttranslator.com/bv.aspx?from=&amp;to=en&amp;a=http%3A%2F%2Fru.wikipedia.org%2Fwiki%2F71-619%25D0%259A%25D0%25A2</t>
  </si>
  <si>
    <t>2000-2009</t>
  </si>
  <si>
    <t>London Tramlink CR4000 Flexity Swift</t>
  </si>
  <si>
    <t>70+138</t>
  </si>
  <si>
    <t>6+2+6/8</t>
  </si>
  <si>
    <t>Milan ATM 7100 Sirio</t>
  </si>
  <si>
    <t>569</t>
  </si>
  <si>
    <t>71+214</t>
  </si>
  <si>
    <t>4+3+3+3+3+3+4/8</t>
  </si>
  <si>
    <t>http://it.wikipedia.org/wiki/AnsaldoBreda_Sirio</t>
  </si>
  <si>
    <t>Melbourne D1 Class Combino</t>
  </si>
  <si>
    <t>32+108</t>
  </si>
  <si>
    <t>Tacoma Škoda 10T</t>
  </si>
  <si>
    <t>480</t>
  </si>
  <si>
    <t>30+127</t>
  </si>
  <si>
    <t>Tosa 100-III Series</t>
  </si>
  <si>
    <t>21+78</t>
  </si>
  <si>
    <t>http://ja.wikipedia.org/wiki/%E5%9C%9F%E4%BD%90%E9%9B%BB%E6%B0%97%E9%89%84%E9%81%93100%E5%BD%A2%E9%9B%BB%E8%BB%8A_(3%E4%BB%A3)</t>
  </si>
  <si>
    <t>Ostrava Vario LF</t>
  </si>
  <si>
    <t>33+81</t>
  </si>
  <si>
    <t>http://www.microsofttranslator.com/bv.aspx?from=&amp;to=en&amp;a=http%3A%2F%2Fru.wikipedia.org%2Fwiki%2FVario_LF</t>
  </si>
  <si>
    <t>Houston METRORail S70</t>
  </si>
  <si>
    <t>63</t>
  </si>
  <si>
    <t>106</t>
  </si>
  <si>
    <t>72+169</t>
  </si>
  <si>
    <t>Zagreb CroTram TMK 2200</t>
  </si>
  <si>
    <t>522</t>
  </si>
  <si>
    <t>46+156</t>
  </si>
  <si>
    <t>4+2+4+2+4/8</t>
  </si>
  <si>
    <t>Cagliari Škoda 06T</t>
  </si>
  <si>
    <t>620</t>
  </si>
  <si>
    <t>46+238</t>
  </si>
  <si>
    <t>http://en.wikipedia.org/wiki/%C5%A0koda_06_T</t>
  </si>
  <si>
    <t>St. Petersburg LM-2008</t>
  </si>
  <si>
    <t>30+110</t>
  </si>
  <si>
    <t>http://www.microsofttranslator.com/bv.aspx?from=&amp;to=en&amp;a=http%3A%2F%2Fru.wikipedia.org%2Fwiki%2F%25D0%259B%25D0%259C-2008</t>
  </si>
  <si>
    <t>Prague Škoda 15T ForCity</t>
  </si>
  <si>
    <t>2009</t>
  </si>
  <si>
    <t>1000</t>
  </si>
  <si>
    <t>61+239</t>
  </si>
  <si>
    <t>2010-2019</t>
  </si>
  <si>
    <t>Istanbul Alstom Citadis X-04</t>
  </si>
  <si>
    <t>Turkey</t>
  </si>
  <si>
    <t>44</t>
  </si>
  <si>
    <t>72+104</t>
  </si>
  <si>
    <t>5+3+5/8</t>
  </si>
  <si>
    <t>http://en.wikipedia.org/wiki/Istanbul_modern_tramways#T4</t>
  </si>
  <si>
    <t>Nagasaki 5000 Series</t>
  </si>
  <si>
    <t>228</t>
  </si>
  <si>
    <t>27+56</t>
  </si>
  <si>
    <t>http://ja.wikipedia.org/wiki/%E9%95%B7%E5%B4%8E%E9%9B%BB%E6%B0%97%E8%BB%8C%E9%81%935000%E5%BD%A2%E9%9B%BB%E8%BB%8A</t>
  </si>
  <si>
    <t>Portland PSI United Streetcar 100</t>
  </si>
  <si>
    <t>483</t>
  </si>
  <si>
    <t>Cluj PESA 120Na</t>
  </si>
  <si>
    <t>2013</t>
  </si>
  <si>
    <t>563</t>
  </si>
  <si>
    <t>40+161</t>
  </si>
  <si>
    <t>http://en.wikipedia.org/wiki/Pesa_120Na</t>
  </si>
  <si>
    <t>Lviv Elektron T5L64</t>
  </si>
  <si>
    <t>58+192</t>
  </si>
  <si>
    <t>4+4+3+4+4/8</t>
  </si>
  <si>
    <t>http://uk.wikipedia.org/wiki/%D0%95%D0%BB%D0%B5%D0%BA%D1%82%D1%80%D0%BE%D0%BD_T5L64</t>
  </si>
  <si>
    <t>Toronto Transit Flexity Outlook TLRV</t>
  </si>
  <si>
    <t>70+181</t>
  </si>
  <si>
    <t>4+3+3+3+4/8</t>
  </si>
  <si>
    <t>http://en.wikipedia.org/wiki/Flexity_Outlook_%28Toronto_LRV%29</t>
  </si>
  <si>
    <t>Cuiaba CAF Urbos 3</t>
  </si>
  <si>
    <t>Brazil</t>
  </si>
  <si>
    <t>112+288</t>
  </si>
  <si>
    <t>5+4+2+4+2+4+5/8</t>
  </si>
  <si>
    <t>http://www.caf.es/en/productos-servicios/proyectos/proyecto-detalle.php?p=249</t>
  </si>
  <si>
    <t>Los Angeles AmeriTram 300</t>
  </si>
  <si>
    <t>2016</t>
  </si>
  <si>
    <t>653</t>
  </si>
  <si>
    <t>28+87</t>
  </si>
  <si>
    <t>http://www.ameritram.com/</t>
  </si>
  <si>
    <t>Moscow R1</t>
  </si>
  <si>
    <t>510</t>
  </si>
  <si>
    <t>52+138</t>
  </si>
  <si>
    <t>http://en.rocketnews24.com/2014/07/14/futuristic-tram-prototype-from-russia-draws-the-envy-of-commuters-worldwide/</t>
  </si>
  <si>
    <t>San Francisco MUNI S200</t>
  </si>
  <si>
    <t>979</t>
  </si>
  <si>
    <t>70+162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</si>
</sst>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</font>
    <font/>
    <font>
      <b/>
      <sz val="10.0"/>
    </font>
    <font>
      <sz val="10.0"/>
    </font>
    <font>
      <u/>
      <color rgb="FF0000FF"/>
    </font>
    <font>
      <b/>
      <sz val="14.0"/>
      <color rgb="FFFF0000"/>
    </font>
    <font>
      <b/>
      <color rgb="FFFF0000"/>
    </font>
    <font>
      <color rgb="FF000000"/>
    </font>
    <font>
      <u/>
      <color rgb="FF0000FF"/>
    </font>
    <font>
      <u/>
      <color rgb="FF000000"/>
    </font>
    <font>
      <u/>
      <color rgb="FF0000FF"/>
    </font>
    <font>
      <u/>
      <color rgb="FF000000"/>
    </font>
    <font>
      <u/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10.0"/>
      <color rgb="FF0000FF"/>
    </font>
    <font>
      <color rgb="FFFF0000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3" fontId="4" numFmtId="0" xfId="0" applyAlignment="1" applyFill="1" applyFont="1">
      <alignment/>
    </xf>
    <xf borderId="0" fillId="3" fontId="3" numFmtId="0" xfId="0" applyAlignment="1" applyFont="1">
      <alignment horizontal="center"/>
    </xf>
    <xf borderId="0" fillId="3" fontId="4" numFmtId="0" xfId="0" applyAlignment="1" applyFont="1">
      <alignment/>
    </xf>
    <xf borderId="0" fillId="0" fontId="3" numFmtId="0" xfId="0" applyAlignment="1" applyFont="1">
      <alignment horizontal="center"/>
    </xf>
    <xf borderId="0" fillId="4" fontId="1" numFmtId="0" xfId="0" applyAlignment="1" applyFill="1" applyFont="1">
      <alignment vertical="top"/>
    </xf>
    <xf borderId="0" fillId="0" fontId="2" numFmtId="0" xfId="0" applyAlignment="1" applyFont="1">
      <alignment/>
    </xf>
    <xf borderId="0" fillId="0" fontId="1" numFmtId="0" xfId="0" applyAlignment="1" applyFont="1">
      <alignment horizontal="left"/>
    </xf>
    <xf borderId="0" fillId="0" fontId="5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4" numFmtId="0" xfId="0" applyAlignment="1" applyFont="1">
      <alignment/>
    </xf>
    <xf borderId="0" fillId="5" fontId="1" numFmtId="0" xfId="0" applyAlignment="1" applyFill="1" applyFont="1">
      <alignment horizontal="center"/>
    </xf>
    <xf borderId="0" fillId="0" fontId="4" numFmtId="0" xfId="0" applyAlignment="1" applyFont="1">
      <alignment/>
    </xf>
    <xf borderId="0" fillId="6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7" fontId="3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8" fontId="3" numFmtId="0" xfId="0" applyAlignment="1" applyFill="1" applyFont="1">
      <alignment horizontal="center"/>
    </xf>
    <xf borderId="0" fillId="3" fontId="2" numFmtId="0" xfId="0" applyAlignment="1" applyFont="1">
      <alignment/>
    </xf>
    <xf borderId="0" fillId="6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9" fontId="3" numFmtId="0" xfId="0" applyAlignment="1" applyFill="1" applyFont="1">
      <alignment horizontal="center"/>
    </xf>
    <xf borderId="0" fillId="6" fontId="2" numFmtId="0" xfId="0" applyFont="1"/>
    <xf borderId="0" fillId="3" fontId="2" numFmtId="0" xfId="0" applyFont="1"/>
    <xf borderId="0" fillId="0" fontId="6" numFmtId="0" xfId="0" applyAlignment="1" applyFont="1">
      <alignment/>
    </xf>
    <xf borderId="0" fillId="3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/>
    </xf>
    <xf borderId="0" fillId="0" fontId="2" numFmtId="0" xfId="0" applyAlignment="1" applyFont="1">
      <alignment/>
    </xf>
    <xf borderId="0" fillId="4" fontId="2" numFmtId="0" xfId="0" applyAlignment="1" applyFont="1">
      <alignment vertical="top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3" fontId="2" numFmtId="0" xfId="0" applyAlignment="1" applyFont="1">
      <alignment/>
    </xf>
    <xf borderId="0" fillId="0" fontId="8" numFmtId="0" xfId="0" applyAlignment="1" applyFont="1">
      <alignment horizontal="center"/>
    </xf>
    <xf borderId="0" fillId="0" fontId="9" numFmtId="0" xfId="0" applyAlignment="1" applyFont="1">
      <alignment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8" numFmtId="0" xfId="0" applyFont="1"/>
    <xf borderId="0" fillId="0" fontId="2" numFmtId="0" xfId="0" applyFont="1"/>
    <xf borderId="0" fillId="3" fontId="2" numFmtId="0" xfId="0" applyAlignment="1" applyFont="1">
      <alignment vertical="top"/>
    </xf>
    <xf borderId="0" fillId="0" fontId="2" numFmtId="0" xfId="0" applyAlignment="1" applyFont="1">
      <alignment/>
    </xf>
    <xf borderId="0" fillId="3" fontId="2" numFmtId="0" xfId="0" applyAlignment="1" applyFont="1">
      <alignment vertical="top"/>
    </xf>
    <xf borderId="0" fillId="0" fontId="8" numFmtId="0" xfId="0" applyAlignment="1" applyFont="1">
      <alignment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3" fontId="2" numFmtId="0" xfId="0" applyAlignment="1" applyFont="1">
      <alignment/>
    </xf>
    <xf borderId="0" fillId="0" fontId="12" numFmtId="0" xfId="0" applyAlignment="1" applyFont="1">
      <alignment/>
    </xf>
    <xf borderId="0" fillId="0" fontId="8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vertical="top"/>
    </xf>
    <xf borderId="0" fillId="3" fontId="8" numFmtId="0" xfId="0" applyAlignment="1" applyFont="1">
      <alignment/>
    </xf>
    <xf borderId="0" fillId="0" fontId="8" numFmtId="0" xfId="0" applyAlignment="1" applyFont="1">
      <alignment/>
    </xf>
    <xf borderId="0" fillId="0" fontId="13" numFmtId="0" xfId="0" applyAlignment="1" applyFont="1">
      <alignment/>
    </xf>
    <xf borderId="0" fillId="0" fontId="8" numFmtId="0" xfId="0" applyAlignment="1" applyFont="1">
      <alignment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14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15" numFmtId="0" xfId="0" applyFont="1"/>
    <xf borderId="0" fillId="0" fontId="8" numFmtId="0" xfId="0" applyAlignment="1" applyFont="1">
      <alignment vertical="top"/>
    </xf>
    <xf borderId="0" fillId="0" fontId="4" numFmtId="0" xfId="0" applyAlignment="1" applyFont="1">
      <alignment horizontal="center"/>
    </xf>
    <xf borderId="0" fillId="0" fontId="16" numFmtId="0" xfId="0" applyAlignment="1" applyFont="1">
      <alignment/>
    </xf>
    <xf borderId="0" fillId="0" fontId="2" numFmtId="0" xfId="0" applyAlignment="1" applyFont="1">
      <alignment horizontal="center"/>
    </xf>
    <xf borderId="0" fillId="0" fontId="8" numFmtId="0" xfId="0" applyAlignment="1" applyFont="1">
      <alignment vertical="top"/>
    </xf>
    <xf borderId="0" fillId="0" fontId="17" numFmtId="0" xfId="0" applyAlignment="1" applyFont="1">
      <alignment vertical="top"/>
    </xf>
    <xf borderId="0" fillId="3" fontId="2" numFmtId="0" xfId="0" applyAlignment="1" applyFont="1">
      <alignment vertical="top"/>
    </xf>
    <xf borderId="0" fillId="0" fontId="18" numFmtId="0" xfId="0" applyFont="1"/>
    <xf borderId="0" fillId="0" fontId="4" numFmtId="0" xfId="0" applyAlignment="1" applyFont="1">
      <alignment horizontal="center"/>
    </xf>
    <xf borderId="0" fillId="0" fontId="19" numFmtId="0" xfId="0" applyAlignment="1" applyFont="1">
      <alignment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4" fontId="2" numFmtId="0" xfId="0" applyAlignment="1" applyFont="1">
      <alignment/>
    </xf>
    <xf borderId="0" fillId="4" fontId="1" numFmtId="0" xfId="0" applyAlignment="1" applyFont="1">
      <alignment vertical="top"/>
    </xf>
    <xf borderId="0" fillId="4" fontId="2" numFmtId="0" xfId="0" applyAlignment="1" applyFont="1">
      <alignment/>
    </xf>
    <xf borderId="0" fillId="0" fontId="8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3" fontId="8" numFmtId="0" xfId="0" applyAlignment="1" applyFont="1">
      <alignment vertical="top"/>
    </xf>
    <xf borderId="0" fillId="4" fontId="2" numFmtId="0" xfId="0" applyFont="1"/>
    <xf borderId="0" fillId="0" fontId="2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2.xml"/><Relationship Id="rId5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yarratrams.com.au/media-centre/downloads/" TargetMode="External"/><Relationship Id="rId2" Type="http://schemas.openxmlformats.org/officeDocument/2006/relationships/hyperlink" Target="http://www.pond5.com/sound-effects/1/tram-bells.html" TargetMode="External"/><Relationship Id="rId3" Type="http://schemas.openxmlformats.org/officeDocument/2006/relationships/hyperlink" Target="http://transit.toronto.on.ca/spare/0054.shtml" TargetMode="External"/><Relationship Id="rId4" Type="http://schemas.openxmlformats.org/officeDocument/2006/relationships/hyperlink" Target="http://www.freesfx.co.uk/soundeffects/trams/" TargetMode="External"/><Relationship Id="rId5" Type="http://schemas.openxmlformats.org/officeDocument/2006/relationships/hyperlink" Target="http://www.freesfx.co.uk/soundeffects/all_bells/" TargetMode="External"/><Relationship Id="rId6" Type="http://schemas.openxmlformats.org/officeDocument/2006/relationships/hyperlink" Target="http://www.freesfx.co.uk/soundeffects/all_bells/" TargetMode="External"/><Relationship Id="rId7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www.microsofttranslator.com/bv.aspx?from=&amp;to=en&amp;a=http%3A%2F%2Fru.wikipedia.org%2Fwiki%2F%25D0%259B%25D0%2592%25D0%25A1-86" TargetMode="External"/><Relationship Id="rId22" Type="http://schemas.openxmlformats.org/officeDocument/2006/relationships/hyperlink" Target="http://www.microsofttranslator.com/bv.aspx?from=&amp;to=en&amp;a=http%3A%2F%2Fru.wikipedia.org%2Fwiki%2F%25D0%259B%25D0%259C-99" TargetMode="External"/><Relationship Id="rId21" Type="http://schemas.openxmlformats.org/officeDocument/2006/relationships/hyperlink" Target="http://cs.wikipedia.org/wiki/Tatra_T6A5" TargetMode="External"/><Relationship Id="rId24" Type="http://schemas.openxmlformats.org/officeDocument/2006/relationships/hyperlink" Target="http://en.wikipedia.org/wiki/Hudson-Bergen_Light_Rail" TargetMode="External"/><Relationship Id="rId23" Type="http://schemas.openxmlformats.org/officeDocument/2006/relationships/hyperlink" Target="http://www.ansaldobredainc.com/light-rail-vehicles/bosto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skyscrapercity.com/showpost.php?p=112780127&amp;postcount=469" TargetMode="External"/><Relationship Id="rId3" Type="http://schemas.openxmlformats.org/officeDocument/2006/relationships/hyperlink" Target="http://en.wikipedia.org/wiki/Sydney_D-Class_Tram" TargetMode="External"/><Relationship Id="rId4" Type="http://schemas.openxmlformats.org/officeDocument/2006/relationships/hyperlink" Target="http://en.wikipedia.org/wiki/Sydney_O-Class_Tram" TargetMode="External"/><Relationship Id="rId9" Type="http://schemas.openxmlformats.org/officeDocument/2006/relationships/hyperlink" Target="http://www.trammuseumadelaide.com.au/01_things_02history.html" TargetMode="External"/><Relationship Id="rId26" Type="http://schemas.openxmlformats.org/officeDocument/2006/relationships/hyperlink" Target="http://www.bombardier.com/content/bombardiercom/en/transportation/projects/project/project-lightbox.flexity-porto-portugal.html" TargetMode="External"/><Relationship Id="rId25" Type="http://schemas.openxmlformats.org/officeDocument/2006/relationships/hyperlink" Target="http://www.bombardier.com/content/bombardiercom/en/transportation/projects/project/project-lightbox.flexity-kassel-germany.html" TargetMode="External"/><Relationship Id="rId28" Type="http://schemas.openxmlformats.org/officeDocument/2006/relationships/hyperlink" Target="http://www.bombardier.com/en/transportation/projects/project/project-lightbox.flexity-linz-austria.html" TargetMode="External"/><Relationship Id="rId27" Type="http://schemas.openxmlformats.org/officeDocument/2006/relationships/hyperlink" Target="http://www.bombardier.com/en/transportation/projects/project/project-lightbox.flexity-lodz-poland.html" TargetMode="External"/><Relationship Id="rId5" Type="http://schemas.openxmlformats.org/officeDocument/2006/relationships/hyperlink" Target="http://en.wikipedia.org/wiki/Rockhampton" TargetMode="External"/><Relationship Id="rId6" Type="http://schemas.openxmlformats.org/officeDocument/2006/relationships/hyperlink" Target="http://en.wikipedia.org/wiki/Trams_in_Adelaide" TargetMode="External"/><Relationship Id="rId29" Type="http://schemas.openxmlformats.org/officeDocument/2006/relationships/hyperlink" Target="http://www.caf.es/en/productos-servicios/proyectos/proyecto-detalle.php?p=62" TargetMode="External"/><Relationship Id="rId7" Type="http://schemas.openxmlformats.org/officeDocument/2006/relationships/hyperlink" Target="http://en.wikipedia.org/wiki/Trams_in_Adelaide" TargetMode="External"/><Relationship Id="rId8" Type="http://schemas.openxmlformats.org/officeDocument/2006/relationships/hyperlink" Target="http://en.wikipedia.org/wiki/Melbourne_tram_classification" TargetMode="External"/><Relationship Id="rId31" Type="http://schemas.openxmlformats.org/officeDocument/2006/relationships/hyperlink" Target="http://www.microsofttranslator.com/bv.aspx?from=&amp;to=en&amp;a=http%3A%2F%2Fru.wikipedia.org%2Fwiki%2F71-631" TargetMode="External"/><Relationship Id="rId30" Type="http://schemas.openxmlformats.org/officeDocument/2006/relationships/hyperlink" Target="http://en.wikipedia.org/wiki/Inekon_Trams" TargetMode="External"/><Relationship Id="rId11" Type="http://schemas.openxmlformats.org/officeDocument/2006/relationships/hyperlink" Target="http://en.wikipedia.org/wiki/Rockhampton" TargetMode="External"/><Relationship Id="rId33" Type="http://schemas.openxmlformats.org/officeDocument/2006/relationships/hyperlink" Target="http://en.wikipedia.org/wiki/Flexity_2" TargetMode="External"/><Relationship Id="rId10" Type="http://schemas.openxmlformats.org/officeDocument/2006/relationships/hyperlink" Target="http://en.wikipedia.org/wiki/Trams_in_Adelaide" TargetMode="External"/><Relationship Id="rId32" Type="http://schemas.openxmlformats.org/officeDocument/2006/relationships/hyperlink" Target="http://gryphon.environdec.com/data/files/6/8208/epd284en.pdf" TargetMode="External"/><Relationship Id="rId13" Type="http://schemas.openxmlformats.org/officeDocument/2006/relationships/hyperlink" Target="http://en.wikipedia.org/wiki/W-class_Melbourne_tram" TargetMode="External"/><Relationship Id="rId35" Type="http://schemas.openxmlformats.org/officeDocument/2006/relationships/hyperlink" Target="http://www.brookvillecorp.com/Files/Admin/Brookville%2DMass%20Transit/Brookville%2DLiberty%2DModern%2DStreetcars%2Epdf" TargetMode="External"/><Relationship Id="rId12" Type="http://schemas.openxmlformats.org/officeDocument/2006/relationships/hyperlink" Target="http://en.wikipedia.org/wiki/Birney" TargetMode="External"/><Relationship Id="rId34" Type="http://schemas.openxmlformats.org/officeDocument/2006/relationships/hyperlink" Target="http://www.caf.es/en/productos-servicios/proyectos/proyecto-detalle.php?p=251" TargetMode="External"/><Relationship Id="rId15" Type="http://schemas.openxmlformats.org/officeDocument/2006/relationships/hyperlink" Target="http://tram.ruz.net/tramcars/kp/" TargetMode="External"/><Relationship Id="rId37" Type="http://schemas.openxmlformats.org/officeDocument/2006/relationships/drawing" Target="../drawings/worksheetdrawing3.xml"/><Relationship Id="rId14" Type="http://schemas.openxmlformats.org/officeDocument/2006/relationships/hyperlink" Target="http://ru.wikipedia.org/wiki/%D0%9F%D0%A1_(%D1%82%D1%80%D0%B0%D0%BC%D0%B2%D0%B0%D0%B9)" TargetMode="External"/><Relationship Id="rId36" Type="http://schemas.openxmlformats.org/officeDocument/2006/relationships/hyperlink" Target="http://en.wikipedia.org/wiki/Flexity_Freedom" TargetMode="External"/><Relationship Id="rId17" Type="http://schemas.openxmlformats.org/officeDocument/2006/relationships/hyperlink" Target="http://en.wikipedia.org/wiki/Z-class_Melbourne_tram" TargetMode="External"/><Relationship Id="rId16" Type="http://schemas.openxmlformats.org/officeDocument/2006/relationships/hyperlink" Target="http://cs.wikipedia.org/wiki/Tatra_T5C5" TargetMode="External"/><Relationship Id="rId38" Type="http://schemas.openxmlformats.org/officeDocument/2006/relationships/vmlDrawing" Target="../drawings/vmlDrawing1.vml"/><Relationship Id="rId19" Type="http://schemas.openxmlformats.org/officeDocument/2006/relationships/hyperlink" Target="http://www.lightrail.com/carspecpages/portland1.htm" TargetMode="External"/><Relationship Id="rId18" Type="http://schemas.openxmlformats.org/officeDocument/2006/relationships/hyperlink" Target="http://www.ansaldobredainc.com/light-rail-vehicles/cleveland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ru.wikipedia.org/wiki/%D0%9C%D0%A2%D0%92-82" TargetMode="External"/><Relationship Id="rId22" Type="http://schemas.openxmlformats.org/officeDocument/2006/relationships/hyperlink" Target="http://www.drehscheibe-online.de/foren/read.php?17,5081875" TargetMode="External"/><Relationship Id="rId21" Type="http://schemas.openxmlformats.org/officeDocument/2006/relationships/hyperlink" Target="https://commons.wikimedia.org/wiki/File:Kaliningrad_sprinkling_tram.JPG?uselang=ru" TargetMode="External"/><Relationship Id="rId24" Type="http://schemas.openxmlformats.org/officeDocument/2006/relationships/hyperlink" Target="http://www.proaktiva.ch/tram/zurich/cargotram_index.html" TargetMode="External"/><Relationship Id="rId23" Type="http://schemas.openxmlformats.org/officeDocument/2006/relationships/hyperlink" Target="http://en.wikipedia.org/wiki/CarGoTram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fr.wikipedia.org/wiki/Arpajonnais" TargetMode="External"/><Relationship Id="rId3" Type="http://schemas.openxmlformats.org/officeDocument/2006/relationships/hyperlink" Target="http://www.irsociety.co.uk/Archives/22/Guinness.htm" TargetMode="External"/><Relationship Id="rId4" Type="http://schemas.openxmlformats.org/officeDocument/2006/relationships/hyperlink" Target="http://en.wikipedia.org/wiki/Hellingly_Hospital_Railway" TargetMode="External"/><Relationship Id="rId9" Type="http://schemas.openxmlformats.org/officeDocument/2006/relationships/hyperlink" Target="http://www.istvan.home.ro/english/main.htm" TargetMode="External"/><Relationship Id="rId26" Type="http://schemas.openxmlformats.org/officeDocument/2006/relationships/hyperlink" Target="http://nl.wikipedia.org/wiki/Amsterdamse_gelede_trams_9G_en_10G" TargetMode="External"/><Relationship Id="rId25" Type="http://schemas.openxmlformats.org/officeDocument/2006/relationships/hyperlink" Target="http://xover.mud.at/~tramway/stvkr-a-wiki/index.php/Type_LH_(Wien)" TargetMode="External"/><Relationship Id="rId28" Type="http://schemas.openxmlformats.org/officeDocument/2006/relationships/vmlDrawing" Target="../drawings/vmlDrawing2.vml"/><Relationship Id="rId27" Type="http://schemas.openxmlformats.org/officeDocument/2006/relationships/drawing" Target="../drawings/worksheetdrawing5.xml"/><Relationship Id="rId5" Type="http://schemas.openxmlformats.org/officeDocument/2006/relationships/hyperlink" Target="https://www.gscalecentral.net/kit-building-bashing-scratch-build/tramway-water-car-rail-scrubber/" TargetMode="External"/><Relationship Id="rId6" Type="http://schemas.openxmlformats.org/officeDocument/2006/relationships/hyperlink" Target="http://oerhs.org/oerm/roster/photos/mt-hood-rlwy-train-102e-lg%5B1%5D.jpg" TargetMode="External"/><Relationship Id="rId7" Type="http://schemas.openxmlformats.org/officeDocument/2006/relationships/hyperlink" Target="http://tramwaytrails.blogspot.com/2013/05/freight-on-street-tramways-in-british.html" TargetMode="External"/><Relationship Id="rId8" Type="http://schemas.openxmlformats.org/officeDocument/2006/relationships/hyperlink" Target="http://en.wikipedia.org/wiki/Fraser_Island" TargetMode="External"/><Relationship Id="rId11" Type="http://schemas.openxmlformats.org/officeDocument/2006/relationships/hyperlink" Target="http://ja.wikipedia.org/wiki/%E6%9C%A8%E6%9B%BD%E6%A3%AE%E6%9E%97%E9%89%84%E9%81%93" TargetMode="External"/><Relationship Id="rId10" Type="http://schemas.openxmlformats.org/officeDocument/2006/relationships/hyperlink" Target="http://hickscarworks.blogspot.com/2013/11/the-reims-collection.html" TargetMode="External"/><Relationship Id="rId13" Type="http://schemas.openxmlformats.org/officeDocument/2006/relationships/hyperlink" Target="http://www.rockhilltrolley.org/roster/402" TargetMode="External"/><Relationship Id="rId12" Type="http://schemas.openxmlformats.org/officeDocument/2006/relationships/hyperlink" Target="http://en.wikipedia.org/wiki/KKS_Class_S" TargetMode="External"/><Relationship Id="rId15" Type="http://schemas.openxmlformats.org/officeDocument/2006/relationships/hyperlink" Target="http://aabahn.jimdo.com/schweizer-bahnen-356/st-gallen-20/tstg-trambahn-st-gallen-4/" TargetMode="External"/><Relationship Id="rId14" Type="http://schemas.openxmlformats.org/officeDocument/2006/relationships/hyperlink" Target="http://hu.wikipedia.org/wiki/Muki" TargetMode="External"/><Relationship Id="rId17" Type="http://schemas.openxmlformats.org/officeDocument/2006/relationships/hyperlink" Target="http://www.alexandratramway.org.au/locomotives_non_steam/kelly_+_lewis_4271.htm" TargetMode="External"/><Relationship Id="rId16" Type="http://schemas.openxmlformats.org/officeDocument/2006/relationships/hyperlink" Target="http://www.forotransportes.com/showthread.php?t=16145" TargetMode="External"/><Relationship Id="rId19" Type="http://schemas.openxmlformats.org/officeDocument/2006/relationships/hyperlink" Target="http://de.wikipedia.org/wiki/LEW_EL_3" TargetMode="External"/><Relationship Id="rId18" Type="http://schemas.openxmlformats.org/officeDocument/2006/relationships/hyperlink" Target="http://www.tramway.org.au/collection-restoration.php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sv.wikipedia.org/wiki/Flexity_Classic" TargetMode="External"/><Relationship Id="rId3" Type="http://schemas.openxmlformats.org/officeDocument/2006/relationships/hyperlink" Target="https://en.wikipedia.org/wiki/Flexity_Classic" TargetMode="External"/><Relationship Id="rId4" Type="http://schemas.openxmlformats.org/officeDocument/2006/relationships/drawing" Target="../drawings/worksheetdrawing6.xml"/><Relationship Id="rId5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de.wikipedia.org/wiki/VBZ_Ce_4/4_(Elefant)" TargetMode="External"/><Relationship Id="rId42" Type="http://schemas.openxmlformats.org/officeDocument/2006/relationships/hyperlink" Target="http://en.wikipedia.org/wiki/Sydney_R-Class_Tram" TargetMode="External"/><Relationship Id="rId41" Type="http://schemas.openxmlformats.org/officeDocument/2006/relationships/hyperlink" Target="http://cera-chicago.org/downloads/digiarchive/Bulletin%2017%20Indiana%20Railroad.pdf" TargetMode="External"/><Relationship Id="rId44" Type="http://schemas.openxmlformats.org/officeDocument/2006/relationships/hyperlink" Target="http://en.wikipedia.org/wiki/English_Electric_Balloon_tram" TargetMode="External"/><Relationship Id="rId43" Type="http://schemas.openxmlformats.org/officeDocument/2006/relationships/hyperlink" Target="http://www.microsofttranslator.com/bv.aspx?from=&amp;to=en&amp;a=http%3A%2F%2Fru.wikipedia.org%2Fwiki%2F%25D0%259B%25D0%259F-33" TargetMode="External"/><Relationship Id="rId46" Type="http://schemas.openxmlformats.org/officeDocument/2006/relationships/hyperlink" Target="http://it.wikipedia.org/wiki/Tram_ACEGAT_serie_429-448" TargetMode="External"/><Relationship Id="rId45" Type="http://schemas.openxmlformats.org/officeDocument/2006/relationships/hyperlink" Target="http://www.trainweb.org/norm/roster/pccs.htm" TargetMode="External"/><Relationship Id="rId107" Type="http://schemas.openxmlformats.org/officeDocument/2006/relationships/hyperlink" Target="http://en.wikipedia.org/wiki/%C5%A0koda_06_T" TargetMode="External"/><Relationship Id="rId106" Type="http://schemas.openxmlformats.org/officeDocument/2006/relationships/hyperlink" Target="http://hr.wikipedia.org/wiki/TMK_2200" TargetMode="External"/><Relationship Id="rId105" Type="http://schemas.openxmlformats.org/officeDocument/2006/relationships/hyperlink" Target="http://en.wikipedia.org/wiki/Siemens_S70" TargetMode="External"/><Relationship Id="rId104" Type="http://schemas.openxmlformats.org/officeDocument/2006/relationships/hyperlink" Target="http://www.microsofttranslator.com/bv.aspx?from=&amp;to=en&amp;a=http%3A%2F%2Fru.wikipedia.org%2Fwiki%2FVario_LF" TargetMode="External"/><Relationship Id="rId109" Type="http://schemas.openxmlformats.org/officeDocument/2006/relationships/hyperlink" Target="http://en.wikipedia.org/wiki/%C5%A0koda_15_T" TargetMode="External"/><Relationship Id="rId108" Type="http://schemas.openxmlformats.org/officeDocument/2006/relationships/hyperlink" Target="http://www.microsofttranslator.com/bv.aspx?from=&amp;to=en&amp;a=http%3A%2F%2Fru.wikipedia.org%2Fwiki%2F%25D0%259B%25D0%259C-2008" TargetMode="External"/><Relationship Id="rId48" Type="http://schemas.openxmlformats.org/officeDocument/2006/relationships/hyperlink" Target="http://zh.wikipedia.org/wiki/%E9%95%BF%E6%98%A5%E6%9C%89%E8%BD%A8%E7%94%B5%E8%BD%A6200%E7%B3%BB%E7%94%B5%E8%BD%A6" TargetMode="External"/><Relationship Id="rId47" Type="http://schemas.openxmlformats.org/officeDocument/2006/relationships/hyperlink" Target="http://de.wikipedia.org/wiki/Schweizer_Standardwagen" TargetMode="External"/><Relationship Id="rId49" Type="http://schemas.openxmlformats.org/officeDocument/2006/relationships/hyperlink" Target="http://www.trainweb.org/norm/roster/pccs.htm" TargetMode="External"/><Relationship Id="rId103" Type="http://schemas.openxmlformats.org/officeDocument/2006/relationships/hyperlink" Target="http://ja.wikipedia.org/wiki/%E5%9C%9F%E4%BD%90%E9%9B%BB%E6%B0%97%E9%89%84%E9%81%93100%E5%BD%A2%E9%9B%BB%E8%BB%8A_(3%E4%BB%A3)" TargetMode="External"/><Relationship Id="rId102" Type="http://schemas.openxmlformats.org/officeDocument/2006/relationships/hyperlink" Target="http://en.wikipedia.org/wiki/%C5%A0koda_10_T " TargetMode="External"/><Relationship Id="rId101" Type="http://schemas.openxmlformats.org/officeDocument/2006/relationships/hyperlink" Target="http://en.wikipedia.org/wiki/D-class_Melbourne_tram" TargetMode="External"/><Relationship Id="rId100" Type="http://schemas.openxmlformats.org/officeDocument/2006/relationships/hyperlink" Target="http://it.wikipedia.org/wiki/AnsaldoBreda_Sirio" TargetMode="External"/><Relationship Id="rId31" Type="http://schemas.openxmlformats.org/officeDocument/2006/relationships/hyperlink" Target="http://www.trainweb.org/norm/roster/CRC_CD.htm" TargetMode="External"/><Relationship Id="rId30" Type="http://schemas.openxmlformats.org/officeDocument/2006/relationships/hyperlink" Target="http://pl.wikipedia.org/wiki/Sanok_SN1" TargetMode="External"/><Relationship Id="rId33" Type="http://schemas.openxmlformats.org/officeDocument/2006/relationships/hyperlink" Target="http://en.wikipedia.org/wiki/Peter_Witt_%28Toronto_streetcar%29" TargetMode="External"/><Relationship Id="rId32" Type="http://schemas.openxmlformats.org/officeDocument/2006/relationships/hyperlink" Target="http://en.wikipedia.org/wiki/Sydney_L/P-Class_Tram" TargetMode="External"/><Relationship Id="rId35" Type="http://schemas.openxmlformats.org/officeDocument/2006/relationships/hyperlink" Target="http://en.wikipedia.org/wiki/W-class_Melbourne_tram" TargetMode="External"/><Relationship Id="rId34" Type="http://schemas.openxmlformats.org/officeDocument/2006/relationships/hyperlink" Target="http://sv.wikipedia.org/wiki/MB01_(sp%C3%A5rvagn)" TargetMode="External"/><Relationship Id="rId37" Type="http://schemas.openxmlformats.org/officeDocument/2006/relationships/hyperlink" Target="http://tram.ruz.net/tramcars/km/" TargetMode="External"/><Relationship Id="rId36" Type="http://schemas.openxmlformats.org/officeDocument/2006/relationships/hyperlink" Target="http://de.wikipedia.org/wiki/BSt_Bauart_1924" TargetMode="External"/><Relationship Id="rId39" Type="http://schemas.openxmlformats.org/officeDocument/2006/relationships/hyperlink" Target="http://en.wikipedia.org/wiki/H_class_Adelaide_tram" TargetMode="External"/><Relationship Id="rId38" Type="http://schemas.openxmlformats.org/officeDocument/2006/relationships/hyperlink" Target="http://en.wikipedia.org/wiki/ATM_Class_1500" TargetMode="External"/><Relationship Id="rId20" Type="http://schemas.openxmlformats.org/officeDocument/2006/relationships/hyperlink" Target="http://en.wikipedia.org/wiki/Kolkata_tram" TargetMode="External"/><Relationship Id="rId22" Type="http://schemas.openxmlformats.org/officeDocument/2006/relationships/hyperlink" Target="http://www.rrpicturearchives.net/showPicture.aspx?id=775046" TargetMode="External"/><Relationship Id="rId21" Type="http://schemas.openxmlformats.org/officeDocument/2006/relationships/hyperlink" Target="http://de.wikipedia.org/wiki/SB_Tw_20%E2%80%9329" TargetMode="External"/><Relationship Id="rId24" Type="http://schemas.openxmlformats.org/officeDocument/2006/relationships/hyperlink" Target="http://ru.wikipedia.org/wiki/%D0%9C%D0%91_(%D1%82%D1%80%D0%B0%D0%BC%D0%B2%D0%B0%D0%B9%D0%BD%D1%8B%D0%B9_%D0%B2%D0%B0%D0%B3%D0%BE%D0%BD)" TargetMode="External"/><Relationship Id="rId23" Type="http://schemas.openxmlformats.org/officeDocument/2006/relationships/hyperlink" Target="http://nl.wikipedia.org/wiki/Rotterdamse_tram" TargetMode="External"/><Relationship Id="rId26" Type="http://schemas.openxmlformats.org/officeDocument/2006/relationships/hyperlink" Target="http://www.myweb.net.au/mottram/trams/brispreserv/bris47.jpg" TargetMode="External"/><Relationship Id="rId121" Type="http://schemas.openxmlformats.org/officeDocument/2006/relationships/vmlDrawing" Target="../drawings/vmlDrawing4.vml"/><Relationship Id="rId25" Type="http://schemas.openxmlformats.org/officeDocument/2006/relationships/hyperlink" Target="http://de.wikipedia.org/wiki/BSt_Maximum_24" TargetMode="External"/><Relationship Id="rId120" Type="http://schemas.openxmlformats.org/officeDocument/2006/relationships/drawing" Target="../drawings/worksheetdrawing7.xml"/><Relationship Id="rId28" Type="http://schemas.openxmlformats.org/officeDocument/2006/relationships/hyperlink" Target="http://www.inet.hr/~dfejzagi/" TargetMode="External"/><Relationship Id="rId27" Type="http://schemas.openxmlformats.org/officeDocument/2006/relationships/hyperlink" Target="http://www.trammuseumadelaide.com.au/01_things_01history.html" TargetMode="External"/><Relationship Id="rId29" Type="http://schemas.openxmlformats.org/officeDocument/2006/relationships/hyperlink" Target="http://villamosok.hu/nza/2400/" TargetMode="External"/><Relationship Id="rId95" Type="http://schemas.openxmlformats.org/officeDocument/2006/relationships/hyperlink" Target="http://cs.wikipedia.org/wiki/Tatra_RT8D5" TargetMode="External"/><Relationship Id="rId94" Type="http://schemas.openxmlformats.org/officeDocument/2006/relationships/hyperlink" Target="http://www.lightrail.com/carspecpages/sd600.htm" TargetMode="External"/><Relationship Id="rId97" Type="http://schemas.openxmlformats.org/officeDocument/2006/relationships/hyperlink" Target="http://en.wikipedia.org/wiki/Incentro" TargetMode="External"/><Relationship Id="rId96" Type="http://schemas.openxmlformats.org/officeDocument/2006/relationships/hyperlink" Target="http://zh.wikipedia.org/wiki/DL8000%E5%9E%8B%E7%94%B5%E8%BD%A6" TargetMode="External"/><Relationship Id="rId11" Type="http://schemas.openxmlformats.org/officeDocument/2006/relationships/hyperlink" Target="http://www.tramwayinfo.com/Tramframe.htm?http://www.tramwayinfo.com/tramways/Articles/Compair5.htm" TargetMode="External"/><Relationship Id="rId99" Type="http://schemas.openxmlformats.org/officeDocument/2006/relationships/hyperlink" Target="http://en.wikipedia.org/wiki/CR4000" TargetMode="External"/><Relationship Id="rId10" Type="http://schemas.openxmlformats.org/officeDocument/2006/relationships/hyperlink" Target="http://web.archive.org/web/20070107050327/http://www.ewh.ieee.org/r3/richmond/railway.htm" TargetMode="External"/><Relationship Id="rId98" Type="http://schemas.openxmlformats.org/officeDocument/2006/relationships/hyperlink" Target="http://www.microsofttranslator.com/bv.aspx?from=&amp;to=en&amp;a=http%3A%2F%2Fru.wikipedia.org%2Fwiki%2F71-619%25D0%259A%25D0%25A2" TargetMode="External"/><Relationship Id="rId13" Type="http://schemas.openxmlformats.org/officeDocument/2006/relationships/hyperlink" Target="http://en.wikipedia.org/wiki/Manx_Electric_Cars_4-9" TargetMode="External"/><Relationship Id="rId12" Type="http://schemas.openxmlformats.org/officeDocument/2006/relationships/hyperlink" Target="http://de.wikipedia.org/wiki/SB_Tw_1%E2%80%9315" TargetMode="External"/><Relationship Id="rId91" Type="http://schemas.openxmlformats.org/officeDocument/2006/relationships/hyperlink" Target="http://en.wikipedia.org/wiki/Eurotram" TargetMode="External"/><Relationship Id="rId90" Type="http://schemas.openxmlformats.org/officeDocument/2006/relationships/hyperlink" Target="http://www.ansaldobredainc.com/light-rail-vehicles/san-francisco" TargetMode="External"/><Relationship Id="rId93" Type="http://schemas.openxmlformats.org/officeDocument/2006/relationships/hyperlink" Target="http://en.wikipedia.org/wiki/Light_rail_in_Sydney" TargetMode="External"/><Relationship Id="rId92" Type="http://schemas.openxmlformats.org/officeDocument/2006/relationships/hyperlink" Target="http://en.wikipedia.org/wiki/Ultra_Low_Floor" TargetMode="External"/><Relationship Id="rId118" Type="http://schemas.openxmlformats.org/officeDocument/2006/relationships/hyperlink" Target="http://en.rocketnews24.com/2014/07/14/futuristic-tram-prototype-from-russia-draws-the-envy-of-commuters-worldwide/" TargetMode="External"/><Relationship Id="rId117" Type="http://schemas.openxmlformats.org/officeDocument/2006/relationships/hyperlink" Target="http://www.ameritram.com/" TargetMode="External"/><Relationship Id="rId116" Type="http://schemas.openxmlformats.org/officeDocument/2006/relationships/hyperlink" Target="http://www.caf.es/en/productos-servicios/proyectos/proyecto-detalle.php?p=249" TargetMode="External"/><Relationship Id="rId115" Type="http://schemas.openxmlformats.org/officeDocument/2006/relationships/hyperlink" Target="http://en.wikipedia.org/wiki/Flexity_Outlook_%28Toronto_LRV%29" TargetMode="External"/><Relationship Id="rId119" Type="http://schemas.openxmlformats.org/officeDocument/2006/relationships/hyperlink" Target="http://www.mobility.siemens.com/mobility/global/en/urban-mobility/rail-solutions/trams-and-light-rail/pages/trams-and-light-rail.aspx" TargetMode="External"/><Relationship Id="rId15" Type="http://schemas.openxmlformats.org/officeDocument/2006/relationships/hyperlink" Target="http://www.skyscrapercity.com/showpost.php?p=112779820&amp;postcount=463" TargetMode="External"/><Relationship Id="rId110" Type="http://schemas.openxmlformats.org/officeDocument/2006/relationships/hyperlink" Target="http://en.wikipedia.org/wiki/Istanbul_modern_tramways" TargetMode="External"/><Relationship Id="rId14" Type="http://schemas.openxmlformats.org/officeDocument/2006/relationships/hyperlink" Target="http://en.wikipedia.org/wiki/Sydney_C-Class_Tram" TargetMode="External"/><Relationship Id="rId17" Type="http://schemas.openxmlformats.org/officeDocument/2006/relationships/hyperlink" Target="http://pl.wikipedia.org/wiki/Wagony_Herbrand_w_%C5%81odzi" TargetMode="External"/><Relationship Id="rId16" Type="http://schemas.openxmlformats.org/officeDocument/2006/relationships/hyperlink" Target="http://www.tramwayinfo.com/Tramframe.htm?http://www.tramwayinfo.com/tramways/Articles/Compair8.htm" TargetMode="External"/><Relationship Id="rId19" Type="http://schemas.openxmlformats.org/officeDocument/2006/relationships/hyperlink" Target="http://www.luso.u-net.com/listram2.htm" TargetMode="External"/><Relationship Id="rId114" Type="http://schemas.openxmlformats.org/officeDocument/2006/relationships/hyperlink" Target="http://uk.wikipedia.org/wiki/%D0%95%D0%BB%D0%B5%D0%BA%D1%82%D1%80%D0%BE%D0%BD_T5L64" TargetMode="External"/><Relationship Id="rId18" Type="http://schemas.openxmlformats.org/officeDocument/2006/relationships/hyperlink" Target="http://en.wikipedia.org/wiki/KKS_Class_S" TargetMode="External"/><Relationship Id="rId113" Type="http://schemas.openxmlformats.org/officeDocument/2006/relationships/hyperlink" Target="http://en.wikipedia.org/wiki/Pesa_120Na" TargetMode="External"/><Relationship Id="rId112" Type="http://schemas.openxmlformats.org/officeDocument/2006/relationships/hyperlink" Target="http://unitedstreetcar.com/products/united-streetcar-100/" TargetMode="External"/><Relationship Id="rId111" Type="http://schemas.openxmlformats.org/officeDocument/2006/relationships/hyperlink" Target="http://ja.wikipedia.org/wiki/%E9%95%B7%E5%B4%8E%E9%9B%BB%E6%B0%97%E8%BB%8C%E9%81%935000%E5%BD%A2%E9%9B%BB%E8%BB%8A" TargetMode="External"/><Relationship Id="rId84" Type="http://schemas.openxmlformats.org/officeDocument/2006/relationships/hyperlink" Target="http://ja.wikipedia.org/wiki/%E9%95%B7%E5%B4%8E%E9%9B%BB%E6%B0%97%E8%BB%8C%E9%81%931300%E5%BD%A2%E9%9B%BB%E8%BB%8A" TargetMode="External"/><Relationship Id="rId83" Type="http://schemas.openxmlformats.org/officeDocument/2006/relationships/hyperlink" Target="http://www.kinkisharyo-usa.com/media/pdf/boston.pdf" TargetMode="External"/><Relationship Id="rId86" Type="http://schemas.openxmlformats.org/officeDocument/2006/relationships/hyperlink" Target="http://en.wikipedia.org/wiki/Canadian_Light_Rail_Vehicle" TargetMode="External"/><Relationship Id="rId85" Type="http://schemas.openxmlformats.org/officeDocument/2006/relationships/hyperlink" Target="http://en.wikipedia.org/wiki/B-class_Melbourne_tram" TargetMode="External"/><Relationship Id="rId88" Type="http://schemas.openxmlformats.org/officeDocument/2006/relationships/hyperlink" Target="http://cs.wikipedia.org/wiki/Tatra_T6B5" TargetMode="External"/><Relationship Id="rId87" Type="http://schemas.openxmlformats.org/officeDocument/2006/relationships/hyperlink" Target="http://www.microsofttranslator.com/bv.aspx?from=&amp;to=en&amp;a=http%3A%2F%2Fru.wikipedia.org%2Fwiki%2F71-608" TargetMode="External"/><Relationship Id="rId89" Type="http://schemas.openxmlformats.org/officeDocument/2006/relationships/hyperlink" Target="https://en.wikipedia.org/wiki/T-68" TargetMode="External"/><Relationship Id="rId80" Type="http://schemas.openxmlformats.org/officeDocument/2006/relationships/hyperlink" Target="http://cs.wikipedia.org/wiki/Tatra_T6A2" TargetMode="External"/><Relationship Id="rId82" Type="http://schemas.openxmlformats.org/officeDocument/2006/relationships/hyperlink" Target="http://en.wikipedia.org/wiki/Nantes_tramway" TargetMode="External"/><Relationship Id="rId81" Type="http://schemas.openxmlformats.org/officeDocument/2006/relationships/hyperlink" Target="http://de.wikipedia.org/wiki/TW_6000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://is.gd/xMojIj" TargetMode="External"/><Relationship Id="rId3" Type="http://schemas.openxmlformats.org/officeDocument/2006/relationships/hyperlink" Target="https://archive.org/details/granthamssteamc00grangoog" TargetMode="External"/><Relationship Id="rId4" Type="http://schemas.openxmlformats.org/officeDocument/2006/relationships/hyperlink" Target="http://fr.wikipedia.org/wiki/L%C3%A9on_Francq" TargetMode="External"/><Relationship Id="rId9" Type="http://schemas.openxmlformats.org/officeDocument/2006/relationships/hyperlink" Target="http://www.australiansteam.com/John%20Bull.htm" TargetMode="External"/><Relationship Id="rId5" Type="http://schemas.openxmlformats.org/officeDocument/2006/relationships/hyperlink" Target="http://www.tramwayinfo.com/Tramframe.htm?http://www.tramwayinfo.com/tramways/Articles/Compair2.htm" TargetMode="External"/><Relationship Id="rId6" Type="http://schemas.openxmlformats.org/officeDocument/2006/relationships/hyperlink" Target="http://en.wikipedia.org/wiki/Sydney_Steam_Motor_Tram" TargetMode="External"/><Relationship Id="rId7" Type="http://schemas.openxmlformats.org/officeDocument/2006/relationships/hyperlink" Target="http://www.sptc-spb.ru/spbtrams.htm" TargetMode="External"/><Relationship Id="rId8" Type="http://schemas.openxmlformats.org/officeDocument/2006/relationships/hyperlink" Target="http://www.ferrymeadtramway.org.nz/collections/collection.php?cid=1" TargetMode="External"/><Relationship Id="rId73" Type="http://schemas.openxmlformats.org/officeDocument/2006/relationships/hyperlink" Target="http://en.wikipedia.org/wiki/US_Standard_Light_Rail_Vehicle" TargetMode="External"/><Relationship Id="rId72" Type="http://schemas.openxmlformats.org/officeDocument/2006/relationships/hyperlink" Target="http://cs.wikipedia.org/wiki/Tatra_KT4" TargetMode="External"/><Relationship Id="rId75" Type="http://schemas.openxmlformats.org/officeDocument/2006/relationships/hyperlink" Target="http://www.phillytrolley.org/1980Kcars/1980Kcars.html" TargetMode="External"/><Relationship Id="rId74" Type="http://schemas.openxmlformats.org/officeDocument/2006/relationships/hyperlink" Target="http://en.wikipedia.org/wiki/Canadian_Light_Rail_Vehicle" TargetMode="External"/><Relationship Id="rId77" Type="http://schemas.openxmlformats.org/officeDocument/2006/relationships/hyperlink" Target="http://en.wikipedia.org/wiki/SL79" TargetMode="External"/><Relationship Id="rId76" Type="http://schemas.openxmlformats.org/officeDocument/2006/relationships/hyperlink" Target="http://de.wikipedia.org/wiki/SSB_DT_8" TargetMode="External"/><Relationship Id="rId79" Type="http://schemas.openxmlformats.org/officeDocument/2006/relationships/hyperlink" Target="http://cs.wikipedia.org/wiki/Tatra_KT8D5" TargetMode="External"/><Relationship Id="rId78" Type="http://schemas.openxmlformats.org/officeDocument/2006/relationships/hyperlink" Target="http://en.wikipedia.org/wiki/A-class_Melbourne_tram" TargetMode="External"/><Relationship Id="rId71" Type="http://schemas.openxmlformats.org/officeDocument/2006/relationships/hyperlink" Target="http://en.wikipedia.org/wiki/Z-class_Melbourne_tram" TargetMode="External"/><Relationship Id="rId70" Type="http://schemas.openxmlformats.org/officeDocument/2006/relationships/hyperlink" Target="http://nl.wikipedia.org/wiki/Amsterdamse_gelede_trams_8G" TargetMode="External"/><Relationship Id="rId62" Type="http://schemas.openxmlformats.org/officeDocument/2006/relationships/hyperlink" Target="http://ja.wikipedia.org/wiki/%E6%9C%AD%E5%B9%8C%E5%B8%82%E4%BA%A4%E9%80%9A%E5%B1%80M100%E5%BD%A2%E9%9B%BB%E8%BB%8A" TargetMode="External"/><Relationship Id="rId61" Type="http://schemas.openxmlformats.org/officeDocument/2006/relationships/hyperlink" Target="https://cs.wikipedia.org/wiki/Tatra_T3" TargetMode="External"/><Relationship Id="rId64" Type="http://schemas.openxmlformats.org/officeDocument/2006/relationships/hyperlink" Target="http://nl.wikipedia.org/wiki/Haagse_PCC-car" TargetMode="External"/><Relationship Id="rId63" Type="http://schemas.openxmlformats.org/officeDocument/2006/relationships/hyperlink" Target="http://www.microsofttranslator.com/bv.aspx?from=&amp;to=en&amp;a=http%3A%2F%2Fru.wikipedia.org%2Fwiki%2F71-605" TargetMode="External"/><Relationship Id="rId66" Type="http://schemas.openxmlformats.org/officeDocument/2006/relationships/hyperlink" Target="http://cs.wikipedia.org/wiki/Tatra_T4" TargetMode="External"/><Relationship Id="rId65" Type="http://schemas.openxmlformats.org/officeDocument/2006/relationships/hyperlink" Target="http://cs.wikipedia.org/wiki/Tatra_K2" TargetMode="External"/><Relationship Id="rId68" Type="http://schemas.openxmlformats.org/officeDocument/2006/relationships/hyperlink" Target="http://de.wikipedia.org/wiki/P-Triebwagen_(Stadtbahn_Frankfurt)" TargetMode="External"/><Relationship Id="rId67" Type="http://schemas.openxmlformats.org/officeDocument/2006/relationships/hyperlink" Target="http://www.microsofttranslator.com/bv.aspx?from=&amp;to=en&amp;a=http%3A%2F%2Fru.wikipedia.org%2Fwiki%2F%25D0%259B%25D0%259C-68%25D0%259C" TargetMode="External"/><Relationship Id="rId60" Type="http://schemas.openxmlformats.org/officeDocument/2006/relationships/hyperlink" Target="http://www.microsofttranslator.com/bv.aspx?from=&amp;to=en&amp;a=http%3A%2F%2Fru.wikipedia.org%2Fwiki%2F%25D0%259B%25D0%259C-57" TargetMode="External"/><Relationship Id="rId69" Type="http://schemas.openxmlformats.org/officeDocument/2006/relationships/hyperlink" Target="http://xover.mud.at/~tramway/stvkr-a-wiki/index.php/Type_L_(Wien,_1973-1992)" TargetMode="External"/><Relationship Id="rId51" Type="http://schemas.openxmlformats.org/officeDocument/2006/relationships/hyperlink" Target="http://nl.wikipedia.org/wiki/Amsterdamse_drieasser-trams" TargetMode="External"/><Relationship Id="rId50" Type="http://schemas.openxmlformats.org/officeDocument/2006/relationships/hyperlink" Target="http://tram.ruz.net/tramcars/mtv82a/" TargetMode="External"/><Relationship Id="rId53" Type="http://schemas.openxmlformats.org/officeDocument/2006/relationships/hyperlink" Target="http://www.microsofttranslator.com/bv.aspx?from=&amp;to=en&amp;a=http%3A%2F%2Fru.wikipedia.org%2Fwiki%2F%25D0%259B%25D0%259C-49" TargetMode="External"/><Relationship Id="rId52" Type="http://schemas.openxmlformats.org/officeDocument/2006/relationships/hyperlink" Target="http://www.dreamstime.com/royalty-free-stock-photography-hong-kong-tram-image22761267" TargetMode="External"/><Relationship Id="rId55" Type="http://schemas.openxmlformats.org/officeDocument/2006/relationships/hyperlink" Target="http://www.raitio.org/ratikat/helsinki/hkl/hkl203/hkl203.htm" TargetMode="External"/><Relationship Id="rId54" Type="http://schemas.openxmlformats.org/officeDocument/2006/relationships/hyperlink" Target="http://ja.wikipedia.org/wiki/%E5%9C%9F%E4%BD%90%E9%9B%BB%E6%B0%97%E9%89%84%E9%81%93200%E5%BD%A2%E9%9B%BB%E8%BB%8A" TargetMode="External"/><Relationship Id="rId57" Type="http://schemas.openxmlformats.org/officeDocument/2006/relationships/hyperlink" Target="http://en.wikipedia.org/wiki/SM53" TargetMode="External"/><Relationship Id="rId56" Type="http://schemas.openxmlformats.org/officeDocument/2006/relationships/hyperlink" Target="http://xover.mud.at/~tramway/stvkr-a-wiki/index.php/Type_B_(Wien,_1951-1979)" TargetMode="External"/><Relationship Id="rId59" Type="http://schemas.openxmlformats.org/officeDocument/2006/relationships/hyperlink" Target="http://it.wikipedia.org/wiki/Tram_ATM_serie_4600_e_4700" TargetMode="External"/><Relationship Id="rId58" Type="http://schemas.openxmlformats.org/officeDocument/2006/relationships/hyperlink" Target="http://cs.wikipedia.org/wiki/Tatra_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7.71"/>
    <col customWidth="1" min="2" max="2" width="21.57"/>
    <col customWidth="1" min="3" max="3" width="16.43"/>
    <col customWidth="1" min="4" max="4" width="20.43"/>
    <col customWidth="1" min="5" max="5" width="57.86"/>
  </cols>
  <sheetData>
    <row r="1">
      <c r="A1" s="4" t="s">
        <v>4</v>
      </c>
      <c r="B1" s="4" t="s">
        <v>17</v>
      </c>
      <c r="C1" s="4" t="s">
        <v>18</v>
      </c>
      <c r="D1" s="4" t="s">
        <v>19</v>
      </c>
      <c r="E1" s="4" t="s">
        <v>20</v>
      </c>
    </row>
    <row r="2">
      <c r="A2" s="13" t="s">
        <v>21</v>
      </c>
      <c r="B2" s="13" t="s">
        <v>47</v>
      </c>
      <c r="C2" s="13" t="s">
        <v>48</v>
      </c>
      <c r="E2" s="15" t="s">
        <v>49</v>
      </c>
    </row>
    <row r="3">
      <c r="A3" s="13" t="s">
        <v>50</v>
      </c>
      <c r="B3" s="13" t="s">
        <v>51</v>
      </c>
      <c r="E3" s="15" t="s">
        <v>52</v>
      </c>
    </row>
    <row r="4">
      <c r="A4" s="13" t="s">
        <v>53</v>
      </c>
      <c r="E4" s="15" t="s">
        <v>54</v>
      </c>
    </row>
    <row r="5">
      <c r="A5" s="13" t="s">
        <v>55</v>
      </c>
      <c r="D5" s="13" t="s">
        <v>56</v>
      </c>
      <c r="E5" s="15" t="s">
        <v>57</v>
      </c>
    </row>
    <row r="6">
      <c r="A6" s="13" t="s">
        <v>58</v>
      </c>
      <c r="D6" s="13" t="s">
        <v>56</v>
      </c>
      <c r="E6" s="15" t="s">
        <v>59</v>
      </c>
    </row>
    <row r="7">
      <c r="A7" s="13" t="s">
        <v>60</v>
      </c>
      <c r="D7" s="13" t="s">
        <v>56</v>
      </c>
      <c r="E7" s="15" t="s">
        <v>59</v>
      </c>
    </row>
  </sheetData>
  <hyperlinks>
    <hyperlink r:id="rId1" ref="E2"/>
    <hyperlink r:id="rId2" location="2" ref="E3"/>
    <hyperlink r:id="rId3" ref="E4"/>
    <hyperlink r:id="rId4" ref="E5"/>
    <hyperlink r:id="rId5" ref="E6"/>
    <hyperlink r:id="rId6" ref="E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1.43"/>
    <col customWidth="1" min="2" max="2" width="36.0"/>
  </cols>
  <sheetData>
    <row r="1">
      <c r="A1" s="6" t="s">
        <v>8</v>
      </c>
    </row>
    <row r="2">
      <c r="A2" s="7"/>
    </row>
    <row r="3">
      <c r="A3" s="9" t="s">
        <v>23</v>
      </c>
    </row>
    <row r="4">
      <c r="A4" s="11"/>
    </row>
    <row r="5">
      <c r="A5" s="22" t="s">
        <v>44</v>
      </c>
      <c r="B5" s="24" t="s">
        <v>71</v>
      </c>
    </row>
    <row r="6">
      <c r="A6" s="11"/>
    </row>
    <row r="7">
      <c r="A7" s="26" t="s">
        <v>75</v>
      </c>
    </row>
    <row r="8">
      <c r="A8" s="11"/>
    </row>
    <row r="9">
      <c r="A9" s="28" t="s">
        <v>76</v>
      </c>
    </row>
    <row r="10">
      <c r="A10" s="11"/>
    </row>
    <row r="11">
      <c r="A11" s="30" t="s">
        <v>78</v>
      </c>
    </row>
    <row r="12">
      <c r="A12" s="7"/>
    </row>
    <row r="13">
      <c r="A13" s="32" t="s">
        <v>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59.43"/>
  </cols>
  <sheetData>
    <row r="1" ht="15.75" customHeight="1">
      <c r="A1" s="1" t="s">
        <v>0</v>
      </c>
      <c r="B1" s="2" t="s">
        <v>1</v>
      </c>
      <c r="C1" s="2" t="s">
        <v>5</v>
      </c>
      <c r="D1" s="3" t="s">
        <v>6</v>
      </c>
      <c r="E1" s="3" t="s">
        <v>9</v>
      </c>
      <c r="F1" s="3" t="s">
        <v>10</v>
      </c>
      <c r="G1" s="3" t="s">
        <v>11</v>
      </c>
      <c r="H1" s="3" t="s">
        <v>12</v>
      </c>
      <c r="I1" s="2" t="s">
        <v>13</v>
      </c>
      <c r="J1" s="3" t="s">
        <v>14</v>
      </c>
      <c r="K1" s="2" t="s">
        <v>15</v>
      </c>
      <c r="L1" s="14" t="s">
        <v>16</v>
      </c>
      <c r="M1" s="16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>
      <c r="A2" s="18"/>
      <c r="B2" s="19"/>
      <c r="C2" s="2"/>
      <c r="D2" s="2"/>
      <c r="E2" s="2"/>
      <c r="F2" s="3" t="s">
        <v>64</v>
      </c>
      <c r="G2" s="3" t="s">
        <v>65</v>
      </c>
      <c r="H2" s="3" t="s">
        <v>66</v>
      </c>
      <c r="I2" s="2" t="s">
        <v>68</v>
      </c>
      <c r="J2" s="2"/>
      <c r="K2" s="2"/>
      <c r="L2" s="16"/>
      <c r="M2" s="16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4">
      <c r="A4" s="40" t="s">
        <v>104</v>
      </c>
      <c r="B4" s="40" t="s">
        <v>108</v>
      </c>
      <c r="C4" s="44">
        <v>1927.0</v>
      </c>
      <c r="D4" s="44">
        <v>1972.0</v>
      </c>
      <c r="E4" s="44"/>
      <c r="F4" s="44">
        <v>18.0</v>
      </c>
      <c r="G4" s="44">
        <v>143.0</v>
      </c>
      <c r="H4" s="44">
        <v>40.0</v>
      </c>
      <c r="I4" s="44" t="s">
        <v>122</v>
      </c>
      <c r="J4" s="44">
        <v>4.0</v>
      </c>
      <c r="K4" s="46"/>
      <c r="L4" s="48" t="s">
        <v>132</v>
      </c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>
      <c r="A5" s="25" t="s">
        <v>156</v>
      </c>
      <c r="B5" s="37" t="s">
        <v>159</v>
      </c>
      <c r="C5" s="38" t="s">
        <v>160</v>
      </c>
      <c r="D5" s="38" t="s">
        <v>162</v>
      </c>
      <c r="E5" s="38" t="s">
        <v>113</v>
      </c>
      <c r="F5" s="38" t="s">
        <v>133</v>
      </c>
      <c r="G5" s="38" t="s">
        <v>165</v>
      </c>
      <c r="H5" s="38" t="s">
        <v>166</v>
      </c>
      <c r="I5" s="38" t="s">
        <v>168</v>
      </c>
      <c r="J5" s="38" t="s">
        <v>163</v>
      </c>
      <c r="K5" s="27"/>
      <c r="L5" s="49" t="s">
        <v>170</v>
      </c>
      <c r="M5" s="16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>
      <c r="A6" s="25" t="s">
        <v>175</v>
      </c>
      <c r="B6" s="37" t="s">
        <v>159</v>
      </c>
      <c r="C6" s="38" t="s">
        <v>176</v>
      </c>
      <c r="D6" s="38" t="s">
        <v>149</v>
      </c>
      <c r="E6" s="38" t="s">
        <v>113</v>
      </c>
      <c r="F6" s="38" t="s">
        <v>179</v>
      </c>
      <c r="G6" s="38" t="s">
        <v>181</v>
      </c>
      <c r="H6" s="38" t="s">
        <v>166</v>
      </c>
      <c r="I6" s="38" t="s">
        <v>183</v>
      </c>
      <c r="J6" s="38" t="s">
        <v>143</v>
      </c>
      <c r="K6" s="27"/>
      <c r="L6" s="49" t="s">
        <v>184</v>
      </c>
      <c r="M6" s="16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>
      <c r="A7" s="41" t="s">
        <v>190</v>
      </c>
      <c r="B7" s="41" t="s">
        <v>159</v>
      </c>
      <c r="C7" s="31" t="s">
        <v>191</v>
      </c>
      <c r="D7" s="31" t="s">
        <v>192</v>
      </c>
      <c r="E7" s="31" t="s">
        <v>113</v>
      </c>
      <c r="F7" s="31" t="s">
        <v>144</v>
      </c>
      <c r="G7" s="31" t="s">
        <v>196</v>
      </c>
      <c r="H7" s="31" t="s">
        <v>197</v>
      </c>
      <c r="I7" s="31" t="s">
        <v>199</v>
      </c>
      <c r="J7" s="31" t="s">
        <v>187</v>
      </c>
      <c r="K7" s="43"/>
      <c r="L7" s="47" t="s">
        <v>228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>
      <c r="A8" s="55" t="s">
        <v>236</v>
      </c>
      <c r="B8" s="55" t="s">
        <v>159</v>
      </c>
      <c r="C8" s="56" t="s">
        <v>191</v>
      </c>
      <c r="D8" s="56" t="s">
        <v>244</v>
      </c>
      <c r="E8" s="56" t="s">
        <v>113</v>
      </c>
      <c r="F8" s="56" t="s">
        <v>245</v>
      </c>
      <c r="G8" s="56" t="s">
        <v>246</v>
      </c>
      <c r="H8" s="56" t="s">
        <v>197</v>
      </c>
      <c r="I8" s="56" t="s">
        <v>247</v>
      </c>
      <c r="J8" s="56" t="s">
        <v>177</v>
      </c>
      <c r="K8" s="58"/>
      <c r="L8" s="61" t="s">
        <v>250</v>
      </c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</row>
    <row r="9">
      <c r="A9" s="41" t="s">
        <v>262</v>
      </c>
      <c r="B9" s="41" t="s">
        <v>159</v>
      </c>
      <c r="C9" s="31" t="s">
        <v>264</v>
      </c>
      <c r="D9" s="31" t="s">
        <v>265</v>
      </c>
      <c r="E9" s="31" t="s">
        <v>113</v>
      </c>
      <c r="F9" s="31" t="s">
        <v>116</v>
      </c>
      <c r="G9" s="31" t="s">
        <v>267</v>
      </c>
      <c r="H9" s="31" t="s">
        <v>197</v>
      </c>
      <c r="I9" s="31" t="s">
        <v>269</v>
      </c>
      <c r="J9" s="31" t="s">
        <v>177</v>
      </c>
      <c r="K9" s="43"/>
      <c r="L9" s="47" t="s">
        <v>271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>
      <c r="A10" s="41" t="s">
        <v>290</v>
      </c>
      <c r="B10" s="41" t="s">
        <v>159</v>
      </c>
      <c r="C10" s="31" t="s">
        <v>174</v>
      </c>
      <c r="D10" s="31" t="s">
        <v>278</v>
      </c>
      <c r="E10" s="31" t="s">
        <v>113</v>
      </c>
      <c r="F10" s="31" t="s">
        <v>116</v>
      </c>
      <c r="G10" s="31" t="s">
        <v>267</v>
      </c>
      <c r="H10" s="31" t="s">
        <v>197</v>
      </c>
      <c r="I10" s="31" t="s">
        <v>269</v>
      </c>
      <c r="J10" s="31" t="s">
        <v>177</v>
      </c>
      <c r="K10" s="43"/>
      <c r="L10" s="41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>
      <c r="A11" s="25" t="s">
        <v>301</v>
      </c>
      <c r="B11" s="37" t="s">
        <v>159</v>
      </c>
      <c r="C11" s="38" t="s">
        <v>303</v>
      </c>
      <c r="D11" s="38" t="s">
        <v>305</v>
      </c>
      <c r="E11" s="38" t="s">
        <v>113</v>
      </c>
      <c r="F11" s="38" t="s">
        <v>144</v>
      </c>
      <c r="G11" s="38" t="s">
        <v>306</v>
      </c>
      <c r="H11" s="38" t="s">
        <v>197</v>
      </c>
      <c r="I11" s="38" t="s">
        <v>308</v>
      </c>
      <c r="J11" s="38" t="s">
        <v>177</v>
      </c>
      <c r="K11" s="27"/>
      <c r="L11" s="37"/>
      <c r="M11" s="16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>
      <c r="A12" s="25" t="s">
        <v>314</v>
      </c>
      <c r="B12" s="37" t="s">
        <v>159</v>
      </c>
      <c r="C12" s="38" t="s">
        <v>221</v>
      </c>
      <c r="D12" s="38" t="s">
        <v>111</v>
      </c>
      <c r="E12" s="38" t="s">
        <v>113</v>
      </c>
      <c r="F12" s="38" t="s">
        <v>277</v>
      </c>
      <c r="G12" s="38" t="s">
        <v>317</v>
      </c>
      <c r="H12" s="38" t="s">
        <v>197</v>
      </c>
      <c r="I12" s="38" t="s">
        <v>319</v>
      </c>
      <c r="J12" s="38" t="s">
        <v>177</v>
      </c>
      <c r="K12" s="27"/>
      <c r="L12" s="49" t="s">
        <v>320</v>
      </c>
      <c r="M12" s="16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>
      <c r="A13" s="25" t="s">
        <v>323</v>
      </c>
      <c r="B13" s="37" t="s">
        <v>159</v>
      </c>
      <c r="C13" s="38" t="s">
        <v>325</v>
      </c>
      <c r="D13" s="38" t="s">
        <v>326</v>
      </c>
      <c r="E13" s="38" t="s">
        <v>113</v>
      </c>
      <c r="F13" s="38" t="s">
        <v>179</v>
      </c>
      <c r="G13" s="38" t="s">
        <v>328</v>
      </c>
      <c r="H13" s="38" t="s">
        <v>197</v>
      </c>
      <c r="I13" s="38" t="s">
        <v>319</v>
      </c>
      <c r="J13" s="38" t="s">
        <v>177</v>
      </c>
      <c r="K13" s="27"/>
      <c r="L13" s="37"/>
      <c r="M13" s="16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>
      <c r="A14" s="25" t="s">
        <v>331</v>
      </c>
      <c r="B14" s="37" t="s">
        <v>159</v>
      </c>
      <c r="C14" s="38" t="s">
        <v>332</v>
      </c>
      <c r="D14" s="38" t="s">
        <v>244</v>
      </c>
      <c r="E14" s="38" t="s">
        <v>113</v>
      </c>
      <c r="F14" s="38" t="s">
        <v>144</v>
      </c>
      <c r="G14" s="38" t="s">
        <v>334</v>
      </c>
      <c r="H14" s="38" t="s">
        <v>197</v>
      </c>
      <c r="I14" s="38" t="s">
        <v>308</v>
      </c>
      <c r="J14" s="38" t="s">
        <v>177</v>
      </c>
      <c r="K14" s="27"/>
      <c r="L14" s="37"/>
      <c r="M14" s="16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>
      <c r="A15" s="41" t="s">
        <v>340</v>
      </c>
      <c r="B15" s="41" t="s">
        <v>159</v>
      </c>
      <c r="C15" s="31" t="s">
        <v>341</v>
      </c>
      <c r="D15" s="31" t="s">
        <v>265</v>
      </c>
      <c r="E15" s="31" t="s">
        <v>113</v>
      </c>
      <c r="F15" s="31" t="s">
        <v>245</v>
      </c>
      <c r="G15" s="31" t="s">
        <v>346</v>
      </c>
      <c r="H15" s="31" t="s">
        <v>197</v>
      </c>
      <c r="I15" s="31" t="s">
        <v>247</v>
      </c>
      <c r="J15" s="31" t="s">
        <v>177</v>
      </c>
      <c r="K15" s="43"/>
      <c r="L15" s="47" t="s">
        <v>351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>
      <c r="A16" s="41" t="s">
        <v>353</v>
      </c>
      <c r="B16" s="41" t="s">
        <v>159</v>
      </c>
      <c r="C16" s="31" t="s">
        <v>258</v>
      </c>
      <c r="D16" s="31" t="s">
        <v>355</v>
      </c>
      <c r="E16" s="31" t="s">
        <v>113</v>
      </c>
      <c r="F16" s="31" t="s">
        <v>125</v>
      </c>
      <c r="G16" s="31" t="s">
        <v>357</v>
      </c>
      <c r="H16" s="31" t="s">
        <v>358</v>
      </c>
      <c r="I16" s="31" t="s">
        <v>359</v>
      </c>
      <c r="J16" s="31" t="s">
        <v>177</v>
      </c>
      <c r="K16" s="43"/>
      <c r="L16" s="47" t="s">
        <v>361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>
      <c r="A17" s="41" t="s">
        <v>362</v>
      </c>
      <c r="B17" s="41" t="s">
        <v>159</v>
      </c>
      <c r="C17" s="31" t="s">
        <v>258</v>
      </c>
      <c r="D17" s="31" t="s">
        <v>192</v>
      </c>
      <c r="E17" s="31" t="s">
        <v>113</v>
      </c>
      <c r="F17" s="31" t="s">
        <v>134</v>
      </c>
      <c r="G17" s="31" t="s">
        <v>196</v>
      </c>
      <c r="H17" s="31" t="s">
        <v>197</v>
      </c>
      <c r="I17" s="31" t="s">
        <v>364</v>
      </c>
      <c r="J17" s="31" t="s">
        <v>177</v>
      </c>
      <c r="K17" s="43"/>
      <c r="L17" s="47" t="s">
        <v>228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>
      <c r="A18" s="64" t="s">
        <v>371</v>
      </c>
      <c r="B18" s="37" t="s">
        <v>159</v>
      </c>
      <c r="C18" s="38" t="s">
        <v>162</v>
      </c>
      <c r="D18" s="38" t="s">
        <v>378</v>
      </c>
      <c r="E18" s="38" t="s">
        <v>350</v>
      </c>
      <c r="F18" s="38" t="s">
        <v>177</v>
      </c>
      <c r="G18" s="38" t="s">
        <v>282</v>
      </c>
      <c r="H18" s="38" t="s">
        <v>166</v>
      </c>
      <c r="I18" s="38" t="s">
        <v>379</v>
      </c>
      <c r="J18" s="38" t="s">
        <v>163</v>
      </c>
      <c r="K18" s="27"/>
      <c r="L18" s="47" t="s">
        <v>380</v>
      </c>
      <c r="M18" s="16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>
      <c r="A19" s="25" t="s">
        <v>384</v>
      </c>
      <c r="B19" s="37" t="s">
        <v>159</v>
      </c>
      <c r="C19" s="38" t="s">
        <v>386</v>
      </c>
      <c r="D19" s="38" t="s">
        <v>387</v>
      </c>
      <c r="E19" s="38" t="s">
        <v>388</v>
      </c>
      <c r="F19" s="38" t="s">
        <v>135</v>
      </c>
      <c r="G19" s="38" t="s">
        <v>328</v>
      </c>
      <c r="H19" s="38" t="s">
        <v>282</v>
      </c>
      <c r="I19" s="38" t="s">
        <v>389</v>
      </c>
      <c r="J19" s="38" t="s">
        <v>177</v>
      </c>
      <c r="K19" s="27"/>
      <c r="L19" s="49" t="s">
        <v>390</v>
      </c>
      <c r="M19" s="16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>
      <c r="A20" s="41" t="s">
        <v>395</v>
      </c>
      <c r="B20" s="41" t="s">
        <v>108</v>
      </c>
      <c r="C20" s="31" t="s">
        <v>322</v>
      </c>
      <c r="D20" s="31" t="s">
        <v>265</v>
      </c>
      <c r="E20" s="31" t="s">
        <v>113</v>
      </c>
      <c r="F20" s="31" t="s">
        <v>133</v>
      </c>
      <c r="G20" s="31" t="s">
        <v>397</v>
      </c>
      <c r="H20" s="31" t="s">
        <v>124</v>
      </c>
      <c r="I20" s="31" t="s">
        <v>122</v>
      </c>
      <c r="J20" s="31" t="s">
        <v>187</v>
      </c>
      <c r="K20" s="43"/>
      <c r="L20" s="47" t="s">
        <v>399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>
      <c r="A21" s="55" t="s">
        <v>400</v>
      </c>
      <c r="B21" s="41" t="s">
        <v>108</v>
      </c>
      <c r="C21" s="31" t="s">
        <v>275</v>
      </c>
      <c r="D21" s="31" t="s">
        <v>401</v>
      </c>
      <c r="E21" s="31" t="s">
        <v>113</v>
      </c>
      <c r="F21" s="31" t="s">
        <v>403</v>
      </c>
      <c r="G21" s="31" t="s">
        <v>405</v>
      </c>
      <c r="H21" s="31" t="s">
        <v>124</v>
      </c>
      <c r="I21" s="31" t="s">
        <v>407</v>
      </c>
      <c r="J21" s="31" t="s">
        <v>187</v>
      </c>
      <c r="K21" s="43"/>
      <c r="L21" s="47" t="s">
        <v>409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0" customHeight="1">
      <c r="A22" s="64" t="s">
        <v>412</v>
      </c>
      <c r="B22" s="69" t="s">
        <v>410</v>
      </c>
      <c r="C22" s="70" t="s">
        <v>418</v>
      </c>
      <c r="D22" s="70" t="s">
        <v>113</v>
      </c>
      <c r="E22" s="70" t="s">
        <v>113</v>
      </c>
      <c r="F22" s="70" t="s">
        <v>135</v>
      </c>
      <c r="G22" s="70" t="s">
        <v>422</v>
      </c>
      <c r="H22" s="70" t="s">
        <v>423</v>
      </c>
      <c r="I22" s="70" t="s">
        <v>425</v>
      </c>
      <c r="J22" s="70" t="s">
        <v>298</v>
      </c>
      <c r="K22" s="71"/>
      <c r="L22" s="72" t="s">
        <v>428</v>
      </c>
      <c r="M22" s="16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0" customHeight="1">
      <c r="A23" s="25" t="s">
        <v>437</v>
      </c>
      <c r="B23" s="37" t="s">
        <v>159</v>
      </c>
      <c r="C23" s="38" t="s">
        <v>438</v>
      </c>
      <c r="D23" s="38" t="s">
        <v>113</v>
      </c>
      <c r="E23" s="38" t="s">
        <v>113</v>
      </c>
      <c r="F23" s="38" t="s">
        <v>182</v>
      </c>
      <c r="G23" s="38" t="s">
        <v>440</v>
      </c>
      <c r="H23" s="38" t="s">
        <v>226</v>
      </c>
      <c r="I23" s="38" t="s">
        <v>441</v>
      </c>
      <c r="J23" s="38" t="s">
        <v>298</v>
      </c>
      <c r="K23" s="27"/>
      <c r="L23" s="49" t="s">
        <v>442</v>
      </c>
      <c r="M23" s="16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0" customHeight="1">
      <c r="A24" s="73" t="s">
        <v>443</v>
      </c>
      <c r="B24" s="16" t="s">
        <v>126</v>
      </c>
      <c r="C24" s="27" t="s">
        <v>446</v>
      </c>
      <c r="D24" s="38" t="s">
        <v>113</v>
      </c>
      <c r="E24" s="38" t="s">
        <v>113</v>
      </c>
      <c r="F24" s="27" t="s">
        <v>448</v>
      </c>
      <c r="G24" s="38" t="s">
        <v>450</v>
      </c>
      <c r="H24" s="27" t="s">
        <v>306</v>
      </c>
      <c r="I24" s="27" t="s">
        <v>453</v>
      </c>
      <c r="J24" s="38" t="s">
        <v>144</v>
      </c>
      <c r="K24" s="27"/>
      <c r="L24" s="47" t="s">
        <v>455</v>
      </c>
      <c r="M24" s="16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0" customHeight="1">
      <c r="A25" s="73" t="s">
        <v>456</v>
      </c>
      <c r="B25" s="16" t="s">
        <v>126</v>
      </c>
      <c r="C25" s="27" t="s">
        <v>458</v>
      </c>
      <c r="D25" s="38" t="s">
        <v>113</v>
      </c>
      <c r="E25" s="38" t="s">
        <v>113</v>
      </c>
      <c r="F25" s="27" t="s">
        <v>402</v>
      </c>
      <c r="G25" s="38" t="s">
        <v>460</v>
      </c>
      <c r="H25" s="27" t="s">
        <v>461</v>
      </c>
      <c r="I25" s="27" t="s">
        <v>464</v>
      </c>
      <c r="J25" s="38" t="s">
        <v>177</v>
      </c>
      <c r="K25" s="27"/>
      <c r="L25" s="74" t="str">
        <f>HYPERLINK("http://www.lightrail.com/carspecpages/portland1.htm","http://www.lightrail.com/carspecpages/portland1.htm")</f>
        <v>http://www.lightrail.com/carspecpages/portland1.htm</v>
      </c>
      <c r="M25" s="16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0" customHeight="1">
      <c r="A26" s="41" t="s">
        <v>480</v>
      </c>
      <c r="B26" s="41" t="s">
        <v>108</v>
      </c>
      <c r="C26" s="31" t="s">
        <v>387</v>
      </c>
      <c r="D26" s="31" t="s">
        <v>113</v>
      </c>
      <c r="E26" s="31" t="s">
        <v>113</v>
      </c>
      <c r="F26" s="31" t="s">
        <v>481</v>
      </c>
      <c r="G26" s="31" t="s">
        <v>482</v>
      </c>
      <c r="H26" s="31" t="s">
        <v>196</v>
      </c>
      <c r="I26" s="31" t="s">
        <v>486</v>
      </c>
      <c r="J26" s="31" t="s">
        <v>177</v>
      </c>
      <c r="K26" s="43"/>
      <c r="L26" s="47" t="s">
        <v>487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0" customHeight="1">
      <c r="A27" s="64" t="s">
        <v>488</v>
      </c>
      <c r="B27" s="69" t="s">
        <v>490</v>
      </c>
      <c r="C27" s="70" t="s">
        <v>491</v>
      </c>
      <c r="D27" s="70" t="s">
        <v>113</v>
      </c>
      <c r="E27" s="70" t="s">
        <v>113</v>
      </c>
      <c r="F27" s="70" t="s">
        <v>125</v>
      </c>
      <c r="G27" s="70" t="s">
        <v>495</v>
      </c>
      <c r="H27" s="70" t="s">
        <v>423</v>
      </c>
      <c r="I27" s="70" t="s">
        <v>496</v>
      </c>
      <c r="J27" s="70" t="s">
        <v>209</v>
      </c>
      <c r="K27" s="71"/>
      <c r="L27" s="72" t="s">
        <v>497</v>
      </c>
      <c r="M27" s="16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>
      <c r="A28" s="41" t="s">
        <v>501</v>
      </c>
      <c r="B28" s="41" t="s">
        <v>256</v>
      </c>
      <c r="C28" s="31" t="s">
        <v>502</v>
      </c>
      <c r="D28" s="31" t="s">
        <v>113</v>
      </c>
      <c r="E28" s="31" t="s">
        <v>113</v>
      </c>
      <c r="F28" s="31" t="s">
        <v>125</v>
      </c>
      <c r="G28" s="31" t="s">
        <v>504</v>
      </c>
      <c r="H28" s="31" t="s">
        <v>196</v>
      </c>
      <c r="I28" s="31" t="s">
        <v>486</v>
      </c>
      <c r="J28" s="31" t="s">
        <v>177</v>
      </c>
      <c r="K28" s="43"/>
      <c r="L28" s="47" t="s">
        <v>508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>
      <c r="A29" s="64" t="s">
        <v>511</v>
      </c>
      <c r="B29" s="37" t="s">
        <v>344</v>
      </c>
      <c r="C29" s="38" t="s">
        <v>502</v>
      </c>
      <c r="D29" s="38" t="s">
        <v>113</v>
      </c>
      <c r="E29" s="38" t="s">
        <v>113</v>
      </c>
      <c r="F29" s="38" t="s">
        <v>512</v>
      </c>
      <c r="G29" s="38" t="s">
        <v>514</v>
      </c>
      <c r="H29" s="38" t="s">
        <v>393</v>
      </c>
      <c r="I29" s="38" t="s">
        <v>515</v>
      </c>
      <c r="J29" s="38" t="s">
        <v>135</v>
      </c>
      <c r="K29" s="27"/>
      <c r="L29" s="51"/>
      <c r="M29" s="16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>
      <c r="A30" s="73" t="s">
        <v>517</v>
      </c>
      <c r="B30" s="16" t="s">
        <v>126</v>
      </c>
      <c r="C30" s="27" t="s">
        <v>502</v>
      </c>
      <c r="D30" s="38" t="s">
        <v>113</v>
      </c>
      <c r="E30" s="38" t="s">
        <v>113</v>
      </c>
      <c r="F30" s="27" t="s">
        <v>403</v>
      </c>
      <c r="G30" s="38" t="s">
        <v>520</v>
      </c>
      <c r="H30" s="27" t="s">
        <v>461</v>
      </c>
      <c r="I30" s="27" t="s">
        <v>521</v>
      </c>
      <c r="J30" s="38" t="s">
        <v>177</v>
      </c>
      <c r="K30" s="27"/>
      <c r="L30" s="74" t="str">
        <f>HYPERLINK("http://www.ansaldobredainc.com/light-rail-vehicles/boston","http://www.ansaldobredainc.com/light-rail-vehicles/boston")</f>
        <v>http://www.ansaldobredainc.com/light-rail-vehicles/boston</v>
      </c>
      <c r="M30" s="1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>
      <c r="A31" s="75" t="s">
        <v>529</v>
      </c>
      <c r="B31" s="16" t="s">
        <v>126</v>
      </c>
      <c r="C31" s="27" t="s">
        <v>535</v>
      </c>
      <c r="D31" s="38" t="s">
        <v>113</v>
      </c>
      <c r="E31" s="38" t="s">
        <v>113</v>
      </c>
      <c r="F31" s="27" t="s">
        <v>282</v>
      </c>
      <c r="G31" s="38" t="s">
        <v>536</v>
      </c>
      <c r="H31" s="27" t="s">
        <v>461</v>
      </c>
      <c r="I31" s="27" t="s">
        <v>537</v>
      </c>
      <c r="J31" s="38" t="s">
        <v>277</v>
      </c>
      <c r="K31" s="27"/>
      <c r="L31" s="74" t="str">
        <f>HYPERLINK("http://en.wikipedia.org/wiki/Hudson-Bergen_Light_Rail","http://en.wikipedia.org/wiki/Hudson-Bergen_Light_Rail")</f>
        <v>http://en.wikipedia.org/wiki/Hudson-Bergen_Light_Rail</v>
      </c>
      <c r="M31" s="16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>
      <c r="A32" s="73" t="s">
        <v>542</v>
      </c>
      <c r="B32" s="16" t="s">
        <v>344</v>
      </c>
      <c r="C32" s="27" t="s">
        <v>535</v>
      </c>
      <c r="D32" s="38" t="s">
        <v>113</v>
      </c>
      <c r="E32" s="38" t="s">
        <v>113</v>
      </c>
      <c r="F32" s="38" t="s">
        <v>241</v>
      </c>
      <c r="G32" s="38" t="s">
        <v>206</v>
      </c>
      <c r="H32" s="27" t="s">
        <v>226</v>
      </c>
      <c r="I32" s="27" t="s">
        <v>545</v>
      </c>
      <c r="J32" s="38" t="s">
        <v>143</v>
      </c>
      <c r="K32" s="27"/>
      <c r="L32" s="77" t="s">
        <v>546</v>
      </c>
      <c r="M32" s="16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>
      <c r="A33" s="75" t="s">
        <v>550</v>
      </c>
      <c r="B33" s="69" t="s">
        <v>551</v>
      </c>
      <c r="C33" s="70" t="s">
        <v>535</v>
      </c>
      <c r="D33" s="70" t="s">
        <v>113</v>
      </c>
      <c r="E33" s="70" t="s">
        <v>113</v>
      </c>
      <c r="F33" s="70" t="s">
        <v>552</v>
      </c>
      <c r="G33" s="70" t="s">
        <v>554</v>
      </c>
      <c r="H33" s="70" t="s">
        <v>207</v>
      </c>
      <c r="I33" s="70" t="s">
        <v>555</v>
      </c>
      <c r="J33" s="70" t="s">
        <v>144</v>
      </c>
      <c r="K33" s="71"/>
      <c r="L33" s="72" t="s">
        <v>556</v>
      </c>
      <c r="M33" s="16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>
      <c r="A34" s="75" t="s">
        <v>558</v>
      </c>
      <c r="B34" s="69" t="s">
        <v>454</v>
      </c>
      <c r="C34" s="70" t="s">
        <v>531</v>
      </c>
      <c r="D34" s="38" t="s">
        <v>113</v>
      </c>
      <c r="E34" s="38" t="s">
        <v>113</v>
      </c>
      <c r="F34" s="38" t="s">
        <v>552</v>
      </c>
      <c r="G34" s="70" t="s">
        <v>560</v>
      </c>
      <c r="H34" s="70" t="s">
        <v>207</v>
      </c>
      <c r="I34" s="70" t="s">
        <v>562</v>
      </c>
      <c r="J34" s="38" t="s">
        <v>133</v>
      </c>
      <c r="K34" s="27"/>
      <c r="L34" s="72" t="s">
        <v>563</v>
      </c>
      <c r="M34" s="16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>
      <c r="A35" s="75" t="s">
        <v>564</v>
      </c>
      <c r="B35" s="69" t="s">
        <v>345</v>
      </c>
      <c r="C35" s="70" t="s">
        <v>566</v>
      </c>
      <c r="D35" s="38" t="s">
        <v>113</v>
      </c>
      <c r="E35" s="38" t="s">
        <v>113</v>
      </c>
      <c r="F35" s="38" t="s">
        <v>402</v>
      </c>
      <c r="G35" s="70" t="s">
        <v>560</v>
      </c>
      <c r="H35" s="70" t="s">
        <v>207</v>
      </c>
      <c r="I35" s="70" t="s">
        <v>568</v>
      </c>
      <c r="J35" s="38" t="s">
        <v>154</v>
      </c>
      <c r="K35" s="27"/>
      <c r="L35" s="72" t="s">
        <v>571</v>
      </c>
      <c r="M35" s="16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>
      <c r="A36" s="75" t="s">
        <v>573</v>
      </c>
      <c r="B36" s="16" t="s">
        <v>574</v>
      </c>
      <c r="C36" s="27" t="s">
        <v>575</v>
      </c>
      <c r="D36" s="38" t="s">
        <v>113</v>
      </c>
      <c r="E36" s="38" t="s">
        <v>113</v>
      </c>
      <c r="F36" s="38" t="s">
        <v>114</v>
      </c>
      <c r="G36" s="38" t="s">
        <v>576</v>
      </c>
      <c r="H36" s="27" t="s">
        <v>207</v>
      </c>
      <c r="I36" s="27" t="s">
        <v>577</v>
      </c>
      <c r="J36" s="38" t="s">
        <v>177</v>
      </c>
      <c r="K36" s="27"/>
      <c r="L36" s="74" t="str">
        <f>HYPERLINK("http://www.caf.es/en/productos-servicios/proyectos/proyecto-detalle.php?p=62","http://www.caf.es/en/productos-servicios/proyectos/proyecto-detalle.php?p=62")</f>
        <v>http://www.caf.es/en/productos-servicios/proyectos/proyecto-detalle.php?p=62</v>
      </c>
      <c r="M36" s="16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>
      <c r="A37" s="79" t="s">
        <v>583</v>
      </c>
      <c r="B37" s="16" t="s">
        <v>126</v>
      </c>
      <c r="C37" s="27" t="s">
        <v>585</v>
      </c>
      <c r="D37" s="38" t="s">
        <v>113</v>
      </c>
      <c r="E37" s="38" t="s">
        <v>113</v>
      </c>
      <c r="F37" s="27" t="s">
        <v>481</v>
      </c>
      <c r="G37" s="38" t="s">
        <v>587</v>
      </c>
      <c r="H37" s="27" t="s">
        <v>207</v>
      </c>
      <c r="I37" s="27" t="s">
        <v>589</v>
      </c>
      <c r="J37" s="38" t="s">
        <v>133</v>
      </c>
      <c r="K37" s="27"/>
      <c r="L37" s="74" t="str">
        <f>HYPERLINK("http://en.wikipedia.org/wiki/Inekon_Trams","http://en.wikipedia.org/wiki/Inekon_Trams")</f>
        <v>http://en.wikipedia.org/wiki/Inekon_Trams</v>
      </c>
      <c r="M37" s="16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>
      <c r="A38" s="41" t="s">
        <v>591</v>
      </c>
      <c r="B38" s="41" t="s">
        <v>256</v>
      </c>
      <c r="C38" s="31" t="s">
        <v>195</v>
      </c>
      <c r="D38" s="31" t="s">
        <v>113</v>
      </c>
      <c r="E38" s="31" t="s">
        <v>113</v>
      </c>
      <c r="F38" s="31" t="s">
        <v>592</v>
      </c>
      <c r="G38" s="31" t="s">
        <v>593</v>
      </c>
      <c r="H38" s="31" t="s">
        <v>196</v>
      </c>
      <c r="I38" s="31" t="s">
        <v>595</v>
      </c>
      <c r="J38" s="31" t="s">
        <v>277</v>
      </c>
      <c r="K38" s="43"/>
      <c r="L38" s="47" t="s">
        <v>598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>
      <c r="A39" s="75" t="s">
        <v>601</v>
      </c>
      <c r="B39" s="69" t="s">
        <v>574</v>
      </c>
      <c r="C39" s="70" t="s">
        <v>602</v>
      </c>
      <c r="D39" s="70" t="s">
        <v>113</v>
      </c>
      <c r="E39" s="70" t="s">
        <v>113</v>
      </c>
      <c r="F39" s="70" t="s">
        <v>402</v>
      </c>
      <c r="G39" s="70" t="s">
        <v>603</v>
      </c>
      <c r="H39" s="70" t="s">
        <v>226</v>
      </c>
      <c r="I39" s="70" t="s">
        <v>604</v>
      </c>
      <c r="J39" s="38" t="s">
        <v>144</v>
      </c>
      <c r="K39" s="27"/>
      <c r="L39" s="80" t="s">
        <v>605</v>
      </c>
      <c r="M39" s="64"/>
      <c r="N39" s="69"/>
      <c r="O39" s="70"/>
      <c r="P39" s="71"/>
      <c r="Q39" s="71"/>
      <c r="R39" s="71"/>
      <c r="S39" s="71"/>
      <c r="T39" s="70"/>
      <c r="U39" s="70"/>
      <c r="V39" s="16"/>
      <c r="W39" s="16"/>
      <c r="X39" s="64"/>
      <c r="Y39" s="20"/>
      <c r="Z39" s="20"/>
      <c r="AA39" s="20"/>
      <c r="AB39" s="20"/>
      <c r="AC39" s="20"/>
      <c r="AD39" s="20"/>
    </row>
    <row r="40">
      <c r="A40" s="79" t="s">
        <v>606</v>
      </c>
      <c r="B40" s="16" t="s">
        <v>106</v>
      </c>
      <c r="C40" s="27" t="s">
        <v>607</v>
      </c>
      <c r="D40" s="38" t="s">
        <v>113</v>
      </c>
      <c r="E40" s="38" t="s">
        <v>113</v>
      </c>
      <c r="F40" s="27" t="s">
        <v>609</v>
      </c>
      <c r="G40" s="38" t="s">
        <v>536</v>
      </c>
      <c r="H40" s="27" t="s">
        <v>207</v>
      </c>
      <c r="I40" s="27" t="s">
        <v>610</v>
      </c>
      <c r="J40" s="38" t="s">
        <v>144</v>
      </c>
      <c r="K40" s="27"/>
      <c r="L40" s="74" t="str">
        <f>HYPERLINK("http://en.wikipedia.org/wiki/Flexity_2","http://en.wikipedia.org/wiki/Flexity_2")</f>
        <v>http://en.wikipedia.org/wiki/Flexity_2</v>
      </c>
      <c r="M40" s="16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>
      <c r="A41" s="75" t="s">
        <v>614</v>
      </c>
      <c r="B41" s="69" t="s">
        <v>126</v>
      </c>
      <c r="C41" s="70" t="s">
        <v>615</v>
      </c>
      <c r="D41" s="70" t="s">
        <v>113</v>
      </c>
      <c r="E41" s="70" t="s">
        <v>113</v>
      </c>
      <c r="F41" s="70" t="s">
        <v>227</v>
      </c>
      <c r="G41" s="70" t="s">
        <v>603</v>
      </c>
      <c r="H41" s="70" t="s">
        <v>226</v>
      </c>
      <c r="I41" s="70" t="s">
        <v>616</v>
      </c>
      <c r="J41" s="38" t="s">
        <v>133</v>
      </c>
      <c r="K41" s="27"/>
      <c r="L41" s="80" t="s">
        <v>618</v>
      </c>
      <c r="M41" s="64"/>
      <c r="N41" s="69"/>
      <c r="O41" s="70"/>
      <c r="P41" s="71"/>
      <c r="Q41" s="71"/>
      <c r="R41" s="71"/>
      <c r="S41" s="71"/>
      <c r="T41" s="70"/>
      <c r="U41" s="70"/>
      <c r="V41" s="16"/>
      <c r="W41" s="16"/>
      <c r="X41" s="64"/>
      <c r="Y41" s="20"/>
      <c r="Z41" s="20"/>
      <c r="AA41" s="20"/>
      <c r="AB41" s="20"/>
      <c r="AC41" s="20"/>
      <c r="AD41" s="20"/>
    </row>
    <row r="42">
      <c r="A42" s="73" t="s">
        <v>620</v>
      </c>
      <c r="B42" s="16" t="s">
        <v>126</v>
      </c>
      <c r="C42" s="27" t="s">
        <v>621</v>
      </c>
      <c r="D42" s="38" t="s">
        <v>113</v>
      </c>
      <c r="E42" s="38" t="s">
        <v>113</v>
      </c>
      <c r="F42" s="38" t="s">
        <v>423</v>
      </c>
      <c r="G42" s="38" t="s">
        <v>622</v>
      </c>
      <c r="H42" s="27" t="s">
        <v>207</v>
      </c>
      <c r="I42" s="38" t="s">
        <v>623</v>
      </c>
      <c r="J42" s="38" t="s">
        <v>177</v>
      </c>
      <c r="K42" s="27"/>
      <c r="L42" s="77" t="s">
        <v>625</v>
      </c>
      <c r="M42" s="16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>
      <c r="A43" s="64" t="s">
        <v>627</v>
      </c>
      <c r="B43" s="37" t="s">
        <v>333</v>
      </c>
      <c r="C43" s="38" t="s">
        <v>628</v>
      </c>
      <c r="D43" s="38" t="s">
        <v>113</v>
      </c>
      <c r="E43" s="38" t="s">
        <v>113</v>
      </c>
      <c r="F43" s="38" t="s">
        <v>457</v>
      </c>
      <c r="G43" s="38" t="s">
        <v>536</v>
      </c>
      <c r="H43" s="38" t="s">
        <v>226</v>
      </c>
      <c r="I43" s="38" t="s">
        <v>629</v>
      </c>
      <c r="J43" s="38" t="s">
        <v>144</v>
      </c>
      <c r="K43" s="27"/>
      <c r="L43" s="49" t="s">
        <v>630</v>
      </c>
      <c r="M43" s="16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</sheetData>
  <hyperlinks>
    <hyperlink r:id="rId2" ref="L4"/>
    <hyperlink r:id="rId3" ref="L5"/>
    <hyperlink r:id="rId4" ref="L6"/>
    <hyperlink r:id="rId5" ref="L7"/>
    <hyperlink r:id="rId6" location="Type_A" ref="L8"/>
    <hyperlink r:id="rId7" location="Type_E" ref="L9"/>
    <hyperlink r:id="rId8" ref="L12"/>
    <hyperlink r:id="rId9" ref="L15"/>
    <hyperlink r:id="rId10" location="Types_F_and_F1" ref="L16"/>
    <hyperlink r:id="rId11" ref="L17"/>
    <hyperlink r:id="rId12" ref="L18"/>
    <hyperlink r:id="rId13" location="W2" ref="L19"/>
    <hyperlink r:id="rId14" ref="L20"/>
    <hyperlink r:id="rId15" ref="L21"/>
    <hyperlink r:id="rId16" ref="L22"/>
    <hyperlink r:id="rId17" location="Z3-class" ref="L23"/>
    <hyperlink r:id="rId18" ref="L24"/>
    <hyperlink r:id="rId19" ref="L25"/>
    <hyperlink r:id="rId20" ref="L26"/>
    <hyperlink r:id="rId21" ref="L27"/>
    <hyperlink r:id="rId22" ref="L28"/>
    <hyperlink r:id="rId23" ref="L30"/>
    <hyperlink r:id="rId24" ref="L31"/>
    <hyperlink r:id="rId25" ref="L32"/>
    <hyperlink r:id="rId26" ref="L33"/>
    <hyperlink r:id="rId27" ref="L34"/>
    <hyperlink r:id="rId28" ref="L35"/>
    <hyperlink r:id="rId29" ref="L36"/>
    <hyperlink r:id="rId30" ref="L37"/>
    <hyperlink r:id="rId31" ref="L38"/>
    <hyperlink r:id="rId32" ref="L39"/>
    <hyperlink r:id="rId33" ref="L40"/>
    <hyperlink r:id="rId34" ref="L41"/>
    <hyperlink r:id="rId35" ref="L42"/>
    <hyperlink r:id="rId36" ref="L43"/>
  </hyperlinks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3.71"/>
    <col customWidth="1" min="2" max="2" width="17.29"/>
    <col customWidth="1" min="3" max="3" width="6.86"/>
    <col customWidth="1" min="4" max="6" width="8.0"/>
    <col customWidth="1" min="7" max="7" width="11.57"/>
    <col customWidth="1" min="8" max="9" width="8.0"/>
    <col customWidth="1" min="10" max="10" width="11.57"/>
    <col customWidth="1" min="11" max="11" width="8.0"/>
    <col customWidth="1" min="12" max="14" width="11.57"/>
    <col customWidth="1" min="15" max="16" width="8.0"/>
    <col customWidth="1" min="17" max="17" width="11.57"/>
    <col customWidth="1" min="18" max="20" width="8.0"/>
    <col customWidth="1" min="21" max="21" width="11.57"/>
    <col customWidth="1" min="22" max="22" width="8.0"/>
    <col customWidth="1" min="23" max="23" width="11.57"/>
  </cols>
  <sheetData>
    <row r="1" ht="15.75" customHeight="1">
      <c r="A1" s="1" t="s">
        <v>0</v>
      </c>
      <c r="B1" s="3" t="s">
        <v>2</v>
      </c>
      <c r="C1" s="5" t="s">
        <v>7</v>
      </c>
      <c r="D1" s="8" t="s">
        <v>22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0" t="s">
        <v>35</v>
      </c>
      <c r="Q1" s="10" t="s">
        <v>36</v>
      </c>
      <c r="R1" s="10" t="s">
        <v>37</v>
      </c>
      <c r="S1" s="10" t="s">
        <v>38</v>
      </c>
      <c r="T1" s="10" t="s">
        <v>39</v>
      </c>
      <c r="U1" s="10" t="s">
        <v>40</v>
      </c>
      <c r="V1" s="10" t="s">
        <v>41</v>
      </c>
      <c r="W1" s="10" t="s">
        <v>42</v>
      </c>
    </row>
    <row r="2">
      <c r="A2" s="12" t="s">
        <v>43</v>
      </c>
      <c r="B2" s="2"/>
      <c r="C2" s="5" t="s">
        <v>45</v>
      </c>
      <c r="D2" s="21" t="s">
        <v>46</v>
      </c>
      <c r="E2" s="23" t="s">
        <v>70</v>
      </c>
      <c r="F2" s="23" t="s">
        <v>72</v>
      </c>
      <c r="G2" s="23" t="s">
        <v>73</v>
      </c>
      <c r="H2" s="23" t="s">
        <v>46</v>
      </c>
      <c r="I2" s="23" t="s">
        <v>70</v>
      </c>
      <c r="J2" s="23" t="s">
        <v>73</v>
      </c>
      <c r="K2" s="23" t="s">
        <v>70</v>
      </c>
      <c r="L2" s="23" t="s">
        <v>73</v>
      </c>
      <c r="M2" s="23" t="s">
        <v>74</v>
      </c>
      <c r="N2" s="23" t="s">
        <v>73</v>
      </c>
      <c r="O2" s="23" t="s">
        <v>70</v>
      </c>
      <c r="P2" s="21" t="s">
        <v>46</v>
      </c>
      <c r="Q2" s="23" t="s">
        <v>74</v>
      </c>
      <c r="R2" s="23" t="s">
        <v>72</v>
      </c>
      <c r="S2" s="21" t="s">
        <v>70</v>
      </c>
      <c r="T2" s="23" t="s">
        <v>70</v>
      </c>
      <c r="U2" s="23" t="s">
        <v>70</v>
      </c>
      <c r="V2" s="23" t="s">
        <v>72</v>
      </c>
      <c r="W2" s="23" t="s">
        <v>74</v>
      </c>
    </row>
    <row r="3">
      <c r="A3" s="25"/>
      <c r="B3" s="27"/>
      <c r="C3" s="16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>
      <c r="B4" s="27"/>
      <c r="C4" s="16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>
      <c r="A5" s="29" t="s">
        <v>77</v>
      </c>
      <c r="B5" s="31" t="s">
        <v>79</v>
      </c>
      <c r="C5" s="20"/>
      <c r="D5" s="33"/>
      <c r="E5" s="33"/>
      <c r="F5" s="33"/>
      <c r="G5" s="33"/>
      <c r="H5" s="34"/>
      <c r="I5" s="33"/>
      <c r="J5" s="33"/>
      <c r="K5" s="33"/>
      <c r="L5" s="33"/>
      <c r="M5" s="33"/>
      <c r="N5" s="33"/>
      <c r="O5" s="33"/>
      <c r="P5" s="34"/>
      <c r="Q5" s="33"/>
      <c r="R5" s="33"/>
      <c r="S5" s="34"/>
      <c r="T5" s="33"/>
      <c r="U5" s="33"/>
      <c r="V5" s="33"/>
      <c r="W5" s="33"/>
    </row>
    <row r="6">
      <c r="A6" s="29" t="s">
        <v>81</v>
      </c>
      <c r="B6" s="31" t="s">
        <v>82</v>
      </c>
      <c r="C6" s="20"/>
      <c r="D6" s="34"/>
      <c r="E6" s="34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3"/>
      <c r="W6" s="34"/>
    </row>
    <row r="7">
      <c r="A7" s="29" t="s">
        <v>83</v>
      </c>
      <c r="B7" s="31" t="s">
        <v>84</v>
      </c>
      <c r="C7" s="20"/>
      <c r="D7" s="33"/>
      <c r="E7" s="33"/>
      <c r="F7" s="34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33"/>
      <c r="T7" s="33"/>
      <c r="U7" s="33"/>
      <c r="V7" s="34"/>
      <c r="W7" s="33"/>
    </row>
    <row r="8" ht="6.75" customHeight="1">
      <c r="A8" s="29" t="s">
        <v>85</v>
      </c>
      <c r="B8" s="31" t="s">
        <v>79</v>
      </c>
      <c r="C8" s="20"/>
      <c r="D8" s="33"/>
      <c r="E8" s="33"/>
      <c r="F8" s="33"/>
      <c r="G8" s="33"/>
      <c r="H8" s="34"/>
      <c r="I8" s="33"/>
      <c r="J8" s="33"/>
      <c r="K8" s="33"/>
      <c r="L8" s="33"/>
      <c r="M8" s="33"/>
      <c r="N8" s="33"/>
      <c r="O8" s="33"/>
      <c r="P8" s="34"/>
      <c r="Q8" s="33"/>
      <c r="R8" s="33"/>
      <c r="S8" s="34"/>
      <c r="T8" s="33"/>
      <c r="U8" s="33"/>
      <c r="V8" s="33"/>
      <c r="W8" s="33"/>
    </row>
    <row r="9">
      <c r="A9" s="29" t="s">
        <v>86</v>
      </c>
      <c r="B9" s="31" t="s">
        <v>87</v>
      </c>
      <c r="C9" s="20"/>
      <c r="D9" s="33"/>
      <c r="E9" s="33"/>
      <c r="F9" s="34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  <c r="S9" s="33"/>
      <c r="T9" s="33"/>
      <c r="U9" s="33"/>
      <c r="V9" s="34"/>
      <c r="W9" s="33"/>
    </row>
    <row r="10">
      <c r="A10" s="29" t="s">
        <v>88</v>
      </c>
      <c r="B10" s="31" t="s">
        <v>82</v>
      </c>
      <c r="C10" s="20"/>
      <c r="D10" s="34"/>
      <c r="E10" s="34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3"/>
      <c r="S10" s="34"/>
      <c r="T10" s="34"/>
      <c r="U10" s="34"/>
      <c r="V10" s="33"/>
      <c r="W10" s="34"/>
    </row>
    <row r="11">
      <c r="A11" s="36" t="s">
        <v>89</v>
      </c>
      <c r="B11" s="31" t="s">
        <v>82</v>
      </c>
      <c r="D11" s="34"/>
      <c r="E11" s="33"/>
      <c r="F11" s="33"/>
      <c r="G11" s="34"/>
      <c r="H11" s="34"/>
      <c r="I11" s="34"/>
      <c r="J11" s="33"/>
      <c r="K11" s="33"/>
      <c r="L11" s="33"/>
      <c r="M11" s="34"/>
      <c r="N11" s="34"/>
      <c r="O11" s="33"/>
      <c r="P11" s="34"/>
      <c r="Q11" s="34"/>
      <c r="R11" s="33"/>
      <c r="S11" s="34"/>
      <c r="T11" s="34"/>
      <c r="U11" s="33"/>
      <c r="V11" s="33"/>
      <c r="W11" s="34"/>
    </row>
    <row r="12">
      <c r="A12" s="29" t="s">
        <v>90</v>
      </c>
      <c r="B12" s="31" t="s">
        <v>82</v>
      </c>
      <c r="C12" s="20"/>
      <c r="D12" s="34"/>
      <c r="E12" s="33"/>
      <c r="F12" s="33"/>
      <c r="G12" s="34"/>
      <c r="H12" s="34"/>
      <c r="I12" s="34"/>
      <c r="J12" s="33"/>
      <c r="K12" s="33"/>
      <c r="L12" s="33"/>
      <c r="M12" s="34"/>
      <c r="N12" s="34"/>
      <c r="O12" s="33"/>
      <c r="P12" s="34"/>
      <c r="Q12" s="34"/>
      <c r="R12" s="33"/>
      <c r="S12" s="34"/>
      <c r="T12" s="34"/>
      <c r="U12" s="33"/>
      <c r="V12" s="33"/>
      <c r="W12" s="34"/>
    </row>
    <row r="13">
      <c r="A13" s="29" t="s">
        <v>91</v>
      </c>
      <c r="B13" s="31" t="s">
        <v>92</v>
      </c>
      <c r="C13" s="20"/>
      <c r="D13" s="33"/>
      <c r="E13" s="33"/>
      <c r="F13" s="33"/>
      <c r="G13" s="33"/>
      <c r="H13" s="33"/>
      <c r="I13" s="33"/>
      <c r="J13" s="34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</row>
    <row r="14">
      <c r="A14" s="29" t="s">
        <v>93</v>
      </c>
      <c r="B14" s="31" t="s">
        <v>94</v>
      </c>
      <c r="C14" s="20"/>
      <c r="D14" s="33"/>
      <c r="E14" s="33"/>
      <c r="F14" s="33"/>
      <c r="G14" s="33"/>
      <c r="H14" s="34"/>
      <c r="I14" s="33"/>
      <c r="J14" s="33"/>
      <c r="K14" s="33"/>
      <c r="L14" s="33"/>
      <c r="M14" s="33"/>
      <c r="N14" s="33"/>
      <c r="O14" s="33"/>
      <c r="P14" s="34"/>
      <c r="Q14" s="33"/>
      <c r="R14" s="33"/>
      <c r="S14" s="34"/>
      <c r="T14" s="33"/>
      <c r="U14" s="33"/>
      <c r="V14" s="33"/>
      <c r="W14" s="33"/>
    </row>
    <row r="15">
      <c r="A15" s="29" t="s">
        <v>95</v>
      </c>
      <c r="B15" s="31" t="s">
        <v>82</v>
      </c>
      <c r="C15" s="20"/>
      <c r="D15" s="34"/>
      <c r="E15" s="34"/>
      <c r="F15" s="3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3"/>
      <c r="S15" s="34"/>
      <c r="T15" s="34"/>
      <c r="U15" s="34"/>
      <c r="V15" s="33"/>
      <c r="W15" s="34"/>
    </row>
    <row r="16">
      <c r="A16" s="29" t="s">
        <v>96</v>
      </c>
      <c r="B16" s="31" t="s">
        <v>97</v>
      </c>
      <c r="C16" s="20"/>
      <c r="D16" s="33"/>
      <c r="E16" s="34"/>
      <c r="F16" s="33"/>
      <c r="G16" s="33"/>
      <c r="H16" s="33"/>
      <c r="I16" s="33"/>
      <c r="J16" s="33"/>
      <c r="K16" s="34"/>
      <c r="L16" s="34"/>
      <c r="M16" s="33"/>
      <c r="N16" s="33"/>
      <c r="O16" s="33"/>
      <c r="P16" s="33"/>
      <c r="Q16" s="33"/>
      <c r="R16" s="33"/>
      <c r="S16" s="33"/>
      <c r="T16" s="33"/>
      <c r="U16" s="34"/>
      <c r="V16" s="33"/>
      <c r="W16" s="33"/>
    </row>
    <row r="17">
      <c r="A17" s="29" t="s">
        <v>98</v>
      </c>
      <c r="B17" s="31" t="s">
        <v>82</v>
      </c>
      <c r="C17" s="20"/>
      <c r="D17" s="34"/>
      <c r="E17" s="33"/>
      <c r="F17" s="33"/>
      <c r="G17" s="33"/>
      <c r="H17" s="34"/>
      <c r="I17" s="34"/>
      <c r="J17" s="33"/>
      <c r="K17" s="33"/>
      <c r="L17" s="33"/>
      <c r="M17" s="34"/>
      <c r="N17" s="34"/>
      <c r="O17" s="33"/>
      <c r="P17" s="34"/>
      <c r="Q17" s="34"/>
      <c r="R17" s="33"/>
      <c r="S17" s="34"/>
      <c r="T17" s="34"/>
      <c r="U17" s="33"/>
      <c r="V17" s="33"/>
      <c r="W17" s="34"/>
    </row>
    <row r="18">
      <c r="A18" s="29" t="s">
        <v>99</v>
      </c>
      <c r="B18" s="31" t="s">
        <v>87</v>
      </c>
      <c r="C18" s="20"/>
      <c r="D18" s="33"/>
      <c r="E18" s="33"/>
      <c r="F18" s="34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S18" s="33"/>
      <c r="T18" s="33"/>
      <c r="U18" s="33"/>
      <c r="V18" s="34"/>
      <c r="W18" s="33"/>
    </row>
    <row r="19">
      <c r="A19" s="29" t="s">
        <v>100</v>
      </c>
      <c r="B19" s="31" t="s">
        <v>92</v>
      </c>
      <c r="C19" s="20"/>
      <c r="D19" s="33"/>
      <c r="E19" s="33"/>
      <c r="F19" s="33"/>
      <c r="G19" s="33"/>
      <c r="H19" s="33"/>
      <c r="I19" s="33"/>
      <c r="J19" s="34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>
      <c r="A20" s="29" t="s">
        <v>101</v>
      </c>
      <c r="B20" s="31" t="s">
        <v>79</v>
      </c>
      <c r="C20" s="20"/>
      <c r="D20" s="33"/>
      <c r="E20" s="33"/>
      <c r="F20" s="33"/>
      <c r="G20" s="33"/>
      <c r="H20" s="34"/>
      <c r="I20" s="33"/>
      <c r="J20" s="33"/>
      <c r="K20" s="33"/>
      <c r="L20" s="33"/>
      <c r="M20" s="33"/>
      <c r="N20" s="33"/>
      <c r="O20" s="33"/>
      <c r="P20" s="34"/>
      <c r="Q20" s="33"/>
      <c r="R20" s="33"/>
      <c r="S20" s="34"/>
      <c r="T20" s="33"/>
      <c r="U20" s="33"/>
      <c r="V20" s="33"/>
      <c r="W20" s="33"/>
    </row>
    <row r="21">
      <c r="A21" s="36" t="s">
        <v>102</v>
      </c>
      <c r="B21" s="31" t="s">
        <v>82</v>
      </c>
      <c r="D21" s="34"/>
      <c r="E21" s="34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3"/>
      <c r="S21" s="34"/>
      <c r="T21" s="34"/>
      <c r="U21" s="34"/>
      <c r="V21" s="33"/>
      <c r="W21" s="34"/>
    </row>
    <row r="22">
      <c r="A22" s="52" t="s">
        <v>103</v>
      </c>
      <c r="B22" s="31" t="s">
        <v>82</v>
      </c>
      <c r="D22" s="34"/>
      <c r="E22" s="34"/>
      <c r="F22" s="33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3"/>
      <c r="S22" s="34"/>
      <c r="T22" s="34"/>
      <c r="U22" s="34"/>
      <c r="V22" s="33"/>
      <c r="W22" s="34"/>
    </row>
    <row r="23">
      <c r="A23" s="29" t="s">
        <v>194</v>
      </c>
      <c r="B23" s="31" t="s">
        <v>82</v>
      </c>
      <c r="C23" s="20"/>
      <c r="D23" s="34"/>
      <c r="E23" s="33"/>
      <c r="F23" s="33"/>
      <c r="G23" s="34"/>
      <c r="H23" s="34"/>
      <c r="I23" s="34"/>
      <c r="J23" s="33"/>
      <c r="K23" s="33"/>
      <c r="L23" s="33"/>
      <c r="M23" s="34"/>
      <c r="N23" s="34"/>
      <c r="O23" s="33"/>
      <c r="P23" s="34"/>
      <c r="Q23" s="34"/>
      <c r="R23" s="33"/>
      <c r="S23" s="34"/>
      <c r="T23" s="34"/>
      <c r="U23" s="33"/>
      <c r="V23" s="33"/>
      <c r="W23" s="34"/>
    </row>
    <row r="24">
      <c r="A24" s="29" t="s">
        <v>198</v>
      </c>
      <c r="B24" s="31" t="s">
        <v>97</v>
      </c>
      <c r="C24" s="20"/>
      <c r="D24" s="33"/>
      <c r="E24" s="34"/>
      <c r="F24" s="33"/>
      <c r="G24" s="33"/>
      <c r="H24" s="33"/>
      <c r="I24" s="33"/>
      <c r="J24" s="33"/>
      <c r="K24" s="34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3"/>
      <c r="W24" s="33"/>
    </row>
    <row r="25">
      <c r="A25" s="29" t="s">
        <v>202</v>
      </c>
      <c r="B25" s="31" t="s">
        <v>94</v>
      </c>
      <c r="C25" s="20"/>
      <c r="D25" s="33"/>
      <c r="E25" s="33"/>
      <c r="F25" s="33"/>
      <c r="G25" s="33"/>
      <c r="H25" s="34"/>
      <c r="I25" s="33"/>
      <c r="J25" s="33"/>
      <c r="K25" s="33"/>
      <c r="L25" s="33"/>
      <c r="M25" s="33"/>
      <c r="N25" s="33"/>
      <c r="O25" s="33"/>
      <c r="P25" s="34"/>
      <c r="Q25" s="33"/>
      <c r="R25" s="33"/>
      <c r="S25" s="34"/>
      <c r="T25" s="33"/>
      <c r="U25" s="33"/>
      <c r="V25" s="33"/>
      <c r="W25" s="33"/>
    </row>
    <row r="26">
      <c r="A26" s="29" t="s">
        <v>203</v>
      </c>
      <c r="B26" s="31" t="s">
        <v>82</v>
      </c>
      <c r="C26" s="20"/>
      <c r="D26" s="34"/>
      <c r="E26" s="34"/>
      <c r="F26" s="33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3"/>
      <c r="S26" s="34"/>
      <c r="T26" s="34"/>
      <c r="U26" s="34"/>
      <c r="V26" s="33"/>
      <c r="W26" s="34"/>
    </row>
    <row r="27">
      <c r="A27" s="29" t="s">
        <v>204</v>
      </c>
      <c r="B27" s="31" t="s">
        <v>82</v>
      </c>
      <c r="C27" s="20"/>
      <c r="D27" s="34"/>
      <c r="E27" s="34"/>
      <c r="F27" s="33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3"/>
      <c r="S27" s="34"/>
      <c r="T27" s="34"/>
      <c r="U27" s="34"/>
      <c r="V27" s="33"/>
      <c r="W27" s="34"/>
    </row>
    <row r="28">
      <c r="A28" s="29" t="s">
        <v>205</v>
      </c>
      <c r="B28" s="31" t="s">
        <v>87</v>
      </c>
      <c r="C28" s="20"/>
      <c r="D28" s="33"/>
      <c r="E28" s="33"/>
      <c r="F28" s="34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33"/>
      <c r="T28" s="33"/>
      <c r="U28" s="33"/>
      <c r="V28" s="34"/>
      <c r="W28" s="33"/>
    </row>
    <row r="29">
      <c r="A29" s="29" t="s">
        <v>210</v>
      </c>
      <c r="B29" s="31" t="s">
        <v>82</v>
      </c>
      <c r="C29" s="20"/>
      <c r="D29" s="34"/>
      <c r="E29" s="33"/>
      <c r="F29" s="33"/>
      <c r="G29" s="34"/>
      <c r="H29" s="34"/>
      <c r="I29" s="34"/>
      <c r="J29" s="33"/>
      <c r="K29" s="33"/>
      <c r="L29" s="33"/>
      <c r="M29" s="34"/>
      <c r="N29" s="34"/>
      <c r="O29" s="33"/>
      <c r="P29" s="34"/>
      <c r="Q29" s="34"/>
      <c r="R29" s="33"/>
      <c r="S29" s="34"/>
      <c r="T29" s="34"/>
      <c r="U29" s="33"/>
      <c r="V29" s="33"/>
      <c r="W29" s="34"/>
    </row>
    <row r="30">
      <c r="A30" s="29" t="s">
        <v>212</v>
      </c>
      <c r="B30" s="31" t="s">
        <v>92</v>
      </c>
      <c r="C30" s="20"/>
      <c r="D30" s="33"/>
      <c r="E30" s="33"/>
      <c r="F30" s="33"/>
      <c r="G30" s="33"/>
      <c r="H30" s="33"/>
      <c r="I30" s="33"/>
      <c r="J30" s="34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</row>
    <row r="31" ht="8.25" customHeight="1">
      <c r="A31" s="29" t="s">
        <v>213</v>
      </c>
      <c r="B31" s="31" t="s">
        <v>82</v>
      </c>
      <c r="C31" s="20"/>
      <c r="D31" s="34"/>
      <c r="E31" s="34"/>
      <c r="F31" s="33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3"/>
      <c r="S31" s="34"/>
      <c r="T31" s="34"/>
      <c r="U31" s="34"/>
      <c r="V31" s="33"/>
      <c r="W31" s="34"/>
    </row>
    <row r="32">
      <c r="A32" s="29" t="s">
        <v>216</v>
      </c>
      <c r="B32" s="31" t="s">
        <v>97</v>
      </c>
      <c r="C32" s="20"/>
      <c r="D32" s="33"/>
      <c r="E32" s="34"/>
      <c r="F32" s="33"/>
      <c r="G32" s="33"/>
      <c r="H32" s="33"/>
      <c r="I32" s="33"/>
      <c r="J32" s="33"/>
      <c r="K32" s="34"/>
      <c r="L32" s="33"/>
      <c r="M32" s="33"/>
      <c r="N32" s="33"/>
      <c r="O32" s="33"/>
      <c r="P32" s="33"/>
      <c r="Q32" s="33"/>
      <c r="R32" s="33"/>
      <c r="S32" s="33"/>
      <c r="T32" s="33"/>
      <c r="U32" s="34"/>
      <c r="V32" s="33"/>
      <c r="W32" s="33"/>
    </row>
    <row r="33">
      <c r="A33" s="29" t="s">
        <v>220</v>
      </c>
      <c r="B33" s="31" t="s">
        <v>79</v>
      </c>
      <c r="C33" s="20"/>
      <c r="D33" s="33"/>
      <c r="E33" s="33"/>
      <c r="F33" s="33"/>
      <c r="G33" s="33"/>
      <c r="H33" s="34"/>
      <c r="I33" s="33"/>
      <c r="J33" s="33"/>
      <c r="K33" s="33"/>
      <c r="L33" s="33"/>
      <c r="M33" s="33"/>
      <c r="N33" s="33"/>
      <c r="O33" s="33"/>
      <c r="P33" s="34"/>
      <c r="Q33" s="33"/>
      <c r="R33" s="33"/>
      <c r="S33" s="34"/>
      <c r="T33" s="33"/>
      <c r="U33" s="33"/>
      <c r="V33" s="33"/>
      <c r="W33" s="33"/>
    </row>
    <row r="34">
      <c r="A34" s="29" t="s">
        <v>223</v>
      </c>
      <c r="B34" s="31" t="s">
        <v>87</v>
      </c>
      <c r="C34" s="20"/>
      <c r="D34" s="33"/>
      <c r="E34" s="33"/>
      <c r="F34" s="34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4"/>
      <c r="S34" s="33"/>
      <c r="T34" s="33"/>
      <c r="U34" s="33"/>
      <c r="V34" s="34"/>
      <c r="W34" s="33"/>
    </row>
    <row r="35">
      <c r="A35" s="29" t="s">
        <v>231</v>
      </c>
      <c r="B35" s="31" t="s">
        <v>97</v>
      </c>
      <c r="C35" s="20"/>
      <c r="D35" s="33"/>
      <c r="E35" s="34"/>
      <c r="F35" s="33"/>
      <c r="G35" s="33"/>
      <c r="H35" s="33"/>
      <c r="I35" s="33"/>
      <c r="J35" s="33"/>
      <c r="K35" s="34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3"/>
      <c r="W35" s="33"/>
    </row>
    <row r="36">
      <c r="A36" s="54" t="s">
        <v>235</v>
      </c>
      <c r="B36" s="31" t="s">
        <v>82</v>
      </c>
      <c r="C36" s="16"/>
      <c r="D36" s="34"/>
      <c r="E36" s="33"/>
      <c r="F36" s="33"/>
      <c r="G36" s="33"/>
      <c r="H36" s="34"/>
      <c r="I36" s="33"/>
      <c r="J36" s="34"/>
      <c r="K36" s="33"/>
      <c r="L36" s="34"/>
      <c r="M36" s="34"/>
      <c r="N36" s="34"/>
      <c r="O36" s="33"/>
      <c r="P36" s="34"/>
      <c r="Q36" s="34"/>
      <c r="R36" s="33"/>
      <c r="S36" s="34"/>
      <c r="T36" s="34"/>
      <c r="U36" s="33"/>
      <c r="V36" s="33"/>
      <c r="W36" s="34"/>
    </row>
    <row r="37">
      <c r="A37" s="29" t="s">
        <v>239</v>
      </c>
      <c r="B37" s="31" t="s">
        <v>82</v>
      </c>
      <c r="C37" s="20"/>
      <c r="D37" s="34"/>
      <c r="E37" s="33"/>
      <c r="F37" s="33"/>
      <c r="G37" s="33"/>
      <c r="H37" s="34"/>
      <c r="I37" s="33"/>
      <c r="J37" s="33"/>
      <c r="K37" s="33"/>
      <c r="L37" s="33"/>
      <c r="M37" s="34"/>
      <c r="N37" s="34"/>
      <c r="O37" s="33"/>
      <c r="P37" s="34"/>
      <c r="Q37" s="34"/>
      <c r="R37" s="33"/>
      <c r="S37" s="34"/>
      <c r="T37" s="34"/>
      <c r="U37" s="33"/>
      <c r="V37" s="33"/>
      <c r="W37" s="34"/>
    </row>
    <row r="38">
      <c r="A38" s="36" t="s">
        <v>240</v>
      </c>
      <c r="B38" s="31" t="s">
        <v>82</v>
      </c>
      <c r="D38" s="34"/>
      <c r="E38" s="33"/>
      <c r="F38" s="33"/>
      <c r="G38" s="33"/>
      <c r="H38" s="34"/>
      <c r="I38" s="33"/>
      <c r="J38" s="34"/>
      <c r="K38" s="33"/>
      <c r="L38" s="34"/>
      <c r="M38" s="34"/>
      <c r="N38" s="34"/>
      <c r="O38" s="33"/>
      <c r="P38" s="34"/>
      <c r="Q38" s="34"/>
      <c r="R38" s="33"/>
      <c r="S38" s="34"/>
      <c r="T38" s="34"/>
      <c r="U38" s="33"/>
      <c r="V38" s="33"/>
      <c r="W38" s="34"/>
    </row>
    <row r="39">
      <c r="A39" s="29" t="s">
        <v>243</v>
      </c>
      <c r="B39" s="31" t="s">
        <v>82</v>
      </c>
      <c r="C39" s="20"/>
      <c r="D39" s="34"/>
      <c r="E39" s="33"/>
      <c r="F39" s="33"/>
      <c r="G39" s="33"/>
      <c r="H39" s="34"/>
      <c r="I39" s="33"/>
      <c r="J39" s="33"/>
      <c r="K39" s="33"/>
      <c r="L39" s="33"/>
      <c r="M39" s="34"/>
      <c r="N39" s="34"/>
      <c r="O39" s="33"/>
      <c r="P39" s="33"/>
      <c r="Q39" s="34"/>
      <c r="R39" s="33"/>
      <c r="S39" s="33"/>
      <c r="T39" s="33"/>
      <c r="U39" s="33"/>
      <c r="V39" s="33"/>
      <c r="W39" s="34"/>
    </row>
    <row r="40">
      <c r="A40" s="13"/>
      <c r="B40" s="43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>
      <c r="A41" s="51"/>
      <c r="B41" s="43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>
      <c r="A42" s="51"/>
      <c r="B42" s="43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>
      <c r="A43" s="51"/>
      <c r="B43" s="43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>
      <c r="A44" s="51"/>
      <c r="B44" s="43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>
      <c r="A45" s="51"/>
      <c r="B45" s="43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>
      <c r="A46" s="51"/>
      <c r="B46" s="43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>
      <c r="A47" s="51"/>
      <c r="B47" s="43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>
      <c r="A48" s="51"/>
      <c r="B48" s="43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>
      <c r="A49" s="51"/>
      <c r="B49" s="43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>
      <c r="A50" s="51"/>
      <c r="B50" s="43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>
      <c r="A51" s="51"/>
      <c r="B51" s="43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>
      <c r="A52" s="51"/>
      <c r="B52" s="43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>
      <c r="A53" s="51"/>
      <c r="B53" s="43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>
      <c r="A54" s="51"/>
      <c r="B54" s="43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>
      <c r="A55" s="51"/>
      <c r="B55" s="43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>
      <c r="A56" s="51"/>
      <c r="B56" s="43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>
      <c r="A57" s="51"/>
      <c r="B57" s="43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>
      <c r="A58" s="51"/>
      <c r="B58" s="43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>
      <c r="A59" s="51"/>
      <c r="B59" s="43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>
      <c r="A60" s="51"/>
      <c r="B60" s="43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>
      <c r="A61" s="51"/>
      <c r="B61" s="43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>
      <c r="A62" s="51"/>
      <c r="B62" s="43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>
      <c r="A63" s="51"/>
      <c r="B63" s="43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>
      <c r="A64" s="51"/>
      <c r="B64" s="43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>
      <c r="A65" s="51"/>
      <c r="B65" s="43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>
      <c r="A66" s="51"/>
      <c r="B66" s="43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>
      <c r="A67" s="51"/>
      <c r="B67" s="43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>
      <c r="A68" s="51"/>
      <c r="B68" s="43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>
      <c r="A69" s="51"/>
      <c r="B69" s="43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>
      <c r="A70" s="51"/>
      <c r="B70" s="43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>
      <c r="A71" s="51"/>
      <c r="B71" s="43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>
      <c r="A72" s="51"/>
      <c r="B72" s="43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>
      <c r="A73" s="51"/>
      <c r="B73" s="43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>
      <c r="A74" s="51"/>
      <c r="B74" s="43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>
      <c r="A75" s="51"/>
      <c r="B75" s="43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>
      <c r="A76" s="51"/>
      <c r="B76" s="43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>
      <c r="A77" s="51"/>
      <c r="B77" s="43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>
      <c r="A78" s="51"/>
      <c r="B78" s="43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>
      <c r="A79" s="51"/>
      <c r="B79" s="43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>
      <c r="A80" s="51"/>
      <c r="B80" s="43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>
      <c r="A81" s="51"/>
      <c r="B81" s="43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>
      <c r="A82" s="51"/>
      <c r="B82" s="43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>
      <c r="A83" s="51"/>
      <c r="B83" s="43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>
      <c r="A84" s="51"/>
      <c r="B84" s="43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>
      <c r="A85" s="51"/>
      <c r="B85" s="43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>
      <c r="A86" s="51"/>
      <c r="B86" s="43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>
      <c r="A87" s="51"/>
      <c r="B87" s="43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>
      <c r="A88" s="51"/>
      <c r="B88" s="43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>
      <c r="A89" s="51"/>
      <c r="B89" s="43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>
      <c r="A90" s="51"/>
      <c r="B90" s="43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>
      <c r="A91" s="51"/>
      <c r="B91" s="4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>
      <c r="A92" s="51"/>
      <c r="B92" s="43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>
      <c r="A93" s="51"/>
      <c r="B93" s="4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>
      <c r="A94" s="51"/>
      <c r="B94" s="4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>
      <c r="A95" s="51"/>
      <c r="B95" s="43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>
      <c r="A96" s="51"/>
      <c r="B96" s="43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>
      <c r="A97" s="51"/>
      <c r="B97" s="43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>
      <c r="A98" s="51"/>
      <c r="B98" s="43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>
      <c r="A99" s="51"/>
      <c r="B99" s="43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>
      <c r="A100" s="51"/>
      <c r="B100" s="43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>
      <c r="A101" s="51"/>
      <c r="B101" s="43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>
      <c r="A102" s="51"/>
      <c r="B102" s="4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>
      <c r="A103" s="51"/>
      <c r="B103" s="43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>
      <c r="A104" s="51"/>
      <c r="B104" s="43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>
      <c r="A105" s="51"/>
      <c r="B105" s="4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>
      <c r="A106" s="51"/>
      <c r="B106" s="43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>
      <c r="A107" s="51"/>
      <c r="B107" s="43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>
      <c r="A108" s="51"/>
      <c r="B108" s="43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>
      <c r="A109" s="51"/>
      <c r="B109" s="43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>
      <c r="A110" s="51"/>
      <c r="B110" s="43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>
      <c r="A111" s="51"/>
      <c r="B111" s="43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>
      <c r="A112" s="51"/>
      <c r="B112" s="43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>
      <c r="A113" s="51"/>
      <c r="B113" s="43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>
      <c r="A114" s="51"/>
      <c r="B114" s="43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>
      <c r="A115" s="51"/>
      <c r="B115" s="4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>
      <c r="A116" s="51"/>
      <c r="B116" s="43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>
      <c r="A117" s="51"/>
      <c r="B117" s="43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>
      <c r="A118" s="51"/>
      <c r="B118" s="43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>
      <c r="A119" s="51"/>
      <c r="B119" s="43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>
      <c r="A120" s="51"/>
      <c r="B120" s="43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>
      <c r="A121" s="51"/>
      <c r="B121" s="43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>
      <c r="A122" s="51"/>
      <c r="B122" s="43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>
      <c r="A123" s="51"/>
      <c r="B123" s="43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>
      <c r="A124" s="51"/>
      <c r="B124" s="43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>
      <c r="A125" s="51"/>
      <c r="B125" s="43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>
      <c r="A126" s="51"/>
      <c r="B126" s="43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>
      <c r="A127" s="51"/>
      <c r="B127" s="4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>
      <c r="A128" s="51"/>
      <c r="B128" s="43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>
      <c r="A129" s="51"/>
      <c r="B129" s="43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>
      <c r="A130" s="51"/>
      <c r="B130" s="43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>
      <c r="A131" s="51"/>
      <c r="B131" s="43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>
      <c r="A132" s="51"/>
      <c r="B132" s="43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>
      <c r="A133" s="51"/>
      <c r="B133" s="43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>
      <c r="A134" s="51"/>
      <c r="B134" s="43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>
      <c r="A135" s="51"/>
      <c r="B135" s="43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>
      <c r="A136" s="51"/>
      <c r="B136" s="43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>
      <c r="A137" s="51"/>
      <c r="B137" s="43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>
      <c r="A138" s="51"/>
      <c r="B138" s="43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>
      <c r="A139" s="51"/>
      <c r="B139" s="43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>
      <c r="A140" s="51"/>
      <c r="B140" s="43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>
      <c r="A141" s="51"/>
      <c r="B141" s="43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>
      <c r="A142" s="51"/>
      <c r="B142" s="43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>
      <c r="A143" s="51"/>
      <c r="B143" s="43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>
      <c r="A144" s="51"/>
      <c r="B144" s="43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>
      <c r="A145" s="51"/>
      <c r="B145" s="43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>
      <c r="A146" s="51"/>
      <c r="B146" s="43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>
      <c r="A147" s="51"/>
      <c r="B147" s="43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>
      <c r="A148" s="51"/>
      <c r="B148" s="43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>
      <c r="A149" s="51"/>
      <c r="B149" s="43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>
      <c r="A150" s="51"/>
      <c r="B150" s="43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>
      <c r="A151" s="51"/>
      <c r="B151" s="43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>
      <c r="A152" s="51"/>
      <c r="B152" s="43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>
      <c r="A153" s="51"/>
      <c r="B153" s="43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>
      <c r="A154" s="51"/>
      <c r="B154" s="43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>
      <c r="A155" s="51"/>
      <c r="B155" s="43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>
      <c r="A156" s="51"/>
      <c r="B156" s="43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>
      <c r="A157" s="51"/>
      <c r="B157" s="43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>
      <c r="A158" s="51"/>
      <c r="B158" s="43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>
      <c r="A159" s="51"/>
      <c r="B159" s="43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>
      <c r="A160" s="51"/>
      <c r="B160" s="43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>
      <c r="A161" s="51"/>
      <c r="B161" s="43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>
      <c r="A162" s="51"/>
      <c r="B162" s="43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>
      <c r="A163" s="51"/>
      <c r="B163" s="43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>
      <c r="A164" s="51"/>
      <c r="B164" s="43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>
      <c r="A165" s="51"/>
      <c r="B165" s="43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>
      <c r="A166" s="51"/>
      <c r="B166" s="43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>
      <c r="A167" s="51"/>
      <c r="B167" s="43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>
      <c r="A168" s="51"/>
      <c r="B168" s="43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>
      <c r="A169" s="51"/>
      <c r="B169" s="43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>
      <c r="A170" s="51"/>
      <c r="B170" s="43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>
      <c r="A171" s="51"/>
      <c r="B171" s="43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>
      <c r="A172" s="51"/>
      <c r="B172" s="43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>
      <c r="A173" s="51"/>
      <c r="B173" s="43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>
      <c r="A174" s="51"/>
      <c r="B174" s="43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>
      <c r="A175" s="51"/>
      <c r="B175" s="43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>
      <c r="A176" s="51"/>
      <c r="B176" s="43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>
      <c r="A177" s="51"/>
      <c r="B177" s="43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>
      <c r="A178" s="51"/>
      <c r="B178" s="43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>
      <c r="A179" s="51"/>
      <c r="B179" s="43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>
      <c r="A180" s="51"/>
      <c r="B180" s="43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>
      <c r="A181" s="51"/>
      <c r="B181" s="43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>
      <c r="A182" s="51"/>
      <c r="B182" s="43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>
      <c r="A183" s="51"/>
      <c r="B183" s="43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>
      <c r="A184" s="51"/>
      <c r="B184" s="43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>
      <c r="A185" s="51"/>
      <c r="B185" s="43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>
      <c r="A186" s="51"/>
      <c r="B186" s="43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>
      <c r="A187" s="51"/>
      <c r="B187" s="43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>
      <c r="A188" s="51"/>
      <c r="B188" s="43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>
      <c r="A189" s="51"/>
      <c r="B189" s="43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>
      <c r="A190" s="51"/>
      <c r="B190" s="43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>
      <c r="A191" s="51"/>
      <c r="B191" s="43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>
      <c r="A192" s="51"/>
      <c r="B192" s="43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>
      <c r="A193" s="51"/>
      <c r="B193" s="43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>
      <c r="A194" s="51"/>
      <c r="B194" s="43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>
      <c r="A195" s="51"/>
      <c r="B195" s="43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>
      <c r="A196" s="51"/>
      <c r="B196" s="43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>
      <c r="A197" s="51"/>
      <c r="B197" s="43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>
      <c r="A198" s="51"/>
      <c r="B198" s="43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>
      <c r="A199" s="51"/>
      <c r="B199" s="43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>
      <c r="A200" s="51"/>
      <c r="B200" s="43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>
      <c r="A201" s="51"/>
      <c r="B201" s="43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>
      <c r="A202" s="51"/>
      <c r="B202" s="43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>
      <c r="A203" s="51"/>
      <c r="B203" s="43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>
      <c r="A204" s="51"/>
      <c r="B204" s="43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>
      <c r="A205" s="51"/>
      <c r="B205" s="43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>
      <c r="A206" s="51"/>
      <c r="B206" s="43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>
      <c r="A207" s="51"/>
      <c r="B207" s="43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>
      <c r="A208" s="51"/>
      <c r="B208" s="43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>
      <c r="A209" s="51"/>
      <c r="B209" s="43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>
      <c r="A210" s="51"/>
      <c r="B210" s="43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>
      <c r="A211" s="51"/>
      <c r="B211" s="43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>
      <c r="A212" s="51"/>
      <c r="B212" s="43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>
      <c r="A213" s="51"/>
      <c r="B213" s="43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>
      <c r="A214" s="51"/>
      <c r="B214" s="43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>
      <c r="A215" s="51"/>
      <c r="B215" s="43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>
      <c r="A216" s="51"/>
      <c r="B216" s="43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>
      <c r="A217" s="51"/>
      <c r="B217" s="43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>
      <c r="A218" s="51"/>
      <c r="B218" s="43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>
      <c r="A219" s="51"/>
      <c r="B219" s="43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>
      <c r="A220" s="51"/>
      <c r="B220" s="43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>
      <c r="A221" s="51"/>
      <c r="B221" s="43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>
      <c r="A222" s="51"/>
      <c r="B222" s="43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>
      <c r="A223" s="51"/>
      <c r="B223" s="43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>
      <c r="A224" s="51"/>
      <c r="B224" s="43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>
      <c r="A225" s="51"/>
      <c r="B225" s="43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>
      <c r="A226" s="51"/>
      <c r="B226" s="43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>
      <c r="A227" s="51"/>
      <c r="B227" s="43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>
      <c r="A228" s="51"/>
      <c r="B228" s="43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>
      <c r="A229" s="51"/>
      <c r="B229" s="43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>
      <c r="A230" s="51"/>
      <c r="B230" s="43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>
      <c r="A231" s="51"/>
      <c r="B231" s="43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>
      <c r="A232" s="51"/>
      <c r="B232" s="43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>
      <c r="A233" s="51"/>
      <c r="B233" s="43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>
      <c r="A234" s="51"/>
      <c r="B234" s="43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>
      <c r="A235" s="51"/>
      <c r="B235" s="43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>
      <c r="A236" s="51"/>
      <c r="B236" s="43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>
      <c r="A237" s="51"/>
      <c r="B237" s="43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>
      <c r="A238" s="51"/>
      <c r="B238" s="43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>
      <c r="A239" s="51"/>
      <c r="B239" s="43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>
      <c r="A240" s="51"/>
      <c r="B240" s="43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>
      <c r="A241" s="51"/>
      <c r="B241" s="43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>
      <c r="A242" s="51"/>
      <c r="B242" s="43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>
      <c r="A243" s="51"/>
      <c r="B243" s="43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>
      <c r="A244" s="51"/>
      <c r="B244" s="43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>
      <c r="A245" s="51"/>
      <c r="B245" s="43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>
      <c r="A246" s="51"/>
      <c r="B246" s="43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>
      <c r="A247" s="51"/>
      <c r="B247" s="43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>
      <c r="A248" s="51"/>
      <c r="B248" s="43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>
      <c r="A249" s="51"/>
      <c r="B249" s="43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>
      <c r="A250" s="51"/>
      <c r="B250" s="43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>
      <c r="A251" s="51"/>
      <c r="B251" s="43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>
      <c r="A252" s="51"/>
      <c r="B252" s="43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>
      <c r="A253" s="51"/>
      <c r="B253" s="43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>
      <c r="A254" s="51"/>
      <c r="B254" s="43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>
      <c r="A255" s="51"/>
      <c r="B255" s="43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>
      <c r="A256" s="51"/>
      <c r="B256" s="43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>
      <c r="A257" s="51"/>
      <c r="B257" s="43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>
      <c r="A258" s="51"/>
      <c r="B258" s="43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>
      <c r="A259" s="51"/>
      <c r="B259" s="43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>
      <c r="A260" s="51"/>
      <c r="B260" s="43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>
      <c r="A261" s="51"/>
      <c r="B261" s="43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>
      <c r="A262" s="51"/>
      <c r="B262" s="43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>
      <c r="A263" s="51"/>
      <c r="B263" s="43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>
      <c r="A264" s="51"/>
      <c r="B264" s="43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>
      <c r="A265" s="51"/>
      <c r="B265" s="43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>
      <c r="A266" s="51"/>
      <c r="B266" s="43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>
      <c r="A267" s="51"/>
      <c r="B267" s="43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>
      <c r="A268" s="51"/>
      <c r="B268" s="43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>
      <c r="A269" s="51"/>
      <c r="B269" s="43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>
      <c r="A270" s="51"/>
      <c r="B270" s="43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>
      <c r="A271" s="51"/>
      <c r="B271" s="43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>
      <c r="A272" s="51"/>
      <c r="B272" s="43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>
      <c r="A273" s="51"/>
      <c r="B273" s="43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>
      <c r="A274" s="51"/>
      <c r="B274" s="43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>
      <c r="A275" s="51"/>
      <c r="B275" s="43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>
      <c r="A276" s="51"/>
      <c r="B276" s="43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>
      <c r="A277" s="51"/>
      <c r="B277" s="43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>
      <c r="A278" s="51"/>
      <c r="B278" s="43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>
      <c r="A279" s="51"/>
      <c r="B279" s="43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>
      <c r="A280" s="51"/>
      <c r="B280" s="43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>
      <c r="A281" s="51"/>
      <c r="B281" s="43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>
      <c r="A282" s="51"/>
      <c r="B282" s="43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>
      <c r="A283" s="51"/>
      <c r="B283" s="43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>
      <c r="A284" s="51"/>
      <c r="B284" s="43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>
      <c r="A285" s="51"/>
      <c r="B285" s="43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>
      <c r="A286" s="51"/>
      <c r="B286" s="43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>
      <c r="A287" s="51"/>
      <c r="B287" s="43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>
      <c r="A288" s="51"/>
      <c r="B288" s="43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>
      <c r="A289" s="51"/>
      <c r="B289" s="43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>
      <c r="A290" s="51"/>
      <c r="B290" s="43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>
      <c r="A291" s="51"/>
      <c r="B291" s="43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>
      <c r="A292" s="51"/>
      <c r="B292" s="43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>
      <c r="A293" s="51"/>
      <c r="B293" s="43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>
      <c r="A294" s="51"/>
      <c r="B294" s="43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>
      <c r="A295" s="51"/>
      <c r="B295" s="43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>
      <c r="A296" s="51"/>
      <c r="B296" s="43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>
      <c r="A297" s="51"/>
      <c r="B297" s="43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>
      <c r="A298" s="51"/>
      <c r="B298" s="43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>
      <c r="A299" s="51"/>
      <c r="B299" s="43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>
      <c r="A300" s="51"/>
      <c r="B300" s="43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>
      <c r="A301" s="51"/>
      <c r="B301" s="43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>
      <c r="A302" s="51"/>
      <c r="B302" s="43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>
      <c r="A303" s="51"/>
      <c r="B303" s="43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>
      <c r="A304" s="51"/>
      <c r="B304" s="43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>
      <c r="A305" s="51"/>
      <c r="B305" s="43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>
      <c r="A306" s="51"/>
      <c r="B306" s="43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>
      <c r="A307" s="51"/>
      <c r="B307" s="43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>
      <c r="A308" s="51"/>
      <c r="B308" s="43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>
      <c r="A309" s="51"/>
      <c r="B309" s="43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>
      <c r="A310" s="51"/>
      <c r="B310" s="43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>
      <c r="A311" s="51"/>
      <c r="B311" s="43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>
      <c r="A312" s="51"/>
      <c r="B312" s="43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>
      <c r="A313" s="51"/>
      <c r="B313" s="43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>
      <c r="A314" s="51"/>
      <c r="B314" s="43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>
      <c r="A315" s="51"/>
      <c r="B315" s="43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>
      <c r="A316" s="51"/>
      <c r="B316" s="43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>
      <c r="A317" s="51"/>
      <c r="B317" s="43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>
      <c r="A318" s="51"/>
      <c r="B318" s="43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>
      <c r="A319" s="51"/>
      <c r="B319" s="43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>
      <c r="A320" s="51"/>
      <c r="B320" s="43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>
      <c r="A321" s="51"/>
      <c r="B321" s="43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>
      <c r="A322" s="51"/>
      <c r="B322" s="43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>
      <c r="A323" s="51"/>
      <c r="B323" s="43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>
      <c r="A324" s="51"/>
      <c r="B324" s="43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>
      <c r="A325" s="51"/>
      <c r="B325" s="43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>
      <c r="A326" s="51"/>
      <c r="B326" s="43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>
      <c r="A327" s="51"/>
      <c r="B327" s="43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>
      <c r="A328" s="51"/>
      <c r="B328" s="43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>
      <c r="A329" s="51"/>
      <c r="B329" s="43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>
      <c r="A330" s="51"/>
      <c r="B330" s="43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>
      <c r="A331" s="51"/>
      <c r="B331" s="43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>
      <c r="A332" s="51"/>
      <c r="B332" s="43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>
      <c r="A333" s="51"/>
      <c r="B333" s="43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>
      <c r="A334" s="51"/>
      <c r="B334" s="43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>
      <c r="A335" s="51"/>
      <c r="B335" s="43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>
      <c r="A336" s="51"/>
      <c r="B336" s="43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>
      <c r="A337" s="51"/>
      <c r="B337" s="43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>
      <c r="A338" s="51"/>
      <c r="B338" s="43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>
      <c r="A339" s="51"/>
      <c r="B339" s="43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>
      <c r="A340" s="51"/>
      <c r="B340" s="43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>
      <c r="A341" s="51"/>
      <c r="B341" s="43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>
      <c r="A342" s="51"/>
      <c r="B342" s="43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>
      <c r="A343" s="51"/>
      <c r="B343" s="43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>
      <c r="A344" s="51"/>
      <c r="B344" s="43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>
      <c r="A345" s="51"/>
      <c r="B345" s="43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>
      <c r="A346" s="51"/>
      <c r="B346" s="43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>
      <c r="A347" s="51"/>
      <c r="B347" s="43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>
      <c r="A348" s="51"/>
      <c r="B348" s="43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>
      <c r="A349" s="51"/>
      <c r="B349" s="43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>
      <c r="A350" s="51"/>
      <c r="B350" s="43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</row>
    <row r="351">
      <c r="A351" s="51"/>
      <c r="B351" s="43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</row>
    <row r="352">
      <c r="A352" s="51"/>
      <c r="B352" s="43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>
      <c r="A353" s="51"/>
      <c r="B353" s="43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>
      <c r="A354" s="51"/>
      <c r="B354" s="43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</row>
    <row r="355">
      <c r="A355" s="51"/>
      <c r="B355" s="43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>
      <c r="A356" s="51"/>
      <c r="B356" s="43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>
      <c r="A357" s="51"/>
      <c r="B357" s="43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</row>
    <row r="358">
      <c r="A358" s="51"/>
      <c r="B358" s="43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>
      <c r="A359" s="51"/>
      <c r="B359" s="43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>
      <c r="A360" s="51"/>
      <c r="B360" s="43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>
      <c r="A361" s="51"/>
      <c r="B361" s="43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>
      <c r="A362" s="51"/>
      <c r="B362" s="43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>
      <c r="A363" s="51"/>
      <c r="B363" s="43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>
      <c r="A364" s="51"/>
      <c r="B364" s="43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>
      <c r="A365" s="51"/>
      <c r="B365" s="43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</row>
    <row r="366">
      <c r="A366" s="51"/>
      <c r="B366" s="43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</row>
    <row r="367">
      <c r="A367" s="51"/>
      <c r="B367" s="43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>
      <c r="A368" s="51"/>
      <c r="B368" s="43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>
      <c r="A369" s="51"/>
      <c r="B369" s="43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>
      <c r="A370" s="51"/>
      <c r="B370" s="43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>
      <c r="A371" s="51"/>
      <c r="B371" s="43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>
      <c r="A372" s="51"/>
      <c r="B372" s="43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</row>
    <row r="373">
      <c r="A373" s="51"/>
      <c r="B373" s="43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</row>
    <row r="374">
      <c r="A374" s="51"/>
      <c r="B374" s="43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>
      <c r="A375" s="51"/>
      <c r="B375" s="43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>
      <c r="A376" s="51"/>
      <c r="B376" s="43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>
      <c r="A377" s="51"/>
      <c r="B377" s="43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>
      <c r="A378" s="51"/>
      <c r="B378" s="43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>
      <c r="A379" s="51"/>
      <c r="B379" s="43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>
      <c r="A380" s="51"/>
      <c r="B380" s="43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</row>
    <row r="381">
      <c r="A381" s="51"/>
      <c r="B381" s="43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</row>
    <row r="382">
      <c r="A382" s="51"/>
      <c r="B382" s="43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>
      <c r="A383" s="51"/>
      <c r="B383" s="43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>
      <c r="A384" s="51"/>
      <c r="B384" s="43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>
      <c r="A385" s="51"/>
      <c r="B385" s="43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>
      <c r="A386" s="51"/>
      <c r="B386" s="43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>
      <c r="A387" s="51"/>
      <c r="B387" s="43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>
      <c r="A388" s="51"/>
      <c r="B388" s="43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>
      <c r="A389" s="51"/>
      <c r="B389" s="43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>
      <c r="A390" s="51"/>
      <c r="B390" s="43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>
      <c r="A391" s="51"/>
      <c r="B391" s="43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>
      <c r="A392" s="51"/>
      <c r="B392" s="43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>
      <c r="A393" s="51"/>
      <c r="B393" s="43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>
      <c r="A394" s="51"/>
      <c r="B394" s="43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>
      <c r="A395" s="51"/>
      <c r="B395" s="43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>
      <c r="A396" s="51"/>
      <c r="B396" s="43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>
      <c r="A397" s="51"/>
      <c r="B397" s="43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>
      <c r="A398" s="51"/>
      <c r="B398" s="43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>
      <c r="A399" s="51"/>
      <c r="B399" s="43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</row>
    <row r="400">
      <c r="A400" s="51"/>
      <c r="B400" s="43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</row>
    <row r="401">
      <c r="A401" s="51"/>
      <c r="B401" s="43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>
      <c r="A402" s="51"/>
      <c r="B402" s="43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</row>
    <row r="403">
      <c r="A403" s="51"/>
      <c r="B403" s="43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>
      <c r="A404" s="51"/>
      <c r="B404" s="43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>
      <c r="A405" s="51"/>
      <c r="B405" s="43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>
      <c r="A406" s="51"/>
      <c r="B406" s="43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>
      <c r="A407" s="51"/>
      <c r="B407" s="43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>
      <c r="A408" s="51"/>
      <c r="B408" s="43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09">
      <c r="A409" s="51"/>
      <c r="B409" s="43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>
      <c r="A410" s="51"/>
      <c r="B410" s="43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>
      <c r="A411" s="51"/>
      <c r="B411" s="43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>
      <c r="A412" s="51"/>
      <c r="B412" s="43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>
      <c r="A413" s="51"/>
      <c r="B413" s="43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>
      <c r="A414" s="51"/>
      <c r="B414" s="43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>
      <c r="A415" s="51"/>
      <c r="B415" s="43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>
      <c r="A416" s="51"/>
      <c r="B416" s="43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>
      <c r="A417" s="51"/>
      <c r="B417" s="43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>
      <c r="A418" s="51"/>
      <c r="B418" s="43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>
      <c r="A419" s="51"/>
      <c r="B419" s="43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>
      <c r="A420" s="51"/>
      <c r="B420" s="43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</row>
    <row r="421">
      <c r="A421" s="51"/>
      <c r="B421" s="43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>
      <c r="A422" s="51"/>
      <c r="B422" s="43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</row>
    <row r="423">
      <c r="A423" s="51"/>
      <c r="B423" s="43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>
      <c r="A424" s="51"/>
      <c r="B424" s="43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>
      <c r="A425" s="51"/>
      <c r="B425" s="43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>
      <c r="A426" s="51"/>
      <c r="B426" s="43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>
      <c r="A427" s="51"/>
      <c r="B427" s="43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>
      <c r="A428" s="51"/>
      <c r="B428" s="43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>
      <c r="A429" s="51"/>
      <c r="B429" s="43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>
      <c r="A430" s="51"/>
      <c r="B430" s="43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>
      <c r="A431" s="51"/>
      <c r="B431" s="43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>
      <c r="A432" s="51"/>
      <c r="B432" s="43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>
      <c r="A433" s="51"/>
      <c r="B433" s="43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>
      <c r="A434" s="51"/>
      <c r="B434" s="43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>
      <c r="A435" s="51"/>
      <c r="B435" s="43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>
      <c r="A436" s="51"/>
      <c r="B436" s="43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>
      <c r="A437" s="51"/>
      <c r="B437" s="43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>
      <c r="A438" s="51"/>
      <c r="B438" s="43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>
      <c r="A439" s="51"/>
      <c r="B439" s="43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>
      <c r="A440" s="51"/>
      <c r="B440" s="43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>
      <c r="A441" s="51"/>
      <c r="B441" s="43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>
      <c r="A442" s="51"/>
      <c r="B442" s="43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>
      <c r="A443" s="51"/>
      <c r="B443" s="43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>
      <c r="A444" s="51"/>
      <c r="B444" s="43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>
      <c r="A445" s="51"/>
      <c r="B445" s="43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>
      <c r="A446" s="51"/>
      <c r="B446" s="43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>
      <c r="A447" s="51"/>
      <c r="B447" s="43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>
      <c r="A448" s="51"/>
      <c r="B448" s="43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>
      <c r="A449" s="51"/>
      <c r="B449" s="43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>
      <c r="A450" s="51"/>
      <c r="B450" s="43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>
      <c r="A451" s="51"/>
      <c r="B451" s="43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>
      <c r="A452" s="51"/>
      <c r="B452" s="43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</row>
    <row r="453">
      <c r="A453" s="51"/>
      <c r="B453" s="43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>
      <c r="A454" s="51"/>
      <c r="B454" s="43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>
      <c r="A455" s="51"/>
      <c r="B455" s="43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>
      <c r="A456" s="51"/>
      <c r="B456" s="43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>
      <c r="A457" s="51"/>
      <c r="B457" s="43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>
      <c r="A458" s="51"/>
      <c r="B458" s="43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>
      <c r="A459" s="51"/>
      <c r="B459" s="43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>
      <c r="A460" s="51"/>
      <c r="B460" s="43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>
      <c r="A461" s="51"/>
      <c r="B461" s="43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>
      <c r="A462" s="51"/>
      <c r="B462" s="43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>
      <c r="A463" s="51"/>
      <c r="B463" s="43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>
      <c r="A464" s="51"/>
      <c r="B464" s="43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</row>
    <row r="465">
      <c r="A465" s="51"/>
      <c r="B465" s="43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>
      <c r="A466" s="51"/>
      <c r="B466" s="43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>
      <c r="A467" s="51"/>
      <c r="B467" s="43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>
      <c r="A468" s="51"/>
      <c r="B468" s="43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>
      <c r="A469" s="51"/>
      <c r="B469" s="43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>
      <c r="A470" s="51"/>
      <c r="B470" s="43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>
      <c r="A471" s="51"/>
      <c r="B471" s="43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</row>
    <row r="472">
      <c r="A472" s="51"/>
      <c r="B472" s="43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>
      <c r="A473" s="51"/>
      <c r="B473" s="43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>
      <c r="A474" s="51"/>
      <c r="B474" s="43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>
      <c r="A475" s="51"/>
      <c r="B475" s="43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>
      <c r="A476" s="51"/>
      <c r="B476" s="43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</row>
    <row r="477">
      <c r="A477" s="51"/>
      <c r="B477" s="43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</row>
    <row r="478">
      <c r="A478" s="51"/>
      <c r="B478" s="43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>
      <c r="A479" s="51"/>
      <c r="B479" s="43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>
      <c r="A480" s="51"/>
      <c r="B480" s="43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>
      <c r="A481" s="51"/>
      <c r="B481" s="43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>
      <c r="A482" s="51"/>
      <c r="B482" s="43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>
      <c r="A483" s="51"/>
      <c r="B483" s="43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>
      <c r="A484" s="51"/>
      <c r="B484" s="43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>
      <c r="A485" s="51"/>
      <c r="B485" s="43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>
      <c r="A486" s="51"/>
      <c r="B486" s="43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>
      <c r="A487" s="51"/>
      <c r="B487" s="43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>
      <c r="A488" s="51"/>
      <c r="B488" s="43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>
      <c r="A489" s="51"/>
      <c r="B489" s="43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>
      <c r="A490" s="51"/>
      <c r="B490" s="43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>
      <c r="A491" s="51"/>
      <c r="B491" s="43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>
      <c r="A492" s="51"/>
      <c r="B492" s="43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>
      <c r="A493" s="51"/>
      <c r="B493" s="43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</row>
    <row r="494">
      <c r="A494" s="51"/>
      <c r="B494" s="43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>
      <c r="A495" s="51"/>
      <c r="B495" s="43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>
      <c r="A496" s="51"/>
      <c r="B496" s="43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>
      <c r="A497" s="51"/>
      <c r="B497" s="43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>
      <c r="A498" s="51"/>
      <c r="B498" s="43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>
      <c r="A499" s="51"/>
      <c r="B499" s="43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>
      <c r="A500" s="51"/>
      <c r="B500" s="43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>
      <c r="A501" s="51"/>
      <c r="B501" s="43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>
      <c r="A502" s="51"/>
      <c r="B502" s="43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>
      <c r="A503" s="51"/>
      <c r="B503" s="43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>
      <c r="A504" s="51"/>
      <c r="B504" s="43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>
      <c r="A505" s="51"/>
      <c r="B505" s="43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</row>
    <row r="506">
      <c r="A506" s="51"/>
      <c r="B506" s="43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>
      <c r="A507" s="51"/>
      <c r="B507" s="43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>
      <c r="A508" s="51"/>
      <c r="B508" s="43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>
      <c r="A509" s="51"/>
      <c r="B509" s="43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>
      <c r="A510" s="51"/>
      <c r="B510" s="43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>
      <c r="A511" s="51"/>
      <c r="B511" s="43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>
      <c r="A512" s="51"/>
      <c r="B512" s="43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>
      <c r="A513" s="51"/>
      <c r="B513" s="43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>
      <c r="A514" s="51"/>
      <c r="B514" s="43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>
      <c r="A515" s="51"/>
      <c r="B515" s="43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>
      <c r="A516" s="51"/>
      <c r="B516" s="43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>
      <c r="A517" s="51"/>
      <c r="B517" s="43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>
      <c r="A518" s="51"/>
      <c r="B518" s="43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>
      <c r="A519" s="51"/>
      <c r="B519" s="43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>
      <c r="A520" s="51"/>
      <c r="B520" s="43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</row>
    <row r="521">
      <c r="A521" s="51"/>
      <c r="B521" s="43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>
      <c r="A522" s="51"/>
      <c r="B522" s="43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>
      <c r="A523" s="51"/>
      <c r="B523" s="43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>
      <c r="A524" s="51"/>
      <c r="B524" s="43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>
      <c r="A525" s="51"/>
      <c r="B525" s="43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</row>
    <row r="526">
      <c r="A526" s="51"/>
      <c r="B526" s="43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</row>
    <row r="527">
      <c r="A527" s="51"/>
      <c r="B527" s="43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>
      <c r="A528" s="51"/>
      <c r="B528" s="43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>
      <c r="A529" s="51"/>
      <c r="B529" s="43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>
      <c r="A530" s="51"/>
      <c r="B530" s="43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>
      <c r="A531" s="51"/>
      <c r="B531" s="43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>
      <c r="A532" s="51"/>
      <c r="B532" s="43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>
      <c r="A533" s="51"/>
      <c r="B533" s="43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>
      <c r="A534" s="51"/>
      <c r="B534" s="43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>
      <c r="A535" s="51"/>
      <c r="B535" s="43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>
      <c r="A536" s="51"/>
      <c r="B536" s="43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>
      <c r="A537" s="51"/>
      <c r="B537" s="43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>
      <c r="A538" s="51"/>
      <c r="B538" s="43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>
      <c r="A539" s="51"/>
      <c r="B539" s="43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>
      <c r="A540" s="51"/>
      <c r="B540" s="43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>
      <c r="A541" s="51"/>
      <c r="B541" s="43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>
      <c r="A542" s="51"/>
      <c r="B542" s="43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>
      <c r="A543" s="51"/>
      <c r="B543" s="43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>
      <c r="A544" s="51"/>
      <c r="B544" s="43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>
      <c r="A545" s="51"/>
      <c r="B545" s="43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>
      <c r="A546" s="51"/>
      <c r="B546" s="43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>
      <c r="A547" s="51"/>
      <c r="B547" s="43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>
      <c r="A548" s="51"/>
      <c r="B548" s="43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>
      <c r="A549" s="51"/>
      <c r="B549" s="43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>
      <c r="A550" s="51"/>
      <c r="B550" s="43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>
      <c r="A551" s="51"/>
      <c r="B551" s="43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>
      <c r="A552" s="51"/>
      <c r="B552" s="43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>
      <c r="A553" s="51"/>
      <c r="B553" s="43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>
      <c r="A554" s="51"/>
      <c r="B554" s="43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>
      <c r="A555" s="51"/>
      <c r="B555" s="43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>
      <c r="A556" s="51"/>
      <c r="B556" s="43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>
      <c r="A557" s="51"/>
      <c r="B557" s="43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>
      <c r="A558" s="51"/>
      <c r="B558" s="43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>
      <c r="A559" s="51"/>
      <c r="B559" s="43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>
      <c r="A560" s="51"/>
      <c r="B560" s="43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>
      <c r="A561" s="51"/>
      <c r="B561" s="43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>
      <c r="A562" s="51"/>
      <c r="B562" s="43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>
      <c r="A563" s="51"/>
      <c r="B563" s="43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>
      <c r="A564" s="51"/>
      <c r="B564" s="43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>
      <c r="A565" s="51"/>
      <c r="B565" s="43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>
      <c r="A566" s="51"/>
      <c r="B566" s="43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>
      <c r="A567" s="51"/>
      <c r="B567" s="43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>
      <c r="A568" s="51"/>
      <c r="B568" s="43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>
      <c r="A569" s="51"/>
      <c r="B569" s="43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>
      <c r="A570" s="51"/>
      <c r="B570" s="43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>
      <c r="A571" s="51"/>
      <c r="B571" s="43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>
      <c r="A572" s="51"/>
      <c r="B572" s="43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>
      <c r="A573" s="51"/>
      <c r="B573" s="43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>
      <c r="A574" s="51"/>
      <c r="B574" s="43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>
      <c r="A575" s="51"/>
      <c r="B575" s="43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>
      <c r="A576" s="51"/>
      <c r="B576" s="43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>
      <c r="A577" s="51"/>
      <c r="B577" s="43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>
      <c r="A578" s="51"/>
      <c r="B578" s="43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>
      <c r="A579" s="51"/>
      <c r="B579" s="43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>
      <c r="A580" s="51"/>
      <c r="B580" s="43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>
      <c r="A581" s="51"/>
      <c r="B581" s="43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>
      <c r="A582" s="51"/>
      <c r="B582" s="43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>
      <c r="A583" s="51"/>
      <c r="B583" s="43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>
      <c r="A584" s="51"/>
      <c r="B584" s="43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>
      <c r="A585" s="51"/>
      <c r="B585" s="43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>
      <c r="A586" s="51"/>
      <c r="B586" s="43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>
      <c r="A587" s="51"/>
      <c r="B587" s="43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>
      <c r="A588" s="51"/>
      <c r="B588" s="43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>
      <c r="A589" s="51"/>
      <c r="B589" s="43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>
      <c r="A590" s="51"/>
      <c r="B590" s="43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>
      <c r="A591" s="51"/>
      <c r="B591" s="43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>
      <c r="A592" s="51"/>
      <c r="B592" s="43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>
      <c r="A593" s="51"/>
      <c r="B593" s="43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>
      <c r="A594" s="51"/>
      <c r="B594" s="43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>
      <c r="A595" s="51"/>
      <c r="B595" s="43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>
      <c r="A596" s="51"/>
      <c r="B596" s="43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>
      <c r="A597" s="51"/>
      <c r="B597" s="43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>
      <c r="A598" s="51"/>
      <c r="B598" s="43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>
      <c r="A599" s="51"/>
      <c r="B599" s="43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>
      <c r="A600" s="51"/>
      <c r="B600" s="43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>
      <c r="A601" s="51"/>
      <c r="B601" s="43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>
      <c r="A602" s="51"/>
      <c r="B602" s="43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>
      <c r="A603" s="51"/>
      <c r="B603" s="43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>
      <c r="A604" s="51"/>
      <c r="B604" s="43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>
      <c r="A605" s="51"/>
      <c r="B605" s="43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</row>
    <row r="606">
      <c r="A606" s="51"/>
      <c r="B606" s="43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>
      <c r="A607" s="51"/>
      <c r="B607" s="43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</row>
    <row r="608">
      <c r="A608" s="51"/>
      <c r="B608" s="43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</row>
    <row r="609">
      <c r="A609" s="51"/>
      <c r="B609" s="43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>
      <c r="A610" s="51"/>
      <c r="B610" s="43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>
      <c r="A611" s="51"/>
      <c r="B611" s="43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>
      <c r="A612" s="51"/>
      <c r="B612" s="43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>
      <c r="A613" s="51"/>
      <c r="B613" s="43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>
      <c r="A614" s="51"/>
      <c r="B614" s="43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>
      <c r="A615" s="51"/>
      <c r="B615" s="43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>
      <c r="A616" s="51"/>
      <c r="B616" s="43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>
      <c r="A617" s="51"/>
      <c r="B617" s="43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>
      <c r="A618" s="51"/>
      <c r="B618" s="43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</row>
    <row r="619">
      <c r="A619" s="51"/>
      <c r="B619" s="43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>
      <c r="A620" s="51"/>
      <c r="B620" s="43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>
      <c r="A621" s="51"/>
      <c r="B621" s="43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>
      <c r="A622" s="51"/>
      <c r="B622" s="43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>
      <c r="A623" s="51"/>
      <c r="B623" s="43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>
      <c r="A624" s="51"/>
      <c r="B624" s="43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>
      <c r="A625" s="51"/>
      <c r="B625" s="43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>
      <c r="A626" s="51"/>
      <c r="B626" s="43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>
      <c r="A627" s="51"/>
      <c r="B627" s="43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>
      <c r="A628" s="51"/>
      <c r="B628" s="43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>
      <c r="A629" s="51"/>
      <c r="B629" s="43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>
      <c r="A630" s="51"/>
      <c r="B630" s="43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>
      <c r="A631" s="51"/>
      <c r="B631" s="43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>
      <c r="A632" s="51"/>
      <c r="B632" s="43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>
      <c r="A633" s="51"/>
      <c r="B633" s="43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>
      <c r="A634" s="51"/>
      <c r="B634" s="43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>
      <c r="A635" s="51"/>
      <c r="B635" s="43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>
      <c r="A636" s="51"/>
      <c r="B636" s="43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</row>
    <row r="637">
      <c r="A637" s="51"/>
      <c r="B637" s="43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>
      <c r="A638" s="51"/>
      <c r="B638" s="43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>
      <c r="A639" s="51"/>
      <c r="B639" s="43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</row>
    <row r="640">
      <c r="A640" s="51"/>
      <c r="B640" s="43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>
      <c r="A641" s="51"/>
      <c r="B641" s="43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>
      <c r="A642" s="51"/>
      <c r="B642" s="43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>
      <c r="A643" s="51"/>
      <c r="B643" s="43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</row>
    <row r="644">
      <c r="A644" s="51"/>
      <c r="B644" s="43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</row>
    <row r="645">
      <c r="A645" s="51"/>
      <c r="B645" s="43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>
      <c r="A646" s="51"/>
      <c r="B646" s="43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>
      <c r="A647" s="51"/>
      <c r="B647" s="43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>
      <c r="A648" s="51"/>
      <c r="B648" s="43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>
      <c r="A649" s="51"/>
      <c r="B649" s="43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>
      <c r="A650" s="51"/>
      <c r="B650" s="43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</row>
    <row r="651">
      <c r="A651" s="51"/>
      <c r="B651" s="43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>
      <c r="A652" s="51"/>
      <c r="B652" s="43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</row>
    <row r="653">
      <c r="A653" s="51"/>
      <c r="B653" s="43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</row>
    <row r="654">
      <c r="A654" s="51"/>
      <c r="B654" s="43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>
      <c r="A655" s="51"/>
      <c r="B655" s="43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</row>
    <row r="656">
      <c r="A656" s="51"/>
      <c r="B656" s="43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>
      <c r="A657" s="51"/>
      <c r="B657" s="43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>
      <c r="A658" s="51"/>
      <c r="B658" s="43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>
      <c r="A659" s="51"/>
      <c r="B659" s="43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</row>
    <row r="660">
      <c r="A660" s="51"/>
      <c r="B660" s="43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</row>
    <row r="661">
      <c r="A661" s="51"/>
      <c r="B661" s="43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</row>
    <row r="662">
      <c r="A662" s="51"/>
      <c r="B662" s="43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>
      <c r="A663" s="51"/>
      <c r="B663" s="43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>
      <c r="A664" s="51"/>
      <c r="B664" s="43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>
      <c r="A665" s="51"/>
      <c r="B665" s="43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>
      <c r="A666" s="51"/>
      <c r="B666" s="43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>
      <c r="A667" s="51"/>
      <c r="B667" s="43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>
      <c r="A668" s="51"/>
      <c r="B668" s="43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>
      <c r="A669" s="51"/>
      <c r="B669" s="43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</row>
    <row r="670">
      <c r="A670" s="51"/>
      <c r="B670" s="43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>
      <c r="A671" s="51"/>
      <c r="B671" s="43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</row>
    <row r="672">
      <c r="A672" s="51"/>
      <c r="B672" s="43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</row>
    <row r="673">
      <c r="A673" s="51"/>
      <c r="B673" s="43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</row>
    <row r="674">
      <c r="A674" s="51"/>
      <c r="B674" s="43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>
      <c r="A675" s="51"/>
      <c r="B675" s="43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</row>
    <row r="676">
      <c r="A676" s="51"/>
      <c r="B676" s="43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>
      <c r="A677" s="51"/>
      <c r="B677" s="43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>
      <c r="A678" s="51"/>
      <c r="B678" s="43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</row>
    <row r="679">
      <c r="A679" s="51"/>
      <c r="B679" s="43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>
      <c r="A680" s="51"/>
      <c r="B680" s="43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</row>
    <row r="681">
      <c r="A681" s="51"/>
      <c r="B681" s="43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>
      <c r="A682" s="51"/>
      <c r="B682" s="43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</row>
    <row r="683">
      <c r="A683" s="51"/>
      <c r="B683" s="43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>
      <c r="A684" s="51"/>
      <c r="B684" s="43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>
      <c r="A685" s="51"/>
      <c r="B685" s="43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>
      <c r="A686" s="51"/>
      <c r="B686" s="43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>
      <c r="A687" s="51"/>
      <c r="B687" s="43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>
      <c r="A688" s="51"/>
      <c r="B688" s="43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>
      <c r="A689" s="51"/>
      <c r="B689" s="43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>
      <c r="A690" s="51"/>
      <c r="B690" s="43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>
      <c r="A691" s="51"/>
      <c r="B691" s="43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</row>
    <row r="692">
      <c r="A692" s="51"/>
      <c r="B692" s="43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>
      <c r="A693" s="51"/>
      <c r="B693" s="43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</row>
    <row r="694">
      <c r="A694" s="51"/>
      <c r="B694" s="43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>
      <c r="A695" s="51"/>
      <c r="B695" s="43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</row>
    <row r="696">
      <c r="A696" s="51"/>
      <c r="B696" s="43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</row>
    <row r="697">
      <c r="A697" s="51"/>
      <c r="B697" s="43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>
      <c r="A698" s="51"/>
      <c r="B698" s="43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>
      <c r="A699" s="51"/>
      <c r="B699" s="43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>
      <c r="A700" s="51"/>
      <c r="B700" s="43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>
      <c r="A701" s="51"/>
      <c r="B701" s="43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>
      <c r="A702" s="51"/>
      <c r="B702" s="43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>
      <c r="A703" s="51"/>
      <c r="B703" s="43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</row>
    <row r="704">
      <c r="A704" s="51"/>
      <c r="B704" s="43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>
      <c r="A705" s="51"/>
      <c r="B705" s="43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>
      <c r="A706" s="51"/>
      <c r="B706" s="43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</row>
    <row r="707">
      <c r="A707" s="51"/>
      <c r="B707" s="43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>
      <c r="A708" s="51"/>
      <c r="B708" s="43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</row>
    <row r="709">
      <c r="A709" s="51"/>
      <c r="B709" s="43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>
      <c r="A710" s="51"/>
      <c r="B710" s="43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</row>
    <row r="711">
      <c r="A711" s="51"/>
      <c r="B711" s="43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</row>
    <row r="712">
      <c r="A712" s="51"/>
      <c r="B712" s="43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>
      <c r="A713" s="51"/>
      <c r="B713" s="43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>
      <c r="A714" s="51"/>
      <c r="B714" s="43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>
      <c r="A715" s="51"/>
      <c r="B715" s="43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>
      <c r="A716" s="51"/>
      <c r="B716" s="43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>
      <c r="A717" s="51"/>
      <c r="B717" s="43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>
      <c r="A718" s="51"/>
      <c r="B718" s="43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>
      <c r="A719" s="51"/>
      <c r="B719" s="43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</row>
    <row r="720">
      <c r="A720" s="51"/>
      <c r="B720" s="43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</row>
    <row r="721">
      <c r="A721" s="51"/>
      <c r="B721" s="43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</row>
    <row r="722">
      <c r="A722" s="51"/>
      <c r="B722" s="43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</row>
    <row r="723">
      <c r="A723" s="51"/>
      <c r="B723" s="43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>
      <c r="A724" s="51"/>
      <c r="B724" s="43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>
      <c r="A725" s="51"/>
      <c r="B725" s="43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>
      <c r="A726" s="51"/>
      <c r="B726" s="43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>
      <c r="A727" s="51"/>
      <c r="B727" s="43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>
      <c r="A728" s="51"/>
      <c r="B728" s="43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>
      <c r="A729" s="51"/>
      <c r="B729" s="43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>
      <c r="A730" s="51"/>
      <c r="B730" s="43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>
      <c r="A731" s="51"/>
      <c r="B731" s="43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>
      <c r="A732" s="51"/>
      <c r="B732" s="43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>
      <c r="A733" s="51"/>
      <c r="B733" s="43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>
      <c r="A734" s="51"/>
      <c r="B734" s="43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>
      <c r="A735" s="51"/>
      <c r="B735" s="43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</row>
    <row r="736">
      <c r="A736" s="51"/>
      <c r="B736" s="43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>
      <c r="A737" s="51"/>
      <c r="B737" s="43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>
      <c r="A738" s="51"/>
      <c r="B738" s="43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</row>
    <row r="739">
      <c r="A739" s="51"/>
      <c r="B739" s="43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</row>
    <row r="740">
      <c r="A740" s="51"/>
      <c r="B740" s="43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</row>
    <row r="741">
      <c r="A741" s="51"/>
      <c r="B741" s="43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>
      <c r="A742" s="51"/>
      <c r="B742" s="43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>
      <c r="A743" s="51"/>
      <c r="B743" s="43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>
      <c r="A744" s="51"/>
      <c r="B744" s="43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</row>
    <row r="745">
      <c r="A745" s="51"/>
      <c r="B745" s="43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>
      <c r="A746" s="51"/>
      <c r="B746" s="43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</row>
    <row r="747">
      <c r="A747" s="51"/>
      <c r="B747" s="43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>
      <c r="A748" s="51"/>
      <c r="B748" s="43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>
      <c r="A749" s="51"/>
      <c r="B749" s="43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>
      <c r="A750" s="51"/>
      <c r="B750" s="43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>
      <c r="A751" s="51"/>
      <c r="B751" s="43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</row>
    <row r="752">
      <c r="A752" s="51"/>
      <c r="B752" s="43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>
      <c r="A753" s="51"/>
      <c r="B753" s="43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>
      <c r="A754" s="51"/>
      <c r="B754" s="43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>
      <c r="A755" s="51"/>
      <c r="B755" s="43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>
      <c r="A756" s="51"/>
      <c r="B756" s="43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>
      <c r="A757" s="51"/>
      <c r="B757" s="43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>
      <c r="A758" s="51"/>
      <c r="B758" s="43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>
      <c r="A759" s="51"/>
      <c r="B759" s="43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>
      <c r="A760" s="51"/>
      <c r="B760" s="43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</row>
    <row r="761">
      <c r="A761" s="51"/>
      <c r="B761" s="43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>
      <c r="A762" s="51"/>
      <c r="B762" s="43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>
      <c r="A763" s="51"/>
      <c r="B763" s="43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>
      <c r="A764" s="51"/>
      <c r="B764" s="43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</row>
    <row r="765">
      <c r="A765" s="51"/>
      <c r="B765" s="43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>
      <c r="A766" s="51"/>
      <c r="B766" s="43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>
      <c r="A767" s="51"/>
      <c r="B767" s="43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</row>
    <row r="768">
      <c r="A768" s="51"/>
      <c r="B768" s="43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>
      <c r="A769" s="51"/>
      <c r="B769" s="43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>
      <c r="A770" s="51"/>
      <c r="B770" s="43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>
      <c r="A771" s="51"/>
      <c r="B771" s="43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>
      <c r="A772" s="51"/>
      <c r="B772" s="43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>
      <c r="A773" s="51"/>
      <c r="B773" s="43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>
      <c r="A774" s="51"/>
      <c r="B774" s="43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>
      <c r="A775" s="51"/>
      <c r="B775" s="43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</row>
    <row r="776">
      <c r="A776" s="51"/>
      <c r="B776" s="43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>
      <c r="A777" s="51"/>
      <c r="B777" s="43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>
      <c r="A778" s="51"/>
      <c r="B778" s="43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>
      <c r="A779" s="51"/>
      <c r="B779" s="43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</row>
    <row r="780">
      <c r="A780" s="51"/>
      <c r="B780" s="43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>
      <c r="A781" s="51"/>
      <c r="B781" s="43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</row>
    <row r="782">
      <c r="A782" s="51"/>
      <c r="B782" s="43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</row>
    <row r="783">
      <c r="A783" s="51"/>
      <c r="B783" s="43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>
      <c r="A784" s="51"/>
      <c r="B784" s="43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>
      <c r="A785" s="51"/>
      <c r="B785" s="43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>
      <c r="A786" s="51"/>
      <c r="B786" s="43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>
      <c r="A787" s="51"/>
      <c r="B787" s="43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>
      <c r="A788" s="51"/>
      <c r="B788" s="43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</row>
    <row r="789">
      <c r="A789" s="51"/>
      <c r="B789" s="43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</row>
    <row r="790">
      <c r="A790" s="51"/>
      <c r="B790" s="43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>
      <c r="A791" s="51"/>
      <c r="B791" s="43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>
      <c r="A792" s="51"/>
      <c r="B792" s="43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</row>
    <row r="793">
      <c r="A793" s="51"/>
      <c r="B793" s="43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>
      <c r="A794" s="51"/>
      <c r="B794" s="43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>
      <c r="A795" s="51"/>
      <c r="B795" s="43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>
      <c r="A796" s="51"/>
      <c r="B796" s="43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>
      <c r="A797" s="51"/>
      <c r="B797" s="43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>
      <c r="A798" s="51"/>
      <c r="B798" s="43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>
      <c r="A799" s="51"/>
      <c r="B799" s="43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</row>
    <row r="800">
      <c r="A800" s="51"/>
      <c r="B800" s="43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>
      <c r="A801" s="51"/>
      <c r="B801" s="43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</row>
    <row r="802">
      <c r="A802" s="51"/>
      <c r="B802" s="43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</row>
    <row r="803">
      <c r="A803" s="51"/>
      <c r="B803" s="43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>
      <c r="A804" s="51"/>
      <c r="B804" s="43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>
      <c r="A805" s="51"/>
      <c r="B805" s="43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>
      <c r="A806" s="51"/>
      <c r="B806" s="43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  <row r="807">
      <c r="A807" s="51"/>
      <c r="B807" s="43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</row>
    <row r="808">
      <c r="A808" s="51"/>
      <c r="B808" s="43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</row>
    <row r="809">
      <c r="A809" s="51"/>
      <c r="B809" s="43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</row>
    <row r="810">
      <c r="A810" s="51"/>
      <c r="B810" s="43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</row>
    <row r="811">
      <c r="A811" s="51"/>
      <c r="B811" s="43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</row>
    <row r="812">
      <c r="A812" s="51"/>
      <c r="B812" s="43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</row>
    <row r="813">
      <c r="A813" s="51"/>
      <c r="B813" s="43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</row>
    <row r="814">
      <c r="A814" s="51"/>
      <c r="B814" s="43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</row>
    <row r="815">
      <c r="A815" s="51"/>
      <c r="B815" s="43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</row>
    <row r="816">
      <c r="A816" s="51"/>
      <c r="B816" s="43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</row>
    <row r="817">
      <c r="A817" s="51"/>
      <c r="B817" s="43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</row>
    <row r="818">
      <c r="A818" s="51"/>
      <c r="B818" s="43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</row>
    <row r="819">
      <c r="A819" s="51"/>
      <c r="B819" s="43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</row>
    <row r="820">
      <c r="A820" s="51"/>
      <c r="B820" s="43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</row>
    <row r="821">
      <c r="A821" s="51"/>
      <c r="B821" s="43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</row>
    <row r="822">
      <c r="A822" s="51"/>
      <c r="B822" s="43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</row>
    <row r="823">
      <c r="A823" s="51"/>
      <c r="B823" s="43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</row>
    <row r="824">
      <c r="A824" s="51"/>
      <c r="B824" s="43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</row>
    <row r="825">
      <c r="A825" s="51"/>
      <c r="B825" s="43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</row>
    <row r="826">
      <c r="A826" s="51"/>
      <c r="B826" s="43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</row>
    <row r="827">
      <c r="A827" s="51"/>
      <c r="B827" s="43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</row>
    <row r="828">
      <c r="A828" s="51"/>
      <c r="B828" s="43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</row>
    <row r="829">
      <c r="A829" s="51"/>
      <c r="B829" s="43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</row>
    <row r="830">
      <c r="A830" s="51"/>
      <c r="B830" s="43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</row>
    <row r="831">
      <c r="A831" s="51"/>
      <c r="B831" s="43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</row>
    <row r="832">
      <c r="A832" s="51"/>
      <c r="B832" s="43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</row>
    <row r="833">
      <c r="A833" s="51"/>
      <c r="B833" s="43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</row>
    <row r="834">
      <c r="A834" s="51"/>
      <c r="B834" s="43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</row>
    <row r="835">
      <c r="A835" s="51"/>
      <c r="B835" s="43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</row>
    <row r="836">
      <c r="A836" s="51"/>
      <c r="B836" s="43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</row>
    <row r="837">
      <c r="A837" s="51"/>
      <c r="B837" s="43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</row>
    <row r="838">
      <c r="A838" s="51"/>
      <c r="B838" s="43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</row>
    <row r="839">
      <c r="A839" s="51"/>
      <c r="B839" s="43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</row>
    <row r="840">
      <c r="A840" s="51"/>
      <c r="B840" s="43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</row>
    <row r="841">
      <c r="A841" s="51"/>
      <c r="B841" s="43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</row>
    <row r="842">
      <c r="A842" s="51"/>
      <c r="B842" s="43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</row>
    <row r="843">
      <c r="A843" s="51"/>
      <c r="B843" s="43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</row>
    <row r="844">
      <c r="A844" s="51"/>
      <c r="B844" s="43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</row>
    <row r="845">
      <c r="A845" s="51"/>
      <c r="B845" s="43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</row>
    <row r="846">
      <c r="A846" s="51"/>
      <c r="B846" s="43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</row>
    <row r="847">
      <c r="A847" s="51"/>
      <c r="B847" s="43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</row>
    <row r="848">
      <c r="A848" s="51"/>
      <c r="B848" s="43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</row>
    <row r="849">
      <c r="A849" s="51"/>
      <c r="B849" s="43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</row>
    <row r="850">
      <c r="A850" s="51"/>
      <c r="B850" s="43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</row>
    <row r="851">
      <c r="A851" s="51"/>
      <c r="B851" s="43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</row>
    <row r="852">
      <c r="A852" s="51"/>
      <c r="B852" s="43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</row>
    <row r="853">
      <c r="A853" s="51"/>
      <c r="B853" s="43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</row>
    <row r="854">
      <c r="A854" s="51"/>
      <c r="B854" s="43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</row>
    <row r="855">
      <c r="A855" s="51"/>
      <c r="B855" s="43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</row>
    <row r="856">
      <c r="A856" s="51"/>
      <c r="B856" s="43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</row>
    <row r="857">
      <c r="A857" s="51"/>
      <c r="B857" s="43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</row>
    <row r="858">
      <c r="A858" s="51"/>
      <c r="B858" s="43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</row>
    <row r="859">
      <c r="A859" s="51"/>
      <c r="B859" s="43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</row>
    <row r="860">
      <c r="A860" s="51"/>
      <c r="B860" s="43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</row>
    <row r="861">
      <c r="A861" s="51"/>
      <c r="B861" s="43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</row>
    <row r="862">
      <c r="A862" s="51"/>
      <c r="B862" s="43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</row>
    <row r="863">
      <c r="A863" s="51"/>
      <c r="B863" s="43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</row>
    <row r="864">
      <c r="A864" s="51"/>
      <c r="B864" s="43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</row>
    <row r="865">
      <c r="A865" s="51"/>
      <c r="B865" s="43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</row>
    <row r="866">
      <c r="A866" s="51"/>
      <c r="B866" s="43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</row>
    <row r="867">
      <c r="A867" s="51"/>
      <c r="B867" s="43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</row>
    <row r="868">
      <c r="A868" s="51"/>
      <c r="B868" s="43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</row>
    <row r="869">
      <c r="A869" s="51"/>
      <c r="B869" s="43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</row>
    <row r="870">
      <c r="A870" s="51"/>
      <c r="B870" s="43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</row>
    <row r="871">
      <c r="A871" s="51"/>
      <c r="B871" s="43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</row>
    <row r="872">
      <c r="A872" s="51"/>
      <c r="B872" s="43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</row>
    <row r="873">
      <c r="A873" s="51"/>
      <c r="B873" s="43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</row>
    <row r="874">
      <c r="A874" s="51"/>
      <c r="B874" s="43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</row>
    <row r="875">
      <c r="A875" s="51"/>
      <c r="B875" s="43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</row>
    <row r="876">
      <c r="A876" s="51"/>
      <c r="B876" s="43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</row>
    <row r="877">
      <c r="A877" s="51"/>
      <c r="B877" s="43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</row>
    <row r="878">
      <c r="A878" s="51"/>
      <c r="B878" s="43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</row>
    <row r="879">
      <c r="A879" s="51"/>
      <c r="B879" s="43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</row>
    <row r="880">
      <c r="A880" s="51"/>
      <c r="B880" s="43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</row>
    <row r="881">
      <c r="A881" s="51"/>
      <c r="B881" s="43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</row>
    <row r="882">
      <c r="A882" s="51"/>
      <c r="B882" s="43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</row>
    <row r="883">
      <c r="A883" s="51"/>
      <c r="B883" s="43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</row>
    <row r="884">
      <c r="A884" s="51"/>
      <c r="B884" s="43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</row>
    <row r="885">
      <c r="A885" s="51"/>
      <c r="B885" s="43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</row>
    <row r="886">
      <c r="A886" s="51"/>
      <c r="B886" s="43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</row>
    <row r="887">
      <c r="A887" s="51"/>
      <c r="B887" s="43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</row>
    <row r="888">
      <c r="A888" s="51"/>
      <c r="B888" s="43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</row>
    <row r="889">
      <c r="A889" s="51"/>
      <c r="B889" s="43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</row>
    <row r="890">
      <c r="A890" s="51"/>
      <c r="B890" s="43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</row>
    <row r="891">
      <c r="A891" s="51"/>
      <c r="B891" s="43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</row>
    <row r="892">
      <c r="A892" s="51"/>
      <c r="B892" s="43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</row>
    <row r="893">
      <c r="A893" s="51"/>
      <c r="B893" s="43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</row>
    <row r="894">
      <c r="A894" s="51"/>
      <c r="B894" s="43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</row>
    <row r="895">
      <c r="A895" s="51"/>
      <c r="B895" s="43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</row>
    <row r="896">
      <c r="A896" s="51"/>
      <c r="B896" s="43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</row>
    <row r="897">
      <c r="A897" s="51"/>
      <c r="B897" s="43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</row>
    <row r="898">
      <c r="A898" s="51"/>
      <c r="B898" s="43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</row>
    <row r="899">
      <c r="A899" s="51"/>
      <c r="B899" s="43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</row>
    <row r="900">
      <c r="A900" s="51"/>
      <c r="B900" s="43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</row>
    <row r="901">
      <c r="A901" s="51"/>
      <c r="B901" s="43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</row>
    <row r="902">
      <c r="A902" s="51"/>
      <c r="B902" s="43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</row>
    <row r="903">
      <c r="A903" s="51"/>
      <c r="B903" s="43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</row>
    <row r="904">
      <c r="A904" s="51"/>
      <c r="B904" s="43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</row>
    <row r="905">
      <c r="A905" s="51"/>
      <c r="B905" s="43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</row>
    <row r="906">
      <c r="A906" s="51"/>
      <c r="B906" s="43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</row>
    <row r="907">
      <c r="A907" s="51"/>
      <c r="B907" s="43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</row>
    <row r="908">
      <c r="A908" s="51"/>
      <c r="B908" s="43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</row>
    <row r="909">
      <c r="A909" s="51"/>
      <c r="B909" s="43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</row>
    <row r="910">
      <c r="A910" s="51"/>
      <c r="B910" s="43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</row>
    <row r="911">
      <c r="A911" s="51"/>
      <c r="B911" s="43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</row>
    <row r="912">
      <c r="A912" s="51"/>
      <c r="B912" s="43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</row>
    <row r="913">
      <c r="A913" s="51"/>
      <c r="B913" s="43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</row>
    <row r="914">
      <c r="A914" s="51"/>
      <c r="B914" s="43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</row>
    <row r="915">
      <c r="A915" s="51"/>
      <c r="B915" s="43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</row>
    <row r="916">
      <c r="A916" s="51"/>
      <c r="B916" s="43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</row>
    <row r="917">
      <c r="A917" s="51"/>
      <c r="B917" s="43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</row>
    <row r="918">
      <c r="A918" s="51"/>
      <c r="B918" s="43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</row>
    <row r="919">
      <c r="A919" s="51"/>
      <c r="B919" s="43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</row>
    <row r="920">
      <c r="A920" s="51"/>
      <c r="B920" s="43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</row>
    <row r="921">
      <c r="A921" s="51"/>
      <c r="B921" s="43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</row>
    <row r="922">
      <c r="A922" s="51"/>
      <c r="B922" s="43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</row>
    <row r="923">
      <c r="A923" s="51"/>
      <c r="B923" s="43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</row>
    <row r="924">
      <c r="A924" s="51"/>
      <c r="B924" s="43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</row>
    <row r="925">
      <c r="A925" s="51"/>
      <c r="B925" s="43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</row>
    <row r="926">
      <c r="A926" s="51"/>
      <c r="B926" s="43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</row>
    <row r="927">
      <c r="A927" s="51"/>
      <c r="B927" s="43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</row>
    <row r="928">
      <c r="A928" s="51"/>
      <c r="B928" s="43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</row>
    <row r="929">
      <c r="A929" s="51"/>
      <c r="B929" s="43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</row>
    <row r="930">
      <c r="A930" s="51"/>
      <c r="B930" s="43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</row>
    <row r="931">
      <c r="A931" s="51"/>
      <c r="B931" s="43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</row>
    <row r="932">
      <c r="A932" s="51"/>
      <c r="B932" s="43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</row>
    <row r="933">
      <c r="A933" s="51"/>
      <c r="B933" s="43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</row>
    <row r="934">
      <c r="A934" s="51"/>
      <c r="B934" s="43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</row>
    <row r="935">
      <c r="A935" s="51"/>
      <c r="B935" s="43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</row>
    <row r="936">
      <c r="A936" s="51"/>
      <c r="B936" s="43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</row>
    <row r="937">
      <c r="A937" s="51"/>
      <c r="B937" s="43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</row>
    <row r="938">
      <c r="A938" s="51"/>
      <c r="B938" s="43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5.86"/>
    <col customWidth="1" min="2" max="2" width="15.0"/>
    <col customWidth="1" min="3" max="5" width="10.14"/>
    <col customWidth="1" min="6" max="6" width="9.29"/>
    <col customWidth="1" min="7" max="7" width="10.0"/>
    <col customWidth="1" min="8" max="9" width="10.14"/>
    <col customWidth="1" min="10" max="10" width="13.0"/>
    <col customWidth="1" min="11" max="11" width="22.86"/>
    <col customWidth="1" min="12" max="12" width="22.14"/>
    <col customWidth="1" min="13" max="13" width="20.43"/>
    <col customWidth="1" min="14" max="14" width="114.14"/>
  </cols>
  <sheetData>
    <row r="1" ht="15.75" customHeight="1">
      <c r="A1" s="1" t="s">
        <v>0</v>
      </c>
      <c r="B1" s="2" t="s">
        <v>1</v>
      </c>
      <c r="C1" s="3" t="s">
        <v>3</v>
      </c>
      <c r="D1" s="2" t="s">
        <v>5</v>
      </c>
      <c r="E1" s="3" t="s">
        <v>6</v>
      </c>
      <c r="F1" s="3" t="s">
        <v>61</v>
      </c>
      <c r="G1" s="3" t="s">
        <v>62</v>
      </c>
      <c r="H1" s="3" t="s">
        <v>10</v>
      </c>
      <c r="I1" s="3" t="s">
        <v>11</v>
      </c>
      <c r="J1" s="3" t="s">
        <v>12</v>
      </c>
      <c r="K1" s="2" t="s">
        <v>13</v>
      </c>
      <c r="L1" s="3" t="s">
        <v>2</v>
      </c>
      <c r="M1" s="2" t="s">
        <v>15</v>
      </c>
      <c r="N1" s="14" t="s">
        <v>16</v>
      </c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12" t="s">
        <v>43</v>
      </c>
      <c r="B2" s="19"/>
      <c r="C2" s="2"/>
      <c r="D2" s="2"/>
      <c r="E2" s="2"/>
      <c r="F2" s="2"/>
      <c r="G2" s="3" t="s">
        <v>63</v>
      </c>
      <c r="H2" s="3" t="s">
        <v>64</v>
      </c>
      <c r="I2" s="3" t="s">
        <v>65</v>
      </c>
      <c r="J2" s="3" t="s">
        <v>66</v>
      </c>
      <c r="K2" s="3" t="s">
        <v>67</v>
      </c>
      <c r="L2" s="2"/>
      <c r="M2" s="2"/>
      <c r="N2" s="16"/>
      <c r="O2" s="16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>
      <c r="A3" s="35" t="s">
        <v>69</v>
      </c>
      <c r="B3" s="37"/>
      <c r="C3" s="38"/>
      <c r="D3" s="38"/>
      <c r="E3" s="38"/>
      <c r="F3" s="38"/>
      <c r="G3" s="38"/>
      <c r="H3" s="38"/>
      <c r="I3" s="38"/>
      <c r="J3" s="38"/>
      <c r="K3" s="27"/>
      <c r="L3" s="27"/>
      <c r="M3" s="27"/>
      <c r="N3" s="37"/>
      <c r="O3" s="16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>
      <c r="B4" s="16"/>
      <c r="C4" s="27"/>
      <c r="D4" s="27"/>
      <c r="E4" s="27"/>
      <c r="F4" s="38"/>
      <c r="G4" s="27"/>
      <c r="H4" s="27"/>
      <c r="I4" s="27"/>
      <c r="J4" s="27"/>
      <c r="K4" s="39"/>
      <c r="L4" s="27"/>
      <c r="M4" s="27"/>
      <c r="N4" s="16"/>
      <c r="O4" s="16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>
      <c r="A5" s="29" t="s">
        <v>77</v>
      </c>
      <c r="B5" s="41" t="s">
        <v>106</v>
      </c>
      <c r="C5" s="31" t="s">
        <v>109</v>
      </c>
      <c r="D5" s="31" t="s">
        <v>110</v>
      </c>
      <c r="E5" s="31" t="s">
        <v>111</v>
      </c>
      <c r="F5" s="38" t="str">
        <f t="shared" ref="F5:F10" si="1">E5-D5</f>
        <v>64</v>
      </c>
      <c r="G5" s="31" t="s">
        <v>113</v>
      </c>
      <c r="H5" s="31" t="s">
        <v>114</v>
      </c>
      <c r="I5" s="31" t="s">
        <v>115</v>
      </c>
      <c r="J5" s="31" t="s">
        <v>116</v>
      </c>
      <c r="K5" s="31" t="s">
        <v>117</v>
      </c>
      <c r="L5" s="31" t="s">
        <v>79</v>
      </c>
      <c r="M5" s="31" t="s">
        <v>118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>
      <c r="A6" s="29" t="s">
        <v>81</v>
      </c>
      <c r="B6" s="41" t="s">
        <v>119</v>
      </c>
      <c r="C6" s="31" t="s">
        <v>109</v>
      </c>
      <c r="D6" s="31" t="s">
        <v>120</v>
      </c>
      <c r="E6" s="31" t="s">
        <v>121</v>
      </c>
      <c r="F6" s="38" t="str">
        <f t="shared" si="1"/>
        <v>43</v>
      </c>
      <c r="G6" s="31" t="s">
        <v>113</v>
      </c>
      <c r="H6" s="31" t="s">
        <v>123</v>
      </c>
      <c r="I6" s="31" t="s">
        <v>124</v>
      </c>
      <c r="J6" s="31" t="s">
        <v>125</v>
      </c>
      <c r="K6" s="31" t="s">
        <v>127</v>
      </c>
      <c r="L6" s="31" t="s">
        <v>82</v>
      </c>
      <c r="M6" s="31" t="s">
        <v>130</v>
      </c>
      <c r="N6" s="47" t="s">
        <v>131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>
      <c r="A7" s="29" t="s">
        <v>83</v>
      </c>
      <c r="B7" s="41" t="s">
        <v>139</v>
      </c>
      <c r="C7" s="31" t="s">
        <v>109</v>
      </c>
      <c r="D7" s="31" t="s">
        <v>141</v>
      </c>
      <c r="E7" s="31" t="s">
        <v>142</v>
      </c>
      <c r="F7" s="38" t="str">
        <f t="shared" si="1"/>
        <v>75</v>
      </c>
      <c r="G7" s="31" t="s">
        <v>113</v>
      </c>
      <c r="H7" s="31" t="s">
        <v>143</v>
      </c>
      <c r="I7" s="31" t="s">
        <v>114</v>
      </c>
      <c r="J7" s="31" t="s">
        <v>144</v>
      </c>
      <c r="K7" s="31" t="s">
        <v>145</v>
      </c>
      <c r="L7" s="31" t="s">
        <v>84</v>
      </c>
      <c r="M7" s="31" t="s">
        <v>118</v>
      </c>
      <c r="N7" s="47" t="s">
        <v>146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ht="6.75" customHeight="1">
      <c r="A8" s="29" t="s">
        <v>85</v>
      </c>
      <c r="B8" s="41" t="s">
        <v>106</v>
      </c>
      <c r="C8" s="31" t="s">
        <v>147</v>
      </c>
      <c r="D8" s="31" t="s">
        <v>148</v>
      </c>
      <c r="E8" s="31" t="s">
        <v>149</v>
      </c>
      <c r="F8" s="38" t="str">
        <f t="shared" si="1"/>
        <v>57</v>
      </c>
      <c r="G8" s="31" t="s">
        <v>113</v>
      </c>
      <c r="H8" s="31" t="s">
        <v>153</v>
      </c>
      <c r="I8" s="31" t="s">
        <v>154</v>
      </c>
      <c r="J8" s="31" t="s">
        <v>133</v>
      </c>
      <c r="K8" s="31" t="s">
        <v>127</v>
      </c>
      <c r="L8" s="31" t="s">
        <v>79</v>
      </c>
      <c r="M8" s="31" t="s">
        <v>155</v>
      </c>
      <c r="N8" s="47" t="s">
        <v>157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>
      <c r="A9" s="29" t="s">
        <v>169</v>
      </c>
      <c r="B9" s="41" t="s">
        <v>106</v>
      </c>
      <c r="C9" s="31" t="s">
        <v>147</v>
      </c>
      <c r="D9" s="31" t="s">
        <v>152</v>
      </c>
      <c r="E9" s="31" t="s">
        <v>171</v>
      </c>
      <c r="F9" s="38" t="str">
        <f t="shared" si="1"/>
        <v>35</v>
      </c>
      <c r="G9" s="31" t="s">
        <v>113</v>
      </c>
      <c r="H9" s="31" t="s">
        <v>177</v>
      </c>
      <c r="I9" s="31" t="s">
        <v>178</v>
      </c>
      <c r="J9" s="31" t="s">
        <v>135</v>
      </c>
      <c r="K9" s="31" t="s">
        <v>133</v>
      </c>
      <c r="L9" s="31" t="s">
        <v>87</v>
      </c>
      <c r="M9" s="31" t="s">
        <v>164</v>
      </c>
      <c r="N9" s="47" t="s">
        <v>200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>
      <c r="A10" s="29" t="s">
        <v>88</v>
      </c>
      <c r="B10" s="41" t="s">
        <v>214</v>
      </c>
      <c r="C10" s="31" t="s">
        <v>109</v>
      </c>
      <c r="D10" s="31" t="s">
        <v>215</v>
      </c>
      <c r="E10" s="31" t="s">
        <v>224</v>
      </c>
      <c r="F10" s="38" t="str">
        <f t="shared" si="1"/>
        <v>53</v>
      </c>
      <c r="G10" s="31" t="s">
        <v>113</v>
      </c>
      <c r="H10" s="31" t="s">
        <v>178</v>
      </c>
      <c r="I10" s="31" t="s">
        <v>226</v>
      </c>
      <c r="J10" s="31" t="s">
        <v>227</v>
      </c>
      <c r="K10" s="31" t="s">
        <v>229</v>
      </c>
      <c r="L10" s="31" t="s">
        <v>82</v>
      </c>
      <c r="M10" s="31" t="s">
        <v>188</v>
      </c>
      <c r="N10" s="41" t="s">
        <v>233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>
      <c r="A11" s="36" t="s">
        <v>89</v>
      </c>
      <c r="B11" s="59" t="s">
        <v>126</v>
      </c>
      <c r="C11" s="31" t="s">
        <v>147</v>
      </c>
      <c r="D11" s="38" t="s">
        <v>215</v>
      </c>
      <c r="E11" s="27">
        <v>1936.0</v>
      </c>
      <c r="F11" s="38" t="s">
        <v>114</v>
      </c>
      <c r="G11" s="38" t="s">
        <v>113</v>
      </c>
      <c r="H11" s="27">
        <v>32.0</v>
      </c>
      <c r="I11" s="38" t="s">
        <v>253</v>
      </c>
      <c r="J11" s="38" t="s">
        <v>124</v>
      </c>
      <c r="K11" s="27">
        <v>30.0</v>
      </c>
      <c r="L11" s="31" t="s">
        <v>82</v>
      </c>
      <c r="M11" s="38" t="s">
        <v>254</v>
      </c>
      <c r="N11" s="47" t="s">
        <v>255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>
      <c r="A12" s="29" t="s">
        <v>90</v>
      </c>
      <c r="B12" s="41" t="s">
        <v>106</v>
      </c>
      <c r="C12" s="31" t="s">
        <v>147</v>
      </c>
      <c r="D12" s="31" t="s">
        <v>259</v>
      </c>
      <c r="E12" s="31" t="s">
        <v>260</v>
      </c>
      <c r="F12" s="38" t="str">
        <f t="shared" ref="F12:F17" si="2">E12-D12</f>
        <v>44</v>
      </c>
      <c r="G12" s="31" t="s">
        <v>113</v>
      </c>
      <c r="H12" s="31" t="s">
        <v>144</v>
      </c>
      <c r="I12" s="31" t="s">
        <v>268</v>
      </c>
      <c r="J12" s="31" t="s">
        <v>241</v>
      </c>
      <c r="K12" s="31" t="s">
        <v>144</v>
      </c>
      <c r="L12" s="31" t="s">
        <v>82</v>
      </c>
      <c r="M12" s="31" t="s">
        <v>270</v>
      </c>
      <c r="N12" s="47" t="s">
        <v>272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>
      <c r="A13" s="29" t="s">
        <v>91</v>
      </c>
      <c r="B13" s="41" t="s">
        <v>159</v>
      </c>
      <c r="C13" s="31" t="s">
        <v>109</v>
      </c>
      <c r="D13" s="31" t="s">
        <v>259</v>
      </c>
      <c r="E13" s="31" t="s">
        <v>278</v>
      </c>
      <c r="F13" s="38" t="str">
        <f t="shared" si="2"/>
        <v>31</v>
      </c>
      <c r="G13" s="31" t="s">
        <v>113</v>
      </c>
      <c r="H13" s="31" t="s">
        <v>178</v>
      </c>
      <c r="I13" s="31" t="s">
        <v>282</v>
      </c>
      <c r="J13" s="31" t="s">
        <v>241</v>
      </c>
      <c r="K13" s="31" t="s">
        <v>285</v>
      </c>
      <c r="L13" s="31" t="s">
        <v>92</v>
      </c>
      <c r="M13" s="31" t="s">
        <v>286</v>
      </c>
      <c r="N13" s="47" t="s">
        <v>287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>
      <c r="A14" s="29" t="s">
        <v>93</v>
      </c>
      <c r="B14" s="41" t="s">
        <v>256</v>
      </c>
      <c r="C14" s="31" t="s">
        <v>147</v>
      </c>
      <c r="D14" s="31" t="s">
        <v>291</v>
      </c>
      <c r="E14" s="31" t="s">
        <v>292</v>
      </c>
      <c r="F14" s="38" t="str">
        <f t="shared" si="2"/>
        <v>60</v>
      </c>
      <c r="G14" s="31" t="s">
        <v>113</v>
      </c>
      <c r="H14" s="31" t="s">
        <v>295</v>
      </c>
      <c r="I14" s="31" t="s">
        <v>296</v>
      </c>
      <c r="J14" s="31" t="s">
        <v>125</v>
      </c>
      <c r="K14" s="31" t="s">
        <v>297</v>
      </c>
      <c r="L14" s="31" t="s">
        <v>94</v>
      </c>
      <c r="M14" s="31" t="s">
        <v>299</v>
      </c>
      <c r="N14" s="41" t="s">
        <v>302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>
      <c r="A15" s="29" t="s">
        <v>95</v>
      </c>
      <c r="B15" s="41" t="s">
        <v>307</v>
      </c>
      <c r="C15" s="31" t="s">
        <v>147</v>
      </c>
      <c r="D15" s="31" t="s">
        <v>291</v>
      </c>
      <c r="E15" s="31" t="s">
        <v>309</v>
      </c>
      <c r="F15" s="38" t="str">
        <f t="shared" si="2"/>
        <v>88</v>
      </c>
      <c r="G15" s="31" t="s">
        <v>113</v>
      </c>
      <c r="H15" s="31" t="s">
        <v>295</v>
      </c>
      <c r="I15" s="31" t="s">
        <v>306</v>
      </c>
      <c r="J15" s="31" t="s">
        <v>124</v>
      </c>
      <c r="K15" s="31" t="s">
        <v>315</v>
      </c>
      <c r="L15" s="31" t="s">
        <v>82</v>
      </c>
      <c r="M15" s="31" t="s">
        <v>155</v>
      </c>
      <c r="N15" s="47" t="s">
        <v>316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>
      <c r="A16" s="29" t="s">
        <v>96</v>
      </c>
      <c r="B16" s="41" t="s">
        <v>126</v>
      </c>
      <c r="C16" s="31" t="s">
        <v>147</v>
      </c>
      <c r="D16" s="31" t="s">
        <v>174</v>
      </c>
      <c r="E16" s="31" t="s">
        <v>322</v>
      </c>
      <c r="F16" s="38" t="str">
        <f t="shared" si="2"/>
        <v>18</v>
      </c>
      <c r="G16" s="31" t="s">
        <v>113</v>
      </c>
      <c r="H16" s="31" t="s">
        <v>143</v>
      </c>
      <c r="I16" s="31" t="s">
        <v>324</v>
      </c>
      <c r="J16" s="31" t="s">
        <v>134</v>
      </c>
      <c r="K16" s="31" t="s">
        <v>177</v>
      </c>
      <c r="L16" s="31" t="s">
        <v>327</v>
      </c>
      <c r="M16" s="31" t="s">
        <v>164</v>
      </c>
      <c r="N16" s="47" t="s">
        <v>329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>
      <c r="A17" s="29" t="s">
        <v>98</v>
      </c>
      <c r="B17" s="41" t="s">
        <v>333</v>
      </c>
      <c r="C17" s="31" t="s">
        <v>147</v>
      </c>
      <c r="D17" s="31" t="s">
        <v>221</v>
      </c>
      <c r="E17" s="31" t="s">
        <v>335</v>
      </c>
      <c r="F17" s="38" t="str">
        <f t="shared" si="2"/>
        <v>43</v>
      </c>
      <c r="G17" s="31" t="s">
        <v>113</v>
      </c>
      <c r="H17" s="31" t="s">
        <v>336</v>
      </c>
      <c r="I17" s="31" t="s">
        <v>337</v>
      </c>
      <c r="J17" s="31" t="s">
        <v>226</v>
      </c>
      <c r="K17" s="31" t="s">
        <v>261</v>
      </c>
      <c r="L17" s="31" t="s">
        <v>82</v>
      </c>
      <c r="M17" s="31" t="s">
        <v>338</v>
      </c>
      <c r="N17" s="41" t="s">
        <v>339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>
      <c r="A18" s="29" t="s">
        <v>342</v>
      </c>
      <c r="B18" s="41" t="s">
        <v>344</v>
      </c>
      <c r="C18" s="31" t="s">
        <v>147</v>
      </c>
      <c r="D18" s="31" t="s">
        <v>347</v>
      </c>
      <c r="E18" s="31" t="s">
        <v>113</v>
      </c>
      <c r="F18" s="31" t="s">
        <v>113</v>
      </c>
      <c r="G18" s="31" t="s">
        <v>113</v>
      </c>
      <c r="H18" s="31" t="s">
        <v>245</v>
      </c>
      <c r="I18" s="31" t="s">
        <v>296</v>
      </c>
      <c r="J18" s="31" t="s">
        <v>124</v>
      </c>
      <c r="K18" s="31" t="s">
        <v>133</v>
      </c>
      <c r="L18" s="31" t="s">
        <v>87</v>
      </c>
      <c r="M18" s="31" t="s">
        <v>232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>
      <c r="A19" s="29" t="s">
        <v>100</v>
      </c>
      <c r="B19" s="41" t="s">
        <v>348</v>
      </c>
      <c r="C19" s="31" t="s">
        <v>349</v>
      </c>
      <c r="D19" s="31" t="s">
        <v>332</v>
      </c>
      <c r="E19" s="31" t="s">
        <v>350</v>
      </c>
      <c r="F19" s="38" t="str">
        <f t="shared" ref="F19:F20" si="3">E19-D19</f>
        <v>60</v>
      </c>
      <c r="G19" s="31" t="s">
        <v>113</v>
      </c>
      <c r="H19" s="31" t="s">
        <v>115</v>
      </c>
      <c r="I19" s="31" t="s">
        <v>354</v>
      </c>
      <c r="J19" s="31" t="s">
        <v>241</v>
      </c>
      <c r="K19" s="31" t="s">
        <v>356</v>
      </c>
      <c r="L19" s="31" t="s">
        <v>92</v>
      </c>
      <c r="M19" s="31" t="s">
        <v>155</v>
      </c>
      <c r="N19" s="47" t="s">
        <v>360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>
      <c r="A20" s="29" t="s">
        <v>101</v>
      </c>
      <c r="B20" s="41" t="s">
        <v>363</v>
      </c>
      <c r="C20" s="31" t="s">
        <v>147</v>
      </c>
      <c r="D20" s="31" t="s">
        <v>313</v>
      </c>
      <c r="E20" s="31" t="s">
        <v>350</v>
      </c>
      <c r="F20" s="38" t="str">
        <f t="shared" si="3"/>
        <v>59</v>
      </c>
      <c r="G20" s="31" t="s">
        <v>113</v>
      </c>
      <c r="H20" s="31" t="s">
        <v>366</v>
      </c>
      <c r="I20" s="31" t="s">
        <v>354</v>
      </c>
      <c r="J20" s="31" t="s">
        <v>241</v>
      </c>
      <c r="K20" s="31" t="s">
        <v>368</v>
      </c>
      <c r="L20" s="31" t="s">
        <v>79</v>
      </c>
      <c r="M20" s="31" t="s">
        <v>369</v>
      </c>
      <c r="N20" s="41" t="s">
        <v>370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>
      <c r="A21" s="36" t="s">
        <v>102</v>
      </c>
      <c r="B21" s="59" t="s">
        <v>106</v>
      </c>
      <c r="C21" s="31" t="s">
        <v>147</v>
      </c>
      <c r="D21" s="27">
        <v>1918.0</v>
      </c>
      <c r="E21" s="38" t="s">
        <v>373</v>
      </c>
      <c r="F21" s="38" t="s">
        <v>178</v>
      </c>
      <c r="G21" s="38" t="s">
        <v>113</v>
      </c>
      <c r="H21" s="38" t="s">
        <v>123</v>
      </c>
      <c r="I21" s="38" t="s">
        <v>282</v>
      </c>
      <c r="J21" s="38" t="s">
        <v>241</v>
      </c>
      <c r="K21" s="38" t="s">
        <v>374</v>
      </c>
      <c r="L21" s="31" t="s">
        <v>82</v>
      </c>
      <c r="M21" s="38" t="s">
        <v>375</v>
      </c>
      <c r="N21" s="37" t="s">
        <v>376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>
      <c r="A22" s="52" t="s">
        <v>103</v>
      </c>
      <c r="B22" s="16" t="s">
        <v>377</v>
      </c>
      <c r="C22" s="31" t="s">
        <v>147</v>
      </c>
      <c r="D22" s="27" t="s">
        <v>341</v>
      </c>
      <c r="E22" s="27">
        <v>1932.0</v>
      </c>
      <c r="F22" s="38" t="str">
        <f>E22-D22</f>
        <v>13</v>
      </c>
      <c r="G22" s="27" t="s">
        <v>113</v>
      </c>
      <c r="H22" s="38" t="s">
        <v>135</v>
      </c>
      <c r="I22" s="27" t="s">
        <v>381</v>
      </c>
      <c r="J22" s="27" t="s">
        <v>124</v>
      </c>
      <c r="K22" s="38" t="s">
        <v>382</v>
      </c>
      <c r="L22" s="31" t="s">
        <v>82</v>
      </c>
      <c r="M22" s="38" t="s">
        <v>383</v>
      </c>
      <c r="N22" s="47" t="s">
        <v>385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>
      <c r="A23" s="29" t="s">
        <v>194</v>
      </c>
      <c r="B23" s="41" t="s">
        <v>126</v>
      </c>
      <c r="C23" s="31" t="s">
        <v>147</v>
      </c>
      <c r="D23" s="31" t="s">
        <v>391</v>
      </c>
      <c r="E23" s="31" t="s">
        <v>113</v>
      </c>
      <c r="F23" s="38" t="s">
        <v>113</v>
      </c>
      <c r="G23" s="31" t="s">
        <v>113</v>
      </c>
      <c r="H23" s="31" t="s">
        <v>182</v>
      </c>
      <c r="I23" s="31" t="s">
        <v>392</v>
      </c>
      <c r="J23" s="31" t="s">
        <v>226</v>
      </c>
      <c r="K23" s="31" t="s">
        <v>261</v>
      </c>
      <c r="L23" s="31" t="s">
        <v>82</v>
      </c>
      <c r="M23" s="31" t="s">
        <v>338</v>
      </c>
      <c r="N23" s="47" t="s">
        <v>394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>
      <c r="A24" s="29" t="s">
        <v>198</v>
      </c>
      <c r="B24" s="41" t="s">
        <v>398</v>
      </c>
      <c r="C24" s="31" t="s">
        <v>147</v>
      </c>
      <c r="D24" s="31" t="s">
        <v>258</v>
      </c>
      <c r="E24" s="31" t="s">
        <v>149</v>
      </c>
      <c r="F24" s="38" t="str">
        <f>E24-D24</f>
        <v>37</v>
      </c>
      <c r="G24" s="31" t="s">
        <v>113</v>
      </c>
      <c r="H24" s="31" t="s">
        <v>402</v>
      </c>
      <c r="I24" s="31" t="s">
        <v>196</v>
      </c>
      <c r="J24" s="31" t="s">
        <v>404</v>
      </c>
      <c r="K24" s="31" t="s">
        <v>406</v>
      </c>
      <c r="L24" s="31" t="s">
        <v>97</v>
      </c>
      <c r="M24" s="31" t="s">
        <v>408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>
      <c r="A25" s="29" t="s">
        <v>202</v>
      </c>
      <c r="B25" s="41" t="s">
        <v>410</v>
      </c>
      <c r="C25" s="31" t="s">
        <v>147</v>
      </c>
      <c r="D25" s="31" t="s">
        <v>413</v>
      </c>
      <c r="E25" s="31" t="s">
        <v>113</v>
      </c>
      <c r="F25" s="31" t="s">
        <v>113</v>
      </c>
      <c r="G25" s="31" t="s">
        <v>113</v>
      </c>
      <c r="H25" s="31" t="s">
        <v>153</v>
      </c>
      <c r="I25" s="31" t="s">
        <v>414</v>
      </c>
      <c r="J25" s="31" t="s">
        <v>241</v>
      </c>
      <c r="K25" s="31" t="s">
        <v>415</v>
      </c>
      <c r="L25" s="31" t="s">
        <v>94</v>
      </c>
      <c r="M25" s="31" t="s">
        <v>416</v>
      </c>
      <c r="N25" s="47" t="s">
        <v>417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>
      <c r="A26" s="29" t="s">
        <v>203</v>
      </c>
      <c r="B26" s="41" t="s">
        <v>159</v>
      </c>
      <c r="C26" s="31" t="s">
        <v>147</v>
      </c>
      <c r="D26" s="31" t="s">
        <v>386</v>
      </c>
      <c r="E26" s="31" t="s">
        <v>418</v>
      </c>
      <c r="F26" s="38" t="str">
        <f t="shared" ref="F26:F27" si="4">E26-D26</f>
        <v>51</v>
      </c>
      <c r="G26" s="31" t="s">
        <v>113</v>
      </c>
      <c r="H26" s="31" t="s">
        <v>245</v>
      </c>
      <c r="I26" s="31" t="s">
        <v>421</v>
      </c>
      <c r="J26" s="31" t="s">
        <v>197</v>
      </c>
      <c r="K26" s="31" t="s">
        <v>125</v>
      </c>
      <c r="L26" s="31" t="s">
        <v>82</v>
      </c>
      <c r="M26" s="31" t="s">
        <v>164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>
      <c r="A27" s="29" t="s">
        <v>204</v>
      </c>
      <c r="B27" s="41" t="s">
        <v>214</v>
      </c>
      <c r="C27" s="31" t="s">
        <v>147</v>
      </c>
      <c r="D27" s="31" t="s">
        <v>386</v>
      </c>
      <c r="E27" s="31" t="s">
        <v>401</v>
      </c>
      <c r="F27" s="38" t="str">
        <f t="shared" si="4"/>
        <v>47</v>
      </c>
      <c r="G27" s="31" t="s">
        <v>113</v>
      </c>
      <c r="H27" s="31" t="s">
        <v>124</v>
      </c>
      <c r="I27" s="31" t="s">
        <v>429</v>
      </c>
      <c r="J27" s="31" t="s">
        <v>282</v>
      </c>
      <c r="K27" s="31" t="s">
        <v>430</v>
      </c>
      <c r="L27" s="31" t="s">
        <v>82</v>
      </c>
      <c r="M27" s="31" t="s">
        <v>432</v>
      </c>
      <c r="N27" s="41" t="s">
        <v>433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>
      <c r="A28" s="29" t="s">
        <v>435</v>
      </c>
      <c r="B28" s="41" t="s">
        <v>311</v>
      </c>
      <c r="C28" s="31" t="s">
        <v>147</v>
      </c>
      <c r="D28" s="31" t="s">
        <v>386</v>
      </c>
      <c r="E28" s="31" t="s">
        <v>113</v>
      </c>
      <c r="F28" s="38" t="s">
        <v>113</v>
      </c>
      <c r="G28" s="31" t="s">
        <v>113</v>
      </c>
      <c r="H28" s="31" t="s">
        <v>143</v>
      </c>
      <c r="I28" s="31" t="s">
        <v>135</v>
      </c>
      <c r="J28" s="31" t="s">
        <v>116</v>
      </c>
      <c r="K28" s="31" t="s">
        <v>177</v>
      </c>
      <c r="L28" s="31" t="s">
        <v>87</v>
      </c>
      <c r="M28" s="31" t="s">
        <v>232</v>
      </c>
      <c r="N28" s="47" t="s">
        <v>444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>
      <c r="A29" s="29" t="s">
        <v>210</v>
      </c>
      <c r="B29" s="41" t="s">
        <v>447</v>
      </c>
      <c r="C29" s="31" t="s">
        <v>147</v>
      </c>
      <c r="D29" s="31" t="s">
        <v>449</v>
      </c>
      <c r="E29" s="31" t="s">
        <v>451</v>
      </c>
      <c r="F29" s="38" t="str">
        <f t="shared" ref="F29:F31" si="5">E29-D29</f>
        <v>28</v>
      </c>
      <c r="G29" s="31" t="s">
        <v>113</v>
      </c>
      <c r="H29" s="31" t="s">
        <v>134</v>
      </c>
      <c r="I29" s="31" t="s">
        <v>392</v>
      </c>
      <c r="J29" s="31" t="s">
        <v>197</v>
      </c>
      <c r="K29" s="31" t="s">
        <v>125</v>
      </c>
      <c r="L29" s="31" t="s">
        <v>82</v>
      </c>
      <c r="M29" s="31" t="s">
        <v>270</v>
      </c>
      <c r="N29" s="47" t="s">
        <v>462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>
      <c r="A30" s="29" t="s">
        <v>212</v>
      </c>
      <c r="B30" s="41" t="s">
        <v>159</v>
      </c>
      <c r="C30" s="31" t="s">
        <v>349</v>
      </c>
      <c r="D30" s="31" t="s">
        <v>449</v>
      </c>
      <c r="E30" s="31" t="s">
        <v>463</v>
      </c>
      <c r="F30" s="38" t="str">
        <f t="shared" si="5"/>
        <v>12</v>
      </c>
      <c r="G30" s="31" t="s">
        <v>388</v>
      </c>
      <c r="H30" s="31" t="s">
        <v>124</v>
      </c>
      <c r="I30" s="31" t="s">
        <v>181</v>
      </c>
      <c r="J30" s="31" t="s">
        <v>261</v>
      </c>
      <c r="K30" s="31" t="s">
        <v>465</v>
      </c>
      <c r="L30" s="31" t="s">
        <v>92</v>
      </c>
      <c r="M30" s="31" t="s">
        <v>466</v>
      </c>
      <c r="N30" s="47" t="s">
        <v>467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ht="8.25" customHeight="1">
      <c r="A31" s="29" t="s">
        <v>213</v>
      </c>
      <c r="B31" s="41" t="s">
        <v>159</v>
      </c>
      <c r="C31" s="31" t="s">
        <v>147</v>
      </c>
      <c r="D31" s="31" t="s">
        <v>171</v>
      </c>
      <c r="E31" s="31" t="s">
        <v>418</v>
      </c>
      <c r="F31" s="38" t="str">
        <f t="shared" si="5"/>
        <v>40</v>
      </c>
      <c r="G31" s="31" t="s">
        <v>458</v>
      </c>
      <c r="H31" s="31" t="s">
        <v>404</v>
      </c>
      <c r="I31" s="31" t="s">
        <v>296</v>
      </c>
      <c r="J31" s="31" t="s">
        <v>124</v>
      </c>
      <c r="K31" s="31" t="s">
        <v>154</v>
      </c>
      <c r="L31" s="31" t="s">
        <v>82</v>
      </c>
      <c r="M31" s="31" t="s">
        <v>270</v>
      </c>
      <c r="N31" s="47" t="s">
        <v>471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>
      <c r="A32" s="29" t="s">
        <v>216</v>
      </c>
      <c r="B32" s="41" t="s">
        <v>344</v>
      </c>
      <c r="C32" s="31" t="s">
        <v>147</v>
      </c>
      <c r="D32" s="31" t="s">
        <v>474</v>
      </c>
      <c r="E32" s="31" t="s">
        <v>113</v>
      </c>
      <c r="F32" s="31" t="s">
        <v>113</v>
      </c>
      <c r="G32" s="31" t="s">
        <v>113</v>
      </c>
      <c r="H32" s="31" t="s">
        <v>475</v>
      </c>
      <c r="I32" s="31" t="s">
        <v>476</v>
      </c>
      <c r="J32" s="31" t="s">
        <v>282</v>
      </c>
      <c r="K32" s="31" t="s">
        <v>477</v>
      </c>
      <c r="L32" s="31" t="s">
        <v>97</v>
      </c>
      <c r="M32" s="31" t="s">
        <v>478</v>
      </c>
      <c r="N32" s="47" t="s">
        <v>479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>
      <c r="A33" s="29" t="s">
        <v>220</v>
      </c>
      <c r="B33" s="41" t="s">
        <v>483</v>
      </c>
      <c r="C33" s="31" t="s">
        <v>147</v>
      </c>
      <c r="D33" s="31" t="s">
        <v>485</v>
      </c>
      <c r="E33" s="31" t="s">
        <v>387</v>
      </c>
      <c r="F33" s="38" t="str">
        <f>E33-D33</f>
        <v>16</v>
      </c>
      <c r="G33" s="31" t="s">
        <v>113</v>
      </c>
      <c r="H33" s="31" t="s">
        <v>116</v>
      </c>
      <c r="I33" s="31" t="s">
        <v>489</v>
      </c>
      <c r="J33" s="31" t="s">
        <v>324</v>
      </c>
      <c r="K33" s="31" t="s">
        <v>135</v>
      </c>
      <c r="L33" s="31" t="s">
        <v>79</v>
      </c>
      <c r="M33" s="31" t="s">
        <v>270</v>
      </c>
      <c r="N33" s="15" t="s">
        <v>498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>
      <c r="A34" s="29" t="s">
        <v>503</v>
      </c>
      <c r="B34" s="41" t="s">
        <v>256</v>
      </c>
      <c r="C34" s="31" t="s">
        <v>147</v>
      </c>
      <c r="D34" s="31" t="s">
        <v>505</v>
      </c>
      <c r="E34" s="31" t="s">
        <v>113</v>
      </c>
      <c r="F34" s="31" t="s">
        <v>113</v>
      </c>
      <c r="G34" s="31" t="s">
        <v>113</v>
      </c>
      <c r="H34" s="31" t="s">
        <v>116</v>
      </c>
      <c r="I34" s="31" t="s">
        <v>509</v>
      </c>
      <c r="J34" s="31" t="s">
        <v>423</v>
      </c>
      <c r="K34" s="31" t="s">
        <v>135</v>
      </c>
      <c r="L34" s="31" t="s">
        <v>87</v>
      </c>
      <c r="M34" s="31" t="s">
        <v>270</v>
      </c>
      <c r="N34" s="47" t="s">
        <v>510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>
      <c r="A35" s="29" t="s">
        <v>231</v>
      </c>
      <c r="B35" s="41" t="s">
        <v>344</v>
      </c>
      <c r="C35" s="31" t="s">
        <v>349</v>
      </c>
      <c r="D35" s="31" t="s">
        <v>446</v>
      </c>
      <c r="E35" s="31" t="s">
        <v>518</v>
      </c>
      <c r="F35" s="38" t="str">
        <f>E35-D35</f>
        <v>25</v>
      </c>
      <c r="G35" s="31" t="s">
        <v>113</v>
      </c>
      <c r="H35" s="31" t="s">
        <v>144</v>
      </c>
      <c r="I35" s="31" t="s">
        <v>166</v>
      </c>
      <c r="J35" s="31" t="s">
        <v>116</v>
      </c>
      <c r="K35" s="31" t="s">
        <v>524</v>
      </c>
      <c r="L35" s="31" t="s">
        <v>97</v>
      </c>
      <c r="M35" s="31" t="s">
        <v>525</v>
      </c>
      <c r="N35" s="47" t="s">
        <v>526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>
      <c r="A36" s="54" t="s">
        <v>235</v>
      </c>
      <c r="B36" s="16" t="s">
        <v>344</v>
      </c>
      <c r="C36" s="38" t="s">
        <v>147</v>
      </c>
      <c r="D36" s="27" t="s">
        <v>531</v>
      </c>
      <c r="E36" s="38" t="s">
        <v>113</v>
      </c>
      <c r="F36" s="76" t="s">
        <v>113</v>
      </c>
      <c r="G36" s="38" t="s">
        <v>113</v>
      </c>
      <c r="H36" s="27" t="s">
        <v>306</v>
      </c>
      <c r="I36" s="27" t="s">
        <v>544</v>
      </c>
      <c r="J36" s="27" t="s">
        <v>282</v>
      </c>
      <c r="K36" s="38" t="s">
        <v>547</v>
      </c>
      <c r="L36" s="31" t="s">
        <v>82</v>
      </c>
      <c r="M36" s="38" t="s">
        <v>548</v>
      </c>
      <c r="N36" s="74" t="str">
        <f>HYPERLINK("http://en.wikipedia.org/wiki/CarGoTram","http://en.wikipedia.org/wiki/CarGoTram")</f>
        <v>http://en.wikipedia.org/wiki/CarGoTram</v>
      </c>
      <c r="O36" s="16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>
      <c r="A37" s="29" t="s">
        <v>239</v>
      </c>
      <c r="B37" s="41" t="s">
        <v>311</v>
      </c>
      <c r="C37" s="31" t="s">
        <v>147</v>
      </c>
      <c r="D37" s="31" t="s">
        <v>565</v>
      </c>
      <c r="E37" s="31" t="s">
        <v>113</v>
      </c>
      <c r="F37" s="31" t="s">
        <v>113</v>
      </c>
      <c r="G37" s="31" t="s">
        <v>113</v>
      </c>
      <c r="H37" s="31" t="s">
        <v>178</v>
      </c>
      <c r="I37" s="31" t="s">
        <v>567</v>
      </c>
      <c r="J37" s="31" t="s">
        <v>166</v>
      </c>
      <c r="K37" s="31" t="s">
        <v>569</v>
      </c>
      <c r="L37" s="31" t="s">
        <v>570</v>
      </c>
      <c r="M37" s="31" t="s">
        <v>375</v>
      </c>
      <c r="N37" s="15" t="s">
        <v>572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>
      <c r="A38" s="36" t="s">
        <v>240</v>
      </c>
      <c r="B38" s="59" t="s">
        <v>345</v>
      </c>
      <c r="C38" s="38" t="s">
        <v>147</v>
      </c>
      <c r="D38" s="27" t="s">
        <v>580</v>
      </c>
      <c r="E38" s="27" t="s">
        <v>113</v>
      </c>
      <c r="F38" s="76" t="s">
        <v>113</v>
      </c>
      <c r="G38" s="27" t="s">
        <v>113</v>
      </c>
      <c r="H38" s="38" t="s">
        <v>178</v>
      </c>
      <c r="I38" s="27">
        <v>163.0</v>
      </c>
      <c r="J38" s="27">
        <v>40.0</v>
      </c>
      <c r="K38" s="31" t="s">
        <v>582</v>
      </c>
      <c r="L38" s="31" t="s">
        <v>82</v>
      </c>
      <c r="M38" s="38" t="s">
        <v>586</v>
      </c>
      <c r="N38" s="49" t="s">
        <v>588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>
      <c r="A39" s="29" t="s">
        <v>243</v>
      </c>
      <c r="B39" s="41" t="s">
        <v>214</v>
      </c>
      <c r="C39" s="31" t="s">
        <v>147</v>
      </c>
      <c r="D39" s="31" t="s">
        <v>585</v>
      </c>
      <c r="E39" s="31" t="s">
        <v>113</v>
      </c>
      <c r="F39" s="76" t="s">
        <v>113</v>
      </c>
      <c r="G39" s="31" t="s">
        <v>113</v>
      </c>
      <c r="H39" s="31" t="s">
        <v>366</v>
      </c>
      <c r="I39" s="31" t="s">
        <v>594</v>
      </c>
      <c r="J39" s="31" t="s">
        <v>324</v>
      </c>
      <c r="K39" s="31" t="s">
        <v>596</v>
      </c>
      <c r="L39" s="31" t="s">
        <v>82</v>
      </c>
      <c r="M39" s="31" t="s">
        <v>597</v>
      </c>
      <c r="N39" s="47" t="s">
        <v>599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>
      <c r="B40" s="41"/>
      <c r="C40" s="31"/>
      <c r="D40" s="31"/>
      <c r="E40" s="43"/>
      <c r="F40" s="43"/>
      <c r="G40" s="43"/>
      <c r="H40" s="43"/>
      <c r="I40" s="43"/>
      <c r="J40" s="43"/>
      <c r="K40" s="43"/>
      <c r="L40" s="43"/>
      <c r="M40" s="43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>
      <c r="A41" s="13"/>
      <c r="B41" s="20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>
      <c r="A42" s="13"/>
      <c r="B42" s="41"/>
      <c r="C42" s="31"/>
      <c r="D42" s="31"/>
      <c r="E42" s="31"/>
      <c r="F42" s="38"/>
      <c r="G42" s="31"/>
      <c r="H42" s="31"/>
      <c r="I42" s="31"/>
      <c r="J42" s="31"/>
      <c r="K42" s="31"/>
      <c r="L42" s="31"/>
      <c r="M42" s="43"/>
      <c r="N42" s="53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>
      <c r="A43" s="51"/>
      <c r="B43" s="20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>
      <c r="A44" s="51"/>
      <c r="B44" s="20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>
      <c r="A45" s="51"/>
      <c r="B45" s="20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>
      <c r="A46" s="51"/>
      <c r="B46" s="20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>
      <c r="A47" s="51"/>
      <c r="B47" s="20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>
      <c r="A48" s="51"/>
      <c r="B48" s="20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>
      <c r="A49" s="51"/>
      <c r="B49" s="20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>
      <c r="A50" s="51"/>
      <c r="B50" s="20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>
      <c r="A51" s="51"/>
      <c r="B51" s="20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>
      <c r="A52" s="51"/>
      <c r="B52" s="20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>
      <c r="A53" s="51"/>
      <c r="B53" s="20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>
      <c r="A54" s="51"/>
      <c r="B54" s="20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>
      <c r="A55" s="51"/>
      <c r="B55" s="20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>
      <c r="A56" s="51"/>
      <c r="B56" s="20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>
      <c r="A57" s="51"/>
      <c r="B57" s="20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>
      <c r="A58" s="51"/>
      <c r="B58" s="20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>
      <c r="A59" s="51"/>
      <c r="B59" s="20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>
      <c r="A60" s="51"/>
      <c r="B60" s="20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>
      <c r="A61" s="51"/>
      <c r="B61" s="20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>
      <c r="A62" s="51"/>
      <c r="B62" s="20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>
      <c r="A63" s="51"/>
      <c r="B63" s="20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>
      <c r="A64" s="51"/>
      <c r="B64" s="20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>
      <c r="A65" s="51"/>
      <c r="B65" s="20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>
      <c r="A66" s="51"/>
      <c r="B66" s="20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>
      <c r="A67" s="51"/>
      <c r="B67" s="20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>
      <c r="A68" s="51"/>
      <c r="B68" s="20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>
      <c r="A69" s="51"/>
      <c r="B69" s="20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>
      <c r="A70" s="51"/>
      <c r="B70" s="20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>
      <c r="A71" s="51"/>
      <c r="B71" s="20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>
      <c r="A72" s="51"/>
      <c r="B72" s="20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>
      <c r="A73" s="51"/>
      <c r="B73" s="20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>
      <c r="A74" s="51"/>
      <c r="B74" s="20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>
      <c r="A75" s="51"/>
      <c r="B75" s="20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>
      <c r="A76" s="51"/>
      <c r="B76" s="20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>
      <c r="A77" s="51"/>
      <c r="B77" s="20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>
      <c r="A78" s="51"/>
      <c r="B78" s="20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>
      <c r="A79" s="51"/>
      <c r="B79" s="20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>
      <c r="A80" s="51"/>
      <c r="B80" s="20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>
      <c r="A81" s="51"/>
      <c r="B81" s="20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>
      <c r="A82" s="51"/>
      <c r="B82" s="20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>
      <c r="A83" s="51"/>
      <c r="B83" s="20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>
      <c r="A84" s="51"/>
      <c r="B84" s="20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>
      <c r="A85" s="51"/>
      <c r="B85" s="20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>
      <c r="A86" s="51"/>
      <c r="B86" s="20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>
      <c r="A87" s="51"/>
      <c r="B87" s="20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>
      <c r="A88" s="51"/>
      <c r="B88" s="20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>
      <c r="A89" s="51"/>
      <c r="B89" s="20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>
      <c r="A90" s="51"/>
      <c r="B90" s="20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>
      <c r="A91" s="51"/>
      <c r="B91" s="20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>
      <c r="A92" s="51"/>
      <c r="B92" s="20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>
      <c r="A93" s="51"/>
      <c r="B93" s="20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>
      <c r="A94" s="51"/>
      <c r="B94" s="20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>
      <c r="A95" s="51"/>
      <c r="B95" s="20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>
      <c r="A96" s="51"/>
      <c r="B96" s="20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>
      <c r="A97" s="51"/>
      <c r="B97" s="20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>
      <c r="A98" s="51"/>
      <c r="B98" s="20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>
      <c r="A99" s="51"/>
      <c r="B99" s="20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>
      <c r="A100" s="51"/>
      <c r="B100" s="20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>
      <c r="A101" s="51"/>
      <c r="B101" s="20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>
      <c r="A102" s="51"/>
      <c r="B102" s="20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>
      <c r="A103" s="51"/>
      <c r="B103" s="20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>
      <c r="A104" s="51"/>
      <c r="B104" s="20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>
      <c r="A105" s="51"/>
      <c r="B105" s="20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>
      <c r="A106" s="51"/>
      <c r="B106" s="20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>
      <c r="A107" s="51"/>
      <c r="B107" s="20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>
      <c r="A108" s="51"/>
      <c r="B108" s="20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>
      <c r="A109" s="51"/>
      <c r="B109" s="20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>
      <c r="A110" s="51"/>
      <c r="B110" s="20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>
      <c r="A111" s="51"/>
      <c r="B111" s="20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</row>
    <row r="112">
      <c r="A112" s="51"/>
      <c r="B112" s="20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</row>
    <row r="113">
      <c r="A113" s="51"/>
      <c r="B113" s="20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</row>
    <row r="114">
      <c r="A114" s="51"/>
      <c r="B114" s="20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</row>
    <row r="115">
      <c r="A115" s="51"/>
      <c r="B115" s="20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>
      <c r="A116" s="51"/>
      <c r="B116" s="20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>
      <c r="A117" s="51"/>
      <c r="B117" s="20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>
      <c r="A118" s="51"/>
      <c r="B118" s="20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>
      <c r="A119" s="51"/>
      <c r="B119" s="20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>
      <c r="A120" s="51"/>
      <c r="B120" s="20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>
      <c r="A121" s="51"/>
      <c r="B121" s="20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>
      <c r="A122" s="51"/>
      <c r="B122" s="20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>
      <c r="A123" s="51"/>
      <c r="B123" s="20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>
      <c r="A124" s="51"/>
      <c r="B124" s="20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>
      <c r="A125" s="51"/>
      <c r="B125" s="20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</row>
    <row r="126">
      <c r="A126" s="51"/>
      <c r="B126" s="20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</row>
    <row r="127">
      <c r="A127" s="51"/>
      <c r="B127" s="20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</row>
    <row r="128">
      <c r="A128" s="51"/>
      <c r="B128" s="20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>
      <c r="A129" s="51"/>
      <c r="B129" s="20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>
      <c r="A130" s="51"/>
      <c r="B130" s="20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>
      <c r="A131" s="51"/>
      <c r="B131" s="20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</row>
    <row r="132">
      <c r="A132" s="51"/>
      <c r="B132" s="20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>
      <c r="A133" s="51"/>
      <c r="B133" s="20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>
      <c r="A134" s="51"/>
      <c r="B134" s="20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>
      <c r="A135" s="51"/>
      <c r="B135" s="20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>
      <c r="A136" s="51"/>
      <c r="B136" s="20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>
      <c r="A137" s="51"/>
      <c r="B137" s="20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>
      <c r="A138" s="51"/>
      <c r="B138" s="20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>
      <c r="A139" s="51"/>
      <c r="B139" s="20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>
      <c r="A140" s="51"/>
      <c r="B140" s="20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>
      <c r="A141" s="51"/>
      <c r="B141" s="20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>
      <c r="A142" s="51"/>
      <c r="B142" s="20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>
      <c r="A143" s="51"/>
      <c r="B143" s="20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>
      <c r="A144" s="51"/>
      <c r="B144" s="20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>
      <c r="A145" s="51"/>
      <c r="B145" s="20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>
      <c r="A146" s="51"/>
      <c r="B146" s="20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>
      <c r="A147" s="51"/>
      <c r="B147" s="20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>
      <c r="A148" s="51"/>
      <c r="B148" s="20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>
      <c r="A149" s="51"/>
      <c r="B149" s="20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>
      <c r="A150" s="51"/>
      <c r="B150" s="20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>
      <c r="A151" s="51"/>
      <c r="B151" s="20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>
      <c r="A152" s="51"/>
      <c r="B152" s="20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>
      <c r="A153" s="51"/>
      <c r="B153" s="20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>
      <c r="A154" s="51"/>
      <c r="B154" s="20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>
      <c r="A155" s="51"/>
      <c r="B155" s="20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>
      <c r="A156" s="51"/>
      <c r="B156" s="20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>
      <c r="A157" s="51"/>
      <c r="B157" s="20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>
      <c r="A158" s="51"/>
      <c r="B158" s="20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>
      <c r="A159" s="51"/>
      <c r="B159" s="20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>
      <c r="A160" s="51"/>
      <c r="B160" s="20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>
      <c r="A161" s="51"/>
      <c r="B161" s="20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>
      <c r="A162" s="51"/>
      <c r="B162" s="20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>
      <c r="A163" s="51"/>
      <c r="B163" s="20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>
      <c r="A164" s="51"/>
      <c r="B164" s="20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>
      <c r="A165" s="51"/>
      <c r="B165" s="20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>
      <c r="A166" s="51"/>
      <c r="B166" s="20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>
      <c r="A167" s="51"/>
      <c r="B167" s="20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>
      <c r="A168" s="51"/>
      <c r="B168" s="20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>
      <c r="A169" s="51"/>
      <c r="B169" s="20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>
      <c r="A170" s="51"/>
      <c r="B170" s="20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>
      <c r="A171" s="51"/>
      <c r="B171" s="20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>
      <c r="A172" s="51"/>
      <c r="B172" s="20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>
      <c r="A173" s="51"/>
      <c r="B173" s="20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>
      <c r="A174" s="51"/>
      <c r="B174" s="20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>
      <c r="A175" s="51"/>
      <c r="B175" s="20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>
      <c r="A176" s="51"/>
      <c r="B176" s="20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>
      <c r="A177" s="51"/>
      <c r="B177" s="20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>
      <c r="A178" s="51"/>
      <c r="B178" s="20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>
      <c r="A179" s="51"/>
      <c r="B179" s="20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>
      <c r="A180" s="51"/>
      <c r="B180" s="20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>
      <c r="A181" s="51"/>
      <c r="B181" s="20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>
      <c r="A182" s="51"/>
      <c r="B182" s="20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>
      <c r="A183" s="51"/>
      <c r="B183" s="20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>
      <c r="A184" s="51"/>
      <c r="B184" s="20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>
      <c r="A185" s="51"/>
      <c r="B185" s="20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>
      <c r="A186" s="51"/>
      <c r="B186" s="20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>
      <c r="A187" s="51"/>
      <c r="B187" s="20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>
      <c r="A188" s="51"/>
      <c r="B188" s="20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>
      <c r="A189" s="51"/>
      <c r="B189" s="20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>
      <c r="A190" s="51"/>
      <c r="B190" s="20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>
      <c r="A191" s="51"/>
      <c r="B191" s="20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>
      <c r="A192" s="51"/>
      <c r="B192" s="20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>
      <c r="A193" s="51"/>
      <c r="B193" s="20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>
      <c r="A194" s="51"/>
      <c r="B194" s="20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>
      <c r="A195" s="51"/>
      <c r="B195" s="20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>
      <c r="A196" s="51"/>
      <c r="B196" s="20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>
      <c r="A197" s="51"/>
      <c r="B197" s="20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>
      <c r="A198" s="51"/>
      <c r="B198" s="20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>
      <c r="A199" s="51"/>
      <c r="B199" s="20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>
      <c r="A200" s="51"/>
      <c r="B200" s="20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>
      <c r="A201" s="51"/>
      <c r="B201" s="20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>
      <c r="A202" s="51"/>
      <c r="B202" s="20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>
      <c r="A203" s="51"/>
      <c r="B203" s="20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>
      <c r="A204" s="51"/>
      <c r="B204" s="20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>
      <c r="A205" s="51"/>
      <c r="B205" s="20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>
      <c r="A206" s="51"/>
      <c r="B206" s="20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>
      <c r="A207" s="51"/>
      <c r="B207" s="20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>
      <c r="A208" s="51"/>
      <c r="B208" s="20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>
      <c r="A209" s="51"/>
      <c r="B209" s="20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>
      <c r="A210" s="51"/>
      <c r="B210" s="20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>
      <c r="A211" s="51"/>
      <c r="B211" s="20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>
      <c r="A212" s="51"/>
      <c r="B212" s="20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>
      <c r="A213" s="51"/>
      <c r="B213" s="20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>
      <c r="A214" s="51"/>
      <c r="B214" s="20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>
      <c r="A215" s="51"/>
      <c r="B215" s="20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>
      <c r="A216" s="51"/>
      <c r="B216" s="20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>
      <c r="A217" s="51"/>
      <c r="B217" s="20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>
      <c r="A218" s="51"/>
      <c r="B218" s="20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>
      <c r="A219" s="51"/>
      <c r="B219" s="20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>
      <c r="A220" s="51"/>
      <c r="B220" s="20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>
      <c r="A221" s="51"/>
      <c r="B221" s="20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>
      <c r="A222" s="51"/>
      <c r="B222" s="20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>
      <c r="A223" s="51"/>
      <c r="B223" s="20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>
      <c r="A224" s="51"/>
      <c r="B224" s="20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>
      <c r="A225" s="51"/>
      <c r="B225" s="20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>
      <c r="A226" s="51"/>
      <c r="B226" s="20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>
      <c r="A227" s="51"/>
      <c r="B227" s="20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>
      <c r="A228" s="51"/>
      <c r="B228" s="20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>
      <c r="A229" s="51"/>
      <c r="B229" s="20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>
      <c r="A230" s="51"/>
      <c r="B230" s="20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>
      <c r="A231" s="51"/>
      <c r="B231" s="20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>
      <c r="A232" s="51"/>
      <c r="B232" s="20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>
      <c r="A233" s="51"/>
      <c r="B233" s="20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>
      <c r="A234" s="51"/>
      <c r="B234" s="20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>
      <c r="A235" s="51"/>
      <c r="B235" s="20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>
      <c r="A236" s="51"/>
      <c r="B236" s="20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>
      <c r="A237" s="51"/>
      <c r="B237" s="20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>
      <c r="A238" s="51"/>
      <c r="B238" s="20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>
      <c r="A239" s="51"/>
      <c r="B239" s="20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>
      <c r="A240" s="51"/>
      <c r="B240" s="20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>
      <c r="A241" s="51"/>
      <c r="B241" s="20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>
      <c r="A242" s="51"/>
      <c r="B242" s="20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>
      <c r="A243" s="51"/>
      <c r="B243" s="20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>
      <c r="A244" s="51"/>
      <c r="B244" s="20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>
      <c r="A245" s="51"/>
      <c r="B245" s="20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>
      <c r="A246" s="51"/>
      <c r="B246" s="20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>
      <c r="A247" s="51"/>
      <c r="B247" s="20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>
      <c r="A248" s="51"/>
      <c r="B248" s="20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>
      <c r="A249" s="51"/>
      <c r="B249" s="20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>
      <c r="A250" s="51"/>
      <c r="B250" s="20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>
      <c r="A251" s="51"/>
      <c r="B251" s="20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>
      <c r="A252" s="51"/>
      <c r="B252" s="20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>
      <c r="A253" s="51"/>
      <c r="B253" s="20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>
      <c r="A254" s="51"/>
      <c r="B254" s="20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>
      <c r="A255" s="51"/>
      <c r="B255" s="20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>
      <c r="A256" s="51"/>
      <c r="B256" s="20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>
      <c r="A257" s="51"/>
      <c r="B257" s="20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>
      <c r="A258" s="51"/>
      <c r="B258" s="20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>
      <c r="A259" s="51"/>
      <c r="B259" s="20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>
      <c r="A260" s="51"/>
      <c r="B260" s="20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>
      <c r="A261" s="51"/>
      <c r="B261" s="20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>
      <c r="A262" s="51"/>
      <c r="B262" s="20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>
      <c r="A263" s="51"/>
      <c r="B263" s="20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>
      <c r="A264" s="51"/>
      <c r="B264" s="20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>
      <c r="A265" s="51"/>
      <c r="B265" s="20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>
      <c r="A266" s="51"/>
      <c r="B266" s="20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>
      <c r="A267" s="51"/>
      <c r="B267" s="20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  <row r="268">
      <c r="A268" s="51"/>
      <c r="B268" s="20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</row>
    <row r="269">
      <c r="A269" s="51"/>
      <c r="B269" s="20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</row>
    <row r="270">
      <c r="A270" s="51"/>
      <c r="B270" s="20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</row>
    <row r="271">
      <c r="A271" s="51"/>
      <c r="B271" s="20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</row>
    <row r="272">
      <c r="A272" s="51"/>
      <c r="B272" s="20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</row>
    <row r="273">
      <c r="A273" s="51"/>
      <c r="B273" s="20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</row>
    <row r="274">
      <c r="A274" s="51"/>
      <c r="B274" s="20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</row>
    <row r="275">
      <c r="A275" s="51"/>
      <c r="B275" s="20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</row>
    <row r="276">
      <c r="A276" s="51"/>
      <c r="B276" s="20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</row>
    <row r="277">
      <c r="A277" s="51"/>
      <c r="B277" s="20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</row>
    <row r="278">
      <c r="A278" s="51"/>
      <c r="B278" s="20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</row>
    <row r="279">
      <c r="A279" s="51"/>
      <c r="B279" s="20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</row>
    <row r="280">
      <c r="A280" s="51"/>
      <c r="B280" s="20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</row>
    <row r="281">
      <c r="A281" s="51"/>
      <c r="B281" s="20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</row>
    <row r="282">
      <c r="A282" s="51"/>
      <c r="B282" s="20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</row>
    <row r="283">
      <c r="A283" s="51"/>
      <c r="B283" s="20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</row>
    <row r="284">
      <c r="A284" s="51"/>
      <c r="B284" s="20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</row>
    <row r="285">
      <c r="A285" s="51"/>
      <c r="B285" s="20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</row>
    <row r="286">
      <c r="A286" s="51"/>
      <c r="B286" s="20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</row>
    <row r="287">
      <c r="A287" s="51"/>
      <c r="B287" s="20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</row>
    <row r="288">
      <c r="A288" s="51"/>
      <c r="B288" s="20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</row>
    <row r="289">
      <c r="A289" s="51"/>
      <c r="B289" s="20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</row>
    <row r="290">
      <c r="A290" s="51"/>
      <c r="B290" s="20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</row>
    <row r="291">
      <c r="A291" s="51"/>
      <c r="B291" s="20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</row>
    <row r="292">
      <c r="A292" s="51"/>
      <c r="B292" s="20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</row>
    <row r="293">
      <c r="A293" s="51"/>
      <c r="B293" s="20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</row>
    <row r="294">
      <c r="A294" s="51"/>
      <c r="B294" s="20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</row>
    <row r="295">
      <c r="A295" s="51"/>
      <c r="B295" s="20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</row>
    <row r="296">
      <c r="A296" s="51"/>
      <c r="B296" s="20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</row>
    <row r="297">
      <c r="A297" s="51"/>
      <c r="B297" s="20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</row>
    <row r="298">
      <c r="A298" s="51"/>
      <c r="B298" s="20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</row>
    <row r="299">
      <c r="A299" s="51"/>
      <c r="B299" s="20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</row>
    <row r="300">
      <c r="A300" s="51"/>
      <c r="B300" s="20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</row>
    <row r="301">
      <c r="A301" s="51"/>
      <c r="B301" s="20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</row>
    <row r="302">
      <c r="A302" s="51"/>
      <c r="B302" s="20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</row>
    <row r="303">
      <c r="A303" s="51"/>
      <c r="B303" s="20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</row>
    <row r="304">
      <c r="A304" s="51"/>
      <c r="B304" s="20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</row>
    <row r="305">
      <c r="A305" s="51"/>
      <c r="B305" s="20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</row>
    <row r="306">
      <c r="A306" s="51"/>
      <c r="B306" s="20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</row>
    <row r="307">
      <c r="A307" s="51"/>
      <c r="B307" s="20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</row>
    <row r="308">
      <c r="A308" s="51"/>
      <c r="B308" s="20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</row>
    <row r="309">
      <c r="A309" s="51"/>
      <c r="B309" s="20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</row>
    <row r="310">
      <c r="A310" s="51"/>
      <c r="B310" s="20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</row>
    <row r="311">
      <c r="A311" s="51"/>
      <c r="B311" s="20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</row>
    <row r="312">
      <c r="A312" s="51"/>
      <c r="B312" s="20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</row>
    <row r="313">
      <c r="A313" s="51"/>
      <c r="B313" s="20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</row>
    <row r="314">
      <c r="A314" s="51"/>
      <c r="B314" s="20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</row>
    <row r="315">
      <c r="A315" s="51"/>
      <c r="B315" s="20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</row>
    <row r="316">
      <c r="A316" s="51"/>
      <c r="B316" s="20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</row>
    <row r="317">
      <c r="A317" s="51"/>
      <c r="B317" s="20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</row>
    <row r="318">
      <c r="A318" s="51"/>
      <c r="B318" s="20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</row>
    <row r="319">
      <c r="A319" s="51"/>
      <c r="B319" s="20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</row>
    <row r="320">
      <c r="A320" s="51"/>
      <c r="B320" s="20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</row>
    <row r="321">
      <c r="A321" s="51"/>
      <c r="B321" s="20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</row>
    <row r="322">
      <c r="A322" s="51"/>
      <c r="B322" s="20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</row>
    <row r="323">
      <c r="A323" s="51"/>
      <c r="B323" s="20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</row>
    <row r="324">
      <c r="A324" s="51"/>
      <c r="B324" s="20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</row>
    <row r="325">
      <c r="A325" s="51"/>
      <c r="B325" s="20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</row>
    <row r="326">
      <c r="A326" s="51"/>
      <c r="B326" s="20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</row>
    <row r="327">
      <c r="A327" s="51"/>
      <c r="B327" s="20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</row>
    <row r="328">
      <c r="A328" s="51"/>
      <c r="B328" s="20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</row>
    <row r="329">
      <c r="A329" s="51"/>
      <c r="B329" s="20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</row>
    <row r="330">
      <c r="A330" s="51"/>
      <c r="B330" s="20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</row>
    <row r="331">
      <c r="A331" s="51"/>
      <c r="B331" s="20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</row>
    <row r="332">
      <c r="A332" s="51"/>
      <c r="B332" s="20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</row>
    <row r="333">
      <c r="A333" s="51"/>
      <c r="B333" s="20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</row>
    <row r="334">
      <c r="A334" s="51"/>
      <c r="B334" s="20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</row>
    <row r="335">
      <c r="A335" s="51"/>
      <c r="B335" s="20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</row>
    <row r="336">
      <c r="A336" s="51"/>
      <c r="B336" s="20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</row>
    <row r="337">
      <c r="A337" s="51"/>
      <c r="B337" s="20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</row>
    <row r="338">
      <c r="A338" s="51"/>
      <c r="B338" s="20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</row>
    <row r="339">
      <c r="A339" s="51"/>
      <c r="B339" s="20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</row>
    <row r="340">
      <c r="A340" s="51"/>
      <c r="B340" s="20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</row>
    <row r="341">
      <c r="A341" s="51"/>
      <c r="B341" s="20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</row>
    <row r="342">
      <c r="A342" s="51"/>
      <c r="B342" s="20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</row>
    <row r="343">
      <c r="A343" s="51"/>
      <c r="B343" s="20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</row>
    <row r="344">
      <c r="A344" s="51"/>
      <c r="B344" s="20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</row>
    <row r="345">
      <c r="A345" s="51"/>
      <c r="B345" s="20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</row>
    <row r="346">
      <c r="A346" s="51"/>
      <c r="B346" s="20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</row>
    <row r="347">
      <c r="A347" s="51"/>
      <c r="B347" s="20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</row>
    <row r="348">
      <c r="A348" s="51"/>
      <c r="B348" s="20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</row>
    <row r="349">
      <c r="A349" s="51"/>
      <c r="B349" s="20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</row>
    <row r="350">
      <c r="A350" s="51"/>
      <c r="B350" s="20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</row>
    <row r="351">
      <c r="A351" s="51"/>
      <c r="B351" s="20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</row>
    <row r="352">
      <c r="A352" s="51"/>
      <c r="B352" s="20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</row>
    <row r="353">
      <c r="A353" s="51"/>
      <c r="B353" s="20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</row>
    <row r="354">
      <c r="A354" s="51"/>
      <c r="B354" s="20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</row>
    <row r="355">
      <c r="A355" s="51"/>
      <c r="B355" s="20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</row>
    <row r="356">
      <c r="A356" s="51"/>
      <c r="B356" s="20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</row>
    <row r="357">
      <c r="A357" s="51"/>
      <c r="B357" s="20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</row>
    <row r="358">
      <c r="A358" s="51"/>
      <c r="B358" s="20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</row>
    <row r="359">
      <c r="A359" s="51"/>
      <c r="B359" s="20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</row>
    <row r="360">
      <c r="A360" s="51"/>
      <c r="B360" s="20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</row>
    <row r="361">
      <c r="A361" s="51"/>
      <c r="B361" s="20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</row>
    <row r="362">
      <c r="A362" s="51"/>
      <c r="B362" s="20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</row>
    <row r="363">
      <c r="A363" s="51"/>
      <c r="B363" s="20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</row>
    <row r="364">
      <c r="A364" s="51"/>
      <c r="B364" s="20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</row>
    <row r="365">
      <c r="A365" s="51"/>
      <c r="B365" s="20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</row>
    <row r="366">
      <c r="A366" s="51"/>
      <c r="B366" s="20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</row>
    <row r="367">
      <c r="A367" s="51"/>
      <c r="B367" s="20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</row>
    <row r="368">
      <c r="A368" s="51"/>
      <c r="B368" s="20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</row>
    <row r="369">
      <c r="A369" s="51"/>
      <c r="B369" s="20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</row>
    <row r="370">
      <c r="A370" s="51"/>
      <c r="B370" s="20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</row>
    <row r="371">
      <c r="A371" s="51"/>
      <c r="B371" s="20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</row>
    <row r="372">
      <c r="A372" s="51"/>
      <c r="B372" s="20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</row>
    <row r="373">
      <c r="A373" s="51"/>
      <c r="B373" s="20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</row>
    <row r="374">
      <c r="A374" s="51"/>
      <c r="B374" s="20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</row>
    <row r="375">
      <c r="A375" s="51"/>
      <c r="B375" s="20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</row>
    <row r="376">
      <c r="A376" s="51"/>
      <c r="B376" s="20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</row>
    <row r="377">
      <c r="A377" s="51"/>
      <c r="B377" s="20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</row>
    <row r="378">
      <c r="A378" s="51"/>
      <c r="B378" s="20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</row>
    <row r="379">
      <c r="A379" s="51"/>
      <c r="B379" s="20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</row>
    <row r="380">
      <c r="A380" s="51"/>
      <c r="B380" s="20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</row>
    <row r="381">
      <c r="A381" s="51"/>
      <c r="B381" s="20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</row>
    <row r="382">
      <c r="A382" s="51"/>
      <c r="B382" s="20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</row>
    <row r="383">
      <c r="A383" s="51"/>
      <c r="B383" s="20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</row>
    <row r="384">
      <c r="A384" s="51"/>
      <c r="B384" s="20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</row>
    <row r="385">
      <c r="A385" s="51"/>
      <c r="B385" s="20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</row>
    <row r="386">
      <c r="A386" s="51"/>
      <c r="B386" s="20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</row>
    <row r="387">
      <c r="A387" s="51"/>
      <c r="B387" s="20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</row>
    <row r="388">
      <c r="A388" s="51"/>
      <c r="B388" s="20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</row>
    <row r="389">
      <c r="A389" s="51"/>
      <c r="B389" s="20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</row>
    <row r="390">
      <c r="A390" s="51"/>
      <c r="B390" s="20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</row>
    <row r="391">
      <c r="A391" s="51"/>
      <c r="B391" s="20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</row>
    <row r="392">
      <c r="A392" s="51"/>
      <c r="B392" s="20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</row>
    <row r="393">
      <c r="A393" s="51"/>
      <c r="B393" s="20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</row>
    <row r="394">
      <c r="A394" s="51"/>
      <c r="B394" s="20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</row>
    <row r="395">
      <c r="A395" s="51"/>
      <c r="B395" s="20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</row>
    <row r="396">
      <c r="A396" s="51"/>
      <c r="B396" s="20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</row>
    <row r="397">
      <c r="A397" s="51"/>
      <c r="B397" s="20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</row>
    <row r="398">
      <c r="A398" s="51"/>
      <c r="B398" s="20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</row>
    <row r="399">
      <c r="A399" s="51"/>
      <c r="B399" s="20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</row>
    <row r="400">
      <c r="A400" s="51"/>
      <c r="B400" s="20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</row>
    <row r="401">
      <c r="A401" s="51"/>
      <c r="B401" s="20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</row>
    <row r="402">
      <c r="A402" s="51"/>
      <c r="B402" s="20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</row>
    <row r="403">
      <c r="A403" s="51"/>
      <c r="B403" s="20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</row>
    <row r="404">
      <c r="A404" s="51"/>
      <c r="B404" s="20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</row>
    <row r="405">
      <c r="A405" s="51"/>
      <c r="B405" s="20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</row>
    <row r="406">
      <c r="A406" s="51"/>
      <c r="B406" s="20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</row>
    <row r="407">
      <c r="A407" s="51"/>
      <c r="B407" s="20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</row>
    <row r="408">
      <c r="A408" s="51"/>
      <c r="B408" s="20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</row>
    <row r="409">
      <c r="A409" s="51"/>
      <c r="B409" s="20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</row>
    <row r="410">
      <c r="A410" s="51"/>
      <c r="B410" s="20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</row>
    <row r="411">
      <c r="A411" s="51"/>
      <c r="B411" s="20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</row>
    <row r="412">
      <c r="A412" s="51"/>
      <c r="B412" s="20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</row>
    <row r="413">
      <c r="A413" s="51"/>
      <c r="B413" s="20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</row>
    <row r="414">
      <c r="A414" s="51"/>
      <c r="B414" s="20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</row>
    <row r="415">
      <c r="A415" s="51"/>
      <c r="B415" s="20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</row>
    <row r="416">
      <c r="A416" s="51"/>
      <c r="B416" s="20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</row>
    <row r="417">
      <c r="A417" s="51"/>
      <c r="B417" s="20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</row>
    <row r="418">
      <c r="A418" s="51"/>
      <c r="B418" s="20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</row>
    <row r="419">
      <c r="A419" s="51"/>
      <c r="B419" s="20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</row>
    <row r="420">
      <c r="A420" s="51"/>
      <c r="B420" s="20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</row>
    <row r="421">
      <c r="A421" s="51"/>
      <c r="B421" s="20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</row>
    <row r="422">
      <c r="A422" s="51"/>
      <c r="B422" s="20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</row>
    <row r="423">
      <c r="A423" s="51"/>
      <c r="B423" s="20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</row>
    <row r="424">
      <c r="A424" s="51"/>
      <c r="B424" s="20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</row>
    <row r="425">
      <c r="A425" s="51"/>
      <c r="B425" s="20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</row>
    <row r="426">
      <c r="A426" s="51"/>
      <c r="B426" s="20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</row>
    <row r="427">
      <c r="A427" s="51"/>
      <c r="B427" s="20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</row>
    <row r="428">
      <c r="A428" s="51"/>
      <c r="B428" s="20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</row>
    <row r="429">
      <c r="A429" s="51"/>
      <c r="B429" s="20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</row>
    <row r="430">
      <c r="A430" s="51"/>
      <c r="B430" s="20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</row>
    <row r="431">
      <c r="A431" s="51"/>
      <c r="B431" s="20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</row>
    <row r="432">
      <c r="A432" s="51"/>
      <c r="B432" s="20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</row>
    <row r="433">
      <c r="A433" s="51"/>
      <c r="B433" s="20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</row>
    <row r="434">
      <c r="A434" s="51"/>
      <c r="B434" s="20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</row>
    <row r="435">
      <c r="A435" s="51"/>
      <c r="B435" s="20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</row>
    <row r="436">
      <c r="A436" s="51"/>
      <c r="B436" s="20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</row>
    <row r="437">
      <c r="A437" s="51"/>
      <c r="B437" s="20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</row>
    <row r="438">
      <c r="A438" s="51"/>
      <c r="B438" s="20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</row>
    <row r="439">
      <c r="A439" s="51"/>
      <c r="B439" s="20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</row>
    <row r="440">
      <c r="A440" s="51"/>
      <c r="B440" s="20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</row>
    <row r="441">
      <c r="A441" s="51"/>
      <c r="B441" s="20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</row>
    <row r="442">
      <c r="A442" s="51"/>
      <c r="B442" s="20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</row>
    <row r="443">
      <c r="A443" s="51"/>
      <c r="B443" s="20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</row>
    <row r="444">
      <c r="A444" s="51"/>
      <c r="B444" s="20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</row>
    <row r="445">
      <c r="A445" s="51"/>
      <c r="B445" s="20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</row>
    <row r="446">
      <c r="A446" s="51"/>
      <c r="B446" s="20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</row>
    <row r="447">
      <c r="A447" s="51"/>
      <c r="B447" s="20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</row>
    <row r="448">
      <c r="A448" s="51"/>
      <c r="B448" s="20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</row>
    <row r="449">
      <c r="A449" s="51"/>
      <c r="B449" s="20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</row>
    <row r="450">
      <c r="A450" s="51"/>
      <c r="B450" s="20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</row>
    <row r="451">
      <c r="A451" s="51"/>
      <c r="B451" s="20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</row>
    <row r="452">
      <c r="A452" s="51"/>
      <c r="B452" s="20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</row>
    <row r="453">
      <c r="A453" s="51"/>
      <c r="B453" s="20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</row>
    <row r="454">
      <c r="A454" s="51"/>
      <c r="B454" s="20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</row>
    <row r="455">
      <c r="A455" s="51"/>
      <c r="B455" s="20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</row>
    <row r="456">
      <c r="A456" s="51"/>
      <c r="B456" s="20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</row>
    <row r="457">
      <c r="A457" s="51"/>
      <c r="B457" s="20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</row>
    <row r="458">
      <c r="A458" s="51"/>
      <c r="B458" s="20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</row>
    <row r="459">
      <c r="A459" s="51"/>
      <c r="B459" s="20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</row>
    <row r="460">
      <c r="A460" s="51"/>
      <c r="B460" s="20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</row>
    <row r="461">
      <c r="A461" s="51"/>
      <c r="B461" s="20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</row>
    <row r="462">
      <c r="A462" s="51"/>
      <c r="B462" s="20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</row>
    <row r="463">
      <c r="A463" s="51"/>
      <c r="B463" s="20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</row>
    <row r="464">
      <c r="A464" s="51"/>
      <c r="B464" s="20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</row>
    <row r="465">
      <c r="A465" s="51"/>
      <c r="B465" s="20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</row>
    <row r="466">
      <c r="A466" s="51"/>
      <c r="B466" s="20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</row>
    <row r="467">
      <c r="A467" s="51"/>
      <c r="B467" s="20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</row>
    <row r="468">
      <c r="A468" s="51"/>
      <c r="B468" s="20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</row>
    <row r="469">
      <c r="A469" s="51"/>
      <c r="B469" s="20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</row>
    <row r="470">
      <c r="A470" s="51"/>
      <c r="B470" s="20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</row>
    <row r="471">
      <c r="A471" s="51"/>
      <c r="B471" s="20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</row>
    <row r="472">
      <c r="A472" s="51"/>
      <c r="B472" s="20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</row>
    <row r="473">
      <c r="A473" s="51"/>
      <c r="B473" s="20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</row>
    <row r="474">
      <c r="A474" s="51"/>
      <c r="B474" s="20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</row>
    <row r="475">
      <c r="A475" s="51"/>
      <c r="B475" s="20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</row>
    <row r="476">
      <c r="A476" s="51"/>
      <c r="B476" s="20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</row>
    <row r="477">
      <c r="A477" s="51"/>
      <c r="B477" s="20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</row>
    <row r="478">
      <c r="A478" s="51"/>
      <c r="B478" s="20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</row>
    <row r="479">
      <c r="A479" s="51"/>
      <c r="B479" s="20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</row>
    <row r="480">
      <c r="A480" s="51"/>
      <c r="B480" s="20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</row>
    <row r="481">
      <c r="A481" s="51"/>
      <c r="B481" s="20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</row>
    <row r="482">
      <c r="A482" s="51"/>
      <c r="B482" s="20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</row>
    <row r="483">
      <c r="A483" s="51"/>
      <c r="B483" s="20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</row>
    <row r="484">
      <c r="A484" s="51"/>
      <c r="B484" s="20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</row>
    <row r="485">
      <c r="A485" s="51"/>
      <c r="B485" s="20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</row>
    <row r="486">
      <c r="A486" s="51"/>
      <c r="B486" s="20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</row>
    <row r="487">
      <c r="A487" s="51"/>
      <c r="B487" s="20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</row>
    <row r="488">
      <c r="A488" s="51"/>
      <c r="B488" s="20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</row>
    <row r="489">
      <c r="A489" s="51"/>
      <c r="B489" s="20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</row>
    <row r="490">
      <c r="A490" s="51"/>
      <c r="B490" s="20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</row>
    <row r="491">
      <c r="A491" s="51"/>
      <c r="B491" s="20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</row>
    <row r="492">
      <c r="A492" s="51"/>
      <c r="B492" s="20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</row>
    <row r="493">
      <c r="A493" s="51"/>
      <c r="B493" s="20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</row>
    <row r="494">
      <c r="A494" s="51"/>
      <c r="B494" s="20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</row>
    <row r="495">
      <c r="A495" s="51"/>
      <c r="B495" s="20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</row>
    <row r="496">
      <c r="A496" s="51"/>
      <c r="B496" s="20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</row>
    <row r="497">
      <c r="A497" s="51"/>
      <c r="B497" s="20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</row>
    <row r="498">
      <c r="A498" s="51"/>
      <c r="B498" s="20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</row>
    <row r="499">
      <c r="A499" s="51"/>
      <c r="B499" s="20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</row>
    <row r="500">
      <c r="A500" s="51"/>
      <c r="B500" s="20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</row>
    <row r="501">
      <c r="A501" s="51"/>
      <c r="B501" s="20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</row>
    <row r="502">
      <c r="A502" s="51"/>
      <c r="B502" s="20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</row>
    <row r="503">
      <c r="A503" s="51"/>
      <c r="B503" s="20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</row>
    <row r="504">
      <c r="A504" s="51"/>
      <c r="B504" s="20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</row>
    <row r="505">
      <c r="A505" s="51"/>
      <c r="B505" s="20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</row>
    <row r="506">
      <c r="A506" s="51"/>
      <c r="B506" s="20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</row>
    <row r="507">
      <c r="A507" s="51"/>
      <c r="B507" s="20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</row>
    <row r="508">
      <c r="A508" s="51"/>
      <c r="B508" s="20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</row>
    <row r="509">
      <c r="A509" s="51"/>
      <c r="B509" s="20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</row>
    <row r="510">
      <c r="A510" s="51"/>
      <c r="B510" s="20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</row>
    <row r="511">
      <c r="A511" s="51"/>
      <c r="B511" s="20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</row>
    <row r="512">
      <c r="A512" s="51"/>
      <c r="B512" s="20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</row>
    <row r="513">
      <c r="A513" s="51"/>
      <c r="B513" s="20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</row>
    <row r="514">
      <c r="A514" s="51"/>
      <c r="B514" s="20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</row>
    <row r="515">
      <c r="A515" s="51"/>
      <c r="B515" s="20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</row>
    <row r="516">
      <c r="A516" s="51"/>
      <c r="B516" s="20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</row>
    <row r="517">
      <c r="A517" s="51"/>
      <c r="B517" s="20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</row>
    <row r="518">
      <c r="A518" s="51"/>
      <c r="B518" s="20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</row>
    <row r="519">
      <c r="A519" s="51"/>
      <c r="B519" s="20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</row>
    <row r="520">
      <c r="A520" s="51"/>
      <c r="B520" s="20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</row>
    <row r="521">
      <c r="A521" s="51"/>
      <c r="B521" s="20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</row>
    <row r="522">
      <c r="A522" s="51"/>
      <c r="B522" s="20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</row>
    <row r="523">
      <c r="A523" s="51"/>
      <c r="B523" s="20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</row>
    <row r="524">
      <c r="A524" s="51"/>
      <c r="B524" s="20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</row>
    <row r="525">
      <c r="A525" s="51"/>
      <c r="B525" s="20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</row>
    <row r="526">
      <c r="A526" s="51"/>
      <c r="B526" s="20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</row>
    <row r="527">
      <c r="A527" s="51"/>
      <c r="B527" s="20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</row>
    <row r="528">
      <c r="A528" s="51"/>
      <c r="B528" s="20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</row>
    <row r="529">
      <c r="A529" s="51"/>
      <c r="B529" s="20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</row>
    <row r="530">
      <c r="A530" s="51"/>
      <c r="B530" s="20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</row>
    <row r="531">
      <c r="A531" s="51"/>
      <c r="B531" s="20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</row>
    <row r="532">
      <c r="A532" s="51"/>
      <c r="B532" s="20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</row>
    <row r="533">
      <c r="A533" s="51"/>
      <c r="B533" s="20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</row>
    <row r="534">
      <c r="A534" s="51"/>
      <c r="B534" s="20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</row>
    <row r="535">
      <c r="A535" s="51"/>
      <c r="B535" s="20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</row>
    <row r="536">
      <c r="A536" s="51"/>
      <c r="B536" s="20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</row>
    <row r="537">
      <c r="A537" s="51"/>
      <c r="B537" s="20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</row>
    <row r="538">
      <c r="A538" s="51"/>
      <c r="B538" s="20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</row>
    <row r="539">
      <c r="A539" s="51"/>
      <c r="B539" s="20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</row>
    <row r="540">
      <c r="A540" s="51"/>
      <c r="B540" s="20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</row>
    <row r="541">
      <c r="A541" s="51"/>
      <c r="B541" s="20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</row>
    <row r="542">
      <c r="A542" s="51"/>
      <c r="B542" s="20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</row>
    <row r="543">
      <c r="A543" s="51"/>
      <c r="B543" s="20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</row>
    <row r="544">
      <c r="A544" s="51"/>
      <c r="B544" s="20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</row>
    <row r="545">
      <c r="A545" s="51"/>
      <c r="B545" s="20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</row>
    <row r="546">
      <c r="A546" s="51"/>
      <c r="B546" s="20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</row>
    <row r="547">
      <c r="A547" s="51"/>
      <c r="B547" s="20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</row>
    <row r="548">
      <c r="A548" s="51"/>
      <c r="B548" s="20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</row>
    <row r="549">
      <c r="A549" s="51"/>
      <c r="B549" s="20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</row>
    <row r="550">
      <c r="A550" s="51"/>
      <c r="B550" s="20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</row>
    <row r="551">
      <c r="A551" s="51"/>
      <c r="B551" s="20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</row>
    <row r="552">
      <c r="A552" s="51"/>
      <c r="B552" s="20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</row>
    <row r="553">
      <c r="A553" s="51"/>
      <c r="B553" s="20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</row>
    <row r="554">
      <c r="A554" s="51"/>
      <c r="B554" s="20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</row>
    <row r="555">
      <c r="A555" s="51"/>
      <c r="B555" s="20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</row>
    <row r="556">
      <c r="A556" s="51"/>
      <c r="B556" s="20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</row>
    <row r="557">
      <c r="A557" s="51"/>
      <c r="B557" s="20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</row>
    <row r="558">
      <c r="A558" s="51"/>
      <c r="B558" s="20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</row>
    <row r="559">
      <c r="A559" s="51"/>
      <c r="B559" s="20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</row>
    <row r="560">
      <c r="A560" s="51"/>
      <c r="B560" s="20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</row>
    <row r="561">
      <c r="A561" s="51"/>
      <c r="B561" s="20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</row>
    <row r="562">
      <c r="A562" s="51"/>
      <c r="B562" s="20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</row>
    <row r="563">
      <c r="A563" s="51"/>
      <c r="B563" s="20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</row>
    <row r="564">
      <c r="A564" s="51"/>
      <c r="B564" s="20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</row>
    <row r="565">
      <c r="A565" s="51"/>
      <c r="B565" s="20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</row>
    <row r="566">
      <c r="A566" s="51"/>
      <c r="B566" s="20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</row>
    <row r="567">
      <c r="A567" s="51"/>
      <c r="B567" s="20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</row>
    <row r="568">
      <c r="A568" s="51"/>
      <c r="B568" s="20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</row>
    <row r="569">
      <c r="A569" s="51"/>
      <c r="B569" s="20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</row>
    <row r="570">
      <c r="A570" s="51"/>
      <c r="B570" s="20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</row>
    <row r="571">
      <c r="A571" s="51"/>
      <c r="B571" s="20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</row>
    <row r="572">
      <c r="A572" s="51"/>
      <c r="B572" s="20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</row>
    <row r="573">
      <c r="A573" s="51"/>
      <c r="B573" s="20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</row>
    <row r="574">
      <c r="A574" s="51"/>
      <c r="B574" s="20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</row>
    <row r="575">
      <c r="A575" s="51"/>
      <c r="B575" s="20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</row>
    <row r="576">
      <c r="A576" s="51"/>
      <c r="B576" s="20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</row>
    <row r="577">
      <c r="A577" s="51"/>
      <c r="B577" s="20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</row>
    <row r="578">
      <c r="A578" s="51"/>
      <c r="B578" s="20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</row>
    <row r="579">
      <c r="A579" s="51"/>
      <c r="B579" s="20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</row>
    <row r="580">
      <c r="A580" s="51"/>
      <c r="B580" s="20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</row>
    <row r="581">
      <c r="A581" s="51"/>
      <c r="B581" s="20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</row>
    <row r="582">
      <c r="A582" s="51"/>
      <c r="B582" s="20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</row>
    <row r="583">
      <c r="A583" s="51"/>
      <c r="B583" s="20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</row>
    <row r="584">
      <c r="A584" s="51"/>
      <c r="B584" s="20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</row>
    <row r="585">
      <c r="A585" s="51"/>
      <c r="B585" s="20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</row>
    <row r="586">
      <c r="A586" s="51"/>
      <c r="B586" s="20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</row>
    <row r="587">
      <c r="A587" s="51"/>
      <c r="B587" s="20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</row>
    <row r="588">
      <c r="A588" s="51"/>
      <c r="B588" s="20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</row>
    <row r="589">
      <c r="A589" s="51"/>
      <c r="B589" s="20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</row>
    <row r="590">
      <c r="A590" s="51"/>
      <c r="B590" s="20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</row>
    <row r="591">
      <c r="A591" s="51"/>
      <c r="B591" s="20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</row>
    <row r="592">
      <c r="A592" s="51"/>
      <c r="B592" s="20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</row>
    <row r="593">
      <c r="A593" s="51"/>
      <c r="B593" s="20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</row>
    <row r="594">
      <c r="A594" s="51"/>
      <c r="B594" s="20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</row>
    <row r="595">
      <c r="A595" s="51"/>
      <c r="B595" s="20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</row>
    <row r="596">
      <c r="A596" s="51"/>
      <c r="B596" s="20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</row>
    <row r="597">
      <c r="A597" s="51"/>
      <c r="B597" s="20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</row>
    <row r="598">
      <c r="A598" s="51"/>
      <c r="B598" s="20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</row>
    <row r="599">
      <c r="A599" s="51"/>
      <c r="B599" s="20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</row>
    <row r="600">
      <c r="A600" s="51"/>
      <c r="B600" s="20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</row>
    <row r="601">
      <c r="A601" s="51"/>
      <c r="B601" s="20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</row>
    <row r="602">
      <c r="A602" s="51"/>
      <c r="B602" s="20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</row>
    <row r="603">
      <c r="A603" s="51"/>
      <c r="B603" s="20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</row>
    <row r="604">
      <c r="A604" s="51"/>
      <c r="B604" s="20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</row>
    <row r="605">
      <c r="A605" s="51"/>
      <c r="B605" s="20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</row>
    <row r="606">
      <c r="A606" s="51"/>
      <c r="B606" s="20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</row>
    <row r="607">
      <c r="A607" s="51"/>
      <c r="B607" s="20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</row>
    <row r="608">
      <c r="A608" s="51"/>
      <c r="B608" s="20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</row>
    <row r="609">
      <c r="A609" s="51"/>
      <c r="B609" s="20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</row>
    <row r="610">
      <c r="A610" s="51"/>
      <c r="B610" s="20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</row>
    <row r="611">
      <c r="A611" s="51"/>
      <c r="B611" s="20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</row>
    <row r="612">
      <c r="A612" s="51"/>
      <c r="B612" s="20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</row>
    <row r="613">
      <c r="A613" s="51"/>
      <c r="B613" s="20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</row>
    <row r="614">
      <c r="A614" s="51"/>
      <c r="B614" s="20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</row>
    <row r="615">
      <c r="A615" s="51"/>
      <c r="B615" s="20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</row>
    <row r="616">
      <c r="A616" s="51"/>
      <c r="B616" s="20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</row>
    <row r="617">
      <c r="A617" s="51"/>
      <c r="B617" s="20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</row>
    <row r="618">
      <c r="A618" s="51"/>
      <c r="B618" s="20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</row>
    <row r="619">
      <c r="A619" s="51"/>
      <c r="B619" s="20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</row>
    <row r="620">
      <c r="A620" s="51"/>
      <c r="B620" s="20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</row>
    <row r="621">
      <c r="A621" s="51"/>
      <c r="B621" s="20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</row>
    <row r="622">
      <c r="A622" s="51"/>
      <c r="B622" s="20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</row>
    <row r="623">
      <c r="A623" s="51"/>
      <c r="B623" s="20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</row>
    <row r="624">
      <c r="A624" s="51"/>
      <c r="B624" s="20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</row>
    <row r="625">
      <c r="A625" s="51"/>
      <c r="B625" s="20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</row>
    <row r="626">
      <c r="A626" s="51"/>
      <c r="B626" s="20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</row>
    <row r="627">
      <c r="A627" s="51"/>
      <c r="B627" s="20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</row>
    <row r="628">
      <c r="A628" s="51"/>
      <c r="B628" s="20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</row>
    <row r="629">
      <c r="A629" s="51"/>
      <c r="B629" s="20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</row>
    <row r="630">
      <c r="A630" s="51"/>
      <c r="B630" s="20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</row>
    <row r="631">
      <c r="A631" s="51"/>
      <c r="B631" s="20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</row>
    <row r="632">
      <c r="A632" s="51"/>
      <c r="B632" s="20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</row>
    <row r="633">
      <c r="A633" s="51"/>
      <c r="B633" s="20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</row>
    <row r="634">
      <c r="A634" s="51"/>
      <c r="B634" s="20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</row>
    <row r="635">
      <c r="A635" s="51"/>
      <c r="B635" s="20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</row>
    <row r="636">
      <c r="A636" s="51"/>
      <c r="B636" s="20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</row>
    <row r="637">
      <c r="A637" s="51"/>
      <c r="B637" s="20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</row>
    <row r="638">
      <c r="A638" s="51"/>
      <c r="B638" s="20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</row>
    <row r="639">
      <c r="A639" s="51"/>
      <c r="B639" s="20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</row>
    <row r="640">
      <c r="A640" s="51"/>
      <c r="B640" s="20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</row>
    <row r="641">
      <c r="A641" s="51"/>
      <c r="B641" s="20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</row>
    <row r="642">
      <c r="A642" s="51"/>
      <c r="B642" s="20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</row>
    <row r="643">
      <c r="A643" s="51"/>
      <c r="B643" s="20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</row>
    <row r="644">
      <c r="A644" s="51"/>
      <c r="B644" s="20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</row>
    <row r="645">
      <c r="A645" s="51"/>
      <c r="B645" s="20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</row>
    <row r="646">
      <c r="A646" s="51"/>
      <c r="B646" s="20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</row>
    <row r="647">
      <c r="A647" s="51"/>
      <c r="B647" s="20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</row>
    <row r="648">
      <c r="A648" s="51"/>
      <c r="B648" s="20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</row>
    <row r="649">
      <c r="A649" s="51"/>
      <c r="B649" s="20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</row>
    <row r="650">
      <c r="A650" s="51"/>
      <c r="B650" s="20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</row>
    <row r="651">
      <c r="A651" s="51"/>
      <c r="B651" s="20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</row>
    <row r="652">
      <c r="A652" s="51"/>
      <c r="B652" s="20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</row>
    <row r="653">
      <c r="A653" s="51"/>
      <c r="B653" s="20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</row>
    <row r="654">
      <c r="A654" s="51"/>
      <c r="B654" s="20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</row>
    <row r="655">
      <c r="A655" s="51"/>
      <c r="B655" s="20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</row>
    <row r="656">
      <c r="A656" s="51"/>
      <c r="B656" s="20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</row>
    <row r="657">
      <c r="A657" s="51"/>
      <c r="B657" s="20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</row>
    <row r="658">
      <c r="A658" s="51"/>
      <c r="B658" s="20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</row>
    <row r="659">
      <c r="A659" s="51"/>
      <c r="B659" s="20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</row>
    <row r="660">
      <c r="A660" s="51"/>
      <c r="B660" s="20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</row>
    <row r="661">
      <c r="A661" s="51"/>
      <c r="B661" s="20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</row>
    <row r="662">
      <c r="A662" s="51"/>
      <c r="B662" s="20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</row>
    <row r="663">
      <c r="A663" s="51"/>
      <c r="B663" s="20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</row>
    <row r="664">
      <c r="A664" s="51"/>
      <c r="B664" s="20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</row>
    <row r="665">
      <c r="A665" s="51"/>
      <c r="B665" s="20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</row>
    <row r="666">
      <c r="A666" s="51"/>
      <c r="B666" s="20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</row>
    <row r="667">
      <c r="A667" s="51"/>
      <c r="B667" s="20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</row>
    <row r="668">
      <c r="A668" s="51"/>
      <c r="B668" s="20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</row>
    <row r="669">
      <c r="A669" s="51"/>
      <c r="B669" s="20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</row>
    <row r="670">
      <c r="A670" s="51"/>
      <c r="B670" s="20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</row>
    <row r="671">
      <c r="A671" s="51"/>
      <c r="B671" s="20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</row>
    <row r="672">
      <c r="A672" s="51"/>
      <c r="B672" s="20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</row>
    <row r="673">
      <c r="A673" s="51"/>
      <c r="B673" s="20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</row>
    <row r="674">
      <c r="A674" s="51"/>
      <c r="B674" s="20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</row>
    <row r="675">
      <c r="A675" s="51"/>
      <c r="B675" s="20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>
      <c r="A676" s="51"/>
      <c r="B676" s="20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</row>
    <row r="677">
      <c r="A677" s="51"/>
      <c r="B677" s="20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</row>
    <row r="678">
      <c r="A678" s="51"/>
      <c r="B678" s="20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</row>
    <row r="679">
      <c r="A679" s="51"/>
      <c r="B679" s="20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</row>
    <row r="680">
      <c r="A680" s="51"/>
      <c r="B680" s="20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</row>
    <row r="681">
      <c r="A681" s="51"/>
      <c r="B681" s="20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</row>
    <row r="682">
      <c r="A682" s="51"/>
      <c r="B682" s="20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</row>
    <row r="683">
      <c r="A683" s="51"/>
      <c r="B683" s="20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</row>
    <row r="684">
      <c r="A684" s="51"/>
      <c r="B684" s="20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</row>
    <row r="685">
      <c r="A685" s="51"/>
      <c r="B685" s="20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</row>
    <row r="686">
      <c r="A686" s="51"/>
      <c r="B686" s="20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</row>
    <row r="687">
      <c r="A687" s="51"/>
      <c r="B687" s="20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</row>
    <row r="688">
      <c r="A688" s="51"/>
      <c r="B688" s="20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</row>
    <row r="689">
      <c r="A689" s="51"/>
      <c r="B689" s="20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</row>
    <row r="690">
      <c r="A690" s="51"/>
      <c r="B690" s="20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</row>
    <row r="691">
      <c r="A691" s="51"/>
      <c r="B691" s="20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</row>
    <row r="692">
      <c r="A692" s="51"/>
      <c r="B692" s="20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</row>
    <row r="693">
      <c r="A693" s="51"/>
      <c r="B693" s="20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</row>
    <row r="694">
      <c r="A694" s="51"/>
      <c r="B694" s="20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</row>
    <row r="695">
      <c r="A695" s="51"/>
      <c r="B695" s="20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</row>
    <row r="696">
      <c r="A696" s="51"/>
      <c r="B696" s="20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</row>
    <row r="697">
      <c r="A697" s="51"/>
      <c r="B697" s="20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</row>
    <row r="698">
      <c r="A698" s="51"/>
      <c r="B698" s="20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</row>
    <row r="699">
      <c r="A699" s="51"/>
      <c r="B699" s="20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</row>
    <row r="700">
      <c r="A700" s="51"/>
      <c r="B700" s="20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</row>
    <row r="701">
      <c r="A701" s="51"/>
      <c r="B701" s="20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</row>
    <row r="702">
      <c r="A702" s="51"/>
      <c r="B702" s="20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</row>
    <row r="703">
      <c r="A703" s="51"/>
      <c r="B703" s="20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</row>
    <row r="704">
      <c r="A704" s="51"/>
      <c r="B704" s="20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</row>
    <row r="705">
      <c r="A705" s="51"/>
      <c r="B705" s="20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</row>
    <row r="706">
      <c r="A706" s="51"/>
      <c r="B706" s="20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</row>
    <row r="707">
      <c r="A707" s="51"/>
      <c r="B707" s="20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</row>
    <row r="708">
      <c r="A708" s="51"/>
      <c r="B708" s="20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</row>
    <row r="709">
      <c r="A709" s="51"/>
      <c r="B709" s="20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</row>
    <row r="710">
      <c r="A710" s="51"/>
      <c r="B710" s="20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</row>
    <row r="711">
      <c r="A711" s="51"/>
      <c r="B711" s="20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</row>
    <row r="712">
      <c r="A712" s="51"/>
      <c r="B712" s="20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</row>
    <row r="713">
      <c r="A713" s="51"/>
      <c r="B713" s="20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</row>
    <row r="714">
      <c r="A714" s="51"/>
      <c r="B714" s="20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</row>
    <row r="715">
      <c r="A715" s="51"/>
      <c r="B715" s="20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</row>
    <row r="716">
      <c r="A716" s="51"/>
      <c r="B716" s="20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</row>
    <row r="717">
      <c r="A717" s="51"/>
      <c r="B717" s="20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</row>
    <row r="718">
      <c r="A718" s="51"/>
      <c r="B718" s="20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</row>
    <row r="719">
      <c r="A719" s="51"/>
      <c r="B719" s="20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</row>
    <row r="720">
      <c r="A720" s="51"/>
      <c r="B720" s="20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</row>
    <row r="721">
      <c r="A721" s="51"/>
      <c r="B721" s="20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</row>
    <row r="722">
      <c r="A722" s="51"/>
      <c r="B722" s="20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</row>
    <row r="723">
      <c r="A723" s="51"/>
      <c r="B723" s="20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</row>
    <row r="724">
      <c r="A724" s="51"/>
      <c r="B724" s="20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</row>
    <row r="725">
      <c r="A725" s="51"/>
      <c r="B725" s="20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</row>
    <row r="726">
      <c r="A726" s="51"/>
      <c r="B726" s="20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</row>
    <row r="727">
      <c r="A727" s="51"/>
      <c r="B727" s="20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</row>
    <row r="728">
      <c r="A728" s="51"/>
      <c r="B728" s="20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</row>
    <row r="729">
      <c r="A729" s="51"/>
      <c r="B729" s="20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</row>
    <row r="730">
      <c r="A730" s="51"/>
      <c r="B730" s="20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</row>
    <row r="731">
      <c r="A731" s="51"/>
      <c r="B731" s="20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</row>
    <row r="732">
      <c r="A732" s="51"/>
      <c r="B732" s="20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</row>
    <row r="733">
      <c r="A733" s="51"/>
      <c r="B733" s="20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</row>
    <row r="734">
      <c r="A734" s="51"/>
      <c r="B734" s="20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</row>
    <row r="735">
      <c r="A735" s="51"/>
      <c r="B735" s="20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</row>
    <row r="736">
      <c r="A736" s="51"/>
      <c r="B736" s="20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</row>
    <row r="737">
      <c r="A737" s="51"/>
      <c r="B737" s="20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</row>
    <row r="738">
      <c r="A738" s="51"/>
      <c r="B738" s="20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</row>
    <row r="739">
      <c r="A739" s="51"/>
      <c r="B739" s="20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</row>
    <row r="740">
      <c r="A740" s="51"/>
      <c r="B740" s="20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</row>
    <row r="741">
      <c r="A741" s="51"/>
      <c r="B741" s="20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</row>
    <row r="742">
      <c r="A742" s="51"/>
      <c r="B742" s="20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</row>
    <row r="743">
      <c r="A743" s="51"/>
      <c r="B743" s="20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</row>
    <row r="744">
      <c r="A744" s="51"/>
      <c r="B744" s="20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</row>
    <row r="745">
      <c r="A745" s="51"/>
      <c r="B745" s="20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</row>
    <row r="746">
      <c r="A746" s="51"/>
      <c r="B746" s="20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</row>
    <row r="747">
      <c r="A747" s="51"/>
      <c r="B747" s="20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</row>
    <row r="748">
      <c r="A748" s="51"/>
      <c r="B748" s="20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</row>
    <row r="749">
      <c r="A749" s="51"/>
      <c r="B749" s="20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</row>
    <row r="750">
      <c r="A750" s="51"/>
      <c r="B750" s="20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</row>
    <row r="751">
      <c r="A751" s="51"/>
      <c r="B751" s="20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</row>
    <row r="752">
      <c r="A752" s="51"/>
      <c r="B752" s="20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</row>
    <row r="753">
      <c r="A753" s="51"/>
      <c r="B753" s="20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</row>
    <row r="754">
      <c r="A754" s="51"/>
      <c r="B754" s="20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</row>
    <row r="755">
      <c r="A755" s="51"/>
      <c r="B755" s="20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</row>
    <row r="756">
      <c r="A756" s="51"/>
      <c r="B756" s="20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</row>
    <row r="757">
      <c r="A757" s="51"/>
      <c r="B757" s="20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</row>
    <row r="758">
      <c r="A758" s="51"/>
      <c r="B758" s="20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</row>
    <row r="759">
      <c r="A759" s="51"/>
      <c r="B759" s="20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</row>
    <row r="760">
      <c r="A760" s="51"/>
      <c r="B760" s="20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</row>
    <row r="761">
      <c r="A761" s="51"/>
      <c r="B761" s="20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</row>
    <row r="762">
      <c r="A762" s="51"/>
      <c r="B762" s="20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</row>
    <row r="763">
      <c r="A763" s="51"/>
      <c r="B763" s="20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</row>
    <row r="764">
      <c r="A764" s="51"/>
      <c r="B764" s="20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</row>
    <row r="765">
      <c r="A765" s="51"/>
      <c r="B765" s="20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</row>
    <row r="766">
      <c r="A766" s="51"/>
      <c r="B766" s="20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</row>
    <row r="767">
      <c r="A767" s="51"/>
      <c r="B767" s="20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</row>
    <row r="768">
      <c r="A768" s="51"/>
      <c r="B768" s="20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</row>
    <row r="769">
      <c r="A769" s="51"/>
      <c r="B769" s="20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</row>
    <row r="770">
      <c r="A770" s="51"/>
      <c r="B770" s="20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</row>
    <row r="771">
      <c r="A771" s="51"/>
      <c r="B771" s="20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</row>
    <row r="772">
      <c r="A772" s="51"/>
      <c r="B772" s="20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</row>
    <row r="773">
      <c r="A773" s="51"/>
      <c r="B773" s="20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</row>
    <row r="774">
      <c r="A774" s="51"/>
      <c r="B774" s="20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</row>
    <row r="775">
      <c r="A775" s="51"/>
      <c r="B775" s="20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</row>
    <row r="776">
      <c r="A776" s="51"/>
      <c r="B776" s="20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</row>
    <row r="777">
      <c r="A777" s="51"/>
      <c r="B777" s="20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</row>
    <row r="778">
      <c r="A778" s="51"/>
      <c r="B778" s="20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</row>
    <row r="779">
      <c r="A779" s="51"/>
      <c r="B779" s="20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</row>
    <row r="780">
      <c r="A780" s="51"/>
      <c r="B780" s="20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</row>
    <row r="781">
      <c r="A781" s="51"/>
      <c r="B781" s="20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</row>
    <row r="782">
      <c r="A782" s="51"/>
      <c r="B782" s="20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</row>
    <row r="783">
      <c r="A783" s="51"/>
      <c r="B783" s="20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</row>
    <row r="784">
      <c r="A784" s="51"/>
      <c r="B784" s="20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</row>
    <row r="785">
      <c r="A785" s="51"/>
      <c r="B785" s="20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</row>
    <row r="786">
      <c r="A786" s="51"/>
      <c r="B786" s="20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</row>
    <row r="787">
      <c r="A787" s="51"/>
      <c r="B787" s="20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</row>
    <row r="788">
      <c r="A788" s="51"/>
      <c r="B788" s="20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</row>
    <row r="789">
      <c r="A789" s="51"/>
      <c r="B789" s="20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</row>
    <row r="790">
      <c r="A790" s="51"/>
      <c r="B790" s="20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</row>
    <row r="791">
      <c r="A791" s="51"/>
      <c r="B791" s="20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</row>
    <row r="792">
      <c r="A792" s="51"/>
      <c r="B792" s="20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</row>
    <row r="793">
      <c r="A793" s="51"/>
      <c r="B793" s="20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</row>
    <row r="794">
      <c r="A794" s="51"/>
      <c r="B794" s="20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</row>
    <row r="795">
      <c r="A795" s="51"/>
      <c r="B795" s="20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</row>
    <row r="796">
      <c r="A796" s="51"/>
      <c r="B796" s="20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</row>
    <row r="797">
      <c r="A797" s="51"/>
      <c r="B797" s="20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</row>
    <row r="798">
      <c r="A798" s="51"/>
      <c r="B798" s="20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</row>
    <row r="799">
      <c r="A799" s="51"/>
      <c r="B799" s="20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</row>
    <row r="800">
      <c r="A800" s="51"/>
      <c r="B800" s="20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</row>
    <row r="801">
      <c r="A801" s="51"/>
      <c r="B801" s="20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</row>
    <row r="802">
      <c r="A802" s="51"/>
      <c r="B802" s="20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</row>
    <row r="803">
      <c r="A803" s="51"/>
      <c r="B803" s="20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</row>
    <row r="804">
      <c r="A804" s="51"/>
      <c r="B804" s="20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</row>
    <row r="805">
      <c r="A805" s="51"/>
      <c r="B805" s="20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</row>
    <row r="806">
      <c r="A806" s="51"/>
      <c r="B806" s="20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</row>
    <row r="807">
      <c r="A807" s="51"/>
      <c r="B807" s="20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</row>
    <row r="808">
      <c r="A808" s="51"/>
      <c r="B808" s="20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</row>
    <row r="809">
      <c r="A809" s="51"/>
      <c r="B809" s="20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</row>
    <row r="810">
      <c r="A810" s="51"/>
      <c r="B810" s="20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</row>
    <row r="811">
      <c r="A811" s="51"/>
      <c r="B811" s="20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</row>
    <row r="812">
      <c r="A812" s="51"/>
      <c r="B812" s="20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</row>
    <row r="813">
      <c r="A813" s="51"/>
      <c r="B813" s="20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</row>
    <row r="814">
      <c r="A814" s="51"/>
      <c r="B814" s="20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</row>
    <row r="815">
      <c r="A815" s="51"/>
      <c r="B815" s="20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</row>
    <row r="816">
      <c r="A816" s="51"/>
      <c r="B816" s="20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</row>
    <row r="817">
      <c r="A817" s="51"/>
      <c r="B817" s="20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</row>
    <row r="818">
      <c r="A818" s="51"/>
      <c r="B818" s="20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</row>
    <row r="819">
      <c r="A819" s="51"/>
      <c r="B819" s="20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</row>
    <row r="820">
      <c r="A820" s="51"/>
      <c r="B820" s="20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</row>
    <row r="821">
      <c r="A821" s="51"/>
      <c r="B821" s="20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</row>
    <row r="822">
      <c r="A822" s="51"/>
      <c r="B822" s="20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</row>
    <row r="823">
      <c r="A823" s="51"/>
      <c r="B823" s="20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</row>
    <row r="824">
      <c r="A824" s="51"/>
      <c r="B824" s="20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</row>
    <row r="825">
      <c r="A825" s="51"/>
      <c r="B825" s="20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>
      <c r="A826" s="51"/>
      <c r="B826" s="20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</row>
    <row r="827">
      <c r="A827" s="51"/>
      <c r="B827" s="20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</row>
    <row r="828">
      <c r="A828" s="51"/>
      <c r="B828" s="20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</row>
    <row r="829">
      <c r="A829" s="51"/>
      <c r="B829" s="20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</row>
    <row r="830">
      <c r="A830" s="51"/>
      <c r="B830" s="20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</row>
    <row r="831">
      <c r="A831" s="51"/>
      <c r="B831" s="20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</row>
    <row r="832">
      <c r="A832" s="51"/>
      <c r="B832" s="20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</row>
    <row r="833">
      <c r="A833" s="51"/>
      <c r="B833" s="20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</row>
    <row r="834">
      <c r="A834" s="51"/>
      <c r="B834" s="20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</row>
    <row r="835">
      <c r="A835" s="51"/>
      <c r="B835" s="20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</row>
    <row r="836">
      <c r="A836" s="51"/>
      <c r="B836" s="20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</row>
    <row r="837">
      <c r="A837" s="51"/>
      <c r="B837" s="20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</row>
    <row r="838">
      <c r="A838" s="51"/>
      <c r="B838" s="20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</row>
    <row r="839">
      <c r="A839" s="51"/>
      <c r="B839" s="20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</row>
    <row r="840">
      <c r="A840" s="51"/>
      <c r="B840" s="20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</row>
    <row r="841">
      <c r="A841" s="51"/>
      <c r="B841" s="20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</row>
    <row r="842">
      <c r="A842" s="51"/>
      <c r="B842" s="20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</row>
    <row r="843">
      <c r="A843" s="51"/>
      <c r="B843" s="20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</row>
    <row r="844">
      <c r="A844" s="51"/>
      <c r="B844" s="20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</row>
    <row r="845">
      <c r="A845" s="51"/>
      <c r="B845" s="20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</row>
    <row r="846">
      <c r="A846" s="51"/>
      <c r="B846" s="20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</row>
    <row r="847">
      <c r="A847" s="51"/>
      <c r="B847" s="20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</row>
    <row r="848">
      <c r="A848" s="51"/>
      <c r="B848" s="20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</row>
    <row r="849">
      <c r="A849" s="51"/>
      <c r="B849" s="20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</row>
    <row r="850">
      <c r="A850" s="51"/>
      <c r="B850" s="20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</row>
    <row r="851">
      <c r="A851" s="51"/>
      <c r="B851" s="20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</row>
    <row r="852">
      <c r="A852" s="51"/>
      <c r="B852" s="20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</row>
    <row r="853">
      <c r="A853" s="51"/>
      <c r="B853" s="20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</row>
    <row r="854">
      <c r="A854" s="51"/>
      <c r="B854" s="20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</row>
    <row r="855">
      <c r="A855" s="51"/>
      <c r="B855" s="20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</row>
    <row r="856">
      <c r="A856" s="51"/>
      <c r="B856" s="20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</row>
    <row r="857">
      <c r="A857" s="51"/>
      <c r="B857" s="20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</row>
    <row r="858">
      <c r="A858" s="51"/>
      <c r="B858" s="20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</row>
    <row r="859">
      <c r="A859" s="51"/>
      <c r="B859" s="20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</row>
    <row r="860">
      <c r="A860" s="51"/>
      <c r="B860" s="20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</row>
    <row r="861">
      <c r="A861" s="51"/>
      <c r="B861" s="20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</row>
    <row r="862">
      <c r="A862" s="51"/>
      <c r="B862" s="20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</row>
    <row r="863">
      <c r="A863" s="51"/>
      <c r="B863" s="20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</row>
    <row r="864">
      <c r="A864" s="51"/>
      <c r="B864" s="20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</row>
    <row r="865">
      <c r="A865" s="51"/>
      <c r="B865" s="20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</row>
    <row r="866">
      <c r="A866" s="51"/>
      <c r="B866" s="20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</row>
    <row r="867">
      <c r="A867" s="51"/>
      <c r="B867" s="20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</row>
    <row r="868">
      <c r="A868" s="51"/>
      <c r="B868" s="20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</row>
    <row r="869">
      <c r="A869" s="51"/>
      <c r="B869" s="20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</row>
    <row r="870">
      <c r="A870" s="51"/>
      <c r="B870" s="20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</row>
    <row r="871">
      <c r="A871" s="51"/>
      <c r="B871" s="20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</row>
    <row r="872">
      <c r="A872" s="51"/>
      <c r="B872" s="20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</row>
    <row r="873">
      <c r="A873" s="51"/>
      <c r="B873" s="20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</row>
    <row r="874">
      <c r="A874" s="51"/>
      <c r="B874" s="20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</row>
    <row r="875">
      <c r="A875" s="51"/>
      <c r="B875" s="20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</row>
    <row r="876">
      <c r="A876" s="51"/>
      <c r="B876" s="20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</row>
    <row r="877">
      <c r="A877" s="51"/>
      <c r="B877" s="20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</row>
    <row r="878">
      <c r="A878" s="51"/>
      <c r="B878" s="20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</row>
    <row r="879">
      <c r="A879" s="51"/>
      <c r="B879" s="20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</row>
    <row r="880">
      <c r="A880" s="51"/>
      <c r="B880" s="20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</row>
    <row r="881">
      <c r="A881" s="51"/>
      <c r="B881" s="20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</row>
    <row r="882">
      <c r="A882" s="51"/>
      <c r="B882" s="20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</row>
    <row r="883">
      <c r="A883" s="51"/>
      <c r="B883" s="20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</row>
    <row r="884">
      <c r="A884" s="51"/>
      <c r="B884" s="20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</row>
    <row r="885">
      <c r="A885" s="51"/>
      <c r="B885" s="20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</row>
    <row r="886">
      <c r="A886" s="51"/>
      <c r="B886" s="20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</row>
    <row r="887">
      <c r="A887" s="51"/>
      <c r="B887" s="20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</row>
    <row r="888">
      <c r="A888" s="51"/>
      <c r="B888" s="20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</row>
    <row r="889">
      <c r="A889" s="51"/>
      <c r="B889" s="20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</row>
    <row r="890">
      <c r="A890" s="51"/>
      <c r="B890" s="20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</row>
    <row r="891">
      <c r="A891" s="51"/>
      <c r="B891" s="20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</row>
    <row r="892">
      <c r="A892" s="51"/>
      <c r="B892" s="20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</row>
    <row r="893">
      <c r="A893" s="51"/>
      <c r="B893" s="20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</row>
    <row r="894">
      <c r="A894" s="51"/>
      <c r="B894" s="20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</row>
    <row r="895">
      <c r="A895" s="51"/>
      <c r="B895" s="20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</row>
    <row r="896">
      <c r="A896" s="51"/>
      <c r="B896" s="20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</row>
    <row r="897">
      <c r="A897" s="51"/>
      <c r="B897" s="20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</row>
    <row r="898">
      <c r="A898" s="51"/>
      <c r="B898" s="20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</row>
    <row r="899">
      <c r="A899" s="51"/>
      <c r="B899" s="20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</row>
    <row r="900">
      <c r="A900" s="51"/>
      <c r="B900" s="20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</row>
    <row r="901">
      <c r="A901" s="51"/>
      <c r="B901" s="20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</row>
    <row r="902">
      <c r="A902" s="51"/>
      <c r="B902" s="20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</row>
    <row r="903">
      <c r="A903" s="51"/>
      <c r="B903" s="20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</row>
    <row r="904">
      <c r="A904" s="51"/>
      <c r="B904" s="20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</row>
    <row r="905">
      <c r="A905" s="51"/>
      <c r="B905" s="20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</row>
    <row r="906">
      <c r="A906" s="51"/>
      <c r="B906" s="20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</row>
    <row r="907">
      <c r="A907" s="51"/>
      <c r="B907" s="20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</row>
    <row r="908">
      <c r="A908" s="51"/>
      <c r="B908" s="20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</row>
    <row r="909">
      <c r="A909" s="51"/>
      <c r="B909" s="20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</row>
    <row r="910">
      <c r="A910" s="51"/>
      <c r="B910" s="20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</row>
    <row r="911">
      <c r="A911" s="51"/>
      <c r="B911" s="20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</row>
    <row r="912">
      <c r="A912" s="51"/>
      <c r="B912" s="20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</row>
    <row r="913">
      <c r="A913" s="51"/>
      <c r="B913" s="20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</row>
    <row r="914">
      <c r="A914" s="51"/>
      <c r="B914" s="20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</row>
    <row r="915">
      <c r="A915" s="51"/>
      <c r="B915" s="20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</row>
    <row r="916">
      <c r="A916" s="51"/>
      <c r="B916" s="20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</row>
    <row r="917">
      <c r="A917" s="51"/>
      <c r="B917" s="20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</row>
    <row r="918">
      <c r="A918" s="51"/>
      <c r="B918" s="20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</row>
    <row r="919">
      <c r="A919" s="51"/>
      <c r="B919" s="20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</row>
    <row r="920">
      <c r="A920" s="51"/>
      <c r="B920" s="20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</row>
    <row r="921">
      <c r="A921" s="51"/>
      <c r="B921" s="20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</row>
    <row r="922">
      <c r="A922" s="51"/>
      <c r="B922" s="20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</row>
    <row r="923">
      <c r="A923" s="51"/>
      <c r="B923" s="20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</row>
    <row r="924">
      <c r="A924" s="51"/>
      <c r="B924" s="20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</row>
    <row r="925">
      <c r="A925" s="51"/>
      <c r="B925" s="20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</row>
    <row r="926">
      <c r="A926" s="51"/>
      <c r="B926" s="20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</row>
    <row r="927">
      <c r="A927" s="51"/>
      <c r="B927" s="20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</row>
    <row r="928">
      <c r="A928" s="51"/>
      <c r="B928" s="20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</row>
    <row r="929">
      <c r="A929" s="51"/>
      <c r="B929" s="20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</row>
    <row r="930">
      <c r="A930" s="51"/>
      <c r="B930" s="20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</row>
    <row r="931">
      <c r="A931" s="51"/>
      <c r="B931" s="20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</row>
    <row r="932">
      <c r="A932" s="51"/>
      <c r="B932" s="20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</row>
    <row r="933">
      <c r="A933" s="51"/>
      <c r="B933" s="20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</row>
    <row r="934">
      <c r="A934" s="51"/>
      <c r="B934" s="20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</row>
    <row r="935">
      <c r="A935" s="51"/>
      <c r="B935" s="20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</row>
    <row r="936">
      <c r="A936" s="51"/>
      <c r="B936" s="20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</row>
    <row r="937">
      <c r="A937" s="51"/>
      <c r="B937" s="20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</row>
    <row r="938">
      <c r="A938" s="51"/>
      <c r="B938" s="20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</row>
  </sheetData>
  <hyperlinks>
    <hyperlink r:id="rId2" ref="N6"/>
    <hyperlink r:id="rId3" ref="N7"/>
    <hyperlink r:id="rId4" ref="N8"/>
    <hyperlink r:id="rId5" ref="N9"/>
    <hyperlink r:id="rId6" ref="N11"/>
    <hyperlink r:id="rId7" ref="N12"/>
    <hyperlink r:id="rId8" location="Logging" ref="N13"/>
    <hyperlink r:id="rId9" ref="N15"/>
    <hyperlink r:id="rId10" ref="N16"/>
    <hyperlink r:id="rId11" ref="N19"/>
    <hyperlink r:id="rId12" ref="N22"/>
    <hyperlink r:id="rId13" ref="N23"/>
    <hyperlink r:id="rId14" ref="N25"/>
    <hyperlink r:id="rId15" ref="N28"/>
    <hyperlink r:id="rId16" ref="N29"/>
    <hyperlink r:id="rId17" ref="N30"/>
    <hyperlink r:id="rId18" ref="N31"/>
    <hyperlink r:id="rId19" ref="N32"/>
    <hyperlink r:id="rId20" ref="N33"/>
    <hyperlink r:id="rId21" ref="N34"/>
    <hyperlink r:id="rId22" ref="N35"/>
    <hyperlink r:id="rId23" ref="N36"/>
    <hyperlink r:id="rId24" ref="N37"/>
    <hyperlink r:id="rId25" ref="N38"/>
    <hyperlink r:id="rId26" ref="N39"/>
  </hyperlinks>
  <drawing r:id="rId27"/>
  <legacyDrawing r:id="rId2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1.43"/>
    <col customWidth="1" min="2" max="2" width="20.86"/>
    <col customWidth="1" min="3" max="4" width="10.14"/>
    <col customWidth="1" min="5" max="5" width="9.29"/>
    <col customWidth="1" min="6" max="6" width="10.0"/>
    <col customWidth="1" min="7" max="8" width="10.14"/>
    <col customWidth="1" min="9" max="9" width="13.0"/>
    <col customWidth="1" min="10" max="10" width="22.86"/>
    <col customWidth="1" min="11" max="11" width="22.14"/>
    <col customWidth="1" min="12" max="12" width="17.29"/>
    <col customWidth="1" min="13" max="13" width="114.14"/>
  </cols>
  <sheetData>
    <row r="1" ht="15.75" customHeight="1">
      <c r="A1" s="1" t="s">
        <v>0</v>
      </c>
      <c r="B1" s="2" t="s">
        <v>1</v>
      </c>
      <c r="C1" s="2" t="s">
        <v>5</v>
      </c>
      <c r="D1" s="3" t="s">
        <v>6</v>
      </c>
      <c r="E1" s="3" t="s">
        <v>61</v>
      </c>
      <c r="F1" s="3" t="s">
        <v>62</v>
      </c>
      <c r="G1" s="3" t="s">
        <v>10</v>
      </c>
      <c r="H1" s="3" t="s">
        <v>11</v>
      </c>
      <c r="I1" s="3" t="s">
        <v>12</v>
      </c>
      <c r="J1" s="2" t="s">
        <v>13</v>
      </c>
      <c r="K1" s="3" t="s">
        <v>14</v>
      </c>
      <c r="L1" s="2" t="s">
        <v>15</v>
      </c>
      <c r="M1" s="14" t="s">
        <v>16</v>
      </c>
      <c r="N1" s="16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>
      <c r="A2" s="18"/>
      <c r="B2" s="19"/>
      <c r="C2" s="2"/>
      <c r="D2" s="2"/>
      <c r="E2" s="2"/>
      <c r="F2" s="3" t="s">
        <v>63</v>
      </c>
      <c r="G2" s="3" t="s">
        <v>64</v>
      </c>
      <c r="H2" s="3" t="s">
        <v>65</v>
      </c>
      <c r="I2" s="3" t="s">
        <v>66</v>
      </c>
      <c r="J2" s="2" t="s">
        <v>68</v>
      </c>
      <c r="K2" s="2"/>
      <c r="L2" s="2"/>
      <c r="M2" s="16"/>
      <c r="N2" s="16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>
      <c r="A3" s="51"/>
      <c r="B3" s="20"/>
      <c r="C3" s="43"/>
      <c r="D3" s="43"/>
      <c r="E3" s="43"/>
      <c r="F3" s="43"/>
      <c r="G3" s="43"/>
      <c r="H3" s="43"/>
      <c r="I3" s="43"/>
      <c r="J3" s="43"/>
      <c r="K3" s="43"/>
      <c r="L3" s="43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>
      <c r="A4" s="53" t="s">
        <v>180</v>
      </c>
      <c r="B4" s="41" t="s">
        <v>193</v>
      </c>
      <c r="C4" s="31" t="s">
        <v>195</v>
      </c>
      <c r="D4" s="31" t="s">
        <v>113</v>
      </c>
      <c r="E4" s="31" t="s">
        <v>113</v>
      </c>
      <c r="F4" s="31" t="s">
        <v>113</v>
      </c>
      <c r="G4" s="31" t="s">
        <v>201</v>
      </c>
      <c r="H4" s="31" t="s">
        <v>206</v>
      </c>
      <c r="I4" s="31" t="s">
        <v>207</v>
      </c>
      <c r="J4" s="31" t="s">
        <v>208</v>
      </c>
      <c r="K4" s="31" t="s">
        <v>209</v>
      </c>
      <c r="L4" s="43"/>
      <c r="M4" s="47" t="s">
        <v>211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>
      <c r="A5" s="53" t="s">
        <v>218</v>
      </c>
      <c r="B5" s="20"/>
      <c r="C5" s="31" t="s">
        <v>222</v>
      </c>
      <c r="D5" s="43"/>
      <c r="E5" s="43"/>
      <c r="F5" s="43"/>
      <c r="G5" s="43"/>
      <c r="H5" s="43"/>
      <c r="I5" s="43"/>
      <c r="J5" s="43"/>
      <c r="K5" s="43"/>
      <c r="L5" s="43"/>
      <c r="M5" s="47" t="s">
        <v>225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>
      <c r="A6" s="51"/>
      <c r="B6" s="20"/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>
      <c r="A7" s="51"/>
      <c r="B7" s="20"/>
      <c r="C7" s="43"/>
      <c r="D7" s="43"/>
      <c r="E7" s="43"/>
      <c r="F7" s="43"/>
      <c r="G7" s="43"/>
      <c r="H7" s="43"/>
      <c r="I7" s="43"/>
      <c r="J7" s="43"/>
      <c r="K7" s="43"/>
      <c r="L7" s="43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>
      <c r="A8" s="51"/>
      <c r="B8" s="20"/>
      <c r="C8" s="43"/>
      <c r="D8" s="43"/>
      <c r="E8" s="43"/>
      <c r="F8" s="43"/>
      <c r="G8" s="43"/>
      <c r="H8" s="43"/>
      <c r="I8" s="43"/>
      <c r="J8" s="43"/>
      <c r="K8" s="43"/>
      <c r="L8" s="43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>
      <c r="A9" s="51"/>
      <c r="B9" s="20"/>
      <c r="C9" s="43"/>
      <c r="D9" s="43"/>
      <c r="E9" s="43"/>
      <c r="F9" s="43"/>
      <c r="G9" s="43"/>
      <c r="H9" s="43"/>
      <c r="I9" s="43"/>
      <c r="J9" s="43"/>
      <c r="K9" s="43"/>
      <c r="L9" s="43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>
      <c r="A10" s="51"/>
      <c r="B10" s="20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>
      <c r="A11" s="51"/>
      <c r="B11" s="20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>
      <c r="A12" s="51"/>
      <c r="B12" s="20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>
      <c r="A13" s="51"/>
      <c r="B13" s="20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>
      <c r="A14" s="51"/>
      <c r="B14" s="20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>
      <c r="A15" s="51"/>
      <c r="B15" s="20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>
      <c r="A16" s="51"/>
      <c r="B16" s="20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>
      <c r="A17" s="51"/>
      <c r="B17" s="20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>
      <c r="A18" s="51"/>
      <c r="B18" s="20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>
      <c r="A19" s="51"/>
      <c r="B19" s="20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>
      <c r="A20" s="51"/>
      <c r="B20" s="20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>
      <c r="A21" s="51"/>
      <c r="B21" s="20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>
      <c r="A22" s="51"/>
      <c r="B22" s="20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>
      <c r="A23" s="51"/>
      <c r="B23" s="20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>
      <c r="A24" s="51"/>
      <c r="B24" s="20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>
      <c r="A25" s="51"/>
      <c r="B25" s="20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>
      <c r="A26" s="51"/>
      <c r="B26" s="20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>
      <c r="A27" s="51"/>
      <c r="B27" s="20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>
      <c r="A28" s="51"/>
      <c r="B28" s="20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>
      <c r="A29" s="51"/>
      <c r="B29" s="20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>
      <c r="A30" s="51"/>
      <c r="B30" s="20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>
      <c r="A31" s="51"/>
      <c r="B31" s="20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>
      <c r="A32" s="51"/>
      <c r="B32" s="20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>
      <c r="A33" s="51"/>
      <c r="B33" s="20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>
      <c r="A34" s="51"/>
      <c r="B34" s="20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>
      <c r="A35" s="51"/>
      <c r="B35" s="20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>
      <c r="A36" s="51"/>
      <c r="B36" s="20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>
      <c r="A37" s="51"/>
      <c r="B37" s="20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>
      <c r="A38" s="51"/>
      <c r="B38" s="20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>
      <c r="A39" s="51"/>
      <c r="B39" s="20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>
      <c r="A40" s="51"/>
      <c r="B40" s="20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>
      <c r="A41" s="51"/>
      <c r="B41" s="20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>
      <c r="A42" s="51"/>
      <c r="B42" s="20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>
      <c r="A43" s="51"/>
      <c r="B43" s="20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>
      <c r="A44" s="51"/>
      <c r="B44" s="20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>
      <c r="A45" s="51"/>
      <c r="B45" s="20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>
      <c r="A46" s="51"/>
      <c r="B46" s="20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>
      <c r="A47" s="51"/>
      <c r="B47" s="20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>
      <c r="A48" s="51"/>
      <c r="B48" s="20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>
      <c r="A49" s="51"/>
      <c r="B49" s="20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>
      <c r="A50" s="51"/>
      <c r="B50" s="20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>
      <c r="A51" s="51"/>
      <c r="B51" s="20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>
      <c r="A52" s="51"/>
      <c r="B52" s="20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>
      <c r="A53" s="51"/>
      <c r="B53" s="20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>
      <c r="A54" s="51"/>
      <c r="B54" s="20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>
      <c r="A55" s="51"/>
      <c r="B55" s="20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>
      <c r="A56" s="51"/>
      <c r="B56" s="20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>
      <c r="A57" s="51"/>
      <c r="B57" s="20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>
      <c r="A58" s="51"/>
      <c r="B58" s="20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>
      <c r="A59" s="51"/>
      <c r="B59" s="20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>
      <c r="A60" s="51"/>
      <c r="B60" s="20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>
      <c r="A61" s="51"/>
      <c r="B61" s="20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>
      <c r="A62" s="51"/>
      <c r="B62" s="20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>
      <c r="A63" s="51"/>
      <c r="B63" s="20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>
      <c r="A64" s="51"/>
      <c r="B64" s="20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>
      <c r="A65" s="51"/>
      <c r="B65" s="20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>
      <c r="A66" s="51"/>
      <c r="B66" s="20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>
      <c r="A67" s="51"/>
      <c r="B67" s="20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>
      <c r="A68" s="51"/>
      <c r="B68" s="20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>
      <c r="A69" s="51"/>
      <c r="B69" s="20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>
      <c r="A70" s="51"/>
      <c r="B70" s="20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>
      <c r="A71" s="51"/>
      <c r="B71" s="20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>
      <c r="A72" s="51"/>
      <c r="B72" s="20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>
      <c r="A73" s="51"/>
      <c r="B73" s="20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>
      <c r="A74" s="51"/>
      <c r="B74" s="20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>
      <c r="A75" s="51"/>
      <c r="B75" s="20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>
      <c r="A76" s="51"/>
      <c r="B76" s="20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>
      <c r="A77" s="51"/>
      <c r="B77" s="20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>
      <c r="A78" s="51"/>
      <c r="B78" s="20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>
      <c r="A79" s="51"/>
      <c r="B79" s="20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>
      <c r="A80" s="51"/>
      <c r="B80" s="20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>
      <c r="A81" s="51"/>
      <c r="B81" s="20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>
      <c r="A82" s="51"/>
      <c r="B82" s="20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>
      <c r="A83" s="51"/>
      <c r="B83" s="20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>
      <c r="A84" s="51"/>
      <c r="B84" s="20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>
      <c r="A85" s="51"/>
      <c r="B85" s="20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>
      <c r="A86" s="51"/>
      <c r="B86" s="20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>
      <c r="A87" s="51"/>
      <c r="B87" s="20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>
      <c r="A88" s="51"/>
      <c r="B88" s="20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>
      <c r="A89" s="51"/>
      <c r="B89" s="20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>
      <c r="A90" s="51"/>
      <c r="B90" s="20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>
      <c r="A91" s="51"/>
      <c r="B91" s="20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>
      <c r="A92" s="51"/>
      <c r="B92" s="20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>
      <c r="A93" s="51"/>
      <c r="B93" s="20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>
      <c r="A94" s="51"/>
      <c r="B94" s="20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>
      <c r="A95" s="51"/>
      <c r="B95" s="20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>
      <c r="A96" s="51"/>
      <c r="B96" s="20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>
      <c r="A97" s="51"/>
      <c r="B97" s="20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>
      <c r="A98" s="51"/>
      <c r="B98" s="20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>
      <c r="A99" s="51"/>
      <c r="B99" s="20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>
      <c r="A100" s="51"/>
      <c r="B100" s="20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>
      <c r="A101" s="51"/>
      <c r="B101" s="20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>
      <c r="A102" s="51"/>
      <c r="B102" s="20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>
      <c r="A103" s="51"/>
      <c r="B103" s="20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>
      <c r="A104" s="51"/>
      <c r="B104" s="20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>
      <c r="A105" s="51"/>
      <c r="B105" s="20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>
      <c r="A106" s="51"/>
      <c r="B106" s="20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>
      <c r="A107" s="51"/>
      <c r="B107" s="20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>
      <c r="A108" s="51"/>
      <c r="B108" s="20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>
      <c r="A109" s="51"/>
      <c r="B109" s="20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>
      <c r="A110" s="51"/>
      <c r="B110" s="20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>
      <c r="A111" s="51"/>
      <c r="B111" s="20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>
      <c r="A112" s="51"/>
      <c r="B112" s="20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>
      <c r="A113" s="51"/>
      <c r="B113" s="20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>
      <c r="A114" s="51"/>
      <c r="B114" s="20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>
      <c r="A115" s="51"/>
      <c r="B115" s="20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>
      <c r="A116" s="51"/>
      <c r="B116" s="20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>
      <c r="A117" s="51"/>
      <c r="B117" s="20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>
      <c r="A118" s="51"/>
      <c r="B118" s="20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>
      <c r="A119" s="51"/>
      <c r="B119" s="20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>
      <c r="A120" s="51"/>
      <c r="B120" s="20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>
      <c r="A121" s="51"/>
      <c r="B121" s="20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>
      <c r="A122" s="51"/>
      <c r="B122" s="20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>
      <c r="A123" s="51"/>
      <c r="B123" s="20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>
      <c r="A124" s="51"/>
      <c r="B124" s="20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>
      <c r="A125" s="51"/>
      <c r="B125" s="20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>
      <c r="A126" s="51"/>
      <c r="B126" s="20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>
      <c r="A127" s="51"/>
      <c r="B127" s="20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>
      <c r="A128" s="51"/>
      <c r="B128" s="20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>
      <c r="A129" s="51"/>
      <c r="B129" s="20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>
      <c r="A130" s="51"/>
      <c r="B130" s="20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>
      <c r="A131" s="51"/>
      <c r="B131" s="20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>
      <c r="A132" s="51"/>
      <c r="B132" s="20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>
      <c r="A133" s="51"/>
      <c r="B133" s="20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>
      <c r="A134" s="51"/>
      <c r="B134" s="20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>
      <c r="A135" s="51"/>
      <c r="B135" s="20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>
      <c r="A136" s="51"/>
      <c r="B136" s="20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>
      <c r="A137" s="51"/>
      <c r="B137" s="20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>
      <c r="A138" s="51"/>
      <c r="B138" s="20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>
      <c r="A139" s="51"/>
      <c r="B139" s="20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>
      <c r="A140" s="51"/>
      <c r="B140" s="20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>
      <c r="A141" s="51"/>
      <c r="B141" s="20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>
      <c r="A142" s="51"/>
      <c r="B142" s="20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>
      <c r="A143" s="51"/>
      <c r="B143" s="20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>
      <c r="A144" s="51"/>
      <c r="B144" s="20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>
      <c r="A145" s="51"/>
      <c r="B145" s="20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>
      <c r="A146" s="51"/>
      <c r="B146" s="20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>
      <c r="A147" s="51"/>
      <c r="B147" s="20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>
      <c r="A148" s="51"/>
      <c r="B148" s="20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>
      <c r="A149" s="51"/>
      <c r="B149" s="20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>
      <c r="A150" s="51"/>
      <c r="B150" s="20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>
      <c r="A151" s="51"/>
      <c r="B151" s="20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>
      <c r="A152" s="51"/>
      <c r="B152" s="20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>
      <c r="A153" s="51"/>
      <c r="B153" s="20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>
      <c r="A154" s="51"/>
      <c r="B154" s="20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>
      <c r="A155" s="51"/>
      <c r="B155" s="20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>
      <c r="A156" s="51"/>
      <c r="B156" s="20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>
      <c r="A157" s="51"/>
      <c r="B157" s="20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>
      <c r="A158" s="51"/>
      <c r="B158" s="20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>
      <c r="A159" s="51"/>
      <c r="B159" s="20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>
      <c r="A160" s="51"/>
      <c r="B160" s="20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>
      <c r="A161" s="51"/>
      <c r="B161" s="20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>
      <c r="A162" s="51"/>
      <c r="B162" s="20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>
      <c r="A163" s="51"/>
      <c r="B163" s="20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>
      <c r="A164" s="51"/>
      <c r="B164" s="20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>
      <c r="A165" s="51"/>
      <c r="B165" s="20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>
      <c r="A166" s="51"/>
      <c r="B166" s="20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>
      <c r="A167" s="51"/>
      <c r="B167" s="20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>
      <c r="A168" s="51"/>
      <c r="B168" s="20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>
      <c r="A169" s="51"/>
      <c r="B169" s="20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>
      <c r="A170" s="51"/>
      <c r="B170" s="20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>
      <c r="A171" s="51"/>
      <c r="B171" s="20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>
      <c r="A172" s="51"/>
      <c r="B172" s="20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>
      <c r="A173" s="51"/>
      <c r="B173" s="20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>
      <c r="A174" s="51"/>
      <c r="B174" s="20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>
      <c r="A175" s="51"/>
      <c r="B175" s="20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>
      <c r="A176" s="51"/>
      <c r="B176" s="20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>
      <c r="A177" s="51"/>
      <c r="B177" s="20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>
      <c r="A178" s="51"/>
      <c r="B178" s="20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>
      <c r="A179" s="51"/>
      <c r="B179" s="20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>
      <c r="A180" s="51"/>
      <c r="B180" s="20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>
      <c r="A181" s="51"/>
      <c r="B181" s="20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>
      <c r="A182" s="51"/>
      <c r="B182" s="20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>
      <c r="A183" s="51"/>
      <c r="B183" s="20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>
      <c r="A184" s="51"/>
      <c r="B184" s="20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>
      <c r="A185" s="51"/>
      <c r="B185" s="20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>
      <c r="A186" s="51"/>
      <c r="B186" s="20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>
      <c r="A187" s="51"/>
      <c r="B187" s="20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>
      <c r="A188" s="51"/>
      <c r="B188" s="20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>
      <c r="A189" s="51"/>
      <c r="B189" s="20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>
      <c r="A190" s="51"/>
      <c r="B190" s="20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>
      <c r="A191" s="51"/>
      <c r="B191" s="20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>
      <c r="A192" s="51"/>
      <c r="B192" s="20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>
      <c r="A193" s="51"/>
      <c r="B193" s="20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>
      <c r="A194" s="51"/>
      <c r="B194" s="20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>
      <c r="A195" s="51"/>
      <c r="B195" s="20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>
      <c r="A196" s="51"/>
      <c r="B196" s="20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>
      <c r="A197" s="51"/>
      <c r="B197" s="20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>
      <c r="A198" s="51"/>
      <c r="B198" s="20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>
      <c r="A199" s="51"/>
      <c r="B199" s="20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>
      <c r="A200" s="51"/>
      <c r="B200" s="20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>
      <c r="A201" s="51"/>
      <c r="B201" s="20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>
      <c r="A202" s="51"/>
      <c r="B202" s="20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>
      <c r="A203" s="51"/>
      <c r="B203" s="20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>
      <c r="A204" s="51"/>
      <c r="B204" s="20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>
      <c r="A205" s="51"/>
      <c r="B205" s="20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>
      <c r="A206" s="51"/>
      <c r="B206" s="20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>
      <c r="A207" s="51"/>
      <c r="B207" s="20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>
      <c r="A208" s="51"/>
      <c r="B208" s="20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>
      <c r="A209" s="51"/>
      <c r="B209" s="20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>
      <c r="A210" s="51"/>
      <c r="B210" s="20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>
      <c r="A211" s="51"/>
      <c r="B211" s="20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>
      <c r="A212" s="51"/>
      <c r="B212" s="20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>
      <c r="A213" s="51"/>
      <c r="B213" s="20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>
      <c r="A214" s="51"/>
      <c r="B214" s="20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>
      <c r="A215" s="51"/>
      <c r="B215" s="20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>
      <c r="A216" s="51"/>
      <c r="B216" s="20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>
      <c r="A217" s="51"/>
      <c r="B217" s="20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>
      <c r="A218" s="51"/>
      <c r="B218" s="20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>
      <c r="A219" s="51"/>
      <c r="B219" s="20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>
      <c r="A220" s="51"/>
      <c r="B220" s="20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>
      <c r="A221" s="51"/>
      <c r="B221" s="20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>
      <c r="A222" s="51"/>
      <c r="B222" s="20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>
      <c r="A223" s="51"/>
      <c r="B223" s="20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>
      <c r="A224" s="51"/>
      <c r="B224" s="20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>
      <c r="A225" s="51"/>
      <c r="B225" s="20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>
      <c r="A226" s="51"/>
      <c r="B226" s="20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>
      <c r="A227" s="51"/>
      <c r="B227" s="20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>
      <c r="A228" s="51"/>
      <c r="B228" s="20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>
      <c r="A229" s="51"/>
      <c r="B229" s="20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>
      <c r="A230" s="51"/>
      <c r="B230" s="20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>
      <c r="A231" s="51"/>
      <c r="B231" s="20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>
      <c r="A232" s="51"/>
      <c r="B232" s="20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>
      <c r="A233" s="51"/>
      <c r="B233" s="20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>
      <c r="A234" s="51"/>
      <c r="B234" s="20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>
      <c r="A235" s="51"/>
      <c r="B235" s="20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>
      <c r="A236" s="51"/>
      <c r="B236" s="20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>
      <c r="A237" s="51"/>
      <c r="B237" s="20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>
      <c r="A238" s="51"/>
      <c r="B238" s="20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>
      <c r="A239" s="51"/>
      <c r="B239" s="20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>
      <c r="A240" s="51"/>
      <c r="B240" s="20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>
      <c r="A241" s="51"/>
      <c r="B241" s="20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>
      <c r="A242" s="51"/>
      <c r="B242" s="20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>
      <c r="A243" s="51"/>
      <c r="B243" s="20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>
      <c r="A244" s="51"/>
      <c r="B244" s="20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>
      <c r="A245" s="51"/>
      <c r="B245" s="20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>
      <c r="A246" s="51"/>
      <c r="B246" s="20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>
      <c r="A247" s="51"/>
      <c r="B247" s="20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>
      <c r="A248" s="51"/>
      <c r="B248" s="20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>
      <c r="A249" s="51"/>
      <c r="B249" s="20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>
      <c r="A250" s="51"/>
      <c r="B250" s="20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>
      <c r="A251" s="51"/>
      <c r="B251" s="20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>
      <c r="A252" s="51"/>
      <c r="B252" s="20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>
      <c r="A253" s="51"/>
      <c r="B253" s="20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>
      <c r="A254" s="51"/>
      <c r="B254" s="20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>
      <c r="A255" s="51"/>
      <c r="B255" s="20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>
      <c r="A256" s="51"/>
      <c r="B256" s="20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>
      <c r="A257" s="51"/>
      <c r="B257" s="20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>
      <c r="A258" s="51"/>
      <c r="B258" s="20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>
      <c r="A259" s="51"/>
      <c r="B259" s="20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>
      <c r="A260" s="51"/>
      <c r="B260" s="20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>
      <c r="A261" s="51"/>
      <c r="B261" s="20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>
      <c r="A262" s="51"/>
      <c r="B262" s="20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>
      <c r="A263" s="51"/>
      <c r="B263" s="20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>
      <c r="A264" s="51"/>
      <c r="B264" s="20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>
      <c r="A265" s="51"/>
      <c r="B265" s="20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>
      <c r="A266" s="51"/>
      <c r="B266" s="20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>
      <c r="A267" s="51"/>
      <c r="B267" s="20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>
      <c r="A268" s="51"/>
      <c r="B268" s="20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>
      <c r="A269" s="51"/>
      <c r="B269" s="20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>
      <c r="A270" s="51"/>
      <c r="B270" s="20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>
      <c r="A271" s="51"/>
      <c r="B271" s="20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>
      <c r="A272" s="51"/>
      <c r="B272" s="20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>
      <c r="A273" s="51"/>
      <c r="B273" s="20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>
      <c r="A274" s="51"/>
      <c r="B274" s="20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>
      <c r="A275" s="51"/>
      <c r="B275" s="20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>
      <c r="A276" s="51"/>
      <c r="B276" s="20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>
      <c r="A277" s="51"/>
      <c r="B277" s="20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>
      <c r="A278" s="51"/>
      <c r="B278" s="20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>
      <c r="A279" s="51"/>
      <c r="B279" s="20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>
      <c r="A280" s="51"/>
      <c r="B280" s="20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>
      <c r="A281" s="51"/>
      <c r="B281" s="20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>
      <c r="A282" s="51"/>
      <c r="B282" s="20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>
      <c r="A283" s="51"/>
      <c r="B283" s="20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>
      <c r="A284" s="51"/>
      <c r="B284" s="20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>
      <c r="A285" s="51"/>
      <c r="B285" s="20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>
      <c r="A286" s="51"/>
      <c r="B286" s="20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>
      <c r="A287" s="51"/>
      <c r="B287" s="20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>
      <c r="A288" s="51"/>
      <c r="B288" s="20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>
      <c r="A289" s="51"/>
      <c r="B289" s="20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>
      <c r="A290" s="51"/>
      <c r="B290" s="20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>
      <c r="A291" s="51"/>
      <c r="B291" s="20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>
      <c r="A292" s="51"/>
      <c r="B292" s="20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>
      <c r="A293" s="51"/>
      <c r="B293" s="20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>
      <c r="A294" s="51"/>
      <c r="B294" s="20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>
      <c r="A295" s="51"/>
      <c r="B295" s="20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>
      <c r="A296" s="51"/>
      <c r="B296" s="20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>
      <c r="A297" s="51"/>
      <c r="B297" s="20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>
      <c r="A298" s="51"/>
      <c r="B298" s="20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>
      <c r="A299" s="51"/>
      <c r="B299" s="20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>
      <c r="A300" s="51"/>
      <c r="B300" s="20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>
      <c r="A301" s="51"/>
      <c r="B301" s="20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>
      <c r="A302" s="51"/>
      <c r="B302" s="20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>
      <c r="A303" s="51"/>
      <c r="B303" s="20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>
      <c r="A304" s="51"/>
      <c r="B304" s="20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>
      <c r="A305" s="51"/>
      <c r="B305" s="20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>
      <c r="A306" s="51"/>
      <c r="B306" s="20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>
      <c r="A307" s="51"/>
      <c r="B307" s="20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>
      <c r="A308" s="51"/>
      <c r="B308" s="20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>
      <c r="A309" s="51"/>
      <c r="B309" s="20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>
      <c r="A310" s="51"/>
      <c r="B310" s="20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>
      <c r="A311" s="51"/>
      <c r="B311" s="20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>
      <c r="A312" s="51"/>
      <c r="B312" s="20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>
      <c r="A313" s="51"/>
      <c r="B313" s="20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>
      <c r="A314" s="51"/>
      <c r="B314" s="20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>
      <c r="A315" s="51"/>
      <c r="B315" s="20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>
      <c r="A316" s="51"/>
      <c r="B316" s="20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>
      <c r="A317" s="51"/>
      <c r="B317" s="20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>
      <c r="A318" s="51"/>
      <c r="B318" s="20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>
      <c r="A319" s="51"/>
      <c r="B319" s="20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>
      <c r="A320" s="51"/>
      <c r="B320" s="20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>
      <c r="A321" s="51"/>
      <c r="B321" s="20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>
      <c r="A322" s="51"/>
      <c r="B322" s="20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>
      <c r="A323" s="51"/>
      <c r="B323" s="20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>
      <c r="A324" s="51"/>
      <c r="B324" s="20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>
      <c r="A325" s="51"/>
      <c r="B325" s="20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>
      <c r="A326" s="51"/>
      <c r="B326" s="20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>
      <c r="A327" s="51"/>
      <c r="B327" s="20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>
      <c r="A328" s="51"/>
      <c r="B328" s="20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>
      <c r="A329" s="51"/>
      <c r="B329" s="20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>
      <c r="A330" s="51"/>
      <c r="B330" s="20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>
      <c r="A331" s="51"/>
      <c r="B331" s="20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>
      <c r="A332" s="51"/>
      <c r="B332" s="20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>
      <c r="A333" s="51"/>
      <c r="B333" s="20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>
      <c r="A334" s="51"/>
      <c r="B334" s="20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>
      <c r="A335" s="51"/>
      <c r="B335" s="20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>
      <c r="A336" s="51"/>
      <c r="B336" s="20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>
      <c r="A337" s="51"/>
      <c r="B337" s="20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>
      <c r="A338" s="51"/>
      <c r="B338" s="20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>
      <c r="A339" s="51"/>
      <c r="B339" s="20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>
      <c r="A340" s="51"/>
      <c r="B340" s="20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>
      <c r="A341" s="51"/>
      <c r="B341" s="20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>
      <c r="A342" s="51"/>
      <c r="B342" s="20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>
      <c r="A343" s="51"/>
      <c r="B343" s="20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>
      <c r="A344" s="51"/>
      <c r="B344" s="20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>
      <c r="A345" s="51"/>
      <c r="B345" s="20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>
      <c r="A346" s="51"/>
      <c r="B346" s="20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>
      <c r="A347" s="51"/>
      <c r="B347" s="20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>
      <c r="A348" s="51"/>
      <c r="B348" s="20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>
      <c r="A349" s="51"/>
      <c r="B349" s="20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>
      <c r="A350" s="51"/>
      <c r="B350" s="20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>
      <c r="A351" s="51"/>
      <c r="B351" s="20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>
      <c r="A352" s="51"/>
      <c r="B352" s="20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>
      <c r="A353" s="51"/>
      <c r="B353" s="20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>
      <c r="A354" s="51"/>
      <c r="B354" s="20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>
      <c r="A355" s="51"/>
      <c r="B355" s="20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>
      <c r="A356" s="51"/>
      <c r="B356" s="20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>
      <c r="A357" s="51"/>
      <c r="B357" s="20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>
      <c r="A358" s="51"/>
      <c r="B358" s="20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>
      <c r="A359" s="51"/>
      <c r="B359" s="20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>
      <c r="A360" s="51"/>
      <c r="B360" s="20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>
      <c r="A361" s="51"/>
      <c r="B361" s="20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>
      <c r="A362" s="51"/>
      <c r="B362" s="20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>
      <c r="A363" s="51"/>
      <c r="B363" s="20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>
      <c r="A364" s="51"/>
      <c r="B364" s="20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>
      <c r="A365" s="51"/>
      <c r="B365" s="20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>
      <c r="A366" s="51"/>
      <c r="B366" s="20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>
      <c r="A367" s="51"/>
      <c r="B367" s="20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>
      <c r="A368" s="51"/>
      <c r="B368" s="20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>
      <c r="A369" s="51"/>
      <c r="B369" s="20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>
      <c r="A370" s="51"/>
      <c r="B370" s="20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>
      <c r="A371" s="51"/>
      <c r="B371" s="20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>
      <c r="A372" s="51"/>
      <c r="B372" s="20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>
      <c r="A373" s="51"/>
      <c r="B373" s="20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>
      <c r="A374" s="51"/>
      <c r="B374" s="20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>
      <c r="A375" s="51"/>
      <c r="B375" s="20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>
      <c r="A376" s="51"/>
      <c r="B376" s="20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>
      <c r="A377" s="51"/>
      <c r="B377" s="20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>
      <c r="A378" s="51"/>
      <c r="B378" s="20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>
      <c r="A379" s="51"/>
      <c r="B379" s="20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>
      <c r="A380" s="51"/>
      <c r="B380" s="20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>
      <c r="A381" s="51"/>
      <c r="B381" s="20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>
      <c r="A382" s="51"/>
      <c r="B382" s="20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>
      <c r="A383" s="51"/>
      <c r="B383" s="20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>
      <c r="A384" s="51"/>
      <c r="B384" s="20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>
      <c r="A385" s="51"/>
      <c r="B385" s="20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>
      <c r="A386" s="51"/>
      <c r="B386" s="20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>
      <c r="A387" s="51"/>
      <c r="B387" s="20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>
      <c r="A388" s="51"/>
      <c r="B388" s="20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>
      <c r="A389" s="51"/>
      <c r="B389" s="20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>
      <c r="A390" s="51"/>
      <c r="B390" s="20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>
      <c r="A391" s="51"/>
      <c r="B391" s="20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>
      <c r="A392" s="51"/>
      <c r="B392" s="20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>
      <c r="A393" s="51"/>
      <c r="B393" s="20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>
      <c r="A394" s="51"/>
      <c r="B394" s="20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>
      <c r="A395" s="51"/>
      <c r="B395" s="20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>
      <c r="A396" s="51"/>
      <c r="B396" s="20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>
      <c r="A397" s="51"/>
      <c r="B397" s="20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>
      <c r="A398" s="51"/>
      <c r="B398" s="20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>
      <c r="A399" s="51"/>
      <c r="B399" s="20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>
      <c r="A400" s="51"/>
      <c r="B400" s="20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>
      <c r="A401" s="51"/>
      <c r="B401" s="20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>
      <c r="A402" s="51"/>
      <c r="B402" s="20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>
      <c r="A403" s="51"/>
      <c r="B403" s="20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>
      <c r="A404" s="51"/>
      <c r="B404" s="20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>
      <c r="A405" s="51"/>
      <c r="B405" s="20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>
      <c r="A406" s="51"/>
      <c r="B406" s="20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>
      <c r="A407" s="51"/>
      <c r="B407" s="20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>
      <c r="A408" s="51"/>
      <c r="B408" s="20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>
      <c r="A409" s="51"/>
      <c r="B409" s="20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>
      <c r="A410" s="51"/>
      <c r="B410" s="20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>
      <c r="A411" s="51"/>
      <c r="B411" s="20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>
      <c r="A412" s="51"/>
      <c r="B412" s="20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>
      <c r="A413" s="51"/>
      <c r="B413" s="20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>
      <c r="A414" s="51"/>
      <c r="B414" s="20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>
      <c r="A415" s="51"/>
      <c r="B415" s="20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>
      <c r="A416" s="51"/>
      <c r="B416" s="20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>
      <c r="A417" s="51"/>
      <c r="B417" s="20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>
      <c r="A418" s="51"/>
      <c r="B418" s="20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>
      <c r="A419" s="51"/>
      <c r="B419" s="20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>
      <c r="A420" s="51"/>
      <c r="B420" s="20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>
      <c r="A421" s="51"/>
      <c r="B421" s="20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>
      <c r="A422" s="51"/>
      <c r="B422" s="20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>
      <c r="A423" s="51"/>
      <c r="B423" s="20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>
      <c r="A424" s="51"/>
      <c r="B424" s="20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>
      <c r="A425" s="51"/>
      <c r="B425" s="20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>
      <c r="A426" s="51"/>
      <c r="B426" s="20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>
      <c r="A427" s="51"/>
      <c r="B427" s="20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>
      <c r="A428" s="51"/>
      <c r="B428" s="20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>
      <c r="A429" s="51"/>
      <c r="B429" s="20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>
      <c r="A430" s="51"/>
      <c r="B430" s="20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>
      <c r="A431" s="51"/>
      <c r="B431" s="20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>
      <c r="A432" s="51"/>
      <c r="B432" s="20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>
      <c r="A433" s="51"/>
      <c r="B433" s="20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>
      <c r="A434" s="51"/>
      <c r="B434" s="20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>
      <c r="A435" s="51"/>
      <c r="B435" s="20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>
      <c r="A436" s="51"/>
      <c r="B436" s="20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>
      <c r="A437" s="51"/>
      <c r="B437" s="20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>
      <c r="A438" s="51"/>
      <c r="B438" s="20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>
      <c r="A439" s="51"/>
      <c r="B439" s="20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>
      <c r="A440" s="51"/>
      <c r="B440" s="20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>
      <c r="A441" s="51"/>
      <c r="B441" s="20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>
      <c r="A442" s="51"/>
      <c r="B442" s="20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>
      <c r="A443" s="51"/>
      <c r="B443" s="20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>
      <c r="A444" s="51"/>
      <c r="B444" s="20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>
      <c r="A445" s="51"/>
      <c r="B445" s="20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>
      <c r="A446" s="51"/>
      <c r="B446" s="20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>
      <c r="A447" s="51"/>
      <c r="B447" s="20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>
      <c r="A448" s="51"/>
      <c r="B448" s="20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>
      <c r="A449" s="51"/>
      <c r="B449" s="20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>
      <c r="A450" s="51"/>
      <c r="B450" s="20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>
      <c r="A451" s="51"/>
      <c r="B451" s="20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>
      <c r="A452" s="51"/>
      <c r="B452" s="20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>
      <c r="A453" s="51"/>
      <c r="B453" s="20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>
      <c r="A454" s="51"/>
      <c r="B454" s="20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>
      <c r="A455" s="51"/>
      <c r="B455" s="20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>
      <c r="A456" s="51"/>
      <c r="B456" s="20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>
      <c r="A457" s="51"/>
      <c r="B457" s="20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>
      <c r="A458" s="51"/>
      <c r="B458" s="20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>
      <c r="A459" s="51"/>
      <c r="B459" s="20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>
      <c r="A460" s="51"/>
      <c r="B460" s="20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>
      <c r="A461" s="51"/>
      <c r="B461" s="20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>
      <c r="A462" s="51"/>
      <c r="B462" s="20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>
      <c r="A463" s="51"/>
      <c r="B463" s="20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>
      <c r="A464" s="51"/>
      <c r="B464" s="20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>
      <c r="A465" s="51"/>
      <c r="B465" s="20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>
      <c r="A466" s="51"/>
      <c r="B466" s="20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>
      <c r="A467" s="51"/>
      <c r="B467" s="20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>
      <c r="A468" s="51"/>
      <c r="B468" s="20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>
      <c r="A469" s="51"/>
      <c r="B469" s="20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>
      <c r="A470" s="51"/>
      <c r="B470" s="20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>
      <c r="A471" s="51"/>
      <c r="B471" s="20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>
      <c r="A472" s="51"/>
      <c r="B472" s="20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>
      <c r="A473" s="51"/>
      <c r="B473" s="20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>
      <c r="A474" s="51"/>
      <c r="B474" s="20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>
      <c r="A475" s="51"/>
      <c r="B475" s="20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>
      <c r="A476" s="51"/>
      <c r="B476" s="20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>
      <c r="A477" s="51"/>
      <c r="B477" s="20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>
      <c r="A478" s="51"/>
      <c r="B478" s="20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>
      <c r="A479" s="51"/>
      <c r="B479" s="20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>
      <c r="A480" s="51"/>
      <c r="B480" s="20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>
      <c r="A481" s="51"/>
      <c r="B481" s="20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>
      <c r="A482" s="51"/>
      <c r="B482" s="20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>
      <c r="A483" s="51"/>
      <c r="B483" s="20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>
      <c r="A484" s="51"/>
      <c r="B484" s="20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>
      <c r="A485" s="51"/>
      <c r="B485" s="20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>
      <c r="A486" s="51"/>
      <c r="B486" s="20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>
      <c r="A487" s="51"/>
      <c r="B487" s="20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>
      <c r="A488" s="51"/>
      <c r="B488" s="20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>
      <c r="A489" s="51"/>
      <c r="B489" s="20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>
      <c r="A490" s="51"/>
      <c r="B490" s="20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>
      <c r="A491" s="51"/>
      <c r="B491" s="20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>
      <c r="A492" s="51"/>
      <c r="B492" s="20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>
      <c r="A493" s="51"/>
      <c r="B493" s="20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>
      <c r="A494" s="51"/>
      <c r="B494" s="20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>
      <c r="A495" s="51"/>
      <c r="B495" s="20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>
      <c r="A496" s="51"/>
      <c r="B496" s="20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>
      <c r="A497" s="51"/>
      <c r="B497" s="20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>
      <c r="A498" s="51"/>
      <c r="B498" s="20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>
      <c r="A499" s="51"/>
      <c r="B499" s="20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>
      <c r="A500" s="51"/>
      <c r="B500" s="20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>
      <c r="A501" s="51"/>
      <c r="B501" s="20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>
      <c r="A502" s="51"/>
      <c r="B502" s="20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>
      <c r="A503" s="51"/>
      <c r="B503" s="20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>
      <c r="A504" s="51"/>
      <c r="B504" s="20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>
      <c r="A505" s="51"/>
      <c r="B505" s="20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>
      <c r="A506" s="51"/>
      <c r="B506" s="20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>
      <c r="A507" s="51"/>
      <c r="B507" s="20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>
      <c r="A508" s="51"/>
      <c r="B508" s="20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>
      <c r="A509" s="51"/>
      <c r="B509" s="20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>
      <c r="A510" s="51"/>
      <c r="B510" s="20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>
      <c r="A511" s="51"/>
      <c r="B511" s="20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>
      <c r="A512" s="51"/>
      <c r="B512" s="20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>
      <c r="A513" s="51"/>
      <c r="B513" s="20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>
      <c r="A514" s="51"/>
      <c r="B514" s="20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>
      <c r="A515" s="51"/>
      <c r="B515" s="20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>
      <c r="A516" s="51"/>
      <c r="B516" s="20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>
      <c r="A517" s="51"/>
      <c r="B517" s="20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>
      <c r="A518" s="51"/>
      <c r="B518" s="20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>
      <c r="A519" s="51"/>
      <c r="B519" s="20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>
      <c r="A520" s="51"/>
      <c r="B520" s="20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>
      <c r="A521" s="51"/>
      <c r="B521" s="20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>
      <c r="A522" s="51"/>
      <c r="B522" s="20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>
      <c r="A523" s="51"/>
      <c r="B523" s="20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>
      <c r="A524" s="51"/>
      <c r="B524" s="20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>
      <c r="A525" s="51"/>
      <c r="B525" s="20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>
      <c r="A526" s="51"/>
      <c r="B526" s="20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>
      <c r="A527" s="51"/>
      <c r="B527" s="20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>
      <c r="A528" s="51"/>
      <c r="B528" s="20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>
      <c r="A529" s="51"/>
      <c r="B529" s="20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>
      <c r="A530" s="51"/>
      <c r="B530" s="20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>
      <c r="A531" s="51"/>
      <c r="B531" s="20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>
      <c r="A532" s="51"/>
      <c r="B532" s="20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>
      <c r="A533" s="51"/>
      <c r="B533" s="20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>
      <c r="A534" s="51"/>
      <c r="B534" s="20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>
      <c r="A535" s="51"/>
      <c r="B535" s="20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>
      <c r="A536" s="51"/>
      <c r="B536" s="20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>
      <c r="A537" s="51"/>
      <c r="B537" s="20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>
      <c r="A538" s="51"/>
      <c r="B538" s="20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>
      <c r="A539" s="51"/>
      <c r="B539" s="20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>
      <c r="A540" s="51"/>
      <c r="B540" s="20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>
      <c r="A541" s="51"/>
      <c r="B541" s="20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>
      <c r="A542" s="51"/>
      <c r="B542" s="20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>
      <c r="A543" s="51"/>
      <c r="B543" s="20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>
      <c r="A544" s="51"/>
      <c r="B544" s="20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>
      <c r="A545" s="51"/>
      <c r="B545" s="20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>
      <c r="A546" s="51"/>
      <c r="B546" s="20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>
      <c r="A547" s="51"/>
      <c r="B547" s="20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>
      <c r="A548" s="51"/>
      <c r="B548" s="20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>
      <c r="A549" s="51"/>
      <c r="B549" s="20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>
      <c r="A550" s="51"/>
      <c r="B550" s="20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>
      <c r="A551" s="51"/>
      <c r="B551" s="20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>
      <c r="A552" s="51"/>
      <c r="B552" s="20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>
      <c r="A553" s="51"/>
      <c r="B553" s="20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>
      <c r="A554" s="51"/>
      <c r="B554" s="20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>
      <c r="A555" s="51"/>
      <c r="B555" s="20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>
      <c r="A556" s="51"/>
      <c r="B556" s="20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>
      <c r="A557" s="51"/>
      <c r="B557" s="20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>
      <c r="A558" s="51"/>
      <c r="B558" s="20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>
      <c r="A559" s="51"/>
      <c r="B559" s="20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>
      <c r="A560" s="51"/>
      <c r="B560" s="20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>
      <c r="A561" s="51"/>
      <c r="B561" s="20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>
      <c r="A562" s="51"/>
      <c r="B562" s="20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>
      <c r="A563" s="51"/>
      <c r="B563" s="20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>
      <c r="A564" s="51"/>
      <c r="B564" s="20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>
      <c r="A565" s="51"/>
      <c r="B565" s="20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>
      <c r="A566" s="51"/>
      <c r="B566" s="20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>
      <c r="A567" s="51"/>
      <c r="B567" s="20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>
      <c r="A568" s="51"/>
      <c r="B568" s="20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>
      <c r="A569" s="51"/>
      <c r="B569" s="20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>
      <c r="A570" s="51"/>
      <c r="B570" s="20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>
      <c r="A571" s="51"/>
      <c r="B571" s="20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>
      <c r="A572" s="51"/>
      <c r="B572" s="20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>
      <c r="A573" s="51"/>
      <c r="B573" s="20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>
      <c r="A574" s="51"/>
      <c r="B574" s="20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>
      <c r="A575" s="51"/>
      <c r="B575" s="20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>
      <c r="A576" s="51"/>
      <c r="B576" s="20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>
      <c r="A577" s="51"/>
      <c r="B577" s="20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>
      <c r="A578" s="51"/>
      <c r="B578" s="20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>
      <c r="A579" s="51"/>
      <c r="B579" s="20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>
      <c r="A580" s="51"/>
      <c r="B580" s="20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>
      <c r="A581" s="51"/>
      <c r="B581" s="20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>
      <c r="A582" s="51"/>
      <c r="B582" s="20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>
      <c r="A583" s="51"/>
      <c r="B583" s="20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>
      <c r="A584" s="51"/>
      <c r="B584" s="20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>
      <c r="A585" s="51"/>
      <c r="B585" s="20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>
      <c r="A586" s="51"/>
      <c r="B586" s="20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>
      <c r="A587" s="51"/>
      <c r="B587" s="20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>
      <c r="A588" s="51"/>
      <c r="B588" s="20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>
      <c r="A589" s="51"/>
      <c r="B589" s="20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>
      <c r="A590" s="51"/>
      <c r="B590" s="20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>
      <c r="A591" s="51"/>
      <c r="B591" s="20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>
      <c r="A592" s="51"/>
      <c r="B592" s="20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>
      <c r="A593" s="51"/>
      <c r="B593" s="20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>
      <c r="A594" s="51"/>
      <c r="B594" s="20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>
      <c r="A595" s="51"/>
      <c r="B595" s="20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>
      <c r="A596" s="51"/>
      <c r="B596" s="20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>
      <c r="A597" s="51"/>
      <c r="B597" s="20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>
      <c r="A598" s="51"/>
      <c r="B598" s="20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>
      <c r="A599" s="51"/>
      <c r="B599" s="20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>
      <c r="A600" s="51"/>
      <c r="B600" s="20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>
      <c r="A601" s="51"/>
      <c r="B601" s="20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>
      <c r="A602" s="51"/>
      <c r="B602" s="20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>
      <c r="A603" s="51"/>
      <c r="B603" s="20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>
      <c r="A604" s="51"/>
      <c r="B604" s="20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>
      <c r="A605" s="51"/>
      <c r="B605" s="20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>
      <c r="A606" s="51"/>
      <c r="B606" s="20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>
      <c r="A607" s="51"/>
      <c r="B607" s="20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>
      <c r="A608" s="51"/>
      <c r="B608" s="20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>
      <c r="A609" s="51"/>
      <c r="B609" s="20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>
      <c r="A610" s="51"/>
      <c r="B610" s="20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>
      <c r="A611" s="51"/>
      <c r="B611" s="20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>
      <c r="A612" s="51"/>
      <c r="B612" s="20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>
      <c r="A613" s="51"/>
      <c r="B613" s="20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>
      <c r="A614" s="51"/>
      <c r="B614" s="20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>
      <c r="A615" s="51"/>
      <c r="B615" s="20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>
      <c r="A616" s="51"/>
      <c r="B616" s="20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>
      <c r="A617" s="51"/>
      <c r="B617" s="20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>
      <c r="A618" s="51"/>
      <c r="B618" s="20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>
      <c r="A619" s="51"/>
      <c r="B619" s="20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>
      <c r="A620" s="51"/>
      <c r="B620" s="20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>
      <c r="A621" s="51"/>
      <c r="B621" s="20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>
      <c r="A622" s="51"/>
      <c r="B622" s="20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>
      <c r="A623" s="51"/>
      <c r="B623" s="20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>
      <c r="A624" s="51"/>
      <c r="B624" s="20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>
      <c r="A625" s="51"/>
      <c r="B625" s="20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>
      <c r="A626" s="51"/>
      <c r="B626" s="20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>
      <c r="A627" s="51"/>
      <c r="B627" s="20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>
      <c r="A628" s="51"/>
      <c r="B628" s="20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>
      <c r="A629" s="51"/>
      <c r="B629" s="20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>
      <c r="A630" s="51"/>
      <c r="B630" s="20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>
      <c r="A631" s="51"/>
      <c r="B631" s="20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>
      <c r="A632" s="51"/>
      <c r="B632" s="20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>
      <c r="A633" s="51"/>
      <c r="B633" s="20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>
      <c r="A634" s="51"/>
      <c r="B634" s="20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>
      <c r="A635" s="51"/>
      <c r="B635" s="20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>
      <c r="A636" s="51"/>
      <c r="B636" s="20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>
      <c r="A637" s="51"/>
      <c r="B637" s="20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>
      <c r="A638" s="51"/>
      <c r="B638" s="20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>
      <c r="A639" s="51"/>
      <c r="B639" s="20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>
      <c r="A640" s="51"/>
      <c r="B640" s="20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>
      <c r="A641" s="51"/>
      <c r="B641" s="20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>
      <c r="A642" s="51"/>
      <c r="B642" s="20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>
      <c r="A643" s="51"/>
      <c r="B643" s="20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>
      <c r="A644" s="51"/>
      <c r="B644" s="20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>
      <c r="A645" s="51"/>
      <c r="B645" s="20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>
      <c r="A646" s="51"/>
      <c r="B646" s="20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>
      <c r="A647" s="51"/>
      <c r="B647" s="20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>
      <c r="A648" s="51"/>
      <c r="B648" s="20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>
      <c r="A649" s="51"/>
      <c r="B649" s="20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>
      <c r="A650" s="51"/>
      <c r="B650" s="20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>
      <c r="A651" s="51"/>
      <c r="B651" s="20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>
      <c r="A652" s="51"/>
      <c r="B652" s="20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>
      <c r="A653" s="51"/>
      <c r="B653" s="20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>
      <c r="A654" s="51"/>
      <c r="B654" s="20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>
      <c r="A655" s="51"/>
      <c r="B655" s="20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>
      <c r="A656" s="51"/>
      <c r="B656" s="20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>
      <c r="A657" s="51"/>
      <c r="B657" s="20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>
      <c r="A658" s="51"/>
      <c r="B658" s="20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>
      <c r="A659" s="51"/>
      <c r="B659" s="20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>
      <c r="A660" s="51"/>
      <c r="B660" s="20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>
      <c r="A661" s="51"/>
      <c r="B661" s="20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>
      <c r="A662" s="51"/>
      <c r="B662" s="20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>
      <c r="A663" s="51"/>
      <c r="B663" s="20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>
      <c r="A664" s="51"/>
      <c r="B664" s="20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>
      <c r="A665" s="51"/>
      <c r="B665" s="20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>
      <c r="A666" s="51"/>
      <c r="B666" s="20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>
      <c r="A667" s="51"/>
      <c r="B667" s="20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>
      <c r="A668" s="51"/>
      <c r="B668" s="20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>
      <c r="A669" s="51"/>
      <c r="B669" s="20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>
      <c r="A670" s="51"/>
      <c r="B670" s="20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>
      <c r="A671" s="51"/>
      <c r="B671" s="20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>
      <c r="A672" s="51"/>
      <c r="B672" s="20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>
      <c r="A673" s="51"/>
      <c r="B673" s="20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>
      <c r="A674" s="51"/>
      <c r="B674" s="20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>
      <c r="A675" s="51"/>
      <c r="B675" s="20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>
      <c r="A676" s="51"/>
      <c r="B676" s="20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>
      <c r="A677" s="51"/>
      <c r="B677" s="20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>
      <c r="A678" s="51"/>
      <c r="B678" s="20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>
      <c r="A679" s="51"/>
      <c r="B679" s="20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>
      <c r="A680" s="51"/>
      <c r="B680" s="20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>
      <c r="A681" s="51"/>
      <c r="B681" s="20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>
      <c r="A682" s="51"/>
      <c r="B682" s="20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>
      <c r="A683" s="51"/>
      <c r="B683" s="20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>
      <c r="A684" s="51"/>
      <c r="B684" s="20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>
      <c r="A685" s="51"/>
      <c r="B685" s="20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>
      <c r="A686" s="51"/>
      <c r="B686" s="20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>
      <c r="A687" s="51"/>
      <c r="B687" s="20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>
      <c r="A688" s="51"/>
      <c r="B688" s="20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>
      <c r="A689" s="51"/>
      <c r="B689" s="20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>
      <c r="A690" s="51"/>
      <c r="B690" s="20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>
      <c r="A691" s="51"/>
      <c r="B691" s="20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>
      <c r="A692" s="51"/>
      <c r="B692" s="20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>
      <c r="A693" s="51"/>
      <c r="B693" s="20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>
      <c r="A694" s="51"/>
      <c r="B694" s="20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>
      <c r="A695" s="51"/>
      <c r="B695" s="20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>
      <c r="A696" s="51"/>
      <c r="B696" s="20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>
      <c r="A697" s="51"/>
      <c r="B697" s="20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>
      <c r="A698" s="51"/>
      <c r="B698" s="20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>
      <c r="A699" s="51"/>
      <c r="B699" s="20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>
      <c r="A700" s="51"/>
      <c r="B700" s="20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>
      <c r="A701" s="51"/>
      <c r="B701" s="20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>
      <c r="A702" s="51"/>
      <c r="B702" s="20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>
      <c r="A703" s="51"/>
      <c r="B703" s="20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>
      <c r="A704" s="51"/>
      <c r="B704" s="20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>
      <c r="A705" s="51"/>
      <c r="B705" s="20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>
      <c r="A706" s="51"/>
      <c r="B706" s="20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>
      <c r="A707" s="51"/>
      <c r="B707" s="20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>
      <c r="A708" s="51"/>
      <c r="B708" s="20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>
      <c r="A709" s="51"/>
      <c r="B709" s="20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>
      <c r="A710" s="51"/>
      <c r="B710" s="20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>
      <c r="A711" s="51"/>
      <c r="B711" s="20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>
      <c r="A712" s="51"/>
      <c r="B712" s="20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>
      <c r="A713" s="51"/>
      <c r="B713" s="20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>
      <c r="A714" s="51"/>
      <c r="B714" s="20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>
      <c r="A715" s="51"/>
      <c r="B715" s="20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>
      <c r="A716" s="51"/>
      <c r="B716" s="20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>
      <c r="A717" s="51"/>
      <c r="B717" s="20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>
      <c r="A718" s="51"/>
      <c r="B718" s="20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>
      <c r="A719" s="51"/>
      <c r="B719" s="20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>
      <c r="A720" s="51"/>
      <c r="B720" s="20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>
      <c r="A721" s="51"/>
      <c r="B721" s="20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>
      <c r="A722" s="51"/>
      <c r="B722" s="20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>
      <c r="A723" s="51"/>
      <c r="B723" s="20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>
      <c r="A724" s="51"/>
      <c r="B724" s="20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>
      <c r="A725" s="51"/>
      <c r="B725" s="20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>
      <c r="A726" s="51"/>
      <c r="B726" s="20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>
      <c r="A727" s="51"/>
      <c r="B727" s="20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>
      <c r="A728" s="51"/>
      <c r="B728" s="20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>
      <c r="A729" s="51"/>
      <c r="B729" s="20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>
      <c r="A730" s="51"/>
      <c r="B730" s="20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>
      <c r="A731" s="51"/>
      <c r="B731" s="20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>
      <c r="A732" s="51"/>
      <c r="B732" s="20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>
      <c r="A733" s="51"/>
      <c r="B733" s="20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>
      <c r="A734" s="51"/>
      <c r="B734" s="20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>
      <c r="A735" s="51"/>
      <c r="B735" s="20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>
      <c r="A736" s="51"/>
      <c r="B736" s="20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>
      <c r="A737" s="51"/>
      <c r="B737" s="20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>
      <c r="A738" s="51"/>
      <c r="B738" s="20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>
      <c r="A739" s="51"/>
      <c r="B739" s="20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>
      <c r="A740" s="51"/>
      <c r="B740" s="20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>
      <c r="A741" s="51"/>
      <c r="B741" s="20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>
      <c r="A742" s="51"/>
      <c r="B742" s="20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>
      <c r="A743" s="51"/>
      <c r="B743" s="20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>
      <c r="A744" s="51"/>
      <c r="B744" s="20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>
      <c r="A745" s="51"/>
      <c r="B745" s="20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>
      <c r="A746" s="51"/>
      <c r="B746" s="20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>
      <c r="A747" s="51"/>
      <c r="B747" s="20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>
      <c r="A748" s="51"/>
      <c r="B748" s="20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>
      <c r="A749" s="51"/>
      <c r="B749" s="20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>
      <c r="A750" s="51"/>
      <c r="B750" s="20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>
      <c r="A751" s="51"/>
      <c r="B751" s="20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>
      <c r="A752" s="51"/>
      <c r="B752" s="20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>
      <c r="A753" s="51"/>
      <c r="B753" s="20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>
      <c r="A754" s="51"/>
      <c r="B754" s="20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>
      <c r="A755" s="51"/>
      <c r="B755" s="20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>
      <c r="A756" s="51"/>
      <c r="B756" s="20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>
      <c r="A757" s="51"/>
      <c r="B757" s="20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>
      <c r="A758" s="51"/>
      <c r="B758" s="20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>
      <c r="A759" s="51"/>
      <c r="B759" s="20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>
      <c r="A760" s="51"/>
      <c r="B760" s="20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>
      <c r="A761" s="51"/>
      <c r="B761" s="20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>
      <c r="A762" s="51"/>
      <c r="B762" s="20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>
      <c r="A763" s="51"/>
      <c r="B763" s="20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>
      <c r="A764" s="51"/>
      <c r="B764" s="20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>
      <c r="A765" s="51"/>
      <c r="B765" s="20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>
      <c r="A766" s="51"/>
      <c r="B766" s="20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>
      <c r="A767" s="51"/>
      <c r="B767" s="20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>
      <c r="A768" s="51"/>
      <c r="B768" s="20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>
      <c r="A769" s="51"/>
      <c r="B769" s="20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>
      <c r="A770" s="51"/>
      <c r="B770" s="20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>
      <c r="A771" s="51"/>
      <c r="B771" s="20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>
      <c r="A772" s="51"/>
      <c r="B772" s="20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>
      <c r="A773" s="51"/>
      <c r="B773" s="20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>
      <c r="A774" s="51"/>
      <c r="B774" s="20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>
      <c r="A775" s="51"/>
      <c r="B775" s="20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>
      <c r="A776" s="51"/>
      <c r="B776" s="20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>
      <c r="A777" s="51"/>
      <c r="B777" s="20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>
      <c r="A778" s="51"/>
      <c r="B778" s="20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>
      <c r="A779" s="51"/>
      <c r="B779" s="20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>
      <c r="A780" s="51"/>
      <c r="B780" s="20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>
      <c r="A781" s="51"/>
      <c r="B781" s="20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>
      <c r="A782" s="51"/>
      <c r="B782" s="20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>
      <c r="A783" s="51"/>
      <c r="B783" s="20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>
      <c r="A784" s="51"/>
      <c r="B784" s="20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>
      <c r="A785" s="51"/>
      <c r="B785" s="20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>
      <c r="A786" s="51"/>
      <c r="B786" s="20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>
      <c r="A787" s="51"/>
      <c r="B787" s="20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>
      <c r="A788" s="51"/>
      <c r="B788" s="20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>
      <c r="A789" s="51"/>
      <c r="B789" s="20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>
      <c r="A790" s="51"/>
      <c r="B790" s="20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>
      <c r="A791" s="51"/>
      <c r="B791" s="20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>
      <c r="A792" s="51"/>
      <c r="B792" s="20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>
      <c r="A793" s="51"/>
      <c r="B793" s="20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>
      <c r="A794" s="51"/>
      <c r="B794" s="20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>
      <c r="A795" s="51"/>
      <c r="B795" s="20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>
      <c r="A796" s="51"/>
      <c r="B796" s="20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>
      <c r="A797" s="51"/>
      <c r="B797" s="20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>
      <c r="A798" s="51"/>
      <c r="B798" s="20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>
      <c r="A799" s="51"/>
      <c r="B799" s="20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>
      <c r="A800" s="51"/>
      <c r="B800" s="20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>
      <c r="A801" s="51"/>
      <c r="B801" s="20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>
      <c r="A802" s="51"/>
      <c r="B802" s="20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>
      <c r="A803" s="51"/>
      <c r="B803" s="20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>
      <c r="A804" s="51"/>
      <c r="B804" s="20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>
      <c r="A805" s="51"/>
      <c r="B805" s="20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>
      <c r="A806" s="51"/>
      <c r="B806" s="20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>
      <c r="A807" s="51"/>
      <c r="B807" s="20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>
      <c r="A808" s="51"/>
      <c r="B808" s="20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>
      <c r="A809" s="51"/>
      <c r="B809" s="20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>
      <c r="A810" s="51"/>
      <c r="B810" s="20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>
      <c r="A811" s="51"/>
      <c r="B811" s="20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>
      <c r="A812" s="51"/>
      <c r="B812" s="20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>
      <c r="A813" s="51"/>
      <c r="B813" s="20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>
      <c r="A814" s="51"/>
      <c r="B814" s="20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>
      <c r="A815" s="51"/>
      <c r="B815" s="20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>
      <c r="A816" s="51"/>
      <c r="B816" s="20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>
      <c r="A817" s="51"/>
      <c r="B817" s="20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>
      <c r="A818" s="51"/>
      <c r="B818" s="20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>
      <c r="A819" s="51"/>
      <c r="B819" s="20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>
      <c r="A820" s="51"/>
      <c r="B820" s="20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>
      <c r="A821" s="51"/>
      <c r="B821" s="20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>
      <c r="A822" s="51"/>
      <c r="B822" s="20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>
      <c r="A823" s="51"/>
      <c r="B823" s="20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>
      <c r="A824" s="51"/>
      <c r="B824" s="20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>
      <c r="A825" s="51"/>
      <c r="B825" s="20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>
      <c r="A826" s="51"/>
      <c r="B826" s="20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>
      <c r="A827" s="51"/>
      <c r="B827" s="20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>
      <c r="A828" s="51"/>
      <c r="B828" s="20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>
      <c r="A829" s="51"/>
      <c r="B829" s="20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>
      <c r="A830" s="51"/>
      <c r="B830" s="20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>
      <c r="A831" s="51"/>
      <c r="B831" s="20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>
      <c r="A832" s="51"/>
      <c r="B832" s="20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>
      <c r="A833" s="51"/>
      <c r="B833" s="20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>
      <c r="A834" s="51"/>
      <c r="B834" s="20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>
      <c r="A835" s="51"/>
      <c r="B835" s="20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>
      <c r="A836" s="51"/>
      <c r="B836" s="20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>
      <c r="A837" s="51"/>
      <c r="B837" s="20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>
      <c r="A838" s="51"/>
      <c r="B838" s="20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>
      <c r="A839" s="51"/>
      <c r="B839" s="20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>
      <c r="A840" s="51"/>
      <c r="B840" s="20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>
      <c r="A841" s="51"/>
      <c r="B841" s="20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>
      <c r="A842" s="51"/>
      <c r="B842" s="20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>
      <c r="A843" s="51"/>
      <c r="B843" s="20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>
      <c r="A844" s="51"/>
      <c r="B844" s="20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>
      <c r="A845" s="51"/>
      <c r="B845" s="20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>
      <c r="A846" s="51"/>
      <c r="B846" s="20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>
      <c r="A847" s="51"/>
      <c r="B847" s="20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>
      <c r="A848" s="51"/>
      <c r="B848" s="20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</sheetData>
  <hyperlinks>
    <hyperlink r:id="rId2" ref="M4"/>
    <hyperlink r:id="rId3" ref="M5"/>
  </hyperlinks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1.43"/>
    <col customWidth="1" min="2" max="2" width="20.86"/>
    <col customWidth="1" min="3" max="4" width="10.14"/>
    <col customWidth="1" min="5" max="5" width="9.29"/>
    <col customWidth="1" min="6" max="6" width="10.0"/>
    <col customWidth="1" min="7" max="8" width="10.14"/>
    <col customWidth="1" min="9" max="9" width="13.0"/>
    <col customWidth="1" min="10" max="10" width="22.86"/>
    <col customWidth="1" min="11" max="11" width="22.14"/>
    <col customWidth="1" min="12" max="12" width="17.29"/>
    <col customWidth="1" min="13" max="13" width="114.14"/>
  </cols>
  <sheetData>
    <row r="1" ht="15.75" customHeight="1">
      <c r="A1" s="1" t="s">
        <v>0</v>
      </c>
      <c r="B1" s="2" t="s">
        <v>1</v>
      </c>
      <c r="C1" s="2" t="s">
        <v>5</v>
      </c>
      <c r="D1" s="3" t="s">
        <v>6</v>
      </c>
      <c r="E1" s="3" t="s">
        <v>61</v>
      </c>
      <c r="F1" s="3" t="s">
        <v>62</v>
      </c>
      <c r="G1" s="3" t="s">
        <v>10</v>
      </c>
      <c r="H1" s="3" t="s">
        <v>11</v>
      </c>
      <c r="I1" s="3" t="s">
        <v>12</v>
      </c>
      <c r="J1" s="2" t="s">
        <v>13</v>
      </c>
      <c r="K1" s="3" t="s">
        <v>14</v>
      </c>
      <c r="L1" s="2" t="s">
        <v>15</v>
      </c>
      <c r="M1" s="14" t="s">
        <v>16</v>
      </c>
      <c r="N1" s="16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>
      <c r="A2" s="18"/>
      <c r="B2" s="19"/>
      <c r="C2" s="2"/>
      <c r="D2" s="2"/>
      <c r="E2" s="2"/>
      <c r="F2" s="3" t="s">
        <v>63</v>
      </c>
      <c r="G2" s="3" t="s">
        <v>64</v>
      </c>
      <c r="H2" s="3" t="s">
        <v>65</v>
      </c>
      <c r="I2" s="3" t="s">
        <v>66</v>
      </c>
      <c r="J2" s="2" t="s">
        <v>68</v>
      </c>
      <c r="K2" s="2"/>
      <c r="L2" s="2"/>
      <c r="M2" s="16"/>
      <c r="N2" s="16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>
      <c r="A3" s="35" t="s">
        <v>105</v>
      </c>
      <c r="B3" s="37"/>
      <c r="C3" s="38"/>
      <c r="D3" s="38"/>
      <c r="E3" s="38"/>
      <c r="F3" s="38"/>
      <c r="G3" s="38"/>
      <c r="H3" s="38"/>
      <c r="I3" s="38"/>
      <c r="J3" s="27"/>
      <c r="K3" s="27"/>
      <c r="L3" s="27"/>
      <c r="M3" s="37"/>
      <c r="N3" s="16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>
      <c r="A4" s="25"/>
      <c r="B4" s="37"/>
      <c r="C4" s="38"/>
      <c r="D4" s="38"/>
      <c r="E4" s="38"/>
      <c r="F4" s="38"/>
      <c r="G4" s="38"/>
      <c r="H4" s="38"/>
      <c r="I4" s="38"/>
      <c r="J4" s="27"/>
      <c r="K4" s="27"/>
      <c r="L4" s="27"/>
      <c r="M4" s="37"/>
      <c r="N4" s="16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>
      <c r="A5" s="25"/>
      <c r="B5" s="37"/>
      <c r="C5" s="38"/>
      <c r="D5" s="38"/>
      <c r="E5" s="38"/>
      <c r="F5" s="38"/>
      <c r="G5" s="38"/>
      <c r="H5" s="38"/>
      <c r="I5" s="38"/>
      <c r="J5" s="27"/>
      <c r="K5" s="27"/>
      <c r="L5" s="27"/>
      <c r="M5" s="37"/>
      <c r="N5" s="16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>
      <c r="A6" s="12" t="s">
        <v>107</v>
      </c>
      <c r="B6" s="42"/>
      <c r="N6" s="16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>
      <c r="A7" s="20"/>
      <c r="B7" s="20"/>
      <c r="C7" s="20"/>
      <c r="D7" s="20"/>
      <c r="E7" s="20"/>
      <c r="F7" s="43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>
      <c r="A8" s="45" t="s">
        <v>112</v>
      </c>
      <c r="B8" s="37" t="s">
        <v>126</v>
      </c>
      <c r="C8" s="38" t="s">
        <v>128</v>
      </c>
      <c r="D8" s="38" t="s">
        <v>129</v>
      </c>
      <c r="E8" s="38" t="str">
        <f t="shared" ref="E8:E12" si="1">D8-C8</f>
        <v>23</v>
      </c>
      <c r="F8" s="38" t="s">
        <v>113</v>
      </c>
      <c r="G8" s="38" t="s">
        <v>133</v>
      </c>
      <c r="H8" s="38" t="s">
        <v>134</v>
      </c>
      <c r="I8" s="38" t="s">
        <v>135</v>
      </c>
      <c r="J8" s="38" t="s">
        <v>136</v>
      </c>
      <c r="K8" s="38" t="s">
        <v>137</v>
      </c>
      <c r="L8" s="38" t="s">
        <v>138</v>
      </c>
      <c r="M8" s="49" t="s">
        <v>140</v>
      </c>
      <c r="N8" s="16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>
      <c r="A9" s="45" t="s">
        <v>150</v>
      </c>
      <c r="B9" s="37" t="s">
        <v>106</v>
      </c>
      <c r="C9" s="38" t="s">
        <v>151</v>
      </c>
      <c r="D9" s="38" t="s">
        <v>152</v>
      </c>
      <c r="E9" s="38" t="str">
        <f t="shared" si="1"/>
        <v>30</v>
      </c>
      <c r="F9" s="38" t="s">
        <v>113</v>
      </c>
      <c r="G9" s="38" t="s">
        <v>158</v>
      </c>
      <c r="H9" s="38" t="s">
        <v>135</v>
      </c>
      <c r="I9" s="38" t="s">
        <v>135</v>
      </c>
      <c r="J9" s="38" t="s">
        <v>161</v>
      </c>
      <c r="K9" s="38" t="s">
        <v>163</v>
      </c>
      <c r="L9" s="38" t="s">
        <v>164</v>
      </c>
      <c r="M9" s="49" t="s">
        <v>167</v>
      </c>
      <c r="O9" s="16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>
      <c r="A10" s="45" t="s">
        <v>172</v>
      </c>
      <c r="B10" s="37" t="s">
        <v>119</v>
      </c>
      <c r="C10" s="38" t="s">
        <v>173</v>
      </c>
      <c r="D10" s="38" t="s">
        <v>174</v>
      </c>
      <c r="E10" s="38" t="str">
        <f t="shared" si="1"/>
        <v>37</v>
      </c>
      <c r="F10" s="38" t="s">
        <v>113</v>
      </c>
      <c r="G10" s="38" t="s">
        <v>182</v>
      </c>
      <c r="H10" s="38" t="s">
        <v>185</v>
      </c>
      <c r="I10" s="38" t="s">
        <v>125</v>
      </c>
      <c r="J10" s="38" t="s">
        <v>186</v>
      </c>
      <c r="K10" s="38" t="s">
        <v>187</v>
      </c>
      <c r="L10" s="38" t="s">
        <v>188</v>
      </c>
      <c r="M10" s="49" t="s">
        <v>189</v>
      </c>
      <c r="N10" s="1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>
      <c r="A11" s="45" t="s">
        <v>217</v>
      </c>
      <c r="B11" s="37" t="s">
        <v>119</v>
      </c>
      <c r="C11" s="38" t="s">
        <v>219</v>
      </c>
      <c r="D11" s="38" t="s">
        <v>221</v>
      </c>
      <c r="E11" s="38" t="str">
        <f t="shared" si="1"/>
        <v>37</v>
      </c>
      <c r="F11" s="38" t="s">
        <v>113</v>
      </c>
      <c r="G11" s="38" t="s">
        <v>143</v>
      </c>
      <c r="H11" s="38" t="s">
        <v>177</v>
      </c>
      <c r="I11" s="38" t="s">
        <v>144</v>
      </c>
      <c r="J11" s="38" t="s">
        <v>230</v>
      </c>
      <c r="K11" s="38" t="s">
        <v>163</v>
      </c>
      <c r="L11" s="38" t="s">
        <v>232</v>
      </c>
      <c r="M11" s="49" t="s">
        <v>234</v>
      </c>
      <c r="N11" s="16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>
      <c r="A12" s="45" t="s">
        <v>237</v>
      </c>
      <c r="B12" s="37" t="s">
        <v>159</v>
      </c>
      <c r="C12" s="38" t="s">
        <v>238</v>
      </c>
      <c r="D12" s="38" t="s">
        <v>121</v>
      </c>
      <c r="E12" s="38" t="str">
        <f t="shared" si="1"/>
        <v>58</v>
      </c>
      <c r="F12" s="38" t="s">
        <v>113</v>
      </c>
      <c r="G12" s="38" t="s">
        <v>178</v>
      </c>
      <c r="H12" s="38" t="s">
        <v>241</v>
      </c>
      <c r="I12" s="38" t="s">
        <v>125</v>
      </c>
      <c r="J12" s="57" t="s">
        <v>242</v>
      </c>
      <c r="K12" s="38" t="s">
        <v>163</v>
      </c>
      <c r="L12" s="38" t="s">
        <v>248</v>
      </c>
      <c r="M12" s="49" t="s">
        <v>249</v>
      </c>
      <c r="N12" s="16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>
      <c r="A13" s="25"/>
      <c r="B13" s="37"/>
      <c r="C13" s="38"/>
      <c r="D13" s="38"/>
      <c r="E13" s="38"/>
      <c r="F13" s="38"/>
      <c r="G13" s="38"/>
      <c r="H13" s="38"/>
      <c r="I13" s="38"/>
      <c r="J13" s="27"/>
      <c r="K13" s="27"/>
      <c r="L13" s="27"/>
      <c r="M13" s="37"/>
      <c r="N13" s="16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>
      <c r="A14" s="12" t="s">
        <v>251</v>
      </c>
      <c r="B14" s="42"/>
      <c r="N14" s="16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>
      <c r="A15" s="25"/>
      <c r="B15" s="37"/>
      <c r="C15" s="38"/>
      <c r="D15" s="38"/>
      <c r="E15" s="38"/>
      <c r="F15" s="38"/>
      <c r="G15" s="38"/>
      <c r="H15" s="38"/>
      <c r="I15" s="38"/>
      <c r="J15" s="27"/>
      <c r="K15" s="27"/>
      <c r="L15" s="27"/>
      <c r="M15" s="37"/>
      <c r="N15" s="16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>
      <c r="A16" s="60" t="s">
        <v>252</v>
      </c>
      <c r="B16" s="41" t="s">
        <v>256</v>
      </c>
      <c r="C16" s="31" t="s">
        <v>257</v>
      </c>
      <c r="D16" s="31" t="s">
        <v>258</v>
      </c>
      <c r="E16" s="38" t="str">
        <f t="shared" ref="E16:E20" si="2">D16-C16</f>
        <v>42</v>
      </c>
      <c r="F16" s="31" t="s">
        <v>113</v>
      </c>
      <c r="G16" s="31" t="s">
        <v>116</v>
      </c>
      <c r="H16" s="31" t="s">
        <v>261</v>
      </c>
      <c r="I16" s="31" t="s">
        <v>261</v>
      </c>
      <c r="J16" s="31" t="s">
        <v>242</v>
      </c>
      <c r="K16" s="31" t="s">
        <v>163</v>
      </c>
      <c r="L16" s="31" t="s">
        <v>263</v>
      </c>
      <c r="M16" s="47" t="s">
        <v>266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>
      <c r="A17" s="60" t="s">
        <v>273</v>
      </c>
      <c r="B17" s="41" t="s">
        <v>274</v>
      </c>
      <c r="C17" s="31" t="s">
        <v>110</v>
      </c>
      <c r="D17" s="31" t="s">
        <v>275</v>
      </c>
      <c r="E17" s="38" t="str">
        <f t="shared" si="2"/>
        <v>49</v>
      </c>
      <c r="F17" s="31" t="s">
        <v>276</v>
      </c>
      <c r="G17" s="31" t="s">
        <v>178</v>
      </c>
      <c r="H17" s="31" t="s">
        <v>124</v>
      </c>
      <c r="I17" s="31" t="s">
        <v>277</v>
      </c>
      <c r="J17" s="31" t="s">
        <v>279</v>
      </c>
      <c r="K17" s="31" t="s">
        <v>187</v>
      </c>
      <c r="L17" s="31" t="s">
        <v>280</v>
      </c>
      <c r="M17" s="47" t="s">
        <v>281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>
      <c r="A18" s="45" t="s">
        <v>283</v>
      </c>
      <c r="B18" s="37" t="s">
        <v>106</v>
      </c>
      <c r="C18" s="38" t="s">
        <v>284</v>
      </c>
      <c r="D18" s="38" t="s">
        <v>149</v>
      </c>
      <c r="E18" s="38" t="str">
        <f t="shared" si="2"/>
        <v>75</v>
      </c>
      <c r="F18" s="38" t="s">
        <v>113</v>
      </c>
      <c r="G18" s="38" t="s">
        <v>154</v>
      </c>
      <c r="H18" s="38" t="s">
        <v>178</v>
      </c>
      <c r="I18" s="38" t="s">
        <v>125</v>
      </c>
      <c r="J18" s="38" t="s">
        <v>136</v>
      </c>
      <c r="K18" s="38" t="s">
        <v>187</v>
      </c>
      <c r="L18" s="38" t="s">
        <v>288</v>
      </c>
      <c r="M18" s="49" t="s">
        <v>289</v>
      </c>
      <c r="N18" s="16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>
      <c r="A19" s="45" t="s">
        <v>293</v>
      </c>
      <c r="B19" s="37" t="s">
        <v>126</v>
      </c>
      <c r="C19" s="38" t="s">
        <v>294</v>
      </c>
      <c r="D19" s="38" t="s">
        <v>264</v>
      </c>
      <c r="E19" s="38" t="str">
        <f t="shared" si="2"/>
        <v>24</v>
      </c>
      <c r="F19" s="38" t="s">
        <v>113</v>
      </c>
      <c r="G19" s="38" t="s">
        <v>298</v>
      </c>
      <c r="H19" s="38" t="s">
        <v>116</v>
      </c>
      <c r="I19" s="38" t="s">
        <v>261</v>
      </c>
      <c r="J19" s="38" t="s">
        <v>300</v>
      </c>
      <c r="K19" s="38" t="s">
        <v>163</v>
      </c>
      <c r="L19" s="38" t="s">
        <v>232</v>
      </c>
      <c r="M19" s="49" t="s">
        <v>304</v>
      </c>
      <c r="N19" s="16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>
      <c r="A20" s="60" t="s">
        <v>310</v>
      </c>
      <c r="B20" s="41" t="s">
        <v>311</v>
      </c>
      <c r="C20" s="31" t="s">
        <v>312</v>
      </c>
      <c r="D20" s="31" t="s">
        <v>313</v>
      </c>
      <c r="E20" s="38" t="str">
        <f t="shared" si="2"/>
        <v>28</v>
      </c>
      <c r="F20" s="31" t="s">
        <v>113</v>
      </c>
      <c r="G20" s="31" t="s">
        <v>133</v>
      </c>
      <c r="H20" s="31" t="s">
        <v>133</v>
      </c>
      <c r="I20" s="31" t="s">
        <v>116</v>
      </c>
      <c r="J20" s="31" t="s">
        <v>318</v>
      </c>
      <c r="K20" s="31" t="s">
        <v>163</v>
      </c>
      <c r="L20" s="31" t="s">
        <v>164</v>
      </c>
      <c r="M20" s="47" t="s">
        <v>321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>
      <c r="A21" s="25"/>
      <c r="B21" s="37"/>
      <c r="C21" s="38"/>
      <c r="D21" s="38"/>
      <c r="E21" s="38"/>
      <c r="F21" s="38"/>
      <c r="G21" s="38"/>
      <c r="H21" s="38"/>
      <c r="I21" s="38"/>
      <c r="J21" s="27"/>
      <c r="K21" s="27"/>
      <c r="L21" s="27"/>
      <c r="M21" s="37"/>
      <c r="N21" s="16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>
      <c r="A22" s="12" t="s">
        <v>330</v>
      </c>
      <c r="B22" s="42"/>
      <c r="N22" s="16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>
      <c r="F23" s="63"/>
    </row>
    <row r="24">
      <c r="A24" s="45" t="s">
        <v>343</v>
      </c>
      <c r="B24" s="37" t="s">
        <v>345</v>
      </c>
      <c r="C24" s="38" t="s">
        <v>352</v>
      </c>
      <c r="D24" s="38" t="s">
        <v>152</v>
      </c>
      <c r="E24" s="38" t="str">
        <f>D24-C24</f>
        <v>10</v>
      </c>
      <c r="F24" s="38" t="s">
        <v>113</v>
      </c>
      <c r="G24" s="38" t="s">
        <v>298</v>
      </c>
      <c r="H24" s="38" t="s">
        <v>261</v>
      </c>
      <c r="I24" s="38" t="s">
        <v>116</v>
      </c>
      <c r="J24" s="38" t="s">
        <v>365</v>
      </c>
      <c r="K24" s="38" t="s">
        <v>187</v>
      </c>
      <c r="L24" s="38" t="s">
        <v>232</v>
      </c>
      <c r="M24" s="49" t="s">
        <v>367</v>
      </c>
      <c r="N24" s="16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>
      <c r="A25" s="65" t="s">
        <v>372</v>
      </c>
      <c r="B25" s="66" t="s">
        <v>106</v>
      </c>
      <c r="C25" s="57" t="s">
        <v>120</v>
      </c>
      <c r="D25" s="57" t="s">
        <v>113</v>
      </c>
      <c r="E25" s="38" t="s">
        <v>113</v>
      </c>
      <c r="F25" s="57" t="s">
        <v>113</v>
      </c>
      <c r="G25" s="57" t="s">
        <v>277</v>
      </c>
      <c r="H25" s="57" t="s">
        <v>393</v>
      </c>
      <c r="I25" s="57" t="s">
        <v>124</v>
      </c>
      <c r="J25" s="57" t="s">
        <v>242</v>
      </c>
      <c r="K25" s="57" t="s">
        <v>163</v>
      </c>
      <c r="L25" s="57" t="s">
        <v>270</v>
      </c>
      <c r="M25" s="67" t="s">
        <v>396</v>
      </c>
      <c r="N25" s="68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</row>
    <row r="26">
      <c r="A26" s="65" t="s">
        <v>411</v>
      </c>
      <c r="B26" s="66" t="s">
        <v>159</v>
      </c>
      <c r="C26" s="57" t="s">
        <v>160</v>
      </c>
      <c r="D26" s="57" t="s">
        <v>355</v>
      </c>
      <c r="E26" s="38" t="str">
        <f t="shared" ref="E26:E29" si="3">D26-C26</f>
        <v>62</v>
      </c>
      <c r="F26" s="57" t="s">
        <v>113</v>
      </c>
      <c r="G26" s="57" t="s">
        <v>158</v>
      </c>
      <c r="H26" s="57" t="s">
        <v>165</v>
      </c>
      <c r="I26" s="57" t="s">
        <v>166</v>
      </c>
      <c r="J26" s="57" t="s">
        <v>419</v>
      </c>
      <c r="K26" s="57" t="s">
        <v>163</v>
      </c>
      <c r="L26" s="57" t="s">
        <v>232</v>
      </c>
      <c r="M26" s="67" t="s">
        <v>420</v>
      </c>
      <c r="N26" s="68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</row>
    <row r="27">
      <c r="A27" s="60" t="s">
        <v>424</v>
      </c>
      <c r="B27" s="41" t="s">
        <v>256</v>
      </c>
      <c r="C27" s="31" t="s">
        <v>160</v>
      </c>
      <c r="D27" s="31" t="s">
        <v>426</v>
      </c>
      <c r="E27" s="38" t="str">
        <f t="shared" si="3"/>
        <v>36</v>
      </c>
      <c r="F27" s="31" t="s">
        <v>113</v>
      </c>
      <c r="G27" s="31" t="s">
        <v>133</v>
      </c>
      <c r="H27" s="31" t="s">
        <v>296</v>
      </c>
      <c r="I27" s="31" t="s">
        <v>125</v>
      </c>
      <c r="J27" s="31" t="s">
        <v>427</v>
      </c>
      <c r="K27" s="31" t="s">
        <v>187</v>
      </c>
      <c r="L27" s="31" t="s">
        <v>232</v>
      </c>
      <c r="M27" s="47" t="s">
        <v>431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>
      <c r="A28" s="60" t="s">
        <v>434</v>
      </c>
      <c r="B28" s="41" t="s">
        <v>119</v>
      </c>
      <c r="C28" s="31" t="s">
        <v>436</v>
      </c>
      <c r="D28" s="31" t="s">
        <v>325</v>
      </c>
      <c r="E28" s="38" t="str">
        <f t="shared" si="3"/>
        <v>17</v>
      </c>
      <c r="F28" s="31" t="s">
        <v>113</v>
      </c>
      <c r="G28" s="31" t="s">
        <v>154</v>
      </c>
      <c r="H28" s="31" t="s">
        <v>277</v>
      </c>
      <c r="I28" s="31" t="s">
        <v>125</v>
      </c>
      <c r="J28" s="31" t="s">
        <v>439</v>
      </c>
      <c r="K28" s="31" t="s">
        <v>163</v>
      </c>
      <c r="L28" s="31" t="s">
        <v>338</v>
      </c>
      <c r="M28" s="49" t="s">
        <v>445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>
      <c r="A29" s="60" t="s">
        <v>452</v>
      </c>
      <c r="B29" s="41" t="s">
        <v>454</v>
      </c>
      <c r="C29" s="31" t="s">
        <v>436</v>
      </c>
      <c r="D29" s="31" t="s">
        <v>355</v>
      </c>
      <c r="E29" s="38" t="str">
        <f t="shared" si="3"/>
        <v>60</v>
      </c>
      <c r="F29" s="31" t="s">
        <v>113</v>
      </c>
      <c r="G29" s="31" t="s">
        <v>177</v>
      </c>
      <c r="H29" s="31" t="s">
        <v>457</v>
      </c>
      <c r="I29" s="31" t="s">
        <v>227</v>
      </c>
      <c r="J29" s="31" t="s">
        <v>459</v>
      </c>
      <c r="K29" s="31" t="s">
        <v>187</v>
      </c>
      <c r="L29" s="31" t="s">
        <v>232</v>
      </c>
      <c r="M29" s="49" t="s">
        <v>468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>
      <c r="A30" s="52" t="s">
        <v>469</v>
      </c>
      <c r="B30" s="16" t="s">
        <v>377</v>
      </c>
      <c r="C30" s="27" t="s">
        <v>470</v>
      </c>
      <c r="D30" s="27">
        <v>1918.0</v>
      </c>
      <c r="E30" s="27" t="s">
        <v>295</v>
      </c>
      <c r="F30" s="27" t="s">
        <v>113</v>
      </c>
      <c r="G30" s="27" t="s">
        <v>158</v>
      </c>
      <c r="H30" s="27" t="s">
        <v>472</v>
      </c>
      <c r="I30" s="27" t="s">
        <v>124</v>
      </c>
      <c r="J30" s="27" t="s">
        <v>473</v>
      </c>
      <c r="K30" s="38" t="s">
        <v>187</v>
      </c>
      <c r="L30" s="31" t="s">
        <v>164</v>
      </c>
      <c r="M30" s="47" t="s">
        <v>385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>
      <c r="A31" s="25"/>
      <c r="B31" s="37"/>
      <c r="C31" s="38"/>
      <c r="D31" s="38"/>
      <c r="E31" s="38"/>
      <c r="F31" s="38"/>
      <c r="G31" s="38"/>
      <c r="H31" s="38"/>
      <c r="I31" s="38"/>
      <c r="J31" s="27"/>
      <c r="K31" s="27"/>
      <c r="L31" s="27"/>
      <c r="M31" s="37"/>
      <c r="N31" s="16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>
      <c r="A32" s="12" t="s">
        <v>484</v>
      </c>
      <c r="B32" s="42"/>
      <c r="N32" s="16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>
      <c r="A33" s="25"/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27"/>
      <c r="M33" s="37"/>
      <c r="N33" s="16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>
      <c r="A34" s="45" t="s">
        <v>492</v>
      </c>
      <c r="B34" s="37" t="s">
        <v>493</v>
      </c>
      <c r="C34" s="38" t="s">
        <v>494</v>
      </c>
      <c r="D34" s="38" t="s">
        <v>121</v>
      </c>
      <c r="E34" s="38" t="str">
        <f t="shared" ref="E34:E41" si="4">D34-C34</f>
        <v>36</v>
      </c>
      <c r="F34" s="38" t="s">
        <v>113</v>
      </c>
      <c r="G34" s="38" t="s">
        <v>177</v>
      </c>
      <c r="H34" s="38" t="s">
        <v>393</v>
      </c>
      <c r="I34" s="38" t="s">
        <v>241</v>
      </c>
      <c r="J34" s="38" t="s">
        <v>499</v>
      </c>
      <c r="K34" s="38" t="s">
        <v>163</v>
      </c>
      <c r="L34" s="38" t="s">
        <v>164</v>
      </c>
      <c r="M34" s="49" t="s">
        <v>500</v>
      </c>
      <c r="N34" s="16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>
      <c r="A35" s="45" t="s">
        <v>506</v>
      </c>
      <c r="B35" s="37" t="s">
        <v>507</v>
      </c>
      <c r="C35" s="38" t="s">
        <v>148</v>
      </c>
      <c r="D35" s="38" t="s">
        <v>474</v>
      </c>
      <c r="E35" s="38" t="str">
        <f t="shared" si="4"/>
        <v>49</v>
      </c>
      <c r="F35" s="38" t="s">
        <v>113</v>
      </c>
      <c r="G35" s="38" t="s">
        <v>153</v>
      </c>
      <c r="H35" s="38" t="s">
        <v>405</v>
      </c>
      <c r="I35" s="38" t="s">
        <v>124</v>
      </c>
      <c r="J35" s="38" t="s">
        <v>513</v>
      </c>
      <c r="K35" s="38" t="s">
        <v>177</v>
      </c>
      <c r="L35" s="38" t="s">
        <v>383</v>
      </c>
      <c r="M35" s="49" t="s">
        <v>516</v>
      </c>
      <c r="N35" s="16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>
      <c r="A36" s="45" t="s">
        <v>519</v>
      </c>
      <c r="B36" s="37" t="s">
        <v>345</v>
      </c>
      <c r="C36" s="38" t="s">
        <v>152</v>
      </c>
      <c r="D36" s="38" t="s">
        <v>373</v>
      </c>
      <c r="E36" s="38" t="str">
        <f t="shared" si="4"/>
        <v>41</v>
      </c>
      <c r="F36" s="38" t="s">
        <v>113</v>
      </c>
      <c r="G36" s="38" t="s">
        <v>158</v>
      </c>
      <c r="H36" s="38" t="s">
        <v>429</v>
      </c>
      <c r="I36" s="38" t="s">
        <v>125</v>
      </c>
      <c r="J36" s="38" t="s">
        <v>522</v>
      </c>
      <c r="K36" s="38" t="s">
        <v>187</v>
      </c>
      <c r="L36" s="38" t="s">
        <v>164</v>
      </c>
      <c r="M36" s="49" t="s">
        <v>523</v>
      </c>
      <c r="N36" s="16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>
      <c r="A37" s="45" t="s">
        <v>527</v>
      </c>
      <c r="B37" s="37" t="s">
        <v>126</v>
      </c>
      <c r="C37" s="38" t="s">
        <v>215</v>
      </c>
      <c r="D37" s="38" t="s">
        <v>528</v>
      </c>
      <c r="E37" s="38" t="str">
        <f t="shared" si="4"/>
        <v>30</v>
      </c>
      <c r="F37" s="38" t="s">
        <v>113</v>
      </c>
      <c r="G37" s="38" t="s">
        <v>366</v>
      </c>
      <c r="H37" s="38" t="s">
        <v>530</v>
      </c>
      <c r="I37" s="38" t="s">
        <v>197</v>
      </c>
      <c r="J37" s="38" t="s">
        <v>532</v>
      </c>
      <c r="K37" s="38" t="s">
        <v>187</v>
      </c>
      <c r="L37" s="38" t="s">
        <v>254</v>
      </c>
      <c r="M37" s="49" t="s">
        <v>533</v>
      </c>
      <c r="N37" s="16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>
      <c r="A38" s="60" t="s">
        <v>534</v>
      </c>
      <c r="B38" s="41" t="s">
        <v>214</v>
      </c>
      <c r="C38" s="31" t="s">
        <v>291</v>
      </c>
      <c r="D38" s="31" t="s">
        <v>326</v>
      </c>
      <c r="E38" s="38" t="str">
        <f t="shared" si="4"/>
        <v>35</v>
      </c>
      <c r="F38" s="31" t="s">
        <v>113</v>
      </c>
      <c r="G38" s="31" t="s">
        <v>133</v>
      </c>
      <c r="H38" s="31" t="s">
        <v>538</v>
      </c>
      <c r="I38" s="31" t="s">
        <v>124</v>
      </c>
      <c r="J38" s="31" t="s">
        <v>539</v>
      </c>
      <c r="K38" s="31" t="s">
        <v>187</v>
      </c>
      <c r="L38" s="31" t="s">
        <v>232</v>
      </c>
      <c r="M38" s="47" t="s">
        <v>540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>
      <c r="A39" s="60" t="s">
        <v>541</v>
      </c>
      <c r="B39" s="41" t="s">
        <v>256</v>
      </c>
      <c r="C39" s="31" t="s">
        <v>543</v>
      </c>
      <c r="D39" s="31" t="s">
        <v>549</v>
      </c>
      <c r="E39" s="38" t="str">
        <f t="shared" si="4"/>
        <v>53</v>
      </c>
      <c r="F39" s="31" t="s">
        <v>553</v>
      </c>
      <c r="G39" s="31" t="s">
        <v>158</v>
      </c>
      <c r="H39" s="31" t="s">
        <v>296</v>
      </c>
      <c r="I39" s="31" t="s">
        <v>123</v>
      </c>
      <c r="J39" s="31" t="s">
        <v>122</v>
      </c>
      <c r="K39" s="31" t="s">
        <v>187</v>
      </c>
      <c r="L39" s="31" t="s">
        <v>164</v>
      </c>
      <c r="M39" s="47" t="s">
        <v>557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>
      <c r="A40" s="45" t="s">
        <v>559</v>
      </c>
      <c r="B40" s="37" t="s">
        <v>344</v>
      </c>
      <c r="C40" s="38" t="s">
        <v>176</v>
      </c>
      <c r="D40" s="38" t="s">
        <v>561</v>
      </c>
      <c r="E40" s="38" t="str">
        <f t="shared" si="4"/>
        <v>62</v>
      </c>
      <c r="F40" s="78" t="s">
        <v>113</v>
      </c>
      <c r="G40" s="38" t="s">
        <v>154</v>
      </c>
      <c r="H40" s="38" t="s">
        <v>296</v>
      </c>
      <c r="I40" s="38" t="s">
        <v>241</v>
      </c>
      <c r="J40" s="38" t="s">
        <v>578</v>
      </c>
      <c r="K40" s="38" t="s">
        <v>187</v>
      </c>
      <c r="L40" s="38" t="s">
        <v>164</v>
      </c>
      <c r="M40" s="49" t="s">
        <v>579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>
      <c r="A41" s="45" t="s">
        <v>581</v>
      </c>
      <c r="B41" s="37" t="s">
        <v>159</v>
      </c>
      <c r="C41" s="38" t="s">
        <v>191</v>
      </c>
      <c r="D41" s="38" t="s">
        <v>192</v>
      </c>
      <c r="E41" s="38" t="str">
        <f t="shared" si="4"/>
        <v>30</v>
      </c>
      <c r="F41" s="78" t="s">
        <v>113</v>
      </c>
      <c r="G41" s="38" t="s">
        <v>144</v>
      </c>
      <c r="H41" s="38" t="s">
        <v>246</v>
      </c>
      <c r="I41" s="38" t="s">
        <v>197</v>
      </c>
      <c r="J41" s="38" t="s">
        <v>308</v>
      </c>
      <c r="K41" s="38" t="s">
        <v>187</v>
      </c>
      <c r="L41" s="38" t="s">
        <v>164</v>
      </c>
      <c r="M41" s="49" t="s">
        <v>584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>
      <c r="A42" s="25"/>
      <c r="B42" s="37"/>
      <c r="C42" s="38"/>
      <c r="D42" s="38"/>
      <c r="E42" s="38"/>
      <c r="F42" s="38"/>
      <c r="G42" s="38"/>
      <c r="H42" s="38"/>
      <c r="I42" s="38"/>
      <c r="J42" s="27"/>
      <c r="K42" s="27"/>
      <c r="L42" s="27"/>
      <c r="M42" s="37"/>
      <c r="N42" s="16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>
      <c r="A43" s="12" t="s">
        <v>590</v>
      </c>
      <c r="B43" s="42"/>
      <c r="N43" s="16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>
      <c r="A44" s="25"/>
      <c r="B44" s="37"/>
      <c r="C44" s="38"/>
      <c r="D44" s="38"/>
      <c r="E44" s="38"/>
      <c r="F44" s="38"/>
      <c r="G44" s="38"/>
      <c r="H44" s="38"/>
      <c r="I44" s="38"/>
      <c r="J44" s="27"/>
      <c r="K44" s="27"/>
      <c r="L44" s="27"/>
      <c r="M44" s="37"/>
      <c r="N44" s="16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>
      <c r="A45" s="60" t="s">
        <v>600</v>
      </c>
      <c r="B45" s="41" t="s">
        <v>159</v>
      </c>
      <c r="C45" s="31" t="s">
        <v>264</v>
      </c>
      <c r="D45" s="31" t="s">
        <v>449</v>
      </c>
      <c r="E45" s="38" t="str">
        <f t="shared" ref="E45:E50" si="5">D45-C45</f>
        <v>25</v>
      </c>
      <c r="F45" s="31" t="s">
        <v>113</v>
      </c>
      <c r="G45" s="31" t="s">
        <v>245</v>
      </c>
      <c r="H45" s="31" t="s">
        <v>246</v>
      </c>
      <c r="I45" s="31" t="s">
        <v>197</v>
      </c>
      <c r="J45" s="31" t="s">
        <v>608</v>
      </c>
      <c r="K45" s="31" t="s">
        <v>177</v>
      </c>
      <c r="L45" s="31" t="s">
        <v>164</v>
      </c>
      <c r="M45" s="47" t="s">
        <v>611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>
      <c r="A46" s="45" t="s">
        <v>612</v>
      </c>
      <c r="B46" s="37" t="s">
        <v>613</v>
      </c>
      <c r="C46" s="38" t="s">
        <v>264</v>
      </c>
      <c r="D46" s="38" t="s">
        <v>561</v>
      </c>
      <c r="E46" s="38" t="str">
        <f t="shared" si="5"/>
        <v>60</v>
      </c>
      <c r="F46" s="38" t="s">
        <v>113</v>
      </c>
      <c r="G46" s="38" t="s">
        <v>144</v>
      </c>
      <c r="H46" s="38" t="s">
        <v>196</v>
      </c>
      <c r="I46" s="38" t="s">
        <v>124</v>
      </c>
      <c r="J46" s="38" t="s">
        <v>617</v>
      </c>
      <c r="K46" s="38" t="s">
        <v>187</v>
      </c>
      <c r="L46" s="38" t="s">
        <v>232</v>
      </c>
      <c r="M46" s="49" t="s">
        <v>619</v>
      </c>
      <c r="N46" s="16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>
      <c r="A47" s="45" t="s">
        <v>624</v>
      </c>
      <c r="B47" s="37" t="s">
        <v>410</v>
      </c>
      <c r="C47" s="38" t="s">
        <v>174</v>
      </c>
      <c r="D47" s="38" t="s">
        <v>626</v>
      </c>
      <c r="E47" s="38" t="str">
        <f t="shared" si="5"/>
        <v>54</v>
      </c>
      <c r="F47" s="38" t="s">
        <v>113</v>
      </c>
      <c r="G47" s="38" t="s">
        <v>125</v>
      </c>
      <c r="H47" s="38" t="s">
        <v>334</v>
      </c>
      <c r="I47" s="38" t="s">
        <v>124</v>
      </c>
      <c r="J47" s="38" t="s">
        <v>631</v>
      </c>
      <c r="K47" s="38" t="s">
        <v>187</v>
      </c>
      <c r="L47" s="38" t="s">
        <v>164</v>
      </c>
      <c r="M47" s="49" t="s">
        <v>632</v>
      </c>
      <c r="N47" s="16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>
      <c r="A48" s="45" t="s">
        <v>633</v>
      </c>
      <c r="B48" s="37" t="s">
        <v>454</v>
      </c>
      <c r="C48" s="38" t="s">
        <v>303</v>
      </c>
      <c r="D48" s="38" t="s">
        <v>634</v>
      </c>
      <c r="E48" s="38" t="str">
        <f t="shared" si="5"/>
        <v>57</v>
      </c>
      <c r="F48" s="38" t="s">
        <v>635</v>
      </c>
      <c r="G48" s="38" t="s">
        <v>404</v>
      </c>
      <c r="H48" s="38" t="s">
        <v>461</v>
      </c>
      <c r="I48" s="38" t="s">
        <v>124</v>
      </c>
      <c r="J48" s="38" t="s">
        <v>636</v>
      </c>
      <c r="K48" s="38" t="s">
        <v>163</v>
      </c>
      <c r="L48" s="38" t="s">
        <v>164</v>
      </c>
      <c r="M48" s="49" t="s">
        <v>637</v>
      </c>
      <c r="N48" s="16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>
      <c r="A49" s="45" t="s">
        <v>638</v>
      </c>
      <c r="B49" s="37" t="s">
        <v>126</v>
      </c>
      <c r="C49" s="38" t="s">
        <v>221</v>
      </c>
      <c r="D49" s="38" t="s">
        <v>149</v>
      </c>
      <c r="E49" s="38" t="str">
        <f t="shared" si="5"/>
        <v>46</v>
      </c>
      <c r="F49" s="38" t="s">
        <v>113</v>
      </c>
      <c r="G49" s="38" t="s">
        <v>261</v>
      </c>
      <c r="H49" s="38" t="s">
        <v>639</v>
      </c>
      <c r="I49" s="38" t="s">
        <v>197</v>
      </c>
      <c r="J49" s="38" t="s">
        <v>640</v>
      </c>
      <c r="K49" s="38" t="s">
        <v>187</v>
      </c>
      <c r="L49" s="38" t="s">
        <v>338</v>
      </c>
      <c r="M49" s="49" t="s">
        <v>641</v>
      </c>
      <c r="N49" s="16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>
      <c r="A50" s="60" t="s">
        <v>642</v>
      </c>
      <c r="B50" s="37" t="s">
        <v>159</v>
      </c>
      <c r="C50" s="38" t="s">
        <v>643</v>
      </c>
      <c r="D50" s="38" t="s">
        <v>244</v>
      </c>
      <c r="E50" s="38" t="str">
        <f t="shared" si="5"/>
        <v>35</v>
      </c>
      <c r="F50" s="38" t="s">
        <v>113</v>
      </c>
      <c r="G50" s="38" t="s">
        <v>179</v>
      </c>
      <c r="H50" s="38" t="s">
        <v>429</v>
      </c>
      <c r="I50" s="38" t="s">
        <v>166</v>
      </c>
      <c r="J50" s="38" t="s">
        <v>644</v>
      </c>
      <c r="K50" s="38" t="s">
        <v>209</v>
      </c>
      <c r="L50" s="38" t="s">
        <v>270</v>
      </c>
      <c r="M50" s="49" t="s">
        <v>645</v>
      </c>
      <c r="N50" s="16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>
      <c r="A51" s="25"/>
      <c r="B51" s="37"/>
      <c r="C51" s="38"/>
      <c r="D51" s="38"/>
      <c r="E51" s="38"/>
      <c r="F51" s="38"/>
      <c r="G51" s="38"/>
      <c r="H51" s="38"/>
      <c r="I51" s="38"/>
      <c r="J51" s="27"/>
      <c r="K51" s="27"/>
      <c r="L51" s="27"/>
      <c r="M51" s="37"/>
      <c r="N51" s="16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>
      <c r="A52" s="12" t="s">
        <v>646</v>
      </c>
      <c r="B52" s="42"/>
      <c r="N52" s="16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>
      <c r="F53" s="63"/>
    </row>
    <row r="54">
      <c r="A54" s="45" t="s">
        <v>647</v>
      </c>
      <c r="B54" s="37" t="s">
        <v>333</v>
      </c>
      <c r="C54" s="38" t="s">
        <v>648</v>
      </c>
      <c r="D54" s="38" t="s">
        <v>649</v>
      </c>
      <c r="E54" s="38" t="str">
        <f t="shared" ref="E54:E58" si="6">D54-C54</f>
        <v>31</v>
      </c>
      <c r="F54" s="38" t="s">
        <v>350</v>
      </c>
      <c r="G54" s="38" t="s">
        <v>114</v>
      </c>
      <c r="H54" s="38" t="s">
        <v>429</v>
      </c>
      <c r="I54" s="38" t="s">
        <v>166</v>
      </c>
      <c r="J54" s="38" t="s">
        <v>650</v>
      </c>
      <c r="K54" s="38" t="s">
        <v>177</v>
      </c>
      <c r="L54" s="38" t="s">
        <v>651</v>
      </c>
      <c r="M54" s="49" t="s">
        <v>652</v>
      </c>
      <c r="N54" s="16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>
      <c r="A55" s="45" t="s">
        <v>653</v>
      </c>
      <c r="B55" s="37" t="s">
        <v>193</v>
      </c>
      <c r="C55" s="38" t="s">
        <v>258</v>
      </c>
      <c r="D55" s="38" t="s">
        <v>224</v>
      </c>
      <c r="E55" s="38" t="str">
        <f t="shared" si="6"/>
        <v>35</v>
      </c>
      <c r="F55" s="38" t="s">
        <v>113</v>
      </c>
      <c r="G55" s="38" t="s">
        <v>134</v>
      </c>
      <c r="H55" s="38" t="s">
        <v>654</v>
      </c>
      <c r="I55" s="38" t="s">
        <v>166</v>
      </c>
      <c r="J55" s="38" t="s">
        <v>655</v>
      </c>
      <c r="K55" s="38" t="s">
        <v>163</v>
      </c>
      <c r="L55" s="38" t="s">
        <v>270</v>
      </c>
      <c r="M55" s="49" t="s">
        <v>656</v>
      </c>
      <c r="N55" s="16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>
      <c r="A56" s="45" t="s">
        <v>657</v>
      </c>
      <c r="B56" s="37" t="s">
        <v>159</v>
      </c>
      <c r="C56" s="38" t="s">
        <v>658</v>
      </c>
      <c r="D56" s="38" t="s">
        <v>659</v>
      </c>
      <c r="E56" s="38" t="str">
        <f t="shared" si="6"/>
        <v>10</v>
      </c>
      <c r="F56" s="38" t="s">
        <v>660</v>
      </c>
      <c r="G56" s="38" t="s">
        <v>135</v>
      </c>
      <c r="H56" s="38" t="s">
        <v>328</v>
      </c>
      <c r="I56" s="38" t="s">
        <v>282</v>
      </c>
      <c r="J56" s="38" t="s">
        <v>389</v>
      </c>
      <c r="K56" s="38" t="s">
        <v>177</v>
      </c>
      <c r="L56" s="38" t="s">
        <v>338</v>
      </c>
      <c r="M56" s="49" t="s">
        <v>661</v>
      </c>
      <c r="N56" s="16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>
      <c r="A57" s="45" t="s">
        <v>662</v>
      </c>
      <c r="B57" s="37" t="s">
        <v>344</v>
      </c>
      <c r="C57" s="38" t="s">
        <v>663</v>
      </c>
      <c r="D57" s="38" t="s">
        <v>664</v>
      </c>
      <c r="E57" s="38" t="str">
        <f t="shared" si="6"/>
        <v>43</v>
      </c>
      <c r="F57" s="38" t="s">
        <v>113</v>
      </c>
      <c r="G57" s="38" t="s">
        <v>125</v>
      </c>
      <c r="H57" s="38" t="s">
        <v>181</v>
      </c>
      <c r="I57" s="38" t="s">
        <v>241</v>
      </c>
      <c r="J57" s="38" t="s">
        <v>665</v>
      </c>
      <c r="K57" s="38" t="s">
        <v>187</v>
      </c>
      <c r="L57" s="38" t="s">
        <v>383</v>
      </c>
      <c r="M57" s="49" t="s">
        <v>666</v>
      </c>
      <c r="N57" s="16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>
      <c r="A58" s="45" t="s">
        <v>667</v>
      </c>
      <c r="B58" s="37" t="s">
        <v>256</v>
      </c>
      <c r="C58" s="38" t="s">
        <v>413</v>
      </c>
      <c r="D58" s="38" t="s">
        <v>401</v>
      </c>
      <c r="E58" s="38" t="str">
        <f t="shared" si="6"/>
        <v>48</v>
      </c>
      <c r="F58" s="38" t="s">
        <v>113</v>
      </c>
      <c r="G58" s="38" t="s">
        <v>245</v>
      </c>
      <c r="H58" s="38" t="s">
        <v>328</v>
      </c>
      <c r="I58" s="38" t="s">
        <v>124</v>
      </c>
      <c r="J58" s="38" t="s">
        <v>668</v>
      </c>
      <c r="K58" s="38" t="s">
        <v>187</v>
      </c>
      <c r="L58" s="38" t="s">
        <v>164</v>
      </c>
      <c r="M58" s="49" t="s">
        <v>669</v>
      </c>
      <c r="N58" s="16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>
      <c r="A59" s="81" t="s">
        <v>670</v>
      </c>
      <c r="B59" s="16" t="s">
        <v>551</v>
      </c>
      <c r="C59" s="27" t="s">
        <v>386</v>
      </c>
      <c r="D59" s="38" t="s">
        <v>113</v>
      </c>
      <c r="E59" s="38" t="s">
        <v>113</v>
      </c>
      <c r="F59" s="38" t="s">
        <v>113</v>
      </c>
      <c r="G59" s="27" t="s">
        <v>116</v>
      </c>
      <c r="H59" s="27" t="s">
        <v>671</v>
      </c>
      <c r="I59" s="27" t="s">
        <v>672</v>
      </c>
      <c r="J59" s="27" t="s">
        <v>673</v>
      </c>
      <c r="K59" s="38" t="s">
        <v>209</v>
      </c>
      <c r="L59" s="38" t="s">
        <v>270</v>
      </c>
      <c r="M59" s="82" t="s">
        <v>674</v>
      </c>
      <c r="N59" s="16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>
      <c r="A60" s="60" t="s">
        <v>675</v>
      </c>
      <c r="B60" s="41" t="s">
        <v>159</v>
      </c>
      <c r="C60" s="31" t="s">
        <v>322</v>
      </c>
      <c r="D60" s="31" t="s">
        <v>518</v>
      </c>
      <c r="E60" s="38" t="str">
        <f>D60-C60</f>
        <v>76</v>
      </c>
      <c r="F60" s="31" t="s">
        <v>113</v>
      </c>
      <c r="G60" s="31" t="s">
        <v>676</v>
      </c>
      <c r="H60" s="31" t="s">
        <v>677</v>
      </c>
      <c r="I60" s="31" t="s">
        <v>226</v>
      </c>
      <c r="J60" s="31" t="s">
        <v>678</v>
      </c>
      <c r="K60" s="31" t="s">
        <v>177</v>
      </c>
      <c r="L60" s="31" t="s">
        <v>254</v>
      </c>
      <c r="M60" s="47" t="s">
        <v>679</v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>
      <c r="A61" s="73"/>
      <c r="B61" s="16"/>
      <c r="C61" s="27"/>
      <c r="D61" s="38"/>
      <c r="E61" s="38"/>
      <c r="F61" s="38"/>
      <c r="G61" s="27"/>
      <c r="H61" s="27"/>
      <c r="I61" s="27"/>
      <c r="J61" s="27"/>
      <c r="K61" s="38"/>
      <c r="L61" s="27"/>
      <c r="M61" s="20"/>
      <c r="N61" s="16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>
      <c r="A62" s="12" t="s">
        <v>680</v>
      </c>
      <c r="B62" s="42"/>
      <c r="N62" s="16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>
      <c r="F63" s="63"/>
    </row>
    <row r="64">
      <c r="A64" s="45" t="s">
        <v>681</v>
      </c>
      <c r="B64" s="37" t="s">
        <v>311</v>
      </c>
      <c r="C64" s="38" t="s">
        <v>275</v>
      </c>
      <c r="D64" s="38" t="s">
        <v>292</v>
      </c>
      <c r="E64" s="38" t="str">
        <f t="shared" ref="E64:E67" si="7">D64-C64</f>
        <v>36</v>
      </c>
      <c r="F64" s="38" t="s">
        <v>113</v>
      </c>
      <c r="G64" s="38" t="s">
        <v>261</v>
      </c>
      <c r="H64" s="38" t="s">
        <v>682</v>
      </c>
      <c r="I64" s="38" t="s">
        <v>166</v>
      </c>
      <c r="J64" s="38" t="s">
        <v>683</v>
      </c>
      <c r="K64" s="38" t="s">
        <v>163</v>
      </c>
      <c r="L64" s="38" t="s">
        <v>164</v>
      </c>
      <c r="M64" s="49" t="s">
        <v>684</v>
      </c>
      <c r="N64" s="16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>
      <c r="A65" s="45" t="s">
        <v>685</v>
      </c>
      <c r="B65" s="37" t="s">
        <v>126</v>
      </c>
      <c r="C65" s="38" t="s">
        <v>275</v>
      </c>
      <c r="D65" s="38" t="s">
        <v>244</v>
      </c>
      <c r="E65" s="38" t="str">
        <f t="shared" si="7"/>
        <v>23</v>
      </c>
      <c r="F65" s="38"/>
      <c r="G65" s="38" t="s">
        <v>134</v>
      </c>
      <c r="H65" s="38" t="s">
        <v>337</v>
      </c>
      <c r="I65" s="38" t="s">
        <v>686</v>
      </c>
      <c r="J65" s="38" t="s">
        <v>199</v>
      </c>
      <c r="K65" s="38" t="s">
        <v>163</v>
      </c>
      <c r="L65" s="38" t="s">
        <v>338</v>
      </c>
      <c r="M65" s="49" t="s">
        <v>687</v>
      </c>
      <c r="O65" s="16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>
      <c r="A66" s="45" t="s">
        <v>688</v>
      </c>
      <c r="B66" s="37" t="s">
        <v>159</v>
      </c>
      <c r="C66" s="38" t="s">
        <v>659</v>
      </c>
      <c r="D66" s="38" t="s">
        <v>355</v>
      </c>
      <c r="E66" s="38" t="str">
        <f t="shared" si="7"/>
        <v>25</v>
      </c>
      <c r="F66" s="38" t="s">
        <v>113</v>
      </c>
      <c r="G66" s="38" t="s">
        <v>135</v>
      </c>
      <c r="H66" s="38" t="s">
        <v>181</v>
      </c>
      <c r="I66" s="38" t="s">
        <v>166</v>
      </c>
      <c r="J66" s="38" t="s">
        <v>689</v>
      </c>
      <c r="K66" s="38" t="s">
        <v>177</v>
      </c>
      <c r="L66" s="38" t="s">
        <v>270</v>
      </c>
      <c r="M66" s="49" t="s">
        <v>690</v>
      </c>
      <c r="N66" s="16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>
      <c r="A67" s="60" t="s">
        <v>691</v>
      </c>
      <c r="B67" s="41" t="s">
        <v>256</v>
      </c>
      <c r="C67" s="31" t="s">
        <v>659</v>
      </c>
      <c r="D67" s="31" t="s">
        <v>438</v>
      </c>
      <c r="E67" s="38" t="str">
        <f t="shared" si="7"/>
        <v>46</v>
      </c>
      <c r="F67" s="31" t="s">
        <v>113</v>
      </c>
      <c r="G67" s="31" t="s">
        <v>403</v>
      </c>
      <c r="H67" s="31" t="s">
        <v>692</v>
      </c>
      <c r="I67" s="31" t="s">
        <v>282</v>
      </c>
      <c r="J67" s="31" t="s">
        <v>693</v>
      </c>
      <c r="K67" s="31" t="s">
        <v>177</v>
      </c>
      <c r="L67" s="31" t="s">
        <v>383</v>
      </c>
      <c r="M67" s="47" t="s">
        <v>694</v>
      </c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>
      <c r="A68" s="45" t="s">
        <v>695</v>
      </c>
      <c r="B68" s="37" t="s">
        <v>106</v>
      </c>
      <c r="C68" s="38" t="s">
        <v>528</v>
      </c>
      <c r="D68" s="38" t="s">
        <v>113</v>
      </c>
      <c r="E68" s="38" t="s">
        <v>113</v>
      </c>
      <c r="F68" s="38" t="s">
        <v>113</v>
      </c>
      <c r="G68" s="38" t="s">
        <v>552</v>
      </c>
      <c r="H68" s="38" t="s">
        <v>696</v>
      </c>
      <c r="I68" s="38" t="s">
        <v>472</v>
      </c>
      <c r="J68" s="38" t="s">
        <v>364</v>
      </c>
      <c r="K68" s="38" t="s">
        <v>163</v>
      </c>
      <c r="L68" s="38" t="s">
        <v>338</v>
      </c>
      <c r="M68" s="49" t="s">
        <v>697</v>
      </c>
      <c r="N68" s="16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>
      <c r="A69" s="45" t="s">
        <v>698</v>
      </c>
      <c r="B69" s="37" t="s">
        <v>333</v>
      </c>
      <c r="C69" s="38" t="s">
        <v>278</v>
      </c>
      <c r="D69" s="38" t="s">
        <v>335</v>
      </c>
      <c r="E69" s="38" t="str">
        <f t="shared" ref="E69:E70" si="8">D69-C69</f>
        <v>20</v>
      </c>
      <c r="F69" s="27"/>
      <c r="G69" s="38" t="s">
        <v>277</v>
      </c>
      <c r="H69" s="38" t="s">
        <v>699</v>
      </c>
      <c r="I69" s="38" t="s">
        <v>166</v>
      </c>
      <c r="J69" s="38" t="s">
        <v>700</v>
      </c>
      <c r="K69" s="38" t="s">
        <v>187</v>
      </c>
      <c r="L69" s="38" t="s">
        <v>338</v>
      </c>
      <c r="M69" s="49" t="s">
        <v>701</v>
      </c>
      <c r="N69" s="16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>
      <c r="A70" s="45" t="s">
        <v>702</v>
      </c>
      <c r="B70" s="37" t="s">
        <v>551</v>
      </c>
      <c r="C70" s="38" t="s">
        <v>171</v>
      </c>
      <c r="D70" s="38" t="s">
        <v>446</v>
      </c>
      <c r="E70" s="38" t="str">
        <f t="shared" si="8"/>
        <v>42</v>
      </c>
      <c r="F70" s="38" t="s">
        <v>113</v>
      </c>
      <c r="G70" s="38" t="s">
        <v>116</v>
      </c>
      <c r="H70" s="38" t="s">
        <v>703</v>
      </c>
      <c r="I70" s="38" t="s">
        <v>124</v>
      </c>
      <c r="J70" s="38" t="s">
        <v>704</v>
      </c>
      <c r="K70" s="38" t="s">
        <v>187</v>
      </c>
      <c r="L70" s="38" t="s">
        <v>164</v>
      </c>
      <c r="M70" s="49" t="s">
        <v>705</v>
      </c>
      <c r="N70" s="16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>
      <c r="A71" s="25"/>
      <c r="B71" s="37"/>
      <c r="C71" s="38"/>
      <c r="D71" s="38"/>
      <c r="E71" s="38"/>
      <c r="F71" s="38"/>
      <c r="G71" s="38"/>
      <c r="H71" s="38"/>
      <c r="I71" s="38"/>
      <c r="J71" s="27"/>
      <c r="K71" s="27"/>
      <c r="L71" s="27"/>
      <c r="M71" s="37"/>
      <c r="N71" s="16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>
      <c r="A72" s="12" t="s">
        <v>706</v>
      </c>
      <c r="B72" s="69"/>
      <c r="N72" s="16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>
      <c r="A73" s="25"/>
      <c r="B73" s="37"/>
      <c r="C73" s="38"/>
      <c r="D73" s="38"/>
      <c r="E73" s="38"/>
      <c r="F73" s="38"/>
      <c r="G73" s="38"/>
      <c r="H73" s="38"/>
      <c r="I73" s="38"/>
      <c r="J73" s="27"/>
      <c r="K73" s="27"/>
      <c r="L73" s="27"/>
      <c r="M73" s="37"/>
      <c r="N73" s="16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>
      <c r="A74" s="36" t="s">
        <v>707</v>
      </c>
      <c r="B74" s="16" t="s">
        <v>311</v>
      </c>
      <c r="C74" s="38" t="s">
        <v>708</v>
      </c>
      <c r="D74" s="27">
        <v>1987.0</v>
      </c>
      <c r="E74" s="38" t="str">
        <f t="shared" ref="E74:E78" si="9">D74-C74</f>
        <v>47</v>
      </c>
      <c r="F74" s="38" t="s">
        <v>113</v>
      </c>
      <c r="G74" s="38" t="s">
        <v>135</v>
      </c>
      <c r="H74" s="38" t="s">
        <v>594</v>
      </c>
      <c r="I74" s="38" t="s">
        <v>166</v>
      </c>
      <c r="J74" s="38" t="s">
        <v>709</v>
      </c>
      <c r="K74" s="38" t="s">
        <v>209</v>
      </c>
      <c r="L74" s="38" t="s">
        <v>270</v>
      </c>
      <c r="M74" s="49" t="s">
        <v>710</v>
      </c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>
      <c r="A75" s="45" t="s">
        <v>711</v>
      </c>
      <c r="B75" s="37" t="s">
        <v>712</v>
      </c>
      <c r="C75" s="38" t="s">
        <v>326</v>
      </c>
      <c r="D75" s="38" t="s">
        <v>222</v>
      </c>
      <c r="E75" s="38" t="str">
        <f t="shared" si="9"/>
        <v>65</v>
      </c>
      <c r="F75" s="38" t="s">
        <v>113</v>
      </c>
      <c r="G75" s="38" t="s">
        <v>295</v>
      </c>
      <c r="H75" s="38" t="s">
        <v>393</v>
      </c>
      <c r="I75" s="38" t="s">
        <v>282</v>
      </c>
      <c r="J75" s="38" t="s">
        <v>713</v>
      </c>
      <c r="K75" s="38" t="s">
        <v>209</v>
      </c>
      <c r="L75" s="38" t="s">
        <v>270</v>
      </c>
      <c r="M75" s="49" t="s">
        <v>714</v>
      </c>
      <c r="N75" s="16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>
      <c r="A76" s="45" t="s">
        <v>715</v>
      </c>
      <c r="B76" s="37" t="s">
        <v>333</v>
      </c>
      <c r="C76" s="38" t="s">
        <v>716</v>
      </c>
      <c r="D76" s="38" t="s">
        <v>717</v>
      </c>
      <c r="E76" s="38" t="str">
        <f t="shared" si="9"/>
        <v>37</v>
      </c>
      <c r="F76" s="38" t="s">
        <v>635</v>
      </c>
      <c r="G76" s="38" t="s">
        <v>135</v>
      </c>
      <c r="H76" s="38" t="s">
        <v>405</v>
      </c>
      <c r="I76" s="38" t="s">
        <v>226</v>
      </c>
      <c r="J76" s="38" t="s">
        <v>718</v>
      </c>
      <c r="K76" s="38" t="s">
        <v>187</v>
      </c>
      <c r="L76" s="38" t="s">
        <v>338</v>
      </c>
      <c r="M76" s="49" t="s">
        <v>719</v>
      </c>
      <c r="N76" s="16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>
      <c r="A77" s="60" t="s">
        <v>720</v>
      </c>
      <c r="B77" s="41" t="s">
        <v>256</v>
      </c>
      <c r="C77" s="31" t="s">
        <v>463</v>
      </c>
      <c r="D77" s="31" t="s">
        <v>553</v>
      </c>
      <c r="E77" s="38" t="str">
        <f t="shared" si="9"/>
        <v>35</v>
      </c>
      <c r="F77" s="31" t="s">
        <v>113</v>
      </c>
      <c r="G77" s="31" t="s">
        <v>135</v>
      </c>
      <c r="H77" s="31" t="s">
        <v>422</v>
      </c>
      <c r="I77" s="31" t="s">
        <v>123</v>
      </c>
      <c r="J77" s="31" t="s">
        <v>721</v>
      </c>
      <c r="K77" s="31" t="s">
        <v>187</v>
      </c>
      <c r="L77" s="31" t="s">
        <v>270</v>
      </c>
      <c r="M77" s="47" t="s">
        <v>722</v>
      </c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>
      <c r="A78" s="60" t="s">
        <v>723</v>
      </c>
      <c r="B78" s="41" t="s">
        <v>214</v>
      </c>
      <c r="C78" s="31" t="s">
        <v>724</v>
      </c>
      <c r="D78" s="31" t="s">
        <v>717</v>
      </c>
      <c r="E78" s="38" t="str">
        <f t="shared" si="9"/>
        <v>35</v>
      </c>
      <c r="F78" s="31" t="s">
        <v>113</v>
      </c>
      <c r="G78" s="31" t="s">
        <v>404</v>
      </c>
      <c r="H78" s="31" t="s">
        <v>475</v>
      </c>
      <c r="I78" s="31" t="s">
        <v>324</v>
      </c>
      <c r="J78" s="31" t="s">
        <v>725</v>
      </c>
      <c r="K78" s="31" t="s">
        <v>298</v>
      </c>
      <c r="L78" s="31" t="s">
        <v>383</v>
      </c>
      <c r="M78" s="47" t="s">
        <v>726</v>
      </c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>
      <c r="A79" s="8" t="s">
        <v>727</v>
      </c>
      <c r="B79" s="21" t="s">
        <v>712</v>
      </c>
      <c r="C79" s="83" t="s">
        <v>260</v>
      </c>
      <c r="D79" s="76" t="s">
        <v>113</v>
      </c>
      <c r="E79" s="76" t="s">
        <v>113</v>
      </c>
      <c r="F79" s="23"/>
      <c r="G79" s="76" t="s">
        <v>144</v>
      </c>
      <c r="H79" s="76" t="s">
        <v>282</v>
      </c>
      <c r="I79" s="76" t="s">
        <v>124</v>
      </c>
      <c r="J79" s="76" t="s">
        <v>728</v>
      </c>
      <c r="K79" s="76" t="s">
        <v>187</v>
      </c>
      <c r="L79" s="76" t="s">
        <v>338</v>
      </c>
      <c r="M79" s="84" t="s">
        <v>729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60" t="s">
        <v>730</v>
      </c>
      <c r="B80" s="41" t="s">
        <v>256</v>
      </c>
      <c r="C80" s="31" t="s">
        <v>260</v>
      </c>
      <c r="D80" s="31" t="s">
        <v>717</v>
      </c>
      <c r="E80" s="38" t="str">
        <f>D80-C80</f>
        <v>34</v>
      </c>
      <c r="F80" s="31" t="s">
        <v>113</v>
      </c>
      <c r="G80" s="31" t="s">
        <v>185</v>
      </c>
      <c r="H80" s="31" t="s">
        <v>422</v>
      </c>
      <c r="I80" s="31" t="s">
        <v>324</v>
      </c>
      <c r="J80" s="31" t="s">
        <v>731</v>
      </c>
      <c r="K80" s="31" t="s">
        <v>209</v>
      </c>
      <c r="L80" s="31" t="s">
        <v>270</v>
      </c>
      <c r="M80" s="47" t="s">
        <v>732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>
      <c r="A81" s="25"/>
      <c r="B81" s="37"/>
      <c r="C81" s="38"/>
      <c r="D81" s="38"/>
      <c r="E81" s="38"/>
      <c r="F81" s="38"/>
      <c r="G81" s="38"/>
      <c r="H81" s="38"/>
      <c r="I81" s="38"/>
      <c r="J81" s="27"/>
      <c r="K81" s="27"/>
      <c r="L81" s="27"/>
      <c r="M81" s="37"/>
      <c r="N81" s="16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>
      <c r="A82" s="12" t="s">
        <v>733</v>
      </c>
      <c r="B82" s="42"/>
      <c r="N82" s="16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>
      <c r="A83" s="25"/>
      <c r="B83" s="37"/>
      <c r="C83" s="38"/>
      <c r="D83" s="38"/>
      <c r="E83" s="38"/>
      <c r="F83" s="38"/>
      <c r="G83" s="38"/>
      <c r="H83" s="38"/>
      <c r="I83" s="38"/>
      <c r="J83" s="38"/>
      <c r="K83" s="38"/>
      <c r="L83" s="27"/>
      <c r="M83" s="37"/>
      <c r="N83" s="16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>
      <c r="A84" s="45" t="s">
        <v>734</v>
      </c>
      <c r="B84" s="37" t="s">
        <v>348</v>
      </c>
      <c r="C84" s="38" t="s">
        <v>735</v>
      </c>
      <c r="D84" s="38" t="s">
        <v>113</v>
      </c>
      <c r="E84" s="76" t="s">
        <v>113</v>
      </c>
      <c r="F84" s="38" t="s">
        <v>113</v>
      </c>
      <c r="G84" s="38" t="s">
        <v>277</v>
      </c>
      <c r="H84" s="38" t="s">
        <v>346</v>
      </c>
      <c r="I84" s="38" t="s">
        <v>282</v>
      </c>
      <c r="J84" s="38" t="s">
        <v>736</v>
      </c>
      <c r="K84" s="38" t="s">
        <v>187</v>
      </c>
      <c r="L84" s="38" t="s">
        <v>338</v>
      </c>
      <c r="M84" s="49" t="s">
        <v>737</v>
      </c>
      <c r="N84" s="16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 ht="15.0" customHeight="1">
      <c r="A85" s="8" t="s">
        <v>738</v>
      </c>
      <c r="B85" s="85" t="s">
        <v>739</v>
      </c>
      <c r="C85" s="76" t="s">
        <v>735</v>
      </c>
      <c r="D85" s="76" t="s">
        <v>505</v>
      </c>
      <c r="E85" s="38" t="str">
        <f t="shared" ref="E85:E88" si="10">D85-C85</f>
        <v>25</v>
      </c>
      <c r="F85" s="76" t="s">
        <v>113</v>
      </c>
      <c r="G85" s="76" t="s">
        <v>116</v>
      </c>
      <c r="H85" s="76" t="s">
        <v>196</v>
      </c>
      <c r="I85" s="76" t="s">
        <v>123</v>
      </c>
      <c r="J85" s="76" t="s">
        <v>740</v>
      </c>
      <c r="K85" s="76" t="s">
        <v>187</v>
      </c>
      <c r="L85" s="76" t="s">
        <v>164</v>
      </c>
      <c r="M85" s="84" t="s">
        <v>741</v>
      </c>
      <c r="N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ht="15.0" customHeight="1">
      <c r="A86" s="8" t="s">
        <v>742</v>
      </c>
      <c r="B86" s="86" t="s">
        <v>345</v>
      </c>
      <c r="C86" s="76" t="s">
        <v>474</v>
      </c>
      <c r="D86" s="76" t="s">
        <v>438</v>
      </c>
      <c r="E86" s="38" t="str">
        <f t="shared" si="10"/>
        <v>28</v>
      </c>
      <c r="F86" s="76" t="s">
        <v>113</v>
      </c>
      <c r="G86" s="76" t="s">
        <v>676</v>
      </c>
      <c r="H86" s="76" t="s">
        <v>743</v>
      </c>
      <c r="I86" s="76" t="s">
        <v>282</v>
      </c>
      <c r="J86" s="76" t="s">
        <v>744</v>
      </c>
      <c r="K86" s="76" t="s">
        <v>277</v>
      </c>
      <c r="L86" s="76" t="s">
        <v>383</v>
      </c>
      <c r="M86" s="84" t="s">
        <v>745</v>
      </c>
      <c r="N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ht="15.0" customHeight="1">
      <c r="A87" s="81" t="s">
        <v>746</v>
      </c>
      <c r="B87" s="37" t="s">
        <v>377</v>
      </c>
      <c r="C87" s="38" t="s">
        <v>649</v>
      </c>
      <c r="D87" s="38" t="s">
        <v>531</v>
      </c>
      <c r="E87" s="38" t="str">
        <f t="shared" si="10"/>
        <v>48</v>
      </c>
      <c r="F87" s="38" t="s">
        <v>113</v>
      </c>
      <c r="G87" s="38" t="s">
        <v>179</v>
      </c>
      <c r="H87" s="38" t="s">
        <v>747</v>
      </c>
      <c r="I87" s="38" t="s">
        <v>166</v>
      </c>
      <c r="J87" s="38" t="s">
        <v>748</v>
      </c>
      <c r="K87" s="38" t="s">
        <v>187</v>
      </c>
      <c r="L87" s="38" t="s">
        <v>270</v>
      </c>
      <c r="M87" s="47" t="s">
        <v>749</v>
      </c>
      <c r="N87" s="16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ht="5.25" customHeight="1">
      <c r="A88" s="81" t="s">
        <v>750</v>
      </c>
      <c r="B88" s="37" t="s">
        <v>363</v>
      </c>
      <c r="C88" s="38" t="s">
        <v>305</v>
      </c>
      <c r="D88" s="38" t="s">
        <v>387</v>
      </c>
      <c r="E88" s="38" t="str">
        <f t="shared" si="10"/>
        <v>32</v>
      </c>
      <c r="F88" s="38" t="s">
        <v>113</v>
      </c>
      <c r="G88" s="38" t="s">
        <v>179</v>
      </c>
      <c r="H88" s="38" t="s">
        <v>751</v>
      </c>
      <c r="I88" s="38" t="s">
        <v>423</v>
      </c>
      <c r="J88" s="38" t="s">
        <v>752</v>
      </c>
      <c r="K88" s="38" t="s">
        <v>187</v>
      </c>
      <c r="L88" s="38" t="s">
        <v>270</v>
      </c>
      <c r="M88" s="47" t="s">
        <v>753</v>
      </c>
      <c r="N88" s="16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>
      <c r="A89" s="54" t="s">
        <v>754</v>
      </c>
      <c r="B89" s="16" t="s">
        <v>551</v>
      </c>
      <c r="C89" s="27" t="s">
        <v>305</v>
      </c>
      <c r="D89" s="38" t="s">
        <v>113</v>
      </c>
      <c r="E89" s="76" t="s">
        <v>113</v>
      </c>
      <c r="F89" s="38" t="s">
        <v>113</v>
      </c>
      <c r="G89" s="27" t="s">
        <v>336</v>
      </c>
      <c r="H89" s="38" t="s">
        <v>755</v>
      </c>
      <c r="I89" s="27" t="s">
        <v>282</v>
      </c>
      <c r="J89" s="27" t="s">
        <v>756</v>
      </c>
      <c r="K89" s="38" t="s">
        <v>209</v>
      </c>
      <c r="L89" s="38" t="s">
        <v>383</v>
      </c>
      <c r="M89" s="82" t="s">
        <v>757</v>
      </c>
      <c r="N89" s="16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>
      <c r="A90" s="60" t="s">
        <v>758</v>
      </c>
      <c r="B90" s="41" t="s">
        <v>256</v>
      </c>
      <c r="C90" s="31" t="s">
        <v>224</v>
      </c>
      <c r="D90" s="31" t="s">
        <v>458</v>
      </c>
      <c r="E90" s="38" t="str">
        <f>D90-C90</f>
        <v>29</v>
      </c>
      <c r="F90" s="31" t="s">
        <v>113</v>
      </c>
      <c r="G90" s="31" t="s">
        <v>295</v>
      </c>
      <c r="H90" s="31" t="s">
        <v>422</v>
      </c>
      <c r="I90" s="31" t="s">
        <v>423</v>
      </c>
      <c r="J90" s="31" t="s">
        <v>759</v>
      </c>
      <c r="K90" s="31" t="s">
        <v>209</v>
      </c>
      <c r="L90" s="31" t="s">
        <v>270</v>
      </c>
      <c r="M90" s="47" t="s">
        <v>760</v>
      </c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>
      <c r="A91" s="64"/>
      <c r="B91" s="37"/>
      <c r="C91" s="38"/>
      <c r="D91" s="38"/>
      <c r="E91" s="38"/>
      <c r="F91" s="38"/>
      <c r="G91" s="38"/>
      <c r="H91" s="38"/>
      <c r="I91" s="38"/>
      <c r="J91" s="38"/>
      <c r="K91" s="38"/>
      <c r="L91" s="27"/>
      <c r="M91" s="41"/>
      <c r="N91" s="16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>
      <c r="A92" s="12" t="s">
        <v>761</v>
      </c>
      <c r="B92" s="87"/>
      <c r="N92" s="16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>
      <c r="A93" s="64"/>
      <c r="B93" s="37"/>
      <c r="C93" s="38"/>
      <c r="D93" s="38"/>
      <c r="E93" s="38"/>
      <c r="F93" s="38"/>
      <c r="G93" s="38"/>
      <c r="H93" s="38"/>
      <c r="I93" s="38"/>
      <c r="J93" s="38"/>
      <c r="K93" s="38"/>
      <c r="L93" s="27"/>
      <c r="M93" s="41"/>
      <c r="N93" s="16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ht="6.75" customHeight="1">
      <c r="A94" s="81" t="s">
        <v>762</v>
      </c>
      <c r="B94" s="69" t="s">
        <v>763</v>
      </c>
      <c r="C94" s="70" t="s">
        <v>549</v>
      </c>
      <c r="D94" s="70" t="s">
        <v>113</v>
      </c>
      <c r="E94" s="76" t="s">
        <v>113</v>
      </c>
      <c r="F94" s="70" t="s">
        <v>113</v>
      </c>
      <c r="G94" s="70" t="s">
        <v>277</v>
      </c>
      <c r="H94" s="70" t="s">
        <v>692</v>
      </c>
      <c r="I94" s="70" t="s">
        <v>423</v>
      </c>
      <c r="J94" s="70" t="s">
        <v>764</v>
      </c>
      <c r="K94" s="70" t="s">
        <v>209</v>
      </c>
      <c r="L94" s="70" t="s">
        <v>270</v>
      </c>
      <c r="M94" s="72" t="s">
        <v>765</v>
      </c>
      <c r="N94" s="16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>
      <c r="A95" s="81" t="s">
        <v>766</v>
      </c>
      <c r="B95" s="69" t="s">
        <v>348</v>
      </c>
      <c r="C95" s="70" t="s">
        <v>767</v>
      </c>
      <c r="D95" s="70" t="s">
        <v>113</v>
      </c>
      <c r="E95" s="76" t="s">
        <v>113</v>
      </c>
      <c r="F95" s="70" t="s">
        <v>113</v>
      </c>
      <c r="G95" s="70" t="s">
        <v>154</v>
      </c>
      <c r="H95" s="70" t="s">
        <v>768</v>
      </c>
      <c r="I95" s="70" t="s">
        <v>166</v>
      </c>
      <c r="J95" s="70" t="s">
        <v>769</v>
      </c>
      <c r="K95" s="70" t="s">
        <v>770</v>
      </c>
      <c r="L95" s="70" t="s">
        <v>164</v>
      </c>
      <c r="M95" s="72" t="s">
        <v>771</v>
      </c>
      <c r="N95" s="16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>
      <c r="A96" s="81" t="s">
        <v>772</v>
      </c>
      <c r="B96" s="69" t="s">
        <v>256</v>
      </c>
      <c r="C96" s="70" t="s">
        <v>451</v>
      </c>
      <c r="D96" s="70" t="s">
        <v>113</v>
      </c>
      <c r="E96" s="76" t="s">
        <v>113</v>
      </c>
      <c r="F96" s="70" t="s">
        <v>113</v>
      </c>
      <c r="G96" s="70" t="s">
        <v>295</v>
      </c>
      <c r="H96" s="70" t="s">
        <v>422</v>
      </c>
      <c r="I96" s="70" t="s">
        <v>196</v>
      </c>
      <c r="J96" s="70" t="s">
        <v>773</v>
      </c>
      <c r="K96" s="70" t="s">
        <v>770</v>
      </c>
      <c r="L96" s="70" t="s">
        <v>270</v>
      </c>
      <c r="M96" s="72" t="s">
        <v>774</v>
      </c>
      <c r="N96" s="16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>
      <c r="A97" s="81" t="s">
        <v>775</v>
      </c>
      <c r="B97" s="69" t="s">
        <v>214</v>
      </c>
      <c r="C97" s="70" t="s">
        <v>451</v>
      </c>
      <c r="D97" s="70" t="s">
        <v>553</v>
      </c>
      <c r="E97" s="38" t="str">
        <f>D97-C97</f>
        <v>19</v>
      </c>
      <c r="F97" s="70" t="s">
        <v>113</v>
      </c>
      <c r="G97" s="70" t="s">
        <v>179</v>
      </c>
      <c r="H97" s="70" t="s">
        <v>747</v>
      </c>
      <c r="I97" s="70" t="s">
        <v>207</v>
      </c>
      <c r="J97" s="70" t="s">
        <v>776</v>
      </c>
      <c r="K97" s="70" t="s">
        <v>209</v>
      </c>
      <c r="L97" s="70" t="s">
        <v>338</v>
      </c>
      <c r="M97" s="72" t="s">
        <v>777</v>
      </c>
      <c r="N97" s="16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>
      <c r="A98" s="81" t="s">
        <v>778</v>
      </c>
      <c r="B98" s="37" t="s">
        <v>363</v>
      </c>
      <c r="C98" s="70" t="s">
        <v>292</v>
      </c>
      <c r="D98" s="70" t="s">
        <v>113</v>
      </c>
      <c r="E98" s="76" t="s">
        <v>113</v>
      </c>
      <c r="F98" s="70" t="s">
        <v>113</v>
      </c>
      <c r="G98" s="70" t="s">
        <v>182</v>
      </c>
      <c r="H98" s="70" t="s">
        <v>751</v>
      </c>
      <c r="I98" s="70" t="s">
        <v>166</v>
      </c>
      <c r="J98" s="70" t="s">
        <v>779</v>
      </c>
      <c r="K98" s="70" t="s">
        <v>177</v>
      </c>
      <c r="L98" s="70" t="s">
        <v>780</v>
      </c>
      <c r="M98" s="72" t="s">
        <v>781</v>
      </c>
      <c r="N98" s="16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 ht="1.5" customHeight="1">
      <c r="A99" s="81" t="s">
        <v>782</v>
      </c>
      <c r="B99" s="69" t="s">
        <v>344</v>
      </c>
      <c r="C99" s="70" t="s">
        <v>664</v>
      </c>
      <c r="D99" s="70" t="s">
        <v>195</v>
      </c>
      <c r="E99" s="38" t="str">
        <f t="shared" ref="E99:E100" si="11">D99-C99</f>
        <v>43</v>
      </c>
      <c r="F99" s="70" t="s">
        <v>113</v>
      </c>
      <c r="G99" s="70" t="s">
        <v>277</v>
      </c>
      <c r="H99" s="70" t="s">
        <v>482</v>
      </c>
      <c r="I99" s="70" t="s">
        <v>423</v>
      </c>
      <c r="J99" s="70" t="s">
        <v>783</v>
      </c>
      <c r="K99" s="70" t="s">
        <v>209</v>
      </c>
      <c r="L99" s="70" t="s">
        <v>270</v>
      </c>
      <c r="M99" s="72" t="s">
        <v>784</v>
      </c>
      <c r="N99" s="16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 ht="13.5" customHeight="1">
      <c r="A100" s="60" t="s">
        <v>785</v>
      </c>
      <c r="B100" s="41" t="s">
        <v>256</v>
      </c>
      <c r="C100" s="31" t="s">
        <v>276</v>
      </c>
      <c r="D100" s="31" t="s">
        <v>602</v>
      </c>
      <c r="E100" s="38" t="str">
        <f t="shared" si="11"/>
        <v>43</v>
      </c>
      <c r="F100" s="31" t="s">
        <v>113</v>
      </c>
      <c r="G100" s="31" t="s">
        <v>182</v>
      </c>
      <c r="H100" s="31" t="s">
        <v>422</v>
      </c>
      <c r="I100" s="31" t="s">
        <v>423</v>
      </c>
      <c r="J100" s="31" t="s">
        <v>786</v>
      </c>
      <c r="K100" s="31" t="s">
        <v>209</v>
      </c>
      <c r="L100" s="31" t="s">
        <v>270</v>
      </c>
      <c r="M100" s="47" t="s">
        <v>787</v>
      </c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ht="19.5" customHeight="1">
      <c r="A101" s="64"/>
      <c r="B101" s="69"/>
      <c r="C101" s="70"/>
      <c r="D101" s="70"/>
      <c r="E101" s="70"/>
      <c r="F101" s="70"/>
      <c r="G101" s="70"/>
      <c r="H101" s="70"/>
      <c r="I101" s="70"/>
      <c r="J101" s="70"/>
      <c r="K101" s="70"/>
      <c r="L101" s="71"/>
      <c r="M101" s="69"/>
      <c r="N101" s="16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>
      <c r="A102" s="88" t="s">
        <v>788</v>
      </c>
      <c r="B102" s="89"/>
      <c r="N102" s="16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>
      <c r="A103" s="53"/>
      <c r="B103" s="69"/>
      <c r="C103" s="70"/>
      <c r="D103" s="70"/>
      <c r="E103" s="70"/>
      <c r="F103" s="70"/>
      <c r="G103" s="70"/>
      <c r="H103" s="70"/>
      <c r="I103" s="70"/>
      <c r="J103" s="90"/>
      <c r="K103" s="70"/>
      <c r="L103" s="71"/>
      <c r="M103" s="37"/>
      <c r="N103" s="16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>
      <c r="A104" s="36" t="s">
        <v>789</v>
      </c>
      <c r="B104" s="37" t="s">
        <v>344</v>
      </c>
      <c r="C104" s="38" t="s">
        <v>790</v>
      </c>
      <c r="D104" s="38" t="s">
        <v>585</v>
      </c>
      <c r="E104" s="38" t="str">
        <f t="shared" ref="E104:E106" si="12">D104-C104</f>
        <v>35</v>
      </c>
      <c r="F104" s="70" t="s">
        <v>113</v>
      </c>
      <c r="G104" s="38" t="s">
        <v>227</v>
      </c>
      <c r="H104" s="38" t="s">
        <v>791</v>
      </c>
      <c r="I104" s="38" t="s">
        <v>207</v>
      </c>
      <c r="J104" s="38" t="s">
        <v>792</v>
      </c>
      <c r="K104" s="78">
        <v>12.0</v>
      </c>
      <c r="L104" s="38" t="s">
        <v>793</v>
      </c>
      <c r="M104" s="49" t="s">
        <v>794</v>
      </c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>
      <c r="A105" s="36" t="s">
        <v>795</v>
      </c>
      <c r="B105" s="16" t="s">
        <v>345</v>
      </c>
      <c r="C105" s="27">
        <v>1973.0</v>
      </c>
      <c r="D105" s="38" t="s">
        <v>796</v>
      </c>
      <c r="E105" s="38" t="str">
        <f t="shared" si="12"/>
        <v>17</v>
      </c>
      <c r="F105" s="70" t="s">
        <v>113</v>
      </c>
      <c r="G105" s="38" t="s">
        <v>366</v>
      </c>
      <c r="H105" s="27">
        <v>163.0</v>
      </c>
      <c r="I105" s="27">
        <v>40.0</v>
      </c>
      <c r="J105" s="38" t="s">
        <v>797</v>
      </c>
      <c r="K105" s="78">
        <v>12.0</v>
      </c>
      <c r="L105" s="38" t="s">
        <v>798</v>
      </c>
      <c r="M105" s="49" t="s">
        <v>799</v>
      </c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>
      <c r="A106" s="29" t="s">
        <v>800</v>
      </c>
      <c r="B106" s="69" t="s">
        <v>214</v>
      </c>
      <c r="C106" s="70" t="s">
        <v>401</v>
      </c>
      <c r="D106" s="70" t="s">
        <v>565</v>
      </c>
      <c r="E106" s="38" t="str">
        <f t="shared" si="12"/>
        <v>29</v>
      </c>
      <c r="F106" s="70" t="s">
        <v>113</v>
      </c>
      <c r="G106" s="70" t="s">
        <v>241</v>
      </c>
      <c r="H106" s="70" t="s">
        <v>567</v>
      </c>
      <c r="I106" s="70" t="s">
        <v>282</v>
      </c>
      <c r="J106" s="90" t="s">
        <v>801</v>
      </c>
      <c r="K106" s="70" t="s">
        <v>209</v>
      </c>
      <c r="L106" s="70" t="s">
        <v>802</v>
      </c>
      <c r="M106" s="49" t="s">
        <v>803</v>
      </c>
      <c r="N106" s="16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>
      <c r="A107" s="29" t="s">
        <v>804</v>
      </c>
      <c r="B107" s="69" t="s">
        <v>159</v>
      </c>
      <c r="C107" s="70" t="s">
        <v>505</v>
      </c>
      <c r="D107" s="70" t="s">
        <v>113</v>
      </c>
      <c r="E107" s="76" t="s">
        <v>113</v>
      </c>
      <c r="F107" s="70" t="s">
        <v>113</v>
      </c>
      <c r="G107" s="70" t="s">
        <v>295</v>
      </c>
      <c r="H107" s="70" t="s">
        <v>805</v>
      </c>
      <c r="I107" s="70" t="s">
        <v>226</v>
      </c>
      <c r="J107" s="90" t="s">
        <v>806</v>
      </c>
      <c r="K107" s="70" t="s">
        <v>187</v>
      </c>
      <c r="L107" s="70" t="s">
        <v>270</v>
      </c>
      <c r="M107" s="49" t="s">
        <v>807</v>
      </c>
      <c r="N107" s="16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>
      <c r="A108" s="29" t="s">
        <v>808</v>
      </c>
      <c r="B108" s="69" t="s">
        <v>483</v>
      </c>
      <c r="C108" s="70" t="s">
        <v>350</v>
      </c>
      <c r="D108" s="70" t="s">
        <v>607</v>
      </c>
      <c r="E108" s="38" t="str">
        <f t="shared" ref="E108:E110" si="13">D108-C108</f>
        <v>36</v>
      </c>
      <c r="F108" s="70" t="s">
        <v>113</v>
      </c>
      <c r="G108" s="70" t="s">
        <v>125</v>
      </c>
      <c r="H108" s="70" t="s">
        <v>692</v>
      </c>
      <c r="I108" s="70" t="s">
        <v>423</v>
      </c>
      <c r="J108" s="70" t="s">
        <v>809</v>
      </c>
      <c r="K108" s="70" t="s">
        <v>177</v>
      </c>
      <c r="L108" s="70" t="s">
        <v>383</v>
      </c>
      <c r="M108" s="72" t="s">
        <v>810</v>
      </c>
      <c r="N108" s="16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>
      <c r="A109" s="81" t="s">
        <v>811</v>
      </c>
      <c r="B109" s="91" t="s">
        <v>126</v>
      </c>
      <c r="C109" s="70" t="s">
        <v>812</v>
      </c>
      <c r="D109" s="70" t="s">
        <v>813</v>
      </c>
      <c r="E109" s="38" t="str">
        <f t="shared" si="13"/>
        <v>31</v>
      </c>
      <c r="F109" s="70" t="s">
        <v>113</v>
      </c>
      <c r="G109" s="71" t="s">
        <v>552</v>
      </c>
      <c r="H109" s="70" t="s">
        <v>814</v>
      </c>
      <c r="I109" s="70" t="s">
        <v>334</v>
      </c>
      <c r="J109" s="70" t="s">
        <v>815</v>
      </c>
      <c r="K109" s="70" t="s">
        <v>144</v>
      </c>
      <c r="L109" s="70" t="s">
        <v>780</v>
      </c>
      <c r="M109" s="72" t="s">
        <v>816</v>
      </c>
      <c r="N109" s="16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>
      <c r="A110" s="54" t="s">
        <v>817</v>
      </c>
      <c r="B110" s="16" t="s">
        <v>333</v>
      </c>
      <c r="C110" s="38" t="s">
        <v>418</v>
      </c>
      <c r="D110" s="38" t="s">
        <v>628</v>
      </c>
      <c r="E110" s="38" t="str">
        <f t="shared" si="13"/>
        <v>39</v>
      </c>
      <c r="F110" s="38" t="s">
        <v>113</v>
      </c>
      <c r="G110" s="27" t="s">
        <v>261</v>
      </c>
      <c r="H110" s="38" t="s">
        <v>818</v>
      </c>
      <c r="I110" s="27" t="s">
        <v>334</v>
      </c>
      <c r="J110" s="27" t="s">
        <v>819</v>
      </c>
      <c r="K110" s="38" t="s">
        <v>187</v>
      </c>
      <c r="L110" s="38" t="s">
        <v>270</v>
      </c>
      <c r="M110" s="74" t="str">
        <f>HYPERLINK("http://en.wikipedia.org/wiki/Canadian_Light_Rail_Vehicle","http://en.wikipedia.org/wiki/Canadian_Light_Rail_Vehicle")</f>
        <v>http://en.wikipedia.org/wiki/Canadian_Light_Rail_Vehicle</v>
      </c>
      <c r="N110" s="16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>
      <c r="A111" s="64"/>
      <c r="B111" s="69"/>
      <c r="C111" s="70"/>
      <c r="D111" s="70"/>
      <c r="E111" s="70"/>
      <c r="F111" s="70"/>
      <c r="G111" s="70"/>
      <c r="H111" s="70"/>
      <c r="I111" s="70"/>
      <c r="J111" s="70"/>
      <c r="K111" s="70"/>
      <c r="L111" s="71"/>
      <c r="M111" s="69"/>
      <c r="N111" s="16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>
      <c r="A112" s="88" t="s">
        <v>820</v>
      </c>
      <c r="B112" s="89"/>
      <c r="N112" s="16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>
      <c r="F113" s="63"/>
    </row>
    <row r="114">
      <c r="A114" s="81" t="s">
        <v>821</v>
      </c>
      <c r="B114" s="16" t="s">
        <v>126</v>
      </c>
      <c r="C114" s="27" t="s">
        <v>446</v>
      </c>
      <c r="D114" s="38" t="s">
        <v>113</v>
      </c>
      <c r="E114" s="76" t="s">
        <v>113</v>
      </c>
      <c r="F114" s="38" t="s">
        <v>113</v>
      </c>
      <c r="G114" s="38" t="s">
        <v>822</v>
      </c>
      <c r="H114" s="38" t="s">
        <v>823</v>
      </c>
      <c r="I114" s="27" t="s">
        <v>226</v>
      </c>
      <c r="J114" s="27" t="s">
        <v>824</v>
      </c>
      <c r="K114" s="38" t="s">
        <v>770</v>
      </c>
      <c r="L114" s="38" t="s">
        <v>338</v>
      </c>
      <c r="M114" s="74" t="str">
        <f>HYPERLINK("http://www.phillytrolley.org/1980Kcars/1980Kcars.html","http://www.phillytrolley.org/1980Kcars/1980Kcars.html")</f>
        <v>http://www.phillytrolley.org/1980Kcars/1980Kcars.html</v>
      </c>
      <c r="N114" s="16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>
      <c r="A115" s="54" t="s">
        <v>825</v>
      </c>
      <c r="B115" s="69" t="s">
        <v>344</v>
      </c>
      <c r="C115" s="27" t="s">
        <v>826</v>
      </c>
      <c r="D115" s="38" t="s">
        <v>113</v>
      </c>
      <c r="E115" s="76" t="s">
        <v>113</v>
      </c>
      <c r="F115" s="38" t="s">
        <v>113</v>
      </c>
      <c r="G115" s="27" t="s">
        <v>324</v>
      </c>
      <c r="H115" s="27" t="s">
        <v>827</v>
      </c>
      <c r="I115" s="27" t="s">
        <v>226</v>
      </c>
      <c r="J115" s="27" t="s">
        <v>828</v>
      </c>
      <c r="K115" s="38" t="s">
        <v>177</v>
      </c>
      <c r="L115" s="38" t="s">
        <v>780</v>
      </c>
      <c r="M115" s="74" t="str">
        <f>HYPERLINK("http://de.wikipedia.org/wiki/SSB_DT_8","http://de.wikipedia.org/wiki/SSB_DT_8")</f>
        <v>http://de.wikipedia.org/wiki/SSB_DT_8</v>
      </c>
      <c r="N115" s="16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>
      <c r="A116" s="52" t="s">
        <v>829</v>
      </c>
      <c r="B116" s="16" t="s">
        <v>377</v>
      </c>
      <c r="C116" s="27" t="s">
        <v>553</v>
      </c>
      <c r="D116" s="27">
        <v>2019.0</v>
      </c>
      <c r="E116" s="27" t="s">
        <v>592</v>
      </c>
      <c r="F116" s="27" t="s">
        <v>113</v>
      </c>
      <c r="G116" s="27" t="s">
        <v>830</v>
      </c>
      <c r="H116" s="27" t="s">
        <v>831</v>
      </c>
      <c r="I116" s="27" t="s">
        <v>226</v>
      </c>
      <c r="J116" s="27" t="s">
        <v>832</v>
      </c>
      <c r="K116" s="38" t="s">
        <v>177</v>
      </c>
      <c r="L116" s="38" t="s">
        <v>780</v>
      </c>
      <c r="M116" s="47" t="s">
        <v>833</v>
      </c>
      <c r="N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>
      <c r="A117" s="45" t="s">
        <v>834</v>
      </c>
      <c r="B117" s="37" t="s">
        <v>159</v>
      </c>
      <c r="C117" s="38" t="s">
        <v>835</v>
      </c>
      <c r="D117" s="38" t="s">
        <v>113</v>
      </c>
      <c r="E117" s="76" t="s">
        <v>113</v>
      </c>
      <c r="F117" s="38" t="s">
        <v>113</v>
      </c>
      <c r="G117" s="38" t="s">
        <v>182</v>
      </c>
      <c r="H117" s="38" t="s">
        <v>836</v>
      </c>
      <c r="I117" s="38" t="s">
        <v>207</v>
      </c>
      <c r="J117" s="38" t="s">
        <v>837</v>
      </c>
      <c r="K117" s="38" t="s">
        <v>177</v>
      </c>
      <c r="L117" s="38" t="s">
        <v>270</v>
      </c>
      <c r="M117" s="49" t="s">
        <v>838</v>
      </c>
      <c r="N117" s="16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>
      <c r="A118" s="29" t="s">
        <v>839</v>
      </c>
      <c r="B118" s="37" t="s">
        <v>363</v>
      </c>
      <c r="C118" s="38" t="s">
        <v>835</v>
      </c>
      <c r="D118" s="38" t="s">
        <v>113</v>
      </c>
      <c r="E118" s="76" t="s">
        <v>113</v>
      </c>
      <c r="F118" s="38" t="s">
        <v>113</v>
      </c>
      <c r="G118" s="38" t="s">
        <v>448</v>
      </c>
      <c r="H118" s="38" t="s">
        <v>587</v>
      </c>
      <c r="I118" s="38" t="s">
        <v>423</v>
      </c>
      <c r="J118" s="38" t="s">
        <v>840</v>
      </c>
      <c r="K118" s="38" t="s">
        <v>177</v>
      </c>
      <c r="L118" s="38" t="s">
        <v>841</v>
      </c>
      <c r="M118" s="47" t="s">
        <v>842</v>
      </c>
      <c r="N118" s="16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>
      <c r="A119" s="92" t="s">
        <v>843</v>
      </c>
      <c r="B119" s="69" t="s">
        <v>344</v>
      </c>
      <c r="C119" s="70" t="s">
        <v>844</v>
      </c>
      <c r="D119" s="70" t="s">
        <v>628</v>
      </c>
      <c r="E119" s="38" t="str">
        <f>D119-C119</f>
        <v>32</v>
      </c>
      <c r="F119" s="70" t="s">
        <v>113</v>
      </c>
      <c r="G119" s="70" t="s">
        <v>135</v>
      </c>
      <c r="H119" s="70" t="s">
        <v>422</v>
      </c>
      <c r="I119" s="70" t="s">
        <v>324</v>
      </c>
      <c r="J119" s="70" t="s">
        <v>845</v>
      </c>
      <c r="K119" s="70" t="s">
        <v>209</v>
      </c>
      <c r="L119" s="70" t="s">
        <v>270</v>
      </c>
      <c r="M119" s="72" t="s">
        <v>846</v>
      </c>
      <c r="N119" s="16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>
      <c r="A120" s="81" t="s">
        <v>847</v>
      </c>
      <c r="B120" s="37" t="s">
        <v>848</v>
      </c>
      <c r="C120" s="38" t="s">
        <v>844</v>
      </c>
      <c r="D120" s="38" t="s">
        <v>113</v>
      </c>
      <c r="E120" s="76" t="s">
        <v>113</v>
      </c>
      <c r="F120" s="38" t="s">
        <v>113</v>
      </c>
      <c r="G120" s="38" t="s">
        <v>849</v>
      </c>
      <c r="H120" s="38" t="s">
        <v>850</v>
      </c>
      <c r="I120" s="38" t="s">
        <v>226</v>
      </c>
      <c r="J120" s="38" t="s">
        <v>851</v>
      </c>
      <c r="K120" s="38" t="s">
        <v>133</v>
      </c>
      <c r="L120" s="38" t="s">
        <v>597</v>
      </c>
      <c r="M120" s="77" t="s">
        <v>852</v>
      </c>
      <c r="N120" s="16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>
      <c r="A121" s="81" t="s">
        <v>853</v>
      </c>
      <c r="B121" s="37" t="s">
        <v>119</v>
      </c>
      <c r="C121" s="38" t="s">
        <v>844</v>
      </c>
      <c r="D121" s="38" t="s">
        <v>113</v>
      </c>
      <c r="E121" s="76" t="s">
        <v>113</v>
      </c>
      <c r="F121" s="38" t="s">
        <v>113</v>
      </c>
      <c r="G121" s="38" t="s">
        <v>854</v>
      </c>
      <c r="H121" s="38" t="s">
        <v>855</v>
      </c>
      <c r="I121" s="38" t="s">
        <v>207</v>
      </c>
      <c r="J121" s="38" t="s">
        <v>856</v>
      </c>
      <c r="K121" s="38" t="s">
        <v>133</v>
      </c>
      <c r="L121" s="38" t="s">
        <v>651</v>
      </c>
      <c r="M121" s="77" t="s">
        <v>857</v>
      </c>
      <c r="N121" s="16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>
      <c r="A122" s="81" t="s">
        <v>858</v>
      </c>
      <c r="B122" s="16" t="s">
        <v>126</v>
      </c>
      <c r="C122" s="27" t="s">
        <v>458</v>
      </c>
      <c r="D122" s="38" t="s">
        <v>859</v>
      </c>
      <c r="E122" s="38" t="str">
        <f>D122-C122</f>
        <v>32</v>
      </c>
      <c r="F122" s="38" t="s">
        <v>113</v>
      </c>
      <c r="G122" s="27" t="s">
        <v>403</v>
      </c>
      <c r="H122" s="38" t="s">
        <v>860</v>
      </c>
      <c r="I122" s="27" t="s">
        <v>461</v>
      </c>
      <c r="J122" s="27" t="s">
        <v>861</v>
      </c>
      <c r="K122" s="38" t="s">
        <v>133</v>
      </c>
      <c r="L122" s="38" t="s">
        <v>780</v>
      </c>
      <c r="M122" s="74" t="str">
        <f>HYPERLINK("http://www.kinkisharyo-usa.com/media/pdf/boston.pdf","http://www.kinkisharyo-usa.com/media/pdf/boston.pdf")</f>
        <v>http://www.kinkisharyo-usa.com/media/pdf/boston.pdf</v>
      </c>
      <c r="N122" s="16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>
      <c r="A123" s="45" t="s">
        <v>862</v>
      </c>
      <c r="B123" s="37" t="s">
        <v>348</v>
      </c>
      <c r="C123" s="38" t="s">
        <v>387</v>
      </c>
      <c r="D123" s="38" t="s">
        <v>113</v>
      </c>
      <c r="E123" s="76" t="s">
        <v>113</v>
      </c>
      <c r="F123" s="38" t="s">
        <v>113</v>
      </c>
      <c r="G123" s="38" t="s">
        <v>116</v>
      </c>
      <c r="H123" s="38" t="s">
        <v>863</v>
      </c>
      <c r="I123" s="38" t="s">
        <v>207</v>
      </c>
      <c r="J123" s="38" t="s">
        <v>864</v>
      </c>
      <c r="K123" s="38" t="s">
        <v>187</v>
      </c>
      <c r="L123" s="38" t="s">
        <v>270</v>
      </c>
      <c r="M123" s="49" t="s">
        <v>865</v>
      </c>
      <c r="N123" s="16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>
      <c r="A124" s="45" t="s">
        <v>866</v>
      </c>
      <c r="B124" s="37" t="s">
        <v>159</v>
      </c>
      <c r="C124" s="38" t="s">
        <v>387</v>
      </c>
      <c r="D124" s="38" t="s">
        <v>113</v>
      </c>
      <c r="E124" s="76" t="s">
        <v>113</v>
      </c>
      <c r="F124" s="38" t="s">
        <v>113</v>
      </c>
      <c r="G124" s="38" t="s">
        <v>830</v>
      </c>
      <c r="H124" s="38" t="s">
        <v>440</v>
      </c>
      <c r="I124" s="38" t="s">
        <v>207</v>
      </c>
      <c r="J124" s="38" t="s">
        <v>867</v>
      </c>
      <c r="K124" s="38" t="s">
        <v>133</v>
      </c>
      <c r="L124" s="38" t="s">
        <v>780</v>
      </c>
      <c r="M124" s="49" t="s">
        <v>868</v>
      </c>
      <c r="N124" s="16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>
      <c r="A125" s="54" t="s">
        <v>869</v>
      </c>
      <c r="B125" s="16" t="s">
        <v>333</v>
      </c>
      <c r="C125" s="27" t="s">
        <v>387</v>
      </c>
      <c r="D125" s="38" t="s">
        <v>870</v>
      </c>
      <c r="E125" s="38" t="str">
        <f>D125-C125</f>
        <v>40</v>
      </c>
      <c r="F125" s="38" t="s">
        <v>113</v>
      </c>
      <c r="G125" s="27" t="s">
        <v>135</v>
      </c>
      <c r="H125" s="38" t="s">
        <v>871</v>
      </c>
      <c r="I125" s="27" t="s">
        <v>334</v>
      </c>
      <c r="J125" s="27" t="s">
        <v>872</v>
      </c>
      <c r="K125" s="38" t="s">
        <v>209</v>
      </c>
      <c r="L125" s="38" t="s">
        <v>780</v>
      </c>
      <c r="M125" s="74" t="str">
        <f>HYPERLINK("http://en.wikipedia.org/wiki/Canadian_Light_Rail_Vehicle","http://en.wikipedia.org/wiki/Canadian_Light_Rail_Vehicle")</f>
        <v>http://en.wikipedia.org/wiki/Canadian_Light_Rail_Vehicle</v>
      </c>
      <c r="N125" s="16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>
      <c r="A126" s="81" t="s">
        <v>873</v>
      </c>
      <c r="B126" s="37" t="s">
        <v>874</v>
      </c>
      <c r="C126" s="38" t="s">
        <v>660</v>
      </c>
      <c r="D126" s="38" t="s">
        <v>113</v>
      </c>
      <c r="E126" s="76" t="s">
        <v>113</v>
      </c>
      <c r="F126" s="38" t="s">
        <v>113</v>
      </c>
      <c r="G126" s="38" t="s">
        <v>125</v>
      </c>
      <c r="H126" s="38" t="s">
        <v>504</v>
      </c>
      <c r="I126" s="38" t="s">
        <v>196</v>
      </c>
      <c r="J126" s="38" t="s">
        <v>875</v>
      </c>
      <c r="K126" s="38" t="s">
        <v>209</v>
      </c>
      <c r="L126" s="38" t="s">
        <v>270</v>
      </c>
      <c r="M126" s="77" t="s">
        <v>876</v>
      </c>
      <c r="N126" s="16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>
      <c r="A127" s="64"/>
      <c r="B127" s="37"/>
      <c r="C127" s="38"/>
      <c r="D127" s="38"/>
      <c r="E127" s="38"/>
      <c r="F127" s="38"/>
      <c r="G127" s="38"/>
      <c r="H127" s="38"/>
      <c r="I127" s="38"/>
      <c r="J127" s="38"/>
      <c r="K127" s="38"/>
      <c r="L127" s="27"/>
      <c r="M127" s="53"/>
      <c r="N127" s="16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>
      <c r="A128" s="88" t="s">
        <v>877</v>
      </c>
      <c r="B128" s="93"/>
      <c r="N128" s="16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>
      <c r="F129" s="63"/>
    </row>
    <row r="130">
      <c r="A130" s="29" t="s">
        <v>878</v>
      </c>
      <c r="B130" s="69" t="s">
        <v>879</v>
      </c>
      <c r="C130" s="70" t="s">
        <v>491</v>
      </c>
      <c r="D130" s="70" t="s">
        <v>113</v>
      </c>
      <c r="E130" s="76" t="s">
        <v>113</v>
      </c>
      <c r="F130" s="70" t="s">
        <v>113</v>
      </c>
      <c r="G130" s="70" t="s">
        <v>295</v>
      </c>
      <c r="H130" s="70" t="s">
        <v>422</v>
      </c>
      <c r="I130" s="70" t="s">
        <v>423</v>
      </c>
      <c r="J130" s="70" t="s">
        <v>880</v>
      </c>
      <c r="K130" s="70" t="s">
        <v>209</v>
      </c>
      <c r="L130" s="70" t="s">
        <v>780</v>
      </c>
      <c r="M130" s="72" t="s">
        <v>881</v>
      </c>
      <c r="N130" s="16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>
      <c r="A131" s="81" t="s">
        <v>882</v>
      </c>
      <c r="B131" s="37" t="s">
        <v>106</v>
      </c>
      <c r="C131" s="38" t="s">
        <v>883</v>
      </c>
      <c r="D131" s="38" t="s">
        <v>615</v>
      </c>
      <c r="E131" s="38" t="str">
        <f>D131-C131</f>
        <v>22</v>
      </c>
      <c r="F131" s="78" t="s">
        <v>113</v>
      </c>
      <c r="G131" s="38" t="s">
        <v>123</v>
      </c>
      <c r="H131" s="38" t="s">
        <v>884</v>
      </c>
      <c r="I131" s="38" t="s">
        <v>226</v>
      </c>
      <c r="J131" s="38" t="s">
        <v>885</v>
      </c>
      <c r="K131" s="38" t="s">
        <v>177</v>
      </c>
      <c r="L131" s="70" t="s">
        <v>780</v>
      </c>
      <c r="M131" s="47" t="s">
        <v>886</v>
      </c>
      <c r="N131" s="16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>
      <c r="A132" s="81" t="s">
        <v>887</v>
      </c>
      <c r="B132" s="16" t="s">
        <v>126</v>
      </c>
      <c r="C132" s="27" t="s">
        <v>883</v>
      </c>
      <c r="D132" s="38" t="s">
        <v>113</v>
      </c>
      <c r="E132" s="76" t="s">
        <v>113</v>
      </c>
      <c r="G132" s="27" t="s">
        <v>124</v>
      </c>
      <c r="H132" s="38" t="s">
        <v>576</v>
      </c>
      <c r="I132" s="27" t="s">
        <v>226</v>
      </c>
      <c r="J132" s="27" t="s">
        <v>888</v>
      </c>
      <c r="K132" s="38" t="s">
        <v>143</v>
      </c>
      <c r="L132" s="38" t="s">
        <v>780</v>
      </c>
      <c r="M132" s="47" t="s">
        <v>889</v>
      </c>
      <c r="N132" s="16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>
      <c r="A133" s="81" t="s">
        <v>890</v>
      </c>
      <c r="B133" s="16" t="s">
        <v>119</v>
      </c>
      <c r="C133" s="27" t="s">
        <v>309</v>
      </c>
      <c r="D133" s="38" t="s">
        <v>113</v>
      </c>
      <c r="E133" s="76" t="s">
        <v>113</v>
      </c>
      <c r="F133" s="38" t="s">
        <v>113</v>
      </c>
      <c r="G133" s="38" t="s">
        <v>457</v>
      </c>
      <c r="H133" s="38" t="s">
        <v>891</v>
      </c>
      <c r="I133" s="27" t="s">
        <v>423</v>
      </c>
      <c r="J133" s="27" t="s">
        <v>892</v>
      </c>
      <c r="K133" s="38" t="s">
        <v>144</v>
      </c>
      <c r="L133" s="38" t="s">
        <v>893</v>
      </c>
      <c r="M133" s="74" t="str">
        <f>HYPERLINK("http://en.wikipedia.org/wiki/Eurotram","http://en.wikipedia.org/wiki/Eurotram")</f>
        <v>http://en.wikipedia.org/wiki/Eurotram</v>
      </c>
      <c r="N133" s="16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>
      <c r="A134" s="81" t="s">
        <v>894</v>
      </c>
      <c r="B134" s="37" t="s">
        <v>345</v>
      </c>
      <c r="C134" s="38" t="s">
        <v>635</v>
      </c>
      <c r="D134" s="38" t="s">
        <v>113</v>
      </c>
      <c r="E134" s="76" t="s">
        <v>113</v>
      </c>
      <c r="F134" s="38" t="s">
        <v>113</v>
      </c>
      <c r="G134" s="38" t="s">
        <v>403</v>
      </c>
      <c r="H134" s="38" t="s">
        <v>895</v>
      </c>
      <c r="I134" s="38" t="s">
        <v>207</v>
      </c>
      <c r="J134" s="38" t="s">
        <v>896</v>
      </c>
      <c r="K134" s="38" t="s">
        <v>133</v>
      </c>
      <c r="L134" s="38" t="s">
        <v>897</v>
      </c>
      <c r="M134" s="77" t="s">
        <v>898</v>
      </c>
      <c r="N134" s="16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>
      <c r="A135" s="60" t="s">
        <v>899</v>
      </c>
      <c r="B135" s="41" t="s">
        <v>159</v>
      </c>
      <c r="C135" s="31" t="s">
        <v>900</v>
      </c>
      <c r="D135" s="31" t="s">
        <v>113</v>
      </c>
      <c r="E135" s="76" t="s">
        <v>113</v>
      </c>
      <c r="F135" s="31" t="s">
        <v>113</v>
      </c>
      <c r="G135" s="31" t="s">
        <v>672</v>
      </c>
      <c r="H135" s="31" t="s">
        <v>901</v>
      </c>
      <c r="I135" s="31" t="s">
        <v>207</v>
      </c>
      <c r="J135" s="31" t="s">
        <v>902</v>
      </c>
      <c r="K135" s="31" t="s">
        <v>144</v>
      </c>
      <c r="L135" s="31" t="s">
        <v>903</v>
      </c>
      <c r="M135" s="47" t="s">
        <v>904</v>
      </c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>
      <c r="A136" s="81" t="s">
        <v>905</v>
      </c>
      <c r="B136" s="16" t="s">
        <v>126</v>
      </c>
      <c r="C136" s="27" t="s">
        <v>900</v>
      </c>
      <c r="D136" s="38" t="s">
        <v>113</v>
      </c>
      <c r="E136" s="76" t="s">
        <v>113</v>
      </c>
      <c r="F136" s="38" t="s">
        <v>113</v>
      </c>
      <c r="G136" s="27" t="s">
        <v>324</v>
      </c>
      <c r="H136" s="38" t="s">
        <v>576</v>
      </c>
      <c r="I136" s="27" t="s">
        <v>461</v>
      </c>
      <c r="J136" s="27" t="s">
        <v>906</v>
      </c>
      <c r="K136" s="38" t="s">
        <v>277</v>
      </c>
      <c r="L136" s="38" t="s">
        <v>907</v>
      </c>
      <c r="M136" s="74" t="str">
        <f>HYPERLINK("http://www.lightrail.com/carspecpages/sd600.htm","http://www.lightrail.com/carspecpages/sd600.htm")</f>
        <v>http://www.lightrail.com/carspecpages/sd600.htm</v>
      </c>
      <c r="N136" s="16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>
      <c r="A137" s="81" t="s">
        <v>908</v>
      </c>
      <c r="B137" s="37" t="s">
        <v>909</v>
      </c>
      <c r="C137" s="38" t="s">
        <v>910</v>
      </c>
      <c r="D137" s="38" t="s">
        <v>113</v>
      </c>
      <c r="E137" s="76" t="s">
        <v>113</v>
      </c>
      <c r="F137" s="38" t="s">
        <v>113</v>
      </c>
      <c r="G137" s="38" t="s">
        <v>911</v>
      </c>
      <c r="H137" s="38" t="s">
        <v>912</v>
      </c>
      <c r="I137" s="38" t="s">
        <v>423</v>
      </c>
      <c r="J137" s="38" t="s">
        <v>913</v>
      </c>
      <c r="K137" s="38" t="s">
        <v>133</v>
      </c>
      <c r="L137" s="38" t="s">
        <v>841</v>
      </c>
      <c r="M137" s="77" t="s">
        <v>914</v>
      </c>
      <c r="N137" s="16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>
      <c r="A138" s="81" t="s">
        <v>915</v>
      </c>
      <c r="B138" s="37" t="s">
        <v>712</v>
      </c>
      <c r="C138" s="38" t="s">
        <v>910</v>
      </c>
      <c r="D138" s="38" t="s">
        <v>113</v>
      </c>
      <c r="E138" s="76" t="s">
        <v>113</v>
      </c>
      <c r="F138" s="38" t="s">
        <v>113</v>
      </c>
      <c r="G138" s="38" t="s">
        <v>125</v>
      </c>
      <c r="H138" s="38" t="s">
        <v>393</v>
      </c>
      <c r="I138" s="38" t="s">
        <v>282</v>
      </c>
      <c r="J138" s="38" t="s">
        <v>916</v>
      </c>
      <c r="K138" s="38" t="s">
        <v>209</v>
      </c>
      <c r="L138" s="38" t="s">
        <v>164</v>
      </c>
      <c r="M138" s="77" t="s">
        <v>917</v>
      </c>
      <c r="N138" s="16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>
      <c r="A139" s="81" t="s">
        <v>918</v>
      </c>
      <c r="B139" s="37" t="s">
        <v>119</v>
      </c>
      <c r="C139" s="38" t="s">
        <v>535</v>
      </c>
      <c r="D139" s="38" t="s">
        <v>113</v>
      </c>
      <c r="E139" s="76" t="s">
        <v>113</v>
      </c>
      <c r="F139" s="38" t="s">
        <v>113</v>
      </c>
      <c r="G139" s="38" t="s">
        <v>849</v>
      </c>
      <c r="H139" s="38" t="s">
        <v>587</v>
      </c>
      <c r="I139" s="38" t="s">
        <v>226</v>
      </c>
      <c r="J139" s="38" t="s">
        <v>919</v>
      </c>
      <c r="K139" s="38" t="s">
        <v>277</v>
      </c>
      <c r="L139" s="38" t="s">
        <v>920</v>
      </c>
      <c r="M139" s="77" t="s">
        <v>921</v>
      </c>
      <c r="N139" s="16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>
      <c r="A140" s="92" t="s">
        <v>922</v>
      </c>
      <c r="B140" s="69" t="s">
        <v>923</v>
      </c>
      <c r="C140" s="70" t="s">
        <v>535</v>
      </c>
      <c r="D140" s="70" t="s">
        <v>113</v>
      </c>
      <c r="E140" s="76" t="s">
        <v>113</v>
      </c>
      <c r="F140" s="70" t="s">
        <v>113</v>
      </c>
      <c r="G140" s="70" t="s">
        <v>125</v>
      </c>
      <c r="H140" s="70" t="s">
        <v>504</v>
      </c>
      <c r="I140" s="70" t="s">
        <v>196</v>
      </c>
      <c r="J140" s="70" t="s">
        <v>577</v>
      </c>
      <c r="K140" s="70" t="s">
        <v>209</v>
      </c>
      <c r="L140" s="70" t="s">
        <v>270</v>
      </c>
      <c r="M140" s="72" t="s">
        <v>924</v>
      </c>
      <c r="N140" s="16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>
      <c r="A141" s="75"/>
      <c r="B141" s="69"/>
      <c r="C141" s="70"/>
      <c r="D141" s="70"/>
      <c r="E141" s="70"/>
      <c r="F141" s="70"/>
      <c r="G141" s="70"/>
      <c r="H141" s="70"/>
      <c r="I141" s="70"/>
      <c r="J141" s="70"/>
      <c r="K141" s="70"/>
      <c r="L141" s="71"/>
      <c r="M141" s="69"/>
      <c r="N141" s="16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>
      <c r="A142" s="88" t="s">
        <v>925</v>
      </c>
      <c r="B142" s="89" t="s">
        <v>113</v>
      </c>
      <c r="N142" s="16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>
      <c r="F143" s="63"/>
    </row>
    <row r="144">
      <c r="A144" s="54" t="s">
        <v>926</v>
      </c>
      <c r="B144" s="16" t="s">
        <v>106</v>
      </c>
      <c r="C144" s="27" t="s">
        <v>531</v>
      </c>
      <c r="D144" s="38" t="s">
        <v>113</v>
      </c>
      <c r="E144" s="76" t="s">
        <v>113</v>
      </c>
      <c r="F144" s="38" t="s">
        <v>113</v>
      </c>
      <c r="G144" s="27" t="s">
        <v>115</v>
      </c>
      <c r="H144" s="27" t="s">
        <v>206</v>
      </c>
      <c r="I144" s="27" t="s">
        <v>226</v>
      </c>
      <c r="J144" s="27" t="s">
        <v>927</v>
      </c>
      <c r="K144" s="38" t="s">
        <v>177</v>
      </c>
      <c r="L144" s="38" t="s">
        <v>928</v>
      </c>
      <c r="M144" s="74" t="str">
        <f>HYPERLINK("http://en.wikipedia.org/wiki/CR4000","http://en.wikipedia.org/wiki/CR4000")</f>
        <v>http://en.wikipedia.org/wiki/CR4000</v>
      </c>
      <c r="N144" s="16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>
      <c r="A145" s="92" t="s">
        <v>929</v>
      </c>
      <c r="B145" s="69" t="s">
        <v>551</v>
      </c>
      <c r="C145" s="70" t="s">
        <v>566</v>
      </c>
      <c r="D145" s="38" t="s">
        <v>113</v>
      </c>
      <c r="E145" s="76" t="s">
        <v>113</v>
      </c>
      <c r="F145" s="38" t="s">
        <v>113</v>
      </c>
      <c r="G145" s="38" t="s">
        <v>672</v>
      </c>
      <c r="H145" s="70" t="s">
        <v>930</v>
      </c>
      <c r="I145" s="70" t="s">
        <v>207</v>
      </c>
      <c r="J145" s="70" t="s">
        <v>931</v>
      </c>
      <c r="K145" s="38" t="s">
        <v>177</v>
      </c>
      <c r="L145" s="94" t="s">
        <v>932</v>
      </c>
      <c r="M145" s="72" t="s">
        <v>933</v>
      </c>
      <c r="N145" s="16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>
      <c r="A146" s="81" t="s">
        <v>934</v>
      </c>
      <c r="B146" s="16" t="s">
        <v>159</v>
      </c>
      <c r="C146" s="27" t="s">
        <v>575</v>
      </c>
      <c r="D146" s="38" t="s">
        <v>113</v>
      </c>
      <c r="E146" s="76" t="s">
        <v>113</v>
      </c>
      <c r="F146" s="38" t="s">
        <v>113</v>
      </c>
      <c r="G146" s="27" t="s">
        <v>178</v>
      </c>
      <c r="H146" s="27" t="s">
        <v>823</v>
      </c>
      <c r="I146" s="27" t="s">
        <v>207</v>
      </c>
      <c r="J146" s="27" t="s">
        <v>935</v>
      </c>
      <c r="K146" s="38" t="s">
        <v>144</v>
      </c>
      <c r="L146" s="38" t="s">
        <v>793</v>
      </c>
      <c r="M146" s="74" t="str">
        <f>HYPERLINK("http://en.wikipedia.org/wiki/D-class_Melbourne_tram","http://en.wikipedia.org/wiki/D-class_Melbourne_tram")</f>
        <v>http://en.wikipedia.org/wiki/D-class_Melbourne_tram</v>
      </c>
      <c r="N146" s="16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>
      <c r="A147" s="92" t="s">
        <v>936</v>
      </c>
      <c r="B147" s="16" t="s">
        <v>126</v>
      </c>
      <c r="C147" s="27" t="s">
        <v>575</v>
      </c>
      <c r="D147" s="38" t="s">
        <v>113</v>
      </c>
      <c r="E147" s="76" t="s">
        <v>113</v>
      </c>
      <c r="F147" s="38" t="s">
        <v>113</v>
      </c>
      <c r="G147" s="38" t="s">
        <v>114</v>
      </c>
      <c r="H147" s="38" t="s">
        <v>937</v>
      </c>
      <c r="I147" s="27" t="s">
        <v>207</v>
      </c>
      <c r="J147" s="27" t="s">
        <v>938</v>
      </c>
      <c r="K147" s="38" t="s">
        <v>133</v>
      </c>
      <c r="L147" s="38" t="s">
        <v>793</v>
      </c>
      <c r="M147" s="74" t="str">
        <f>HYPERLINK("http://en.wikipedia.org/wiki/%C5%A0koda_10_T ","http://en.wikipedia.org/wiki/%C5%A0koda_10_T ")</f>
        <v>http://en.wikipedia.org/wiki/%C5%A0koda_10_T </v>
      </c>
      <c r="N147" s="16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>
      <c r="A148" s="92" t="s">
        <v>939</v>
      </c>
      <c r="B148" s="37" t="s">
        <v>348</v>
      </c>
      <c r="C148" s="38" t="s">
        <v>575</v>
      </c>
      <c r="D148" s="38" t="s">
        <v>113</v>
      </c>
      <c r="E148" s="76" t="s">
        <v>113</v>
      </c>
      <c r="F148" s="38" t="s">
        <v>113</v>
      </c>
      <c r="G148" s="38" t="s">
        <v>178</v>
      </c>
      <c r="H148" s="38" t="s">
        <v>747</v>
      </c>
      <c r="I148" s="38" t="s">
        <v>166</v>
      </c>
      <c r="J148" s="38" t="s">
        <v>940</v>
      </c>
      <c r="K148" s="38" t="s">
        <v>187</v>
      </c>
      <c r="L148" s="38" t="s">
        <v>597</v>
      </c>
      <c r="M148" s="77" t="s">
        <v>941</v>
      </c>
      <c r="N148" s="16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>
      <c r="A149" s="92" t="s">
        <v>942</v>
      </c>
      <c r="B149" s="37" t="s">
        <v>363</v>
      </c>
      <c r="C149" s="38" t="s">
        <v>580</v>
      </c>
      <c r="D149" s="38" t="s">
        <v>113</v>
      </c>
      <c r="E149" s="76" t="s">
        <v>113</v>
      </c>
      <c r="F149" s="38" t="s">
        <v>113</v>
      </c>
      <c r="G149" s="38" t="s">
        <v>153</v>
      </c>
      <c r="H149" s="38" t="s">
        <v>587</v>
      </c>
      <c r="I149" s="38" t="s">
        <v>423</v>
      </c>
      <c r="J149" s="38" t="s">
        <v>943</v>
      </c>
      <c r="K149" s="38" t="s">
        <v>209</v>
      </c>
      <c r="L149" s="38" t="s">
        <v>270</v>
      </c>
      <c r="M149" s="77" t="s">
        <v>944</v>
      </c>
      <c r="N149" s="16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>
      <c r="A150" s="92" t="s">
        <v>945</v>
      </c>
      <c r="B150" s="16" t="s">
        <v>126</v>
      </c>
      <c r="C150" s="27" t="s">
        <v>580</v>
      </c>
      <c r="D150" s="38" t="s">
        <v>113</v>
      </c>
      <c r="E150" s="76" t="s">
        <v>113</v>
      </c>
      <c r="F150" s="38" t="s">
        <v>113</v>
      </c>
      <c r="G150" s="38" t="s">
        <v>946</v>
      </c>
      <c r="H150" s="38" t="s">
        <v>576</v>
      </c>
      <c r="I150" s="27" t="s">
        <v>947</v>
      </c>
      <c r="J150" s="27" t="s">
        <v>948</v>
      </c>
      <c r="K150" s="38" t="s">
        <v>277</v>
      </c>
      <c r="L150" s="38" t="s">
        <v>907</v>
      </c>
      <c r="M150" s="74" t="str">
        <f>HYPERLINK("http://en.wikipedia.org/wiki/Siemens_S70","http://en.wikipedia.org/wiki/Siemens_S70")</f>
        <v>http://en.wikipedia.org/wiki/Siemens_S70</v>
      </c>
      <c r="N150" s="16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>
      <c r="A151" s="81" t="s">
        <v>949</v>
      </c>
      <c r="B151" s="16" t="s">
        <v>613</v>
      </c>
      <c r="C151" s="27" t="s">
        <v>518</v>
      </c>
      <c r="D151" s="38" t="s">
        <v>113</v>
      </c>
      <c r="E151" s="76" t="s">
        <v>113</v>
      </c>
      <c r="F151" s="38" t="s">
        <v>113</v>
      </c>
      <c r="G151" s="38" t="s">
        <v>124</v>
      </c>
      <c r="H151" s="27" t="s">
        <v>950</v>
      </c>
      <c r="I151" s="27" t="s">
        <v>207</v>
      </c>
      <c r="J151" s="27" t="s">
        <v>951</v>
      </c>
      <c r="K151" s="38" t="s">
        <v>144</v>
      </c>
      <c r="L151" s="38" t="s">
        <v>952</v>
      </c>
      <c r="M151" s="74" t="str">
        <f>HYPERLINK("http://hr.wikipedia.org/wiki/TMK_2200","http://hr.wikipedia.org/wiki/TMK_2200")</f>
        <v>http://hr.wikipedia.org/wiki/TMK_2200</v>
      </c>
      <c r="N151" s="16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>
      <c r="A152" s="60" t="s">
        <v>953</v>
      </c>
      <c r="B152" s="41" t="s">
        <v>551</v>
      </c>
      <c r="C152" s="31" t="s">
        <v>585</v>
      </c>
      <c r="D152" s="31" t="s">
        <v>113</v>
      </c>
      <c r="E152" s="76" t="s">
        <v>113</v>
      </c>
      <c r="F152" s="31" t="s">
        <v>113</v>
      </c>
      <c r="G152" s="31" t="s">
        <v>448</v>
      </c>
      <c r="H152" s="31" t="s">
        <v>954</v>
      </c>
      <c r="I152" s="31" t="s">
        <v>207</v>
      </c>
      <c r="J152" s="31" t="s">
        <v>955</v>
      </c>
      <c r="K152" s="31" t="s">
        <v>133</v>
      </c>
      <c r="L152" s="31" t="s">
        <v>920</v>
      </c>
      <c r="M152" s="47" t="s">
        <v>956</v>
      </c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>
      <c r="A153" s="60" t="s">
        <v>957</v>
      </c>
      <c r="B153" s="41" t="s">
        <v>256</v>
      </c>
      <c r="C153" s="31" t="s">
        <v>813</v>
      </c>
      <c r="D153" s="31" t="s">
        <v>113</v>
      </c>
      <c r="E153" s="76" t="s">
        <v>113</v>
      </c>
      <c r="F153" s="31" t="s">
        <v>113</v>
      </c>
      <c r="G153" s="31" t="s">
        <v>125</v>
      </c>
      <c r="H153" s="31" t="s">
        <v>884</v>
      </c>
      <c r="I153" s="31" t="s">
        <v>196</v>
      </c>
      <c r="J153" s="31" t="s">
        <v>958</v>
      </c>
      <c r="K153" s="31" t="s">
        <v>177</v>
      </c>
      <c r="L153" s="31" t="s">
        <v>338</v>
      </c>
      <c r="M153" s="47" t="s">
        <v>959</v>
      </c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>
      <c r="A154" s="54" t="s">
        <v>960</v>
      </c>
      <c r="B154" s="16" t="s">
        <v>363</v>
      </c>
      <c r="C154" s="27" t="s">
        <v>961</v>
      </c>
      <c r="D154" s="38" t="s">
        <v>113</v>
      </c>
      <c r="E154" s="38" t="s">
        <v>113</v>
      </c>
      <c r="F154" s="38" t="s">
        <v>113</v>
      </c>
      <c r="G154" s="27" t="s">
        <v>672</v>
      </c>
      <c r="H154" s="27" t="s">
        <v>962</v>
      </c>
      <c r="I154" s="27" t="s">
        <v>166</v>
      </c>
      <c r="J154" s="27" t="s">
        <v>963</v>
      </c>
      <c r="K154" s="38" t="s">
        <v>144</v>
      </c>
      <c r="L154" s="38" t="s">
        <v>798</v>
      </c>
      <c r="M154" s="74" t="str">
        <f>HYPERLINK("http://en.wikipedia.org/wiki/%C5%A0koda_15_T","http://en.wikipedia.org/wiki/%C5%A0koda_15_T")</f>
        <v>http://en.wikipedia.org/wiki/%C5%A0koda_15_T</v>
      </c>
      <c r="N154" s="16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>
      <c r="A155" s="73"/>
      <c r="B155" s="16"/>
      <c r="C155" s="27"/>
      <c r="D155" s="38"/>
      <c r="E155" s="38"/>
      <c r="F155" s="38"/>
      <c r="G155" s="27"/>
      <c r="H155" s="27"/>
      <c r="I155" s="27"/>
      <c r="J155" s="27"/>
      <c r="K155" s="38"/>
      <c r="L155" s="27"/>
      <c r="M155" s="51"/>
      <c r="N155" s="16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>
      <c r="A156" s="88" t="s">
        <v>964</v>
      </c>
      <c r="B156" s="93"/>
      <c r="N156" s="16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>
      <c r="A157" s="20"/>
      <c r="B157" s="20"/>
      <c r="C157" s="20"/>
      <c r="D157" s="20"/>
      <c r="E157" s="20"/>
      <c r="F157" s="43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>
      <c r="A158" s="92" t="s">
        <v>965</v>
      </c>
      <c r="B158" s="69" t="s">
        <v>966</v>
      </c>
      <c r="C158" s="70" t="s">
        <v>602</v>
      </c>
      <c r="D158" s="70" t="s">
        <v>113</v>
      </c>
      <c r="E158" s="76" t="s">
        <v>113</v>
      </c>
      <c r="F158" s="70" t="s">
        <v>113</v>
      </c>
      <c r="G158" s="70" t="s">
        <v>967</v>
      </c>
      <c r="H158" s="70" t="s">
        <v>603</v>
      </c>
      <c r="I158" s="70" t="s">
        <v>207</v>
      </c>
      <c r="J158" s="70" t="s">
        <v>968</v>
      </c>
      <c r="K158" s="38" t="s">
        <v>144</v>
      </c>
      <c r="L158" s="38" t="s">
        <v>969</v>
      </c>
      <c r="M158" s="80" t="s">
        <v>970</v>
      </c>
      <c r="N158" s="64"/>
      <c r="O158" s="69"/>
      <c r="P158" s="70"/>
      <c r="Q158" s="71"/>
      <c r="R158" s="71"/>
      <c r="S158" s="71"/>
      <c r="T158" s="71"/>
      <c r="U158" s="70"/>
      <c r="V158" s="70"/>
      <c r="W158" s="16"/>
      <c r="X158" s="16"/>
      <c r="Y158" s="64"/>
      <c r="Z158" s="20"/>
      <c r="AA158" s="20"/>
      <c r="AB158" s="20"/>
      <c r="AC158" s="20"/>
      <c r="AD158" s="20"/>
      <c r="AE158" s="20"/>
    </row>
    <row r="159">
      <c r="A159" s="81" t="s">
        <v>971</v>
      </c>
      <c r="B159" s="37" t="s">
        <v>348</v>
      </c>
      <c r="C159" s="38" t="s">
        <v>602</v>
      </c>
      <c r="D159" s="38" t="s">
        <v>113</v>
      </c>
      <c r="E159" s="76" t="s">
        <v>113</v>
      </c>
      <c r="F159" s="38" t="s">
        <v>113</v>
      </c>
      <c r="G159" s="38" t="s">
        <v>182</v>
      </c>
      <c r="H159" s="38" t="s">
        <v>972</v>
      </c>
      <c r="I159" s="38" t="s">
        <v>124</v>
      </c>
      <c r="J159" s="38" t="s">
        <v>973</v>
      </c>
      <c r="K159" s="38" t="s">
        <v>209</v>
      </c>
      <c r="L159" s="38" t="s">
        <v>793</v>
      </c>
      <c r="M159" s="77" t="s">
        <v>974</v>
      </c>
      <c r="N159" s="16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>
      <c r="A160" s="54" t="s">
        <v>975</v>
      </c>
      <c r="B160" s="16" t="s">
        <v>126</v>
      </c>
      <c r="C160" s="27" t="s">
        <v>607</v>
      </c>
      <c r="D160" s="38" t="s">
        <v>113</v>
      </c>
      <c r="E160" s="76" t="s">
        <v>113</v>
      </c>
      <c r="F160" s="38" t="s">
        <v>113</v>
      </c>
      <c r="G160" s="27" t="s">
        <v>227</v>
      </c>
      <c r="H160" s="38" t="s">
        <v>976</v>
      </c>
      <c r="I160" s="27" t="s">
        <v>207</v>
      </c>
      <c r="J160" s="27" t="s">
        <v>938</v>
      </c>
      <c r="K160" s="38" t="s">
        <v>133</v>
      </c>
      <c r="L160" s="38" t="s">
        <v>793</v>
      </c>
      <c r="M160" s="74" t="str">
        <f>HYPERLINK("http://unitedstreetcar.com/products/united-streetcar-100/","http://unitedstreetcar.com/products/united-streetcar-100/")</f>
        <v>http://unitedstreetcar.com/products/united-streetcar-100/</v>
      </c>
      <c r="N160" s="16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>
      <c r="A161" s="81" t="s">
        <v>977</v>
      </c>
      <c r="B161" s="37" t="s">
        <v>307</v>
      </c>
      <c r="C161" s="38" t="s">
        <v>978</v>
      </c>
      <c r="D161" s="38" t="s">
        <v>113</v>
      </c>
      <c r="E161" s="76" t="s">
        <v>113</v>
      </c>
      <c r="F161" s="38" t="s">
        <v>113</v>
      </c>
      <c r="G161" s="38" t="s">
        <v>123</v>
      </c>
      <c r="H161" s="38" t="s">
        <v>979</v>
      </c>
      <c r="I161" s="38" t="s">
        <v>207</v>
      </c>
      <c r="J161" s="38" t="s">
        <v>980</v>
      </c>
      <c r="K161" s="38" t="s">
        <v>133</v>
      </c>
      <c r="L161" s="31" t="s">
        <v>920</v>
      </c>
      <c r="M161" s="77" t="s">
        <v>981</v>
      </c>
      <c r="N161" s="16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>
      <c r="A162" s="81" t="s">
        <v>982</v>
      </c>
      <c r="B162" s="37" t="s">
        <v>483</v>
      </c>
      <c r="C162" s="38" t="s">
        <v>978</v>
      </c>
      <c r="D162" s="38" t="s">
        <v>113</v>
      </c>
      <c r="E162" s="76" t="s">
        <v>113</v>
      </c>
      <c r="F162" s="38" t="s">
        <v>113</v>
      </c>
      <c r="G162" s="38" t="s">
        <v>402</v>
      </c>
      <c r="H162" s="38" t="s">
        <v>823</v>
      </c>
      <c r="I162" s="38" t="s">
        <v>207</v>
      </c>
      <c r="J162" s="38" t="s">
        <v>983</v>
      </c>
      <c r="K162" s="38" t="s">
        <v>133</v>
      </c>
      <c r="L162" s="38" t="s">
        <v>984</v>
      </c>
      <c r="M162" s="77" t="s">
        <v>985</v>
      </c>
      <c r="N162" s="16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>
      <c r="A163" s="81" t="s">
        <v>986</v>
      </c>
      <c r="B163" s="37" t="s">
        <v>333</v>
      </c>
      <c r="C163" s="38" t="s">
        <v>615</v>
      </c>
      <c r="D163" s="38" t="s">
        <v>113</v>
      </c>
      <c r="E163" s="76" t="s">
        <v>113</v>
      </c>
      <c r="F163" s="38" t="s">
        <v>113</v>
      </c>
      <c r="G163" s="38" t="s">
        <v>197</v>
      </c>
      <c r="H163" s="38" t="s">
        <v>536</v>
      </c>
      <c r="I163" s="38" t="s">
        <v>207</v>
      </c>
      <c r="J163" s="38" t="s">
        <v>987</v>
      </c>
      <c r="K163" s="38" t="s">
        <v>209</v>
      </c>
      <c r="L163" s="38" t="s">
        <v>988</v>
      </c>
      <c r="M163" s="77" t="s">
        <v>989</v>
      </c>
      <c r="N163" s="16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>
      <c r="A164" s="81" t="s">
        <v>990</v>
      </c>
      <c r="B164" s="69" t="s">
        <v>991</v>
      </c>
      <c r="C164" s="70" t="s">
        <v>621</v>
      </c>
      <c r="D164" s="70" t="s">
        <v>113</v>
      </c>
      <c r="E164" s="76" t="s">
        <v>113</v>
      </c>
      <c r="F164" s="38" t="s">
        <v>113</v>
      </c>
      <c r="G164" s="70" t="s">
        <v>696</v>
      </c>
      <c r="H164" s="70" t="s">
        <v>603</v>
      </c>
      <c r="I164" s="70" t="s">
        <v>226</v>
      </c>
      <c r="J164" s="70" t="s">
        <v>992</v>
      </c>
      <c r="K164" s="38" t="s">
        <v>154</v>
      </c>
      <c r="L164" s="94" t="s">
        <v>993</v>
      </c>
      <c r="M164" s="80" t="s">
        <v>994</v>
      </c>
      <c r="N164" s="69"/>
      <c r="O164" s="70"/>
      <c r="P164" s="71"/>
      <c r="Q164" s="71"/>
      <c r="R164" s="71"/>
      <c r="S164" s="71"/>
      <c r="T164" s="70"/>
      <c r="U164" s="70"/>
      <c r="V164" s="16"/>
      <c r="W164" s="16"/>
      <c r="X164" s="64"/>
      <c r="Y164" s="20"/>
      <c r="Z164" s="20"/>
      <c r="AA164" s="20"/>
      <c r="AB164" s="20"/>
      <c r="AC164" s="20"/>
      <c r="AD164" s="20"/>
      <c r="AE164" s="20"/>
    </row>
    <row r="165">
      <c r="A165" s="81" t="s">
        <v>995</v>
      </c>
      <c r="B165" s="37" t="s">
        <v>126</v>
      </c>
      <c r="C165" s="38" t="s">
        <v>996</v>
      </c>
      <c r="D165" s="38" t="s">
        <v>113</v>
      </c>
      <c r="E165" s="76" t="s">
        <v>113</v>
      </c>
      <c r="F165" s="38" t="s">
        <v>113</v>
      </c>
      <c r="G165" s="38" t="s">
        <v>114</v>
      </c>
      <c r="H165" s="38" t="s">
        <v>997</v>
      </c>
      <c r="I165" s="38" t="s">
        <v>226</v>
      </c>
      <c r="J165" s="38" t="s">
        <v>998</v>
      </c>
      <c r="K165" s="38" t="s">
        <v>209</v>
      </c>
      <c r="L165" s="38" t="s">
        <v>793</v>
      </c>
      <c r="M165" s="77" t="s">
        <v>999</v>
      </c>
      <c r="N165" s="16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>
      <c r="A166" s="29" t="s">
        <v>1000</v>
      </c>
      <c r="B166" s="41" t="s">
        <v>256</v>
      </c>
      <c r="C166" s="31" t="s">
        <v>628</v>
      </c>
      <c r="D166" s="31" t="s">
        <v>113</v>
      </c>
      <c r="E166" s="31" t="s">
        <v>113</v>
      </c>
      <c r="F166" s="31" t="s">
        <v>113</v>
      </c>
      <c r="G166" s="31" t="s">
        <v>115</v>
      </c>
      <c r="H166" s="31" t="s">
        <v>1001</v>
      </c>
      <c r="I166" s="31" t="s">
        <v>196</v>
      </c>
      <c r="J166" s="31" t="s">
        <v>1002</v>
      </c>
      <c r="K166" s="31" t="s">
        <v>144</v>
      </c>
      <c r="L166" s="31" t="s">
        <v>793</v>
      </c>
      <c r="M166" s="47" t="s">
        <v>1003</v>
      </c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>
      <c r="A167" s="81" t="s">
        <v>1004</v>
      </c>
      <c r="B167" s="16" t="s">
        <v>126</v>
      </c>
      <c r="C167" s="38" t="s">
        <v>859</v>
      </c>
      <c r="D167" s="38" t="s">
        <v>113</v>
      </c>
      <c r="E167" s="76" t="s">
        <v>113</v>
      </c>
      <c r="F167" s="38" t="s">
        <v>113</v>
      </c>
      <c r="G167" s="38" t="s">
        <v>911</v>
      </c>
      <c r="H167" s="38" t="s">
        <v>1005</v>
      </c>
      <c r="I167" s="38" t="s">
        <v>207</v>
      </c>
      <c r="J167" s="38" t="s">
        <v>1006</v>
      </c>
      <c r="K167" s="38" t="s">
        <v>277</v>
      </c>
      <c r="L167" s="38" t="s">
        <v>383</v>
      </c>
      <c r="M167" s="74" t="str">
        <f>HYPERLINK("http://www.mobility.siemens.com/mobility/global/en/urban-mobility/rail-solutions/trams-and-light-rail/pages/trams-and-light-rail.aspx#S70_20__20S200_20__20Light_20Rail_20Solutions_20for_20North_20America_20","http://www.mobility.siemens.com/mobility/global/en/urban-mobility/rail-solutions/trams-and-light-rail/pages/trams-and-light-rail.aspx#S70_20__20S200_20__20Light_20Rail_20Solutions_20for_20North_20America_20")</f>
        <v>http://www.mobility.siemens.com/mobility/global/en/urban-mobility/rail-solutions/trams-and-light-rail/pages/trams-and-light-rail.aspx#S70_20__20S200_20__20Light_20Rail_20Solutions_20for_20North_20America_20</v>
      </c>
      <c r="N167" s="16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>
      <c r="A168" s="73"/>
      <c r="B168" s="16"/>
      <c r="C168" s="27"/>
      <c r="D168" s="38"/>
      <c r="E168" s="38"/>
      <c r="F168" s="38"/>
      <c r="G168" s="38"/>
      <c r="H168" s="38"/>
      <c r="I168" s="38"/>
      <c r="J168" s="38"/>
      <c r="K168" s="38"/>
      <c r="L168" s="27"/>
      <c r="M168" s="51"/>
      <c r="N168" s="16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>
      <c r="A169" s="51"/>
      <c r="B169" s="20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>
      <c r="A170" s="51"/>
      <c r="B170" s="20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>
      <c r="A171" s="51"/>
      <c r="B171" s="20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>
      <c r="A172" s="51"/>
      <c r="B172" s="20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>
      <c r="A173" s="51"/>
      <c r="B173" s="20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>
      <c r="A174" s="51"/>
      <c r="B174" s="20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>
      <c r="A175" s="51"/>
      <c r="B175" s="20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>
      <c r="A176" s="51"/>
      <c r="B176" s="20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>
      <c r="A177" s="51"/>
      <c r="B177" s="20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>
      <c r="A178" s="51"/>
      <c r="B178" s="20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>
      <c r="A179" s="51"/>
      <c r="B179" s="20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>
      <c r="A180" s="51"/>
      <c r="B180" s="20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>
      <c r="A181" s="51"/>
      <c r="B181" s="20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>
      <c r="A182" s="51"/>
      <c r="B182" s="20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>
      <c r="A183" s="51"/>
      <c r="B183" s="20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>
      <c r="A184" s="51"/>
      <c r="B184" s="20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>
      <c r="A185" s="51"/>
      <c r="B185" s="20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>
      <c r="A186" s="51"/>
      <c r="B186" s="20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>
      <c r="A187" s="51"/>
      <c r="B187" s="20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>
      <c r="A188" s="51"/>
      <c r="B188" s="20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>
      <c r="A189" s="51"/>
      <c r="B189" s="20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>
      <c r="A190" s="51"/>
      <c r="B190" s="20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>
      <c r="A191" s="51"/>
      <c r="B191" s="20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>
      <c r="A192" s="51"/>
      <c r="B192" s="20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>
      <c r="A193" s="51"/>
      <c r="B193" s="20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>
      <c r="A194" s="51"/>
      <c r="B194" s="20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>
      <c r="A195" s="51"/>
      <c r="B195" s="20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>
      <c r="A196" s="51"/>
      <c r="B196" s="20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>
      <c r="A197" s="51"/>
      <c r="B197" s="20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>
      <c r="A198" s="51"/>
      <c r="B198" s="20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>
      <c r="A199" s="51"/>
      <c r="B199" s="20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>
      <c r="A200" s="51"/>
      <c r="B200" s="20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>
      <c r="A201" s="51"/>
      <c r="B201" s="20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>
      <c r="A202" s="51"/>
      <c r="B202" s="20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>
      <c r="A203" s="51"/>
      <c r="B203" s="20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>
      <c r="A204" s="51"/>
      <c r="B204" s="20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>
      <c r="A205" s="51"/>
      <c r="B205" s="20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>
      <c r="A206" s="51"/>
      <c r="B206" s="20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>
      <c r="A207" s="51"/>
      <c r="B207" s="20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>
      <c r="A208" s="51"/>
      <c r="B208" s="20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>
      <c r="A209" s="51"/>
      <c r="B209" s="20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>
      <c r="A210" s="51"/>
      <c r="B210" s="20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>
      <c r="A211" s="51"/>
      <c r="B211" s="20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>
      <c r="A212" s="51"/>
      <c r="B212" s="20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>
      <c r="A213" s="51"/>
      <c r="B213" s="20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>
      <c r="A214" s="51"/>
      <c r="B214" s="20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>
      <c r="A215" s="51"/>
      <c r="B215" s="20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>
      <c r="A216" s="51"/>
      <c r="B216" s="20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>
      <c r="A217" s="51"/>
      <c r="B217" s="20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>
      <c r="A218" s="51"/>
      <c r="B218" s="20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>
      <c r="A219" s="51"/>
      <c r="B219" s="20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>
      <c r="A220" s="51"/>
      <c r="B220" s="20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>
      <c r="A221" s="51"/>
      <c r="B221" s="20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>
      <c r="A222" s="51"/>
      <c r="B222" s="20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>
      <c r="A223" s="51"/>
      <c r="B223" s="20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>
      <c r="A224" s="51"/>
      <c r="B224" s="20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>
      <c r="A225" s="51"/>
      <c r="B225" s="20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>
      <c r="A226" s="51"/>
      <c r="B226" s="20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>
      <c r="A227" s="51"/>
      <c r="B227" s="20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>
      <c r="A228" s="51"/>
      <c r="B228" s="20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>
      <c r="A229" s="51"/>
      <c r="B229" s="20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>
      <c r="A230" s="51"/>
      <c r="B230" s="20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>
      <c r="A231" s="51"/>
      <c r="B231" s="20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>
      <c r="A232" s="51"/>
      <c r="B232" s="20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>
      <c r="A233" s="51"/>
      <c r="B233" s="20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>
      <c r="A234" s="51"/>
      <c r="B234" s="20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>
      <c r="A235" s="51"/>
      <c r="B235" s="20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>
      <c r="A236" s="51"/>
      <c r="B236" s="20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>
      <c r="A237" s="51"/>
      <c r="B237" s="20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>
      <c r="A238" s="51"/>
      <c r="B238" s="20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>
      <c r="A239" s="51"/>
      <c r="B239" s="20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>
      <c r="A240" s="51"/>
      <c r="B240" s="20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>
      <c r="A241" s="51"/>
      <c r="B241" s="20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>
      <c r="A242" s="51"/>
      <c r="B242" s="20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>
      <c r="A243" s="51"/>
      <c r="B243" s="20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>
      <c r="A244" s="51"/>
      <c r="B244" s="20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>
      <c r="A245" s="51"/>
      <c r="B245" s="20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>
      <c r="A246" s="51"/>
      <c r="B246" s="20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>
      <c r="A247" s="51"/>
      <c r="B247" s="20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>
      <c r="A248" s="51"/>
      <c r="B248" s="20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>
      <c r="A249" s="51"/>
      <c r="B249" s="20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>
      <c r="A250" s="51"/>
      <c r="B250" s="20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>
      <c r="A251" s="51"/>
      <c r="B251" s="20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>
      <c r="A252" s="51"/>
      <c r="B252" s="20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>
      <c r="A253" s="51"/>
      <c r="B253" s="20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>
      <c r="A254" s="51"/>
      <c r="B254" s="20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>
      <c r="A255" s="51"/>
      <c r="B255" s="20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>
      <c r="A256" s="51"/>
      <c r="B256" s="20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>
      <c r="A257" s="51"/>
      <c r="B257" s="20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>
      <c r="A258" s="51"/>
      <c r="B258" s="20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>
      <c r="A259" s="51"/>
      <c r="B259" s="20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>
      <c r="A260" s="51"/>
      <c r="B260" s="20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>
      <c r="A261" s="51"/>
      <c r="B261" s="20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>
      <c r="A262" s="51"/>
      <c r="B262" s="20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>
      <c r="A263" s="51"/>
      <c r="B263" s="20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>
      <c r="A264" s="51"/>
      <c r="B264" s="20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>
      <c r="A265" s="51"/>
      <c r="B265" s="20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>
      <c r="A266" s="51"/>
      <c r="B266" s="20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>
      <c r="A267" s="51"/>
      <c r="B267" s="20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>
      <c r="A268" s="51"/>
      <c r="B268" s="20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>
      <c r="A269" s="51"/>
      <c r="B269" s="20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>
      <c r="A270" s="51"/>
      <c r="B270" s="20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>
      <c r="A271" s="51"/>
      <c r="B271" s="20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>
      <c r="A272" s="51"/>
      <c r="B272" s="20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>
      <c r="A273" s="51"/>
      <c r="B273" s="20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>
      <c r="A274" s="51"/>
      <c r="B274" s="20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>
      <c r="A275" s="51"/>
      <c r="B275" s="20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>
      <c r="A276" s="51"/>
      <c r="B276" s="20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>
      <c r="A277" s="51"/>
      <c r="B277" s="20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>
      <c r="A278" s="51"/>
      <c r="B278" s="20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>
      <c r="A279" s="51"/>
      <c r="B279" s="20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>
      <c r="A280" s="51"/>
      <c r="B280" s="20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>
      <c r="A281" s="51"/>
      <c r="B281" s="20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>
      <c r="A282" s="51"/>
      <c r="B282" s="20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>
      <c r="A283" s="51"/>
      <c r="B283" s="20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>
      <c r="A284" s="51"/>
      <c r="B284" s="20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>
      <c r="A285" s="51"/>
      <c r="B285" s="20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>
      <c r="A286" s="51"/>
      <c r="B286" s="20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>
      <c r="A287" s="51"/>
      <c r="B287" s="20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>
      <c r="A288" s="51"/>
      <c r="B288" s="20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>
      <c r="A289" s="51"/>
      <c r="B289" s="20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>
      <c r="A290" s="51"/>
      <c r="B290" s="20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>
      <c r="A291" s="51"/>
      <c r="B291" s="20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>
      <c r="A292" s="51"/>
      <c r="B292" s="20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>
      <c r="A293" s="51"/>
      <c r="B293" s="20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>
      <c r="A294" s="51"/>
      <c r="B294" s="20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>
      <c r="A295" s="51"/>
      <c r="B295" s="20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>
      <c r="A296" s="51"/>
      <c r="B296" s="20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>
      <c r="A297" s="51"/>
      <c r="B297" s="20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>
      <c r="A298" s="51"/>
      <c r="B298" s="20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>
      <c r="A299" s="51"/>
      <c r="B299" s="20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>
      <c r="A300" s="51"/>
      <c r="B300" s="20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>
      <c r="A301" s="51"/>
      <c r="B301" s="20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>
      <c r="A302" s="51"/>
      <c r="B302" s="20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>
      <c r="A303" s="51"/>
      <c r="B303" s="20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>
      <c r="A304" s="51"/>
      <c r="B304" s="20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>
      <c r="A305" s="51"/>
      <c r="B305" s="20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>
      <c r="A306" s="51"/>
      <c r="B306" s="20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>
      <c r="A307" s="51"/>
      <c r="B307" s="20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>
      <c r="A308" s="51"/>
      <c r="B308" s="20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>
      <c r="A309" s="51"/>
      <c r="B309" s="20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>
      <c r="A310" s="51"/>
      <c r="B310" s="20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>
      <c r="A311" s="51"/>
      <c r="B311" s="20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>
      <c r="A312" s="51"/>
      <c r="B312" s="20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>
      <c r="A313" s="51"/>
      <c r="B313" s="20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>
      <c r="A314" s="51"/>
      <c r="B314" s="20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>
      <c r="A315" s="51"/>
      <c r="B315" s="20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>
      <c r="A316" s="51"/>
      <c r="B316" s="20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>
      <c r="A317" s="51"/>
      <c r="B317" s="20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>
      <c r="A318" s="51"/>
      <c r="B318" s="20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>
      <c r="A319" s="51"/>
      <c r="B319" s="20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>
      <c r="A320" s="51"/>
      <c r="B320" s="20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>
      <c r="A321" s="51"/>
      <c r="B321" s="20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>
      <c r="A322" s="51"/>
      <c r="B322" s="20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>
      <c r="A323" s="51"/>
      <c r="B323" s="20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>
      <c r="A324" s="51"/>
      <c r="B324" s="20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>
      <c r="A325" s="51"/>
      <c r="B325" s="20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>
      <c r="A326" s="51"/>
      <c r="B326" s="20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>
      <c r="A327" s="51"/>
      <c r="B327" s="20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>
      <c r="A328" s="51"/>
      <c r="B328" s="20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>
      <c r="A329" s="51"/>
      <c r="B329" s="20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>
      <c r="A330" s="51"/>
      <c r="B330" s="20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>
      <c r="A331" s="51"/>
      <c r="B331" s="20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>
      <c r="A332" s="51"/>
      <c r="B332" s="20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>
      <c r="A333" s="51"/>
      <c r="B333" s="20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>
      <c r="A334" s="51"/>
      <c r="B334" s="20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>
      <c r="A335" s="51"/>
      <c r="B335" s="20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>
      <c r="A336" s="51"/>
      <c r="B336" s="20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>
      <c r="A337" s="51"/>
      <c r="B337" s="20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>
      <c r="A338" s="51"/>
      <c r="B338" s="20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>
      <c r="A339" s="51"/>
      <c r="B339" s="20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>
      <c r="A340" s="51"/>
      <c r="B340" s="20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>
      <c r="A341" s="51"/>
      <c r="B341" s="20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>
      <c r="A342" s="51"/>
      <c r="B342" s="20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>
      <c r="A343" s="51"/>
      <c r="B343" s="20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>
      <c r="A344" s="51"/>
      <c r="B344" s="20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>
      <c r="A345" s="51"/>
      <c r="B345" s="20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>
      <c r="A346" s="51"/>
      <c r="B346" s="20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>
      <c r="A347" s="51"/>
      <c r="B347" s="20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>
      <c r="A348" s="51"/>
      <c r="B348" s="20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>
      <c r="A349" s="51"/>
      <c r="B349" s="20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>
      <c r="A350" s="51"/>
      <c r="B350" s="20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>
      <c r="A351" s="51"/>
      <c r="B351" s="20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>
      <c r="A352" s="51"/>
      <c r="B352" s="20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>
      <c r="A353" s="51"/>
      <c r="B353" s="20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>
      <c r="A354" s="51"/>
      <c r="B354" s="20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>
      <c r="A355" s="51"/>
      <c r="B355" s="20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>
      <c r="A356" s="51"/>
      <c r="B356" s="20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>
      <c r="A357" s="51"/>
      <c r="B357" s="20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>
      <c r="A358" s="51"/>
      <c r="B358" s="20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>
      <c r="A359" s="51"/>
      <c r="B359" s="20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>
      <c r="A360" s="51"/>
      <c r="B360" s="20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>
      <c r="A361" s="51"/>
      <c r="B361" s="20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>
      <c r="A362" s="51"/>
      <c r="B362" s="20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>
      <c r="A363" s="51"/>
      <c r="B363" s="20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>
      <c r="A364" s="51"/>
      <c r="B364" s="20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>
      <c r="A365" s="51"/>
      <c r="B365" s="20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>
      <c r="A366" s="51"/>
      <c r="B366" s="20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>
      <c r="A367" s="51"/>
      <c r="B367" s="20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>
      <c r="A368" s="51"/>
      <c r="B368" s="20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>
      <c r="A369" s="51"/>
      <c r="B369" s="20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>
      <c r="A370" s="51"/>
      <c r="B370" s="20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>
      <c r="A371" s="51"/>
      <c r="B371" s="20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>
      <c r="A372" s="51"/>
      <c r="B372" s="20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>
      <c r="A373" s="51"/>
      <c r="B373" s="20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>
      <c r="A374" s="51"/>
      <c r="B374" s="20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>
      <c r="A375" s="51"/>
      <c r="B375" s="20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>
      <c r="A376" s="51"/>
      <c r="B376" s="20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>
      <c r="A377" s="51"/>
      <c r="B377" s="20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>
      <c r="A378" s="51"/>
      <c r="B378" s="20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>
      <c r="A379" s="51"/>
      <c r="B379" s="20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>
      <c r="A380" s="51"/>
      <c r="B380" s="20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>
      <c r="A381" s="51"/>
      <c r="B381" s="20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>
      <c r="A382" s="51"/>
      <c r="B382" s="20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>
      <c r="A383" s="51"/>
      <c r="B383" s="20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>
      <c r="A384" s="51"/>
      <c r="B384" s="20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>
      <c r="A385" s="51"/>
      <c r="B385" s="20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>
      <c r="A386" s="51"/>
      <c r="B386" s="20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>
      <c r="A387" s="51"/>
      <c r="B387" s="20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>
      <c r="A388" s="51"/>
      <c r="B388" s="20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>
      <c r="A389" s="51"/>
      <c r="B389" s="20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>
      <c r="A390" s="51"/>
      <c r="B390" s="20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>
      <c r="A391" s="51"/>
      <c r="B391" s="20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>
      <c r="A392" s="51"/>
      <c r="B392" s="20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>
      <c r="A393" s="51"/>
      <c r="B393" s="20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>
      <c r="A394" s="51"/>
      <c r="B394" s="20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>
      <c r="A395" s="51"/>
      <c r="B395" s="20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>
      <c r="A396" s="51"/>
      <c r="B396" s="20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>
      <c r="A397" s="51"/>
      <c r="B397" s="20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>
      <c r="A398" s="51"/>
      <c r="B398" s="20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>
      <c r="A399" s="51"/>
      <c r="B399" s="20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>
      <c r="A400" s="51"/>
      <c r="B400" s="20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>
      <c r="A401" s="51"/>
      <c r="B401" s="20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>
      <c r="A402" s="51"/>
      <c r="B402" s="20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>
      <c r="A403" s="51"/>
      <c r="B403" s="20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>
      <c r="A404" s="51"/>
      <c r="B404" s="20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>
      <c r="A405" s="51"/>
      <c r="B405" s="20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>
      <c r="A406" s="51"/>
      <c r="B406" s="20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>
      <c r="A407" s="51"/>
      <c r="B407" s="20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>
      <c r="A408" s="51"/>
      <c r="B408" s="20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>
      <c r="A409" s="51"/>
      <c r="B409" s="20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>
      <c r="A410" s="51"/>
      <c r="B410" s="20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>
      <c r="A411" s="51"/>
      <c r="B411" s="20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>
      <c r="A412" s="51"/>
      <c r="B412" s="20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>
      <c r="A413" s="51"/>
      <c r="B413" s="20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>
      <c r="A414" s="51"/>
      <c r="B414" s="20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>
      <c r="A415" s="51"/>
      <c r="B415" s="20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>
      <c r="A416" s="51"/>
      <c r="B416" s="20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>
      <c r="A417" s="51"/>
      <c r="B417" s="20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>
      <c r="A418" s="51"/>
      <c r="B418" s="20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>
      <c r="A419" s="51"/>
      <c r="B419" s="20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>
      <c r="A420" s="51"/>
      <c r="B420" s="20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>
      <c r="A421" s="51"/>
      <c r="B421" s="20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>
      <c r="A422" s="51"/>
      <c r="B422" s="20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>
      <c r="A423" s="51"/>
      <c r="B423" s="20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>
      <c r="A424" s="51"/>
      <c r="B424" s="20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>
      <c r="A425" s="51"/>
      <c r="B425" s="20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>
      <c r="A426" s="51"/>
      <c r="B426" s="20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>
      <c r="A427" s="51"/>
      <c r="B427" s="20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>
      <c r="A428" s="51"/>
      <c r="B428" s="20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>
      <c r="A429" s="51"/>
      <c r="B429" s="20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>
      <c r="A430" s="51"/>
      <c r="B430" s="20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>
      <c r="A431" s="51"/>
      <c r="B431" s="20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>
      <c r="A432" s="51"/>
      <c r="B432" s="20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>
      <c r="A433" s="51"/>
      <c r="B433" s="20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>
      <c r="A434" s="51"/>
      <c r="B434" s="20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>
      <c r="A435" s="51"/>
      <c r="B435" s="20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>
      <c r="A436" s="51"/>
      <c r="B436" s="20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>
      <c r="A437" s="51"/>
      <c r="B437" s="20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>
      <c r="A438" s="51"/>
      <c r="B438" s="20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>
      <c r="A439" s="51"/>
      <c r="B439" s="20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>
      <c r="A440" s="51"/>
      <c r="B440" s="20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>
      <c r="A441" s="51"/>
      <c r="B441" s="20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>
      <c r="A442" s="51"/>
      <c r="B442" s="20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>
      <c r="A443" s="51"/>
      <c r="B443" s="20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>
      <c r="A444" s="51"/>
      <c r="B444" s="20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>
      <c r="A445" s="51"/>
      <c r="B445" s="20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>
      <c r="A446" s="51"/>
      <c r="B446" s="20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>
      <c r="A447" s="51"/>
      <c r="B447" s="20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>
      <c r="A448" s="51"/>
      <c r="B448" s="20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>
      <c r="A449" s="51"/>
      <c r="B449" s="20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>
      <c r="A450" s="51"/>
      <c r="B450" s="20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>
      <c r="A451" s="51"/>
      <c r="B451" s="20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>
      <c r="A452" s="51"/>
      <c r="B452" s="20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>
      <c r="A453" s="51"/>
      <c r="B453" s="20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>
      <c r="A454" s="51"/>
      <c r="B454" s="20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>
      <c r="A455" s="51"/>
      <c r="B455" s="20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>
      <c r="A456" s="51"/>
      <c r="B456" s="20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>
      <c r="A457" s="51"/>
      <c r="B457" s="20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>
      <c r="A458" s="51"/>
      <c r="B458" s="20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>
      <c r="A459" s="51"/>
      <c r="B459" s="20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>
      <c r="A460" s="51"/>
      <c r="B460" s="20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>
      <c r="A461" s="51"/>
      <c r="B461" s="20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>
      <c r="A462" s="51"/>
      <c r="B462" s="20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>
      <c r="A463" s="51"/>
      <c r="B463" s="20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>
      <c r="A464" s="51"/>
      <c r="B464" s="20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>
      <c r="A465" s="51"/>
      <c r="B465" s="20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>
      <c r="A466" s="51"/>
      <c r="B466" s="20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>
      <c r="A467" s="51"/>
      <c r="B467" s="20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>
      <c r="A468" s="51"/>
      <c r="B468" s="20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>
      <c r="A469" s="51"/>
      <c r="B469" s="20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>
      <c r="A470" s="51"/>
      <c r="B470" s="20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>
      <c r="A471" s="51"/>
      <c r="B471" s="20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>
      <c r="A472" s="51"/>
      <c r="B472" s="20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>
      <c r="A473" s="51"/>
      <c r="B473" s="20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>
      <c r="A474" s="51"/>
      <c r="B474" s="20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>
      <c r="A475" s="51"/>
      <c r="B475" s="20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>
      <c r="A476" s="51"/>
      <c r="B476" s="20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>
      <c r="A477" s="51"/>
      <c r="B477" s="20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>
      <c r="A478" s="51"/>
      <c r="B478" s="20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>
      <c r="A479" s="51"/>
      <c r="B479" s="20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>
      <c r="A480" s="51"/>
      <c r="B480" s="20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>
      <c r="A481" s="51"/>
      <c r="B481" s="20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>
      <c r="A482" s="51"/>
      <c r="B482" s="20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>
      <c r="A483" s="51"/>
      <c r="B483" s="20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>
      <c r="A484" s="51"/>
      <c r="B484" s="20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>
      <c r="A485" s="51"/>
      <c r="B485" s="20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>
      <c r="A486" s="51"/>
      <c r="B486" s="20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>
      <c r="A487" s="51"/>
      <c r="B487" s="20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>
      <c r="A488" s="51"/>
      <c r="B488" s="20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>
      <c r="A489" s="51"/>
      <c r="B489" s="20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>
      <c r="A490" s="51"/>
      <c r="B490" s="20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>
      <c r="A491" s="51"/>
      <c r="B491" s="20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>
      <c r="A492" s="51"/>
      <c r="B492" s="20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>
      <c r="A493" s="51"/>
      <c r="B493" s="20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>
      <c r="A494" s="51"/>
      <c r="B494" s="20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>
      <c r="A495" s="51"/>
      <c r="B495" s="20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>
      <c r="A496" s="51"/>
      <c r="B496" s="20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>
      <c r="A497" s="51"/>
      <c r="B497" s="20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>
      <c r="A498" s="51"/>
      <c r="B498" s="20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>
      <c r="A499" s="51"/>
      <c r="B499" s="20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>
      <c r="A500" s="51"/>
      <c r="B500" s="20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>
      <c r="A501" s="51"/>
      <c r="B501" s="20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>
      <c r="A502" s="51"/>
      <c r="B502" s="20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>
      <c r="A503" s="51"/>
      <c r="B503" s="20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>
      <c r="A504" s="51"/>
      <c r="B504" s="20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>
      <c r="A505" s="51"/>
      <c r="B505" s="20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>
      <c r="A506" s="51"/>
      <c r="B506" s="20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>
      <c r="A507" s="51"/>
      <c r="B507" s="20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>
      <c r="A508" s="51"/>
      <c r="B508" s="20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>
      <c r="A509" s="51"/>
      <c r="B509" s="20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>
      <c r="A510" s="51"/>
      <c r="B510" s="20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>
      <c r="A511" s="51"/>
      <c r="B511" s="20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>
      <c r="A512" s="51"/>
      <c r="B512" s="20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>
      <c r="A513" s="51"/>
      <c r="B513" s="20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>
      <c r="A514" s="51"/>
      <c r="B514" s="20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>
      <c r="A515" s="51"/>
      <c r="B515" s="20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>
      <c r="A516" s="51"/>
      <c r="B516" s="20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>
      <c r="A517" s="51"/>
      <c r="B517" s="20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>
      <c r="A518" s="51"/>
      <c r="B518" s="20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>
      <c r="A519" s="51"/>
      <c r="B519" s="20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>
      <c r="A520" s="51"/>
      <c r="B520" s="20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>
      <c r="A521" s="51"/>
      <c r="B521" s="20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>
      <c r="A522" s="51"/>
      <c r="B522" s="20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>
      <c r="A523" s="51"/>
      <c r="B523" s="20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>
      <c r="A524" s="51"/>
      <c r="B524" s="20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>
      <c r="A525" s="51"/>
      <c r="B525" s="20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>
      <c r="A526" s="51"/>
      <c r="B526" s="20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>
      <c r="A527" s="51"/>
      <c r="B527" s="20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>
      <c r="A528" s="51"/>
      <c r="B528" s="20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>
      <c r="A529" s="51"/>
      <c r="B529" s="20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>
      <c r="A530" s="51"/>
      <c r="B530" s="20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>
      <c r="A531" s="51"/>
      <c r="B531" s="20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>
      <c r="A532" s="51"/>
      <c r="B532" s="20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>
      <c r="A533" s="51"/>
      <c r="B533" s="20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>
      <c r="A534" s="51"/>
      <c r="B534" s="20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>
      <c r="A535" s="51"/>
      <c r="B535" s="20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>
      <c r="A536" s="51"/>
      <c r="B536" s="20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>
      <c r="A537" s="51"/>
      <c r="B537" s="20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>
      <c r="A538" s="51"/>
      <c r="B538" s="20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>
      <c r="A539" s="51"/>
      <c r="B539" s="20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>
      <c r="A540" s="51"/>
      <c r="B540" s="20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>
      <c r="A541" s="51"/>
      <c r="B541" s="20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>
      <c r="A542" s="51"/>
      <c r="B542" s="20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>
      <c r="A543" s="51"/>
      <c r="B543" s="20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>
      <c r="A544" s="51"/>
      <c r="B544" s="20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>
      <c r="A545" s="51"/>
      <c r="B545" s="20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>
      <c r="A546" s="51"/>
      <c r="B546" s="20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>
      <c r="A547" s="51"/>
      <c r="B547" s="20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>
      <c r="A548" s="51"/>
      <c r="B548" s="20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>
      <c r="A549" s="51"/>
      <c r="B549" s="20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>
      <c r="A550" s="51"/>
      <c r="B550" s="20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>
      <c r="A551" s="51"/>
      <c r="B551" s="20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>
      <c r="A552" s="51"/>
      <c r="B552" s="20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>
      <c r="A553" s="51"/>
      <c r="B553" s="20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>
      <c r="A554" s="51"/>
      <c r="B554" s="20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>
      <c r="A555" s="51"/>
      <c r="B555" s="20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>
      <c r="A556" s="51"/>
      <c r="B556" s="20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>
      <c r="A557" s="51"/>
      <c r="B557" s="20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>
      <c r="A558" s="51"/>
      <c r="B558" s="20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>
      <c r="A559" s="51"/>
      <c r="B559" s="20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>
      <c r="A560" s="51"/>
      <c r="B560" s="20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>
      <c r="A561" s="51"/>
      <c r="B561" s="20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>
      <c r="A562" s="51"/>
      <c r="B562" s="20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>
      <c r="A563" s="51"/>
      <c r="B563" s="20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>
      <c r="A564" s="51"/>
      <c r="B564" s="20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>
      <c r="A565" s="51"/>
      <c r="B565" s="20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>
      <c r="A566" s="51"/>
      <c r="B566" s="20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>
      <c r="A567" s="51"/>
      <c r="B567" s="20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>
      <c r="A568" s="51"/>
      <c r="B568" s="20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>
      <c r="A569" s="51"/>
      <c r="B569" s="20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>
      <c r="A570" s="51"/>
      <c r="B570" s="20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>
      <c r="A571" s="51"/>
      <c r="B571" s="20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>
      <c r="A572" s="51"/>
      <c r="B572" s="20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>
      <c r="A573" s="51"/>
      <c r="B573" s="20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>
      <c r="A574" s="51"/>
      <c r="B574" s="20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>
      <c r="A575" s="51"/>
      <c r="B575" s="20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>
      <c r="A576" s="51"/>
      <c r="B576" s="20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>
      <c r="A577" s="51"/>
      <c r="B577" s="20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>
      <c r="A578" s="51"/>
      <c r="B578" s="20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>
      <c r="A579" s="51"/>
      <c r="B579" s="20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>
      <c r="A580" s="51"/>
      <c r="B580" s="20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>
      <c r="A581" s="51"/>
      <c r="B581" s="20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>
      <c r="A582" s="51"/>
      <c r="B582" s="20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>
      <c r="A583" s="51"/>
      <c r="B583" s="20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>
      <c r="A584" s="51"/>
      <c r="B584" s="20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>
      <c r="A585" s="51"/>
      <c r="B585" s="20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>
      <c r="A586" s="51"/>
      <c r="B586" s="20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>
      <c r="A587" s="51"/>
      <c r="B587" s="20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>
      <c r="A588" s="51"/>
      <c r="B588" s="20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>
      <c r="A589" s="51"/>
      <c r="B589" s="20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>
      <c r="A590" s="51"/>
      <c r="B590" s="20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>
      <c r="A591" s="51"/>
      <c r="B591" s="20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>
      <c r="A592" s="51"/>
      <c r="B592" s="20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>
      <c r="A593" s="51"/>
      <c r="B593" s="20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>
      <c r="A594" s="51"/>
      <c r="B594" s="20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>
      <c r="A595" s="51"/>
      <c r="B595" s="20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>
      <c r="A596" s="51"/>
      <c r="B596" s="20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>
      <c r="A597" s="51"/>
      <c r="B597" s="20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>
      <c r="A598" s="51"/>
      <c r="B598" s="20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>
      <c r="A599" s="51"/>
      <c r="B599" s="20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>
      <c r="A600" s="51"/>
      <c r="B600" s="20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>
      <c r="A601" s="51"/>
      <c r="B601" s="20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>
      <c r="A602" s="51"/>
      <c r="B602" s="20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>
      <c r="A603" s="51"/>
      <c r="B603" s="20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>
      <c r="A604" s="51"/>
      <c r="B604" s="20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>
      <c r="A605" s="51"/>
      <c r="B605" s="20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>
      <c r="A606" s="51"/>
      <c r="B606" s="20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>
      <c r="A607" s="51"/>
      <c r="B607" s="20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>
      <c r="A608" s="51"/>
      <c r="B608" s="20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>
      <c r="A609" s="51"/>
      <c r="B609" s="20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>
      <c r="A610" s="51"/>
      <c r="B610" s="20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>
      <c r="A611" s="51"/>
      <c r="B611" s="20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>
      <c r="A612" s="51"/>
      <c r="B612" s="20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>
      <c r="A613" s="51"/>
      <c r="B613" s="20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>
      <c r="A614" s="51"/>
      <c r="B614" s="20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>
      <c r="A615" s="51"/>
      <c r="B615" s="20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>
      <c r="A616" s="51"/>
      <c r="B616" s="20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>
      <c r="A617" s="51"/>
      <c r="B617" s="20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>
      <c r="A618" s="51"/>
      <c r="B618" s="20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>
      <c r="A619" s="51"/>
      <c r="B619" s="20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>
      <c r="A620" s="51"/>
      <c r="B620" s="20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>
      <c r="A621" s="51"/>
      <c r="B621" s="20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>
      <c r="A622" s="51"/>
      <c r="B622" s="20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>
      <c r="A623" s="51"/>
      <c r="B623" s="20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>
      <c r="A624" s="51"/>
      <c r="B624" s="20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>
      <c r="A625" s="51"/>
      <c r="B625" s="20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>
      <c r="A626" s="51"/>
      <c r="B626" s="20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>
      <c r="A627" s="51"/>
      <c r="B627" s="20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>
      <c r="A628" s="51"/>
      <c r="B628" s="20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>
      <c r="A629" s="51"/>
      <c r="B629" s="20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>
      <c r="A630" s="51"/>
      <c r="B630" s="20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>
      <c r="A631" s="51"/>
      <c r="B631" s="20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>
      <c r="A632" s="51"/>
      <c r="B632" s="20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>
      <c r="A633" s="51"/>
      <c r="B633" s="20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>
      <c r="A634" s="51"/>
      <c r="B634" s="20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>
      <c r="A635" s="51"/>
      <c r="B635" s="20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>
      <c r="A636" s="51"/>
      <c r="B636" s="20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>
      <c r="A637" s="51"/>
      <c r="B637" s="20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>
      <c r="A638" s="51"/>
      <c r="B638" s="20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>
      <c r="A639" s="51"/>
      <c r="B639" s="20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>
      <c r="A640" s="51"/>
      <c r="B640" s="20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>
      <c r="A641" s="51"/>
      <c r="B641" s="20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>
      <c r="A642" s="51"/>
      <c r="B642" s="20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>
      <c r="A643" s="51"/>
      <c r="B643" s="20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>
      <c r="A644" s="51"/>
      <c r="B644" s="20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>
      <c r="A645" s="51"/>
      <c r="B645" s="20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>
      <c r="A646" s="51"/>
      <c r="B646" s="20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>
      <c r="A647" s="51"/>
      <c r="B647" s="20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>
      <c r="A648" s="51"/>
      <c r="B648" s="20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>
      <c r="A649" s="51"/>
      <c r="B649" s="20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>
      <c r="A650" s="51"/>
      <c r="B650" s="20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>
      <c r="A651" s="51"/>
      <c r="B651" s="20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>
      <c r="A652" s="51"/>
      <c r="B652" s="20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>
      <c r="A653" s="51"/>
      <c r="B653" s="20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>
      <c r="A654" s="51"/>
      <c r="B654" s="20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>
      <c r="A655" s="51"/>
      <c r="B655" s="20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>
      <c r="A656" s="51"/>
      <c r="B656" s="20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>
      <c r="A657" s="51"/>
      <c r="B657" s="20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>
      <c r="A658" s="51"/>
      <c r="B658" s="20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>
      <c r="A659" s="51"/>
      <c r="B659" s="20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>
      <c r="A660" s="51"/>
      <c r="B660" s="20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>
      <c r="A661" s="51"/>
      <c r="B661" s="20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>
      <c r="A662" s="51"/>
      <c r="B662" s="20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>
      <c r="A663" s="51"/>
      <c r="B663" s="20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>
      <c r="A664" s="51"/>
      <c r="B664" s="20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>
      <c r="A665" s="51"/>
      <c r="B665" s="20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>
      <c r="A666" s="51"/>
      <c r="B666" s="20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>
      <c r="A667" s="51"/>
      <c r="B667" s="20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>
      <c r="A668" s="51"/>
      <c r="B668" s="20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>
      <c r="A669" s="51"/>
      <c r="B669" s="20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>
      <c r="A670" s="51"/>
      <c r="B670" s="20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>
      <c r="A671" s="51"/>
      <c r="B671" s="20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>
      <c r="A672" s="51"/>
      <c r="B672" s="20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>
      <c r="A673" s="51"/>
      <c r="B673" s="20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>
      <c r="A674" s="51"/>
      <c r="B674" s="20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>
      <c r="A675" s="51"/>
      <c r="B675" s="20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>
      <c r="A676" s="51"/>
      <c r="B676" s="20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>
      <c r="A677" s="51"/>
      <c r="B677" s="20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>
      <c r="A678" s="51"/>
      <c r="B678" s="20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>
      <c r="A679" s="51"/>
      <c r="B679" s="20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>
      <c r="A680" s="51"/>
      <c r="B680" s="20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>
      <c r="A681" s="51"/>
      <c r="B681" s="20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>
      <c r="A682" s="51"/>
      <c r="B682" s="20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>
      <c r="A683" s="51"/>
      <c r="B683" s="20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>
      <c r="A684" s="51"/>
      <c r="B684" s="20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>
      <c r="A685" s="51"/>
      <c r="B685" s="20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>
      <c r="A686" s="51"/>
      <c r="B686" s="20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>
      <c r="A687" s="51"/>
      <c r="B687" s="20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>
      <c r="A688" s="51"/>
      <c r="B688" s="20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>
      <c r="A689" s="51"/>
      <c r="B689" s="20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>
      <c r="A690" s="51"/>
      <c r="B690" s="20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>
      <c r="A691" s="51"/>
      <c r="B691" s="20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>
      <c r="A692" s="51"/>
      <c r="B692" s="20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>
      <c r="A693" s="51"/>
      <c r="B693" s="20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>
      <c r="A694" s="51"/>
      <c r="B694" s="20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>
      <c r="A695" s="51"/>
      <c r="B695" s="20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>
      <c r="A696" s="51"/>
      <c r="B696" s="20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>
      <c r="A697" s="51"/>
      <c r="B697" s="20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>
      <c r="A698" s="51"/>
      <c r="B698" s="20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>
      <c r="A699" s="51"/>
      <c r="B699" s="20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>
      <c r="A700" s="51"/>
      <c r="B700" s="20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>
      <c r="A701" s="51"/>
      <c r="B701" s="20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>
      <c r="A702" s="51"/>
      <c r="B702" s="20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>
      <c r="A703" s="51"/>
      <c r="B703" s="20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>
      <c r="A704" s="51"/>
      <c r="B704" s="20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>
      <c r="A705" s="51"/>
      <c r="B705" s="20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>
      <c r="A706" s="51"/>
      <c r="B706" s="20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>
      <c r="A707" s="51"/>
      <c r="B707" s="20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>
      <c r="A708" s="51"/>
      <c r="B708" s="20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>
      <c r="A709" s="51"/>
      <c r="B709" s="20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>
      <c r="A710" s="51"/>
      <c r="B710" s="20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>
      <c r="A711" s="51"/>
      <c r="B711" s="20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>
      <c r="A712" s="51"/>
      <c r="B712" s="20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>
      <c r="A713" s="51"/>
      <c r="B713" s="20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>
      <c r="A714" s="51"/>
      <c r="B714" s="20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>
      <c r="A715" s="51"/>
      <c r="B715" s="20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>
      <c r="A716" s="51"/>
      <c r="B716" s="20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>
      <c r="A717" s="51"/>
      <c r="B717" s="20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>
      <c r="A718" s="51"/>
      <c r="B718" s="20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>
      <c r="A719" s="51"/>
      <c r="B719" s="20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>
      <c r="A720" s="51"/>
      <c r="B720" s="20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>
      <c r="A721" s="51"/>
      <c r="B721" s="20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>
      <c r="A722" s="51"/>
      <c r="B722" s="20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>
      <c r="A723" s="51"/>
      <c r="B723" s="20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>
      <c r="A724" s="51"/>
      <c r="B724" s="20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>
      <c r="A725" s="51"/>
      <c r="B725" s="20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>
      <c r="A726" s="51"/>
      <c r="B726" s="20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>
      <c r="A727" s="51"/>
      <c r="B727" s="20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>
      <c r="A728" s="51"/>
      <c r="B728" s="20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>
      <c r="A729" s="51"/>
      <c r="B729" s="20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>
      <c r="A730" s="51"/>
      <c r="B730" s="20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>
      <c r="A731" s="51"/>
      <c r="B731" s="20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>
      <c r="A732" s="51"/>
      <c r="B732" s="20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>
      <c r="A733" s="51"/>
      <c r="B733" s="20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>
      <c r="A734" s="51"/>
      <c r="B734" s="20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>
      <c r="A735" s="51"/>
      <c r="B735" s="20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>
      <c r="A736" s="51"/>
      <c r="B736" s="20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>
      <c r="A737" s="51"/>
      <c r="B737" s="20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>
      <c r="A738" s="51"/>
      <c r="B738" s="20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>
      <c r="A739" s="51"/>
      <c r="B739" s="20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>
      <c r="A740" s="51"/>
      <c r="B740" s="20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>
      <c r="A741" s="51"/>
      <c r="B741" s="20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>
      <c r="A742" s="51"/>
      <c r="B742" s="20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>
      <c r="A743" s="51"/>
      <c r="B743" s="20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>
      <c r="A744" s="51"/>
      <c r="B744" s="20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>
      <c r="A745" s="51"/>
      <c r="B745" s="20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>
      <c r="A746" s="51"/>
      <c r="B746" s="20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>
      <c r="A747" s="51"/>
      <c r="B747" s="20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>
      <c r="A748" s="51"/>
      <c r="B748" s="20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>
      <c r="A749" s="51"/>
      <c r="B749" s="20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>
      <c r="A750" s="51"/>
      <c r="B750" s="20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>
      <c r="A751" s="51"/>
      <c r="B751" s="20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>
      <c r="A752" s="51"/>
      <c r="B752" s="20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>
      <c r="A753" s="51"/>
      <c r="B753" s="20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>
      <c r="A754" s="51"/>
      <c r="B754" s="20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>
      <c r="A755" s="51"/>
      <c r="B755" s="20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>
      <c r="A756" s="51"/>
      <c r="B756" s="20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>
      <c r="A757" s="51"/>
      <c r="B757" s="20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>
      <c r="A758" s="51"/>
      <c r="B758" s="20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>
      <c r="A759" s="51"/>
      <c r="B759" s="20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>
      <c r="A760" s="51"/>
      <c r="B760" s="20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>
      <c r="A761" s="51"/>
      <c r="B761" s="20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>
      <c r="A762" s="51"/>
      <c r="B762" s="20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>
      <c r="A763" s="51"/>
      <c r="B763" s="20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>
      <c r="A764" s="51"/>
      <c r="B764" s="20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>
      <c r="A765" s="51"/>
      <c r="B765" s="20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>
      <c r="A766" s="51"/>
      <c r="B766" s="20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>
      <c r="A767" s="51"/>
      <c r="B767" s="20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>
      <c r="A768" s="51"/>
      <c r="B768" s="20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>
      <c r="A769" s="51"/>
      <c r="B769" s="20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>
      <c r="A770" s="51"/>
      <c r="B770" s="20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>
      <c r="A771" s="51"/>
      <c r="B771" s="20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>
      <c r="A772" s="51"/>
      <c r="B772" s="20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>
      <c r="A773" s="51"/>
      <c r="B773" s="20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>
      <c r="A774" s="51"/>
      <c r="B774" s="20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>
      <c r="A775" s="51"/>
      <c r="B775" s="20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>
      <c r="A776" s="51"/>
      <c r="B776" s="20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>
      <c r="A777" s="51"/>
      <c r="B777" s="20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>
      <c r="A778" s="51"/>
      <c r="B778" s="20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>
      <c r="A779" s="51"/>
      <c r="B779" s="20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>
      <c r="A780" s="51"/>
      <c r="B780" s="20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>
      <c r="A781" s="51"/>
      <c r="B781" s="20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>
      <c r="A782" s="51"/>
      <c r="B782" s="20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>
      <c r="A783" s="51"/>
      <c r="B783" s="20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>
      <c r="A784" s="51"/>
      <c r="B784" s="20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>
      <c r="A785" s="51"/>
      <c r="B785" s="20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>
      <c r="A786" s="51"/>
      <c r="B786" s="20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>
      <c r="A787" s="51"/>
      <c r="B787" s="20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>
      <c r="A788" s="51"/>
      <c r="B788" s="20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>
      <c r="A789" s="51"/>
      <c r="B789" s="20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>
      <c r="A790" s="51"/>
      <c r="B790" s="20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>
      <c r="A791" s="51"/>
      <c r="B791" s="20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>
      <c r="A792" s="51"/>
      <c r="B792" s="20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>
      <c r="A793" s="51"/>
      <c r="B793" s="20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>
      <c r="A794" s="51"/>
      <c r="B794" s="20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>
      <c r="A795" s="51"/>
      <c r="B795" s="20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>
      <c r="A796" s="51"/>
      <c r="B796" s="20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>
      <c r="A797" s="51"/>
      <c r="B797" s="20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>
      <c r="A798" s="51"/>
      <c r="B798" s="20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>
      <c r="A799" s="51"/>
      <c r="B799" s="20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>
      <c r="A800" s="51"/>
      <c r="B800" s="20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>
      <c r="A801" s="51"/>
      <c r="B801" s="20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>
      <c r="A802" s="51"/>
      <c r="B802" s="20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>
      <c r="A803" s="51"/>
      <c r="B803" s="20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>
      <c r="A804" s="51"/>
      <c r="B804" s="20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>
      <c r="A805" s="51"/>
      <c r="B805" s="20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>
      <c r="A806" s="51"/>
      <c r="B806" s="20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>
      <c r="A807" s="51"/>
      <c r="B807" s="20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>
      <c r="A808" s="51"/>
      <c r="B808" s="20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>
      <c r="A809" s="51"/>
      <c r="B809" s="20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>
      <c r="A810" s="51"/>
      <c r="B810" s="20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>
      <c r="A811" s="51"/>
      <c r="B811" s="20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>
      <c r="A812" s="51"/>
      <c r="B812" s="20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>
      <c r="A813" s="51"/>
      <c r="B813" s="20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>
      <c r="A814" s="51"/>
      <c r="B814" s="20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>
      <c r="A815" s="51"/>
      <c r="B815" s="20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>
      <c r="A816" s="51"/>
      <c r="B816" s="20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>
      <c r="A817" s="51"/>
      <c r="B817" s="20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>
      <c r="A818" s="51"/>
      <c r="B818" s="20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>
      <c r="A819" s="51"/>
      <c r="B819" s="20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>
      <c r="A820" s="51"/>
      <c r="B820" s="20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>
      <c r="A821" s="51"/>
      <c r="B821" s="20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>
      <c r="A822" s="51"/>
      <c r="B822" s="20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>
      <c r="A823" s="51"/>
      <c r="B823" s="20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>
      <c r="A824" s="51"/>
      <c r="B824" s="20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>
      <c r="A825" s="51"/>
      <c r="B825" s="20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>
      <c r="A826" s="51"/>
      <c r="B826" s="20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>
      <c r="A827" s="51"/>
      <c r="B827" s="20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>
      <c r="A828" s="51"/>
      <c r="B828" s="20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>
      <c r="A829" s="51"/>
      <c r="B829" s="20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>
      <c r="A830" s="51"/>
      <c r="B830" s="20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>
      <c r="A831" s="51"/>
      <c r="B831" s="20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>
      <c r="A832" s="51"/>
      <c r="B832" s="20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>
      <c r="A833" s="51"/>
      <c r="B833" s="20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>
      <c r="A834" s="51"/>
      <c r="B834" s="20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>
      <c r="A835" s="51"/>
      <c r="B835" s="20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>
      <c r="A836" s="51"/>
      <c r="B836" s="20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>
      <c r="A837" s="51"/>
      <c r="B837" s="20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>
      <c r="A838" s="51"/>
      <c r="B838" s="20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>
      <c r="A839" s="51"/>
      <c r="B839" s="20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>
      <c r="A840" s="51"/>
      <c r="B840" s="20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>
      <c r="A841" s="51"/>
      <c r="B841" s="20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>
      <c r="A842" s="51"/>
      <c r="B842" s="20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>
      <c r="A843" s="51"/>
      <c r="B843" s="20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>
      <c r="A844" s="51"/>
      <c r="B844" s="20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>
      <c r="A845" s="51"/>
      <c r="B845" s="20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>
      <c r="A846" s="51"/>
      <c r="B846" s="20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>
      <c r="A847" s="51"/>
      <c r="B847" s="20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>
      <c r="A848" s="51"/>
      <c r="B848" s="20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>
      <c r="A849" s="51"/>
      <c r="B849" s="20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>
      <c r="A850" s="51"/>
      <c r="B850" s="20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>
      <c r="A851" s="51"/>
      <c r="B851" s="20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>
      <c r="A852" s="51"/>
      <c r="B852" s="20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>
      <c r="A853" s="51"/>
      <c r="B853" s="20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>
      <c r="A854" s="51"/>
      <c r="B854" s="20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>
      <c r="A855" s="51"/>
      <c r="B855" s="20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>
      <c r="A856" s="51"/>
      <c r="B856" s="20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>
      <c r="A857" s="51"/>
      <c r="B857" s="20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>
      <c r="A858" s="51"/>
      <c r="B858" s="20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>
      <c r="A859" s="51"/>
      <c r="B859" s="20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>
      <c r="A860" s="51"/>
      <c r="B860" s="20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>
      <c r="A861" s="51"/>
      <c r="B861" s="20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>
      <c r="A862" s="51"/>
      <c r="B862" s="20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>
      <c r="A863" s="51"/>
      <c r="B863" s="20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>
      <c r="A864" s="51"/>
      <c r="B864" s="20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>
      <c r="A865" s="51"/>
      <c r="B865" s="20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>
      <c r="A866" s="51"/>
      <c r="B866" s="20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>
      <c r="A867" s="51"/>
      <c r="B867" s="20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>
      <c r="A868" s="51"/>
      <c r="B868" s="20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>
      <c r="A869" s="51"/>
      <c r="B869" s="20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>
      <c r="A870" s="51"/>
      <c r="B870" s="20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>
      <c r="A871" s="51"/>
      <c r="B871" s="20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>
      <c r="A872" s="51"/>
      <c r="B872" s="20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>
      <c r="A873" s="51"/>
      <c r="B873" s="20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>
      <c r="A874" s="51"/>
      <c r="B874" s="20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>
      <c r="A875" s="51"/>
      <c r="B875" s="20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>
      <c r="A876" s="51"/>
      <c r="B876" s="20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>
      <c r="A877" s="51"/>
      <c r="B877" s="20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>
      <c r="A878" s="51"/>
      <c r="B878" s="20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>
      <c r="A879" s="51"/>
      <c r="B879" s="20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>
      <c r="A880" s="51"/>
      <c r="B880" s="20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>
      <c r="A881" s="51"/>
      <c r="B881" s="20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>
      <c r="A882" s="51"/>
      <c r="B882" s="20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>
      <c r="A883" s="51"/>
      <c r="B883" s="20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>
      <c r="A884" s="51"/>
      <c r="B884" s="20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>
      <c r="A885" s="51"/>
      <c r="B885" s="20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>
      <c r="A886" s="51"/>
      <c r="B886" s="20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>
      <c r="A887" s="51"/>
      <c r="B887" s="20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>
      <c r="A888" s="51"/>
      <c r="B888" s="20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>
      <c r="A889" s="51"/>
      <c r="B889" s="20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>
      <c r="A890" s="51"/>
      <c r="B890" s="20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>
      <c r="A891" s="51"/>
      <c r="B891" s="20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>
      <c r="A892" s="51"/>
      <c r="B892" s="20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>
      <c r="A893" s="51"/>
      <c r="B893" s="20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>
      <c r="A894" s="51"/>
      <c r="B894" s="20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>
      <c r="A895" s="51"/>
      <c r="B895" s="20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>
      <c r="A896" s="51"/>
      <c r="B896" s="20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>
      <c r="A897" s="51"/>
      <c r="B897" s="20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>
      <c r="A898" s="51"/>
      <c r="B898" s="20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>
      <c r="A899" s="51"/>
      <c r="B899" s="20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>
      <c r="A900" s="51"/>
      <c r="B900" s="20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>
      <c r="A901" s="51"/>
      <c r="B901" s="20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>
      <c r="A902" s="51"/>
      <c r="B902" s="20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>
      <c r="A903" s="51"/>
      <c r="B903" s="20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>
      <c r="A904" s="51"/>
      <c r="B904" s="20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>
      <c r="A905" s="51"/>
      <c r="B905" s="20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>
      <c r="A906" s="51"/>
      <c r="B906" s="20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>
      <c r="A907" s="51"/>
      <c r="B907" s="20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>
      <c r="A908" s="51"/>
      <c r="B908" s="20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>
      <c r="A909" s="51"/>
      <c r="B909" s="20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>
      <c r="A910" s="51"/>
      <c r="B910" s="20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>
      <c r="A911" s="51"/>
      <c r="B911" s="20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>
      <c r="A912" s="51"/>
      <c r="B912" s="20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>
      <c r="A913" s="51"/>
      <c r="B913" s="20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>
      <c r="A914" s="51"/>
      <c r="B914" s="20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>
      <c r="A915" s="51"/>
      <c r="B915" s="20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>
      <c r="A916" s="51"/>
      <c r="B916" s="20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>
      <c r="A917" s="51"/>
      <c r="B917" s="20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>
      <c r="A918" s="51"/>
      <c r="B918" s="20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>
      <c r="A919" s="51"/>
      <c r="B919" s="20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>
      <c r="A920" s="51"/>
      <c r="B920" s="20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>
      <c r="A921" s="51"/>
      <c r="B921" s="20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>
      <c r="A922" s="51"/>
      <c r="B922" s="20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>
      <c r="A923" s="51"/>
      <c r="B923" s="20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>
      <c r="A924" s="51"/>
      <c r="B924" s="20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>
      <c r="A925" s="51"/>
      <c r="B925" s="20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>
      <c r="A926" s="51"/>
      <c r="B926" s="20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>
      <c r="A927" s="51"/>
      <c r="B927" s="20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>
      <c r="A928" s="51"/>
      <c r="B928" s="20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>
      <c r="A929" s="51"/>
      <c r="B929" s="20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>
      <c r="A930" s="51"/>
      <c r="B930" s="20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>
      <c r="A931" s="51"/>
      <c r="B931" s="20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>
      <c r="A932" s="51"/>
      <c r="B932" s="20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>
      <c r="A933" s="51"/>
      <c r="B933" s="20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>
      <c r="A934" s="51"/>
      <c r="B934" s="20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>
      <c r="A935" s="51"/>
      <c r="B935" s="20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>
      <c r="A936" s="51"/>
      <c r="B936" s="20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>
      <c r="A937" s="51"/>
      <c r="B937" s="20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>
      <c r="A938" s="51"/>
      <c r="B938" s="20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>
      <c r="A939" s="51"/>
      <c r="B939" s="20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>
      <c r="A940" s="51"/>
      <c r="B940" s="20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>
      <c r="A941" s="51"/>
      <c r="B941" s="20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>
      <c r="A942" s="51"/>
      <c r="B942" s="20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>
      <c r="A943" s="51"/>
      <c r="B943" s="20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>
      <c r="A944" s="51"/>
      <c r="B944" s="20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>
      <c r="A945" s="51"/>
      <c r="B945" s="20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>
      <c r="A946" s="51"/>
      <c r="B946" s="20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>
      <c r="A947" s="51"/>
      <c r="B947" s="20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>
      <c r="A948" s="51"/>
      <c r="B948" s="20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>
      <c r="A949" s="51"/>
      <c r="B949" s="20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>
      <c r="A950" s="51"/>
      <c r="B950" s="20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>
      <c r="A951" s="51"/>
      <c r="B951" s="20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>
      <c r="A952" s="51"/>
      <c r="B952" s="20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>
      <c r="A953" s="51"/>
      <c r="B953" s="20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>
      <c r="A954" s="51"/>
      <c r="B954" s="20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>
      <c r="A955" s="51"/>
      <c r="B955" s="20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>
      <c r="A956" s="51"/>
      <c r="B956" s="20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>
      <c r="A957" s="51"/>
      <c r="B957" s="20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>
      <c r="A958" s="51"/>
      <c r="B958" s="20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>
      <c r="A959" s="51"/>
      <c r="B959" s="20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>
      <c r="A960" s="51"/>
      <c r="B960" s="20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>
      <c r="A961" s="51"/>
      <c r="B961" s="20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>
      <c r="A962" s="51"/>
      <c r="B962" s="20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>
      <c r="A963" s="51"/>
      <c r="B963" s="20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>
      <c r="A964" s="51"/>
      <c r="B964" s="20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>
      <c r="A965" s="51"/>
      <c r="B965" s="20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>
      <c r="A966" s="51"/>
      <c r="B966" s="20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>
      <c r="A967" s="51"/>
      <c r="B967" s="20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>
      <c r="A968" s="51"/>
      <c r="B968" s="20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>
      <c r="A969" s="51"/>
      <c r="B969" s="20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>
      <c r="A970" s="51"/>
      <c r="B970" s="20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>
      <c r="A971" s="51"/>
      <c r="B971" s="20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>
      <c r="A972" s="51"/>
      <c r="B972" s="20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>
      <c r="A973" s="51"/>
      <c r="B973" s="20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>
      <c r="A974" s="51"/>
      <c r="B974" s="20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>
      <c r="A975" s="51"/>
      <c r="B975" s="20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>
      <c r="A976" s="51"/>
      <c r="B976" s="20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>
      <c r="A977" s="51"/>
      <c r="B977" s="20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>
      <c r="A978" s="51"/>
      <c r="B978" s="20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>
      <c r="A979" s="51"/>
      <c r="B979" s="20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>
      <c r="A980" s="51"/>
      <c r="B980" s="20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>
      <c r="A981" s="51"/>
      <c r="B981" s="20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>
      <c r="A982" s="51"/>
      <c r="B982" s="20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>
      <c r="A983" s="51"/>
      <c r="B983" s="20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>
      <c r="A984" s="51"/>
      <c r="B984" s="20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>
      <c r="A985" s="51"/>
      <c r="B985" s="20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>
      <c r="A986" s="51"/>
      <c r="B986" s="20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>
      <c r="A987" s="51"/>
      <c r="B987" s="20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>
      <c r="A988" s="51"/>
      <c r="B988" s="20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>
      <c r="A989" s="51"/>
      <c r="B989" s="20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>
      <c r="A990" s="51"/>
      <c r="B990" s="20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  <row r="991">
      <c r="A991" s="51"/>
      <c r="B991" s="20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</row>
    <row r="992">
      <c r="A992" s="51"/>
      <c r="B992" s="20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</row>
    <row r="993">
      <c r="A993" s="51"/>
      <c r="B993" s="20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</row>
    <row r="994">
      <c r="A994" s="51"/>
      <c r="B994" s="20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</row>
    <row r="995">
      <c r="A995" s="51"/>
      <c r="B995" s="20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</row>
    <row r="996">
      <c r="A996" s="51"/>
      <c r="B996" s="20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</row>
    <row r="997">
      <c r="A997" s="51"/>
      <c r="B997" s="20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</row>
    <row r="998">
      <c r="A998" s="51"/>
      <c r="B998" s="20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</row>
    <row r="999">
      <c r="A999" s="51"/>
      <c r="B999" s="20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</row>
    <row r="1000">
      <c r="A1000" s="51"/>
      <c r="B1000" s="20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</row>
    <row r="1001">
      <c r="A1001" s="51"/>
      <c r="B1001" s="20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</row>
    <row r="1002">
      <c r="A1002" s="51"/>
      <c r="B1002" s="20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</row>
    <row r="1003">
      <c r="A1003" s="51"/>
      <c r="B1003" s="20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</row>
    <row r="1004">
      <c r="A1004" s="51"/>
      <c r="B1004" s="20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</row>
    <row r="1005">
      <c r="A1005" s="51"/>
      <c r="B1005" s="20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</row>
    <row r="1006">
      <c r="A1006" s="51"/>
      <c r="B1006" s="20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</row>
    <row r="1007">
      <c r="A1007" s="51"/>
      <c r="B1007" s="20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</row>
    <row r="1008">
      <c r="A1008" s="51"/>
      <c r="B1008" s="20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</row>
    <row r="1009">
      <c r="A1009" s="51"/>
      <c r="B1009" s="20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</row>
    <row r="1010">
      <c r="A1010" s="51"/>
      <c r="B1010" s="20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</row>
    <row r="1011">
      <c r="A1011" s="51"/>
      <c r="B1011" s="20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</row>
    <row r="1012">
      <c r="A1012" s="51"/>
      <c r="B1012" s="20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</row>
    <row r="1013">
      <c r="A1013" s="51"/>
      <c r="B1013" s="20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</row>
    <row r="1014">
      <c r="A1014" s="51"/>
      <c r="B1014" s="20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</row>
    <row r="1015">
      <c r="A1015" s="51"/>
      <c r="B1015" s="20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</row>
    <row r="1016">
      <c r="A1016" s="51"/>
      <c r="B1016" s="20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</row>
    <row r="1017">
      <c r="A1017" s="51"/>
      <c r="B1017" s="20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</row>
    <row r="1018">
      <c r="A1018" s="51"/>
      <c r="B1018" s="20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</row>
    <row r="1019">
      <c r="A1019" s="51"/>
      <c r="B1019" s="20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</row>
    <row r="1020">
      <c r="A1020" s="51"/>
      <c r="B1020" s="20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</row>
    <row r="1021">
      <c r="A1021" s="51"/>
      <c r="B1021" s="20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</row>
    <row r="1022">
      <c r="A1022" s="51"/>
      <c r="B1022" s="20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</row>
    <row r="1023">
      <c r="A1023" s="51"/>
      <c r="B1023" s="20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</row>
    <row r="1024">
      <c r="A1024" s="51"/>
      <c r="B1024" s="20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</row>
    <row r="1025">
      <c r="A1025" s="51"/>
      <c r="B1025" s="20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</row>
    <row r="1026">
      <c r="A1026" s="51"/>
      <c r="B1026" s="20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</row>
    <row r="1027">
      <c r="A1027" s="51"/>
      <c r="B1027" s="20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</row>
    <row r="1028">
      <c r="A1028" s="51"/>
      <c r="B1028" s="20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</row>
    <row r="1029">
      <c r="A1029" s="51"/>
      <c r="B1029" s="20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</row>
    <row r="1030">
      <c r="A1030" s="51"/>
      <c r="B1030" s="20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</row>
    <row r="1031">
      <c r="A1031" s="51"/>
      <c r="B1031" s="20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</row>
    <row r="1032">
      <c r="A1032" s="51"/>
      <c r="B1032" s="20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</row>
    <row r="1033">
      <c r="A1033" s="51"/>
      <c r="B1033" s="20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</row>
    <row r="1034">
      <c r="A1034" s="51"/>
      <c r="B1034" s="20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</row>
    <row r="1035">
      <c r="A1035" s="51"/>
      <c r="B1035" s="20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</row>
    <row r="1036">
      <c r="A1036" s="51"/>
      <c r="B1036" s="20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</row>
    <row r="1037">
      <c r="A1037" s="51"/>
      <c r="B1037" s="20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</row>
    <row r="1038">
      <c r="A1038" s="51"/>
      <c r="B1038" s="20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</row>
    <row r="1039">
      <c r="A1039" s="51"/>
      <c r="B1039" s="20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</row>
    <row r="1040">
      <c r="A1040" s="51"/>
      <c r="B1040" s="20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</row>
    <row r="1041">
      <c r="A1041" s="51"/>
      <c r="B1041" s="20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</row>
    <row r="1042">
      <c r="A1042" s="51"/>
      <c r="B1042" s="20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</row>
    <row r="1043">
      <c r="A1043" s="51"/>
      <c r="B1043" s="20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</row>
    <row r="1044">
      <c r="A1044" s="51"/>
      <c r="B1044" s="20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</row>
    <row r="1045">
      <c r="A1045" s="51"/>
      <c r="B1045" s="20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</row>
    <row r="1046">
      <c r="A1046" s="51"/>
      <c r="B1046" s="20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</row>
    <row r="1047">
      <c r="A1047" s="51"/>
      <c r="B1047" s="20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</row>
    <row r="1048">
      <c r="A1048" s="51"/>
      <c r="B1048" s="20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</row>
    <row r="1049">
      <c r="A1049" s="51"/>
      <c r="B1049" s="20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</row>
    <row r="1050">
      <c r="A1050" s="51"/>
      <c r="B1050" s="20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</row>
    <row r="1051">
      <c r="A1051" s="51"/>
      <c r="B1051" s="20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</row>
    <row r="1052">
      <c r="A1052" s="51"/>
      <c r="B1052" s="20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</row>
    <row r="1053">
      <c r="A1053" s="51"/>
      <c r="B1053" s="20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</row>
    <row r="1054">
      <c r="A1054" s="51"/>
      <c r="B1054" s="20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</row>
    <row r="1055">
      <c r="A1055" s="51"/>
      <c r="B1055" s="20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</row>
    <row r="1056">
      <c r="A1056" s="51"/>
      <c r="B1056" s="20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</row>
    <row r="1057">
      <c r="A1057" s="51"/>
      <c r="B1057" s="20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</row>
    <row r="1058">
      <c r="A1058" s="51"/>
      <c r="B1058" s="20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</row>
    <row r="1059">
      <c r="A1059" s="51"/>
      <c r="B1059" s="20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</row>
    <row r="1060">
      <c r="A1060" s="51"/>
      <c r="B1060" s="20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</row>
    <row r="1061">
      <c r="A1061" s="51"/>
      <c r="B1061" s="20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</row>
    <row r="1062">
      <c r="A1062" s="51"/>
      <c r="B1062" s="20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</row>
    <row r="1063">
      <c r="A1063" s="51"/>
      <c r="B1063" s="20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</row>
    <row r="1064">
      <c r="A1064" s="51"/>
      <c r="B1064" s="20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</row>
    <row r="1065">
      <c r="A1065" s="51"/>
      <c r="B1065" s="20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</row>
    <row r="1066">
      <c r="A1066" s="51"/>
      <c r="B1066" s="20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</row>
    <row r="1067">
      <c r="A1067" s="51"/>
      <c r="B1067" s="20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</row>
    <row r="1068">
      <c r="A1068" s="51"/>
      <c r="B1068" s="20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</row>
    <row r="1069">
      <c r="A1069" s="51"/>
      <c r="B1069" s="20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</row>
  </sheetData>
  <mergeCells count="15">
    <mergeCell ref="B72:M72"/>
    <mergeCell ref="B32:M32"/>
    <mergeCell ref="B43:M43"/>
    <mergeCell ref="B14:M14"/>
    <mergeCell ref="B6:M6"/>
    <mergeCell ref="B22:M22"/>
    <mergeCell ref="B52:M52"/>
    <mergeCell ref="B62:M62"/>
    <mergeCell ref="B82:M82"/>
    <mergeCell ref="B102:M102"/>
    <mergeCell ref="B128:M128"/>
    <mergeCell ref="B142:M142"/>
    <mergeCell ref="B112:M112"/>
    <mergeCell ref="B92:M92"/>
    <mergeCell ref="B156:M156"/>
  </mergeCells>
  <hyperlinks>
    <hyperlink r:id="rId2" ref="M8"/>
    <hyperlink r:id="rId3" ref="M9"/>
    <hyperlink r:id="rId4" ref="M10"/>
    <hyperlink r:id="rId5" ref="M11"/>
    <hyperlink r:id="rId6" ref="M12"/>
    <hyperlink r:id="rId7" ref="M16"/>
    <hyperlink r:id="rId8" ref="M17"/>
    <hyperlink r:id="rId9" ref="M18"/>
    <hyperlink r:id="rId10" ref="M19"/>
    <hyperlink r:id="rId11" ref="M20"/>
    <hyperlink r:id="rId12" ref="M24"/>
    <hyperlink r:id="rId13" ref="M25"/>
    <hyperlink r:id="rId14" ref="M26"/>
    <hyperlink r:id="rId15" ref="M27"/>
    <hyperlink r:id="rId16" ref="M28"/>
    <hyperlink r:id="rId17" ref="M29"/>
    <hyperlink r:id="rId18" ref="M30"/>
    <hyperlink r:id="rId19" ref="M34"/>
    <hyperlink r:id="rId20" ref="M35"/>
    <hyperlink r:id="rId21" ref="M36"/>
    <hyperlink r:id="rId22" ref="M37"/>
    <hyperlink r:id="rId23" location="Drieramers" ref="M38"/>
    <hyperlink r:id="rId24" ref="M39"/>
    <hyperlink r:id="rId25" ref="M40"/>
    <hyperlink r:id="rId26" ref="M41"/>
    <hyperlink r:id="rId27" ref="M45"/>
    <hyperlink r:id="rId28" ref="M46"/>
    <hyperlink r:id="rId29" ref="M47"/>
    <hyperlink r:id="rId30" ref="M48"/>
    <hyperlink r:id="rId31" location="1212" ref="M49"/>
    <hyperlink r:id="rId32" ref="M50"/>
    <hyperlink r:id="rId33" ref="M54"/>
    <hyperlink r:id="rId34" ref="M55"/>
    <hyperlink r:id="rId35" location="W" ref="M56"/>
    <hyperlink r:id="rId36" ref="M57"/>
    <hyperlink r:id="rId37" ref="M58"/>
    <hyperlink r:id="rId38" ref="M59"/>
    <hyperlink r:id="rId39" ref="M60"/>
    <hyperlink r:id="rId40" ref="M64"/>
    <hyperlink r:id="rId41" ref="M65"/>
    <hyperlink r:id="rId42" ref="M66"/>
    <hyperlink r:id="rId43" ref="M67"/>
    <hyperlink r:id="rId44" ref="M68"/>
    <hyperlink r:id="rId45" location="1644" ref="M69"/>
    <hyperlink r:id="rId46" ref="M70"/>
    <hyperlink r:id="rId47" ref="M74"/>
    <hyperlink r:id="rId48" ref="M75"/>
    <hyperlink r:id="rId49" location="4230" ref="M76"/>
    <hyperlink r:id="rId50" ref="M77"/>
    <hyperlink r:id="rId51" ref="M78"/>
    <hyperlink r:id="rId52" ref="M79"/>
    <hyperlink r:id="rId53" ref="M80"/>
    <hyperlink r:id="rId54" ref="M84"/>
    <hyperlink r:id="rId55" ref="M85"/>
    <hyperlink r:id="rId56" ref="M86"/>
    <hyperlink r:id="rId57" ref="M87"/>
    <hyperlink r:id="rId58" ref="M88"/>
    <hyperlink r:id="rId59" ref="M89"/>
    <hyperlink r:id="rId60" ref="M90"/>
    <hyperlink r:id="rId61" ref="M94"/>
    <hyperlink r:id="rId62" ref="M95"/>
    <hyperlink r:id="rId63" ref="M96"/>
    <hyperlink r:id="rId64" location="De_serie_1201-1240" ref="M97"/>
    <hyperlink r:id="rId65" ref="M98"/>
    <hyperlink r:id="rId66" ref="M99"/>
    <hyperlink r:id="rId67" ref="M100"/>
    <hyperlink r:id="rId68" ref="M104"/>
    <hyperlink r:id="rId69" ref="M105"/>
    <hyperlink r:id="rId70" ref="M106"/>
    <hyperlink r:id="rId71" location="Z1-class" ref="M107"/>
    <hyperlink r:id="rId72" ref="M108"/>
    <hyperlink r:id="rId73" ref="M109"/>
    <hyperlink r:id="rId74" ref="M110"/>
    <hyperlink r:id="rId75" ref="M114"/>
    <hyperlink r:id="rId76" ref="M115"/>
    <hyperlink r:id="rId77" ref="M116"/>
    <hyperlink r:id="rId78" ref="M117"/>
    <hyperlink r:id="rId79" ref="M118"/>
    <hyperlink r:id="rId80" ref="M119"/>
    <hyperlink r:id="rId81" ref="M120"/>
    <hyperlink r:id="rId82" location="Alstom_TFS-1" ref="M121"/>
    <hyperlink r:id="rId83" ref="M122"/>
    <hyperlink r:id="rId84" ref="M123"/>
    <hyperlink r:id="rId85" ref="M124"/>
    <hyperlink r:id="rId86" ref="M125"/>
    <hyperlink r:id="rId87" ref="M126"/>
    <hyperlink r:id="rId88" ref="M130"/>
    <hyperlink r:id="rId89" ref="M131"/>
    <hyperlink r:id="rId90" ref="M132"/>
    <hyperlink r:id="rId91" ref="M133"/>
    <hyperlink r:id="rId92" ref="M134"/>
    <hyperlink r:id="rId93" location="Variotram" ref="M135"/>
    <hyperlink r:id="rId94" ref="M136"/>
    <hyperlink r:id="rId95" ref="M137"/>
    <hyperlink r:id="rId96" ref="M138"/>
    <hyperlink r:id="rId97" ref="M139"/>
    <hyperlink r:id="rId98" ref="M140"/>
    <hyperlink r:id="rId99" ref="M144"/>
    <hyperlink r:id="rId100" ref="M145"/>
    <hyperlink r:id="rId101" ref="M146"/>
    <hyperlink r:id="rId102" ref="M147"/>
    <hyperlink r:id="rId103" ref="M148"/>
    <hyperlink r:id="rId104" ref="M149"/>
    <hyperlink r:id="rId105" ref="M150"/>
    <hyperlink r:id="rId106" ref="M151"/>
    <hyperlink r:id="rId107" ref="M152"/>
    <hyperlink r:id="rId108" ref="M153"/>
    <hyperlink r:id="rId109" ref="M154"/>
    <hyperlink r:id="rId110" location="T4" ref="M158"/>
    <hyperlink r:id="rId111" ref="M159"/>
    <hyperlink r:id="rId112" ref="M160"/>
    <hyperlink r:id="rId113" ref="M161"/>
    <hyperlink r:id="rId114" ref="M162"/>
    <hyperlink r:id="rId115" ref="M163"/>
    <hyperlink r:id="rId116" ref="M164"/>
    <hyperlink r:id="rId117" ref="M165"/>
    <hyperlink r:id="rId118" ref="M166"/>
    <hyperlink r:id="rId119" location="S70_20__20S200_20__20Light_20Rail_20Solutions_20for_20North_20America_20" ref="M167"/>
  </hyperlinks>
  <drawing r:id="rId120"/>
  <legacyDrawing r:id="rId121"/>
</worksheet>
</file>