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LSIMO\Desktop\projets dimatit\Gestion toner\"/>
    </mc:Choice>
  </mc:AlternateContent>
  <xr:revisionPtr revIDLastSave="0" documentId="13_ncr:1_{6089AAA3-0D09-4CD7-8316-3D94FE54282A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BASE TONERS" sheetId="2" r:id="rId1"/>
    <sheet name="JOURNAL STOCKS" sheetId="1" r:id="rId2"/>
    <sheet name="ETAT DES STOCKS" sheetId="3" r:id="rId3"/>
    <sheet name="Feuil1" sheetId="4" r:id="rId4"/>
  </sheets>
  <definedNames>
    <definedName name="_xlnm._FilterDatabase" localSheetId="2" hidden="1">'ETAT DES STOCKS'!$A$5:$J$5</definedName>
    <definedName name="_xlnm.Print_Area" localSheetId="0">'BASE TONERS'!$A$1:$E$154</definedName>
    <definedName name="_xlnm.Print_Area" localSheetId="2">'ETAT DES STOCKS'!$A$1:$G$152</definedName>
    <definedName name="_xlnm.Print_Area" localSheetId="1">'JOURNAL STOCKS'!$A$1:$F$198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3" l="1"/>
  <c r="B9" i="3"/>
  <c r="B28" i="3"/>
  <c r="C37" i="1"/>
  <c r="C41" i="1"/>
  <c r="B1" i="3"/>
  <c r="A10" i="3"/>
  <c r="C29" i="1"/>
  <c r="C30" i="1"/>
  <c r="C27" i="1"/>
  <c r="C28" i="1"/>
  <c r="C26" i="1"/>
  <c r="C1" i="4"/>
  <c r="B59" i="3"/>
  <c r="A16" i="3"/>
  <c r="B16" i="3" s="1"/>
  <c r="B6" i="3"/>
  <c r="C13" i="1"/>
  <c r="A21" i="3"/>
  <c r="A59" i="3"/>
  <c r="B25" i="3"/>
  <c r="C7" i="1"/>
  <c r="A15" i="3"/>
  <c r="A13" i="3"/>
  <c r="A50" i="3"/>
  <c r="B50" i="3"/>
  <c r="A24" i="3"/>
  <c r="A51" i="3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8" i="1"/>
  <c r="C9" i="1"/>
  <c r="C10" i="1"/>
  <c r="C11" i="1"/>
  <c r="C12" i="1"/>
  <c r="C14" i="1"/>
  <c r="C15" i="1"/>
  <c r="C16" i="1"/>
  <c r="C17" i="1"/>
  <c r="C18" i="1"/>
  <c r="C19" i="1"/>
  <c r="C20" i="1"/>
  <c r="C21" i="1"/>
  <c r="C22" i="1"/>
  <c r="C23" i="1"/>
  <c r="C24" i="1"/>
  <c r="C25" i="1"/>
  <c r="C31" i="1"/>
  <c r="C32" i="1"/>
  <c r="C33" i="1"/>
  <c r="C34" i="1"/>
  <c r="C35" i="1"/>
  <c r="C36" i="1"/>
  <c r="C38" i="1"/>
  <c r="C39" i="1"/>
  <c r="C40" i="1"/>
  <c r="C42" i="1"/>
  <c r="C43" i="1"/>
  <c r="C44" i="1"/>
  <c r="C45" i="1"/>
  <c r="C46" i="1"/>
  <c r="C47" i="1"/>
  <c r="C48" i="1"/>
  <c r="A55" i="3"/>
  <c r="B55" i="3"/>
  <c r="A56" i="3"/>
  <c r="B56" i="3"/>
  <c r="A57" i="3"/>
  <c r="B57" i="3"/>
  <c r="A58" i="3"/>
  <c r="B58" i="3"/>
  <c r="A29" i="3"/>
  <c r="B29" i="3"/>
  <c r="A30" i="3"/>
  <c r="B30" i="3"/>
  <c r="A31" i="3"/>
  <c r="B31" i="3"/>
  <c r="A32" i="3"/>
  <c r="B32" i="3"/>
  <c r="A6" i="3"/>
  <c r="A7" i="3"/>
  <c r="A54" i="3"/>
  <c r="B54" i="3"/>
  <c r="A8" i="3"/>
  <c r="B8" i="3"/>
  <c r="A9" i="3"/>
  <c r="B10" i="3"/>
  <c r="A11" i="3"/>
  <c r="B11" i="3"/>
  <c r="A12" i="3"/>
  <c r="B12" i="3"/>
  <c r="B13" i="3"/>
  <c r="A14" i="3"/>
  <c r="B14" i="3"/>
  <c r="B21" i="3"/>
  <c r="A22" i="3"/>
  <c r="B22" i="3"/>
  <c r="A23" i="3"/>
  <c r="B23" i="3"/>
  <c r="B24" i="3"/>
  <c r="B51" i="3"/>
  <c r="A52" i="3"/>
  <c r="B52" i="3"/>
  <c r="A53" i="3"/>
  <c r="B53" i="3"/>
  <c r="A33" i="3"/>
  <c r="B33" i="3"/>
  <c r="A34" i="3"/>
  <c r="B34" i="3"/>
  <c r="A35" i="3"/>
  <c r="B35" i="3"/>
  <c r="A36" i="3"/>
  <c r="B36" i="3"/>
  <c r="A60" i="3"/>
  <c r="B60" i="3"/>
  <c r="B15" i="3"/>
  <c r="A25" i="3"/>
  <c r="A26" i="3"/>
  <c r="B26" i="3"/>
  <c r="A27" i="3"/>
  <c r="B27" i="3"/>
  <c r="A28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9" i="3"/>
  <c r="B49" i="3"/>
  <c r="A20" i="3"/>
  <c r="B20" i="3"/>
  <c r="A45" i="3"/>
  <c r="B45" i="3"/>
  <c r="A46" i="3"/>
  <c r="B46" i="3"/>
  <c r="A47" i="3"/>
  <c r="B47" i="3"/>
  <c r="A48" i="3"/>
  <c r="B48" i="3"/>
  <c r="A61" i="3"/>
  <c r="B61" i="3"/>
  <c r="A62" i="3"/>
  <c r="B62" i="3"/>
  <c r="A17" i="3"/>
  <c r="B17" i="3"/>
  <c r="A18" i="3"/>
  <c r="B18" i="3"/>
  <c r="A19" i="3"/>
  <c r="B19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F54" i="3" s="1"/>
  <c r="B74" i="3"/>
  <c r="A75" i="3"/>
  <c r="B75" i="3"/>
  <c r="A76" i="3"/>
  <c r="B76" i="3"/>
  <c r="A77" i="3"/>
  <c r="B77" i="3"/>
  <c r="A78" i="3"/>
  <c r="B78" i="3"/>
  <c r="A79" i="3"/>
  <c r="B79" i="3"/>
  <c r="A80" i="3"/>
  <c r="F59" i="3" s="1"/>
  <c r="B80" i="3"/>
  <c r="A81" i="3"/>
  <c r="B81" i="3"/>
  <c r="A82" i="3"/>
  <c r="B82" i="3"/>
  <c r="A83" i="3"/>
  <c r="F21" i="3" s="1"/>
  <c r="G21" i="3" s="1"/>
  <c r="B83" i="3"/>
  <c r="A84" i="3"/>
  <c r="F22" i="3" s="1"/>
  <c r="B84" i="3"/>
  <c r="A85" i="3"/>
  <c r="F23" i="3" s="1"/>
  <c r="B85" i="3"/>
  <c r="A86" i="3"/>
  <c r="B86" i="3"/>
  <c r="A87" i="3"/>
  <c r="F51" i="3" s="1"/>
  <c r="B87" i="3"/>
  <c r="A88" i="3"/>
  <c r="F52" i="3" s="1"/>
  <c r="B88" i="3"/>
  <c r="A89" i="3"/>
  <c r="F53" i="3" s="1"/>
  <c r="G53" i="3" s="1"/>
  <c r="B89" i="3"/>
  <c r="A90" i="3"/>
  <c r="F33" i="3" s="1"/>
  <c r="B90" i="3"/>
  <c r="A91" i="3"/>
  <c r="F34" i="3" s="1"/>
  <c r="B91" i="3"/>
  <c r="A92" i="3"/>
  <c r="F35" i="3" s="1"/>
  <c r="B92" i="3"/>
  <c r="A93" i="3"/>
  <c r="F36" i="3" s="1"/>
  <c r="G36" i="3" s="1"/>
  <c r="B93" i="3"/>
  <c r="A94" i="3"/>
  <c r="F60" i="3" s="1"/>
  <c r="B94" i="3"/>
  <c r="A95" i="3"/>
  <c r="F95" i="3"/>
  <c r="B95" i="3"/>
  <c r="A96" i="3"/>
  <c r="F25" i="3" s="1"/>
  <c r="F96" i="3"/>
  <c r="B96" i="3"/>
  <c r="A97" i="3"/>
  <c r="F26" i="3" s="1"/>
  <c r="F97" i="3"/>
  <c r="B97" i="3"/>
  <c r="A98" i="3"/>
  <c r="F27" i="3" s="1"/>
  <c r="F98" i="3"/>
  <c r="B98" i="3"/>
  <c r="A99" i="3"/>
  <c r="F28" i="3" s="1"/>
  <c r="G28" i="3" s="1"/>
  <c r="F99" i="3"/>
  <c r="B99" i="3"/>
  <c r="A100" i="3"/>
  <c r="F37" i="3" s="1"/>
  <c r="F100" i="3"/>
  <c r="B100" i="3"/>
  <c r="A101" i="3"/>
  <c r="F38" i="3" s="1"/>
  <c r="F101" i="3"/>
  <c r="B101" i="3"/>
  <c r="A102" i="3"/>
  <c r="F39" i="3" s="1"/>
  <c r="F102" i="3"/>
  <c r="B102" i="3"/>
  <c r="A103" i="3"/>
  <c r="F40" i="3" s="1"/>
  <c r="G40" i="3" s="1"/>
  <c r="F103" i="3"/>
  <c r="B103" i="3"/>
  <c r="A104" i="3"/>
  <c r="F41" i="3" s="1"/>
  <c r="G41" i="3" s="1"/>
  <c r="F104" i="3"/>
  <c r="B104" i="3"/>
  <c r="A105" i="3"/>
  <c r="F42" i="3" s="1"/>
  <c r="F105" i="3"/>
  <c r="B105" i="3"/>
  <c r="A106" i="3"/>
  <c r="F43" i="3" s="1"/>
  <c r="F106" i="3"/>
  <c r="B106" i="3"/>
  <c r="A107" i="3"/>
  <c r="F44" i="3" s="1"/>
  <c r="F107" i="3"/>
  <c r="B107" i="3"/>
  <c r="A108" i="3"/>
  <c r="F49" i="3" s="1"/>
  <c r="F108" i="3"/>
  <c r="B108" i="3"/>
  <c r="A109" i="3"/>
  <c r="F109" i="3"/>
  <c r="B109" i="3"/>
  <c r="A110" i="3"/>
  <c r="F45" i="3" s="1"/>
  <c r="F110" i="3"/>
  <c r="B110" i="3"/>
  <c r="A111" i="3"/>
  <c r="F46" i="3" s="1"/>
  <c r="F111" i="3"/>
  <c r="B111" i="3"/>
  <c r="A112" i="3"/>
  <c r="F47" i="3" s="1"/>
  <c r="F112" i="3"/>
  <c r="G112" i="3" s="1"/>
  <c r="B112" i="3"/>
  <c r="A113" i="3"/>
  <c r="F113" i="3"/>
  <c r="B113" i="3"/>
  <c r="A114" i="3"/>
  <c r="F61" i="3" s="1"/>
  <c r="F114" i="3"/>
  <c r="B114" i="3"/>
  <c r="A115" i="3"/>
  <c r="F62" i="3" s="1"/>
  <c r="F115" i="3"/>
  <c r="B115" i="3"/>
  <c r="A116" i="3"/>
  <c r="F16" i="3" s="1"/>
  <c r="G16" i="3" s="1"/>
  <c r="F116" i="3"/>
  <c r="G116" i="3" s="1"/>
  <c r="B116" i="3"/>
  <c r="A117" i="3"/>
  <c r="F17" i="3" s="1"/>
  <c r="F117" i="3"/>
  <c r="B117" i="3"/>
  <c r="A118" i="3"/>
  <c r="F118" i="3"/>
  <c r="B118" i="3"/>
  <c r="A119" i="3"/>
  <c r="F19" i="3" s="1"/>
  <c r="F119" i="3"/>
  <c r="B119" i="3"/>
  <c r="A120" i="3"/>
  <c r="F120" i="3"/>
  <c r="B120" i="3"/>
  <c r="A121" i="3"/>
  <c r="F63" i="3" s="1"/>
  <c r="F121" i="3"/>
  <c r="G121" i="3" s="1"/>
  <c r="B121" i="3"/>
  <c r="A122" i="3"/>
  <c r="F64" i="3" s="1"/>
  <c r="F122" i="3"/>
  <c r="B122" i="3"/>
  <c r="A123" i="3"/>
  <c r="F65" i="3" s="1"/>
  <c r="F123" i="3"/>
  <c r="B123" i="3"/>
  <c r="A124" i="3"/>
  <c r="F66" i="3" s="1"/>
  <c r="F124" i="3"/>
  <c r="B124" i="3"/>
  <c r="A125" i="3"/>
  <c r="F67" i="3" s="1"/>
  <c r="F125" i="3"/>
  <c r="B125" i="3"/>
  <c r="A126" i="3"/>
  <c r="F68" i="3" s="1"/>
  <c r="F126" i="3"/>
  <c r="B126" i="3"/>
  <c r="A127" i="3"/>
  <c r="F69" i="3" s="1"/>
  <c r="G69" i="3" s="1"/>
  <c r="F127" i="3"/>
  <c r="B127" i="3"/>
  <c r="A128" i="3"/>
  <c r="F70" i="3" s="1"/>
  <c r="F128" i="3"/>
  <c r="G128" i="3" s="1"/>
  <c r="B128" i="3"/>
  <c r="A129" i="3"/>
  <c r="F71" i="3" s="1"/>
  <c r="F129" i="3"/>
  <c r="B129" i="3"/>
  <c r="A130" i="3"/>
  <c r="F72" i="3" s="1"/>
  <c r="F130" i="3"/>
  <c r="B130" i="3"/>
  <c r="A131" i="3"/>
  <c r="F73" i="3" s="1"/>
  <c r="G73" i="3" s="1"/>
  <c r="F131" i="3"/>
  <c r="B131" i="3"/>
  <c r="A132" i="3"/>
  <c r="F74" i="3" s="1"/>
  <c r="F132" i="3"/>
  <c r="G132" i="3" s="1"/>
  <c r="B132" i="3"/>
  <c r="A133" i="3"/>
  <c r="F75" i="3" s="1"/>
  <c r="F133" i="3"/>
  <c r="B133" i="3"/>
  <c r="A134" i="3"/>
  <c r="F76" i="3" s="1"/>
  <c r="F134" i="3"/>
  <c r="B134" i="3"/>
  <c r="A135" i="3"/>
  <c r="F77" i="3" s="1"/>
  <c r="F135" i="3"/>
  <c r="B135" i="3"/>
  <c r="A136" i="3"/>
  <c r="F78" i="3" s="1"/>
  <c r="F136" i="3"/>
  <c r="B136" i="3"/>
  <c r="A137" i="3"/>
  <c r="F79" i="3" s="1"/>
  <c r="F137" i="3"/>
  <c r="B137" i="3"/>
  <c r="A138" i="3"/>
  <c r="F80" i="3" s="1"/>
  <c r="F138" i="3"/>
  <c r="B138" i="3"/>
  <c r="A139" i="3"/>
  <c r="F81" i="3" s="1"/>
  <c r="G81" i="3" s="1"/>
  <c r="F139" i="3"/>
  <c r="B139" i="3"/>
  <c r="A140" i="3"/>
  <c r="F82" i="3" s="1"/>
  <c r="F140" i="3"/>
  <c r="G140" i="3" s="1"/>
  <c r="B140" i="3"/>
  <c r="A141" i="3"/>
  <c r="F83" i="3" s="1"/>
  <c r="F141" i="3"/>
  <c r="B141" i="3"/>
  <c r="A142" i="3"/>
  <c r="F84" i="3" s="1"/>
  <c r="F142" i="3"/>
  <c r="B142" i="3"/>
  <c r="A143" i="3"/>
  <c r="F85" i="3" s="1"/>
  <c r="G85" i="3" s="1"/>
  <c r="F143" i="3"/>
  <c r="B143" i="3"/>
  <c r="A144" i="3"/>
  <c r="F86" i="3" s="1"/>
  <c r="G86" i="3" s="1"/>
  <c r="F144" i="3"/>
  <c r="G144" i="3" s="1"/>
  <c r="B144" i="3"/>
  <c r="A145" i="3"/>
  <c r="F87" i="3" s="1"/>
  <c r="F145" i="3"/>
  <c r="B145" i="3"/>
  <c r="A146" i="3"/>
  <c r="F88" i="3" s="1"/>
  <c r="F146" i="3"/>
  <c r="B146" i="3"/>
  <c r="A147" i="3"/>
  <c r="F89" i="3" s="1"/>
  <c r="F147" i="3"/>
  <c r="B147" i="3"/>
  <c r="A148" i="3"/>
  <c r="F90" i="3" s="1"/>
  <c r="F148" i="3"/>
  <c r="B148" i="3"/>
  <c r="A149" i="3"/>
  <c r="F91" i="3" s="1"/>
  <c r="F149" i="3"/>
  <c r="B149" i="3"/>
  <c r="A150" i="3"/>
  <c r="F92" i="3" s="1"/>
  <c r="F150" i="3"/>
  <c r="B150" i="3"/>
  <c r="A151" i="3"/>
  <c r="F93" i="3" s="1"/>
  <c r="F151" i="3"/>
  <c r="B151" i="3"/>
  <c r="A152" i="3"/>
  <c r="F94" i="3" s="1"/>
  <c r="F152" i="3"/>
  <c r="B152" i="3"/>
  <c r="E70" i="3"/>
  <c r="G70" i="3"/>
  <c r="E76" i="3"/>
  <c r="G76" i="3" s="1"/>
  <c r="E73" i="3"/>
  <c r="E108" i="3"/>
  <c r="G108" i="3" s="1"/>
  <c r="E105" i="3"/>
  <c r="G105" i="3"/>
  <c r="E102" i="3"/>
  <c r="G102" i="3" s="1"/>
  <c r="E140" i="3"/>
  <c r="E137" i="3"/>
  <c r="G137" i="3" s="1"/>
  <c r="E134" i="3"/>
  <c r="G134" i="3"/>
  <c r="G39" i="3"/>
  <c r="E25" i="3"/>
  <c r="G25" i="3"/>
  <c r="E148" i="3"/>
  <c r="G148" i="3" s="1"/>
  <c r="E145" i="3"/>
  <c r="G145" i="3"/>
  <c r="E142" i="3"/>
  <c r="G142" i="3" s="1"/>
  <c r="E116" i="3"/>
  <c r="E113" i="3"/>
  <c r="G113" i="3" s="1"/>
  <c r="E110" i="3"/>
  <c r="G110" i="3"/>
  <c r="E84" i="3"/>
  <c r="G84" i="3" s="1"/>
  <c r="E81" i="3"/>
  <c r="E78" i="3"/>
  <c r="G78" i="3" s="1"/>
  <c r="E45" i="3"/>
  <c r="G45" i="3"/>
  <c r="G44" i="3"/>
  <c r="E41" i="3"/>
  <c r="E58" i="3"/>
  <c r="E55" i="3"/>
  <c r="E150" i="3"/>
  <c r="G150" i="3"/>
  <c r="E124" i="3"/>
  <c r="G124" i="3"/>
  <c r="E121" i="3"/>
  <c r="E118" i="3"/>
  <c r="G118" i="3"/>
  <c r="E92" i="3"/>
  <c r="G92" i="3"/>
  <c r="E89" i="3"/>
  <c r="G89" i="3"/>
  <c r="E86" i="3"/>
  <c r="G18" i="3"/>
  <c r="E62" i="3"/>
  <c r="G62" i="3" s="1"/>
  <c r="E47" i="3"/>
  <c r="G47" i="3"/>
  <c r="G24" i="3"/>
  <c r="E21" i="3"/>
  <c r="E59" i="3"/>
  <c r="G59" i="3"/>
  <c r="G30" i="3"/>
  <c r="E132" i="3"/>
  <c r="E129" i="3"/>
  <c r="G129" i="3" s="1"/>
  <c r="E126" i="3"/>
  <c r="G126" i="3"/>
  <c r="E100" i="3"/>
  <c r="G100" i="3" s="1"/>
  <c r="E97" i="3"/>
  <c r="G97" i="3"/>
  <c r="E94" i="3"/>
  <c r="G94" i="3" s="1"/>
  <c r="E68" i="3"/>
  <c r="G68" i="3"/>
  <c r="E65" i="3"/>
  <c r="G65" i="3" s="1"/>
  <c r="E60" i="3"/>
  <c r="G60" i="3"/>
  <c r="G34" i="3"/>
  <c r="G52" i="3"/>
  <c r="E6" i="3"/>
  <c r="G6" i="3"/>
  <c r="E151" i="3"/>
  <c r="G151" i="3" s="1"/>
  <c r="E135" i="3"/>
  <c r="G135" i="3"/>
  <c r="E111" i="3"/>
  <c r="G111" i="3" s="1"/>
  <c r="E103" i="3"/>
  <c r="G103" i="3"/>
  <c r="E95" i="3"/>
  <c r="G95" i="3" s="1"/>
  <c r="E87" i="3"/>
  <c r="G87" i="3"/>
  <c r="E79" i="3"/>
  <c r="G79" i="3" s="1"/>
  <c r="E71" i="3"/>
  <c r="G71" i="3"/>
  <c r="E63" i="3"/>
  <c r="G63" i="3" s="1"/>
  <c r="G48" i="3"/>
  <c r="E42" i="3"/>
  <c r="G42" i="3"/>
  <c r="G26" i="3"/>
  <c r="E13" i="3"/>
  <c r="G13" i="3"/>
  <c r="E143" i="3"/>
  <c r="G143" i="3"/>
  <c r="E127" i="3"/>
  <c r="G127" i="3"/>
  <c r="E119" i="3"/>
  <c r="G119" i="3"/>
  <c r="E56" i="3"/>
  <c r="E152" i="3"/>
  <c r="G152" i="3" s="1"/>
  <c r="E149" i="3"/>
  <c r="G149" i="3"/>
  <c r="E146" i="3"/>
  <c r="G146" i="3" s="1"/>
  <c r="E144" i="3"/>
  <c r="E141" i="3"/>
  <c r="G141" i="3" s="1"/>
  <c r="E138" i="3"/>
  <c r="G138" i="3"/>
  <c r="E136" i="3"/>
  <c r="G136" i="3" s="1"/>
  <c r="E133" i="3"/>
  <c r="G133" i="3"/>
  <c r="E130" i="3"/>
  <c r="G130" i="3" s="1"/>
  <c r="E128" i="3"/>
  <c r="E125" i="3"/>
  <c r="G125" i="3" s="1"/>
  <c r="E122" i="3"/>
  <c r="G122" i="3"/>
  <c r="E120" i="3"/>
  <c r="G120" i="3" s="1"/>
  <c r="E117" i="3"/>
  <c r="G117" i="3"/>
  <c r="E114" i="3"/>
  <c r="G114" i="3" s="1"/>
  <c r="E112" i="3"/>
  <c r="E109" i="3"/>
  <c r="G109" i="3" s="1"/>
  <c r="E106" i="3"/>
  <c r="G106" i="3"/>
  <c r="E104" i="3"/>
  <c r="G104" i="3" s="1"/>
  <c r="E101" i="3"/>
  <c r="G101" i="3"/>
  <c r="E98" i="3"/>
  <c r="G98" i="3" s="1"/>
  <c r="E96" i="3"/>
  <c r="G96" i="3"/>
  <c r="E93" i="3"/>
  <c r="G93" i="3" s="1"/>
  <c r="E90" i="3"/>
  <c r="G90" i="3"/>
  <c r="E88" i="3"/>
  <c r="G88" i="3" s="1"/>
  <c r="E85" i="3"/>
  <c r="E82" i="3"/>
  <c r="G82" i="3" s="1"/>
  <c r="E80" i="3"/>
  <c r="G80" i="3"/>
  <c r="E77" i="3"/>
  <c r="G77" i="3" s="1"/>
  <c r="E74" i="3"/>
  <c r="G74" i="3"/>
  <c r="E72" i="3"/>
  <c r="G72" i="3" s="1"/>
  <c r="E69" i="3"/>
  <c r="E66" i="3"/>
  <c r="G66" i="3" s="1"/>
  <c r="E64" i="3"/>
  <c r="G64" i="3"/>
  <c r="G19" i="3"/>
  <c r="E61" i="3"/>
  <c r="G61" i="3"/>
  <c r="E46" i="3"/>
  <c r="G46" i="3" s="1"/>
  <c r="G49" i="3"/>
  <c r="E43" i="3"/>
  <c r="G43" i="3"/>
  <c r="E37" i="3"/>
  <c r="G37" i="3"/>
  <c r="G27" i="3"/>
  <c r="G15" i="3"/>
  <c r="G35" i="3"/>
  <c r="G33" i="3"/>
  <c r="G51" i="3"/>
  <c r="E22" i="3"/>
  <c r="G22" i="3"/>
  <c r="G14" i="3"/>
  <c r="E12" i="3"/>
  <c r="G12" i="3" s="1"/>
  <c r="E54" i="3"/>
  <c r="G54" i="3"/>
  <c r="E57" i="3"/>
  <c r="E147" i="3"/>
  <c r="G147" i="3"/>
  <c r="E139" i="3"/>
  <c r="G139" i="3"/>
  <c r="E131" i="3"/>
  <c r="G131" i="3"/>
  <c r="E123" i="3"/>
  <c r="G123" i="3"/>
  <c r="E115" i="3"/>
  <c r="G115" i="3"/>
  <c r="E107" i="3"/>
  <c r="G107" i="3"/>
  <c r="E99" i="3"/>
  <c r="G99" i="3"/>
  <c r="E91" i="3"/>
  <c r="G91" i="3"/>
  <c r="E83" i="3"/>
  <c r="G83" i="3"/>
  <c r="E75" i="3"/>
  <c r="G75" i="3"/>
  <c r="E67" i="3"/>
  <c r="G67" i="3"/>
  <c r="G17" i="3"/>
  <c r="G20" i="3"/>
  <c r="G38" i="3"/>
  <c r="E23" i="3"/>
  <c r="G23" i="3"/>
  <c r="G11" i="3" l="1"/>
  <c r="G10" i="3"/>
  <c r="G9" i="3"/>
  <c r="G8" i="3"/>
  <c r="G7" i="3"/>
  <c r="F32" i="3"/>
  <c r="G32" i="3" s="1"/>
  <c r="G31" i="3"/>
  <c r="G29" i="3"/>
  <c r="F58" i="3"/>
  <c r="G58" i="3" s="1"/>
  <c r="F57" i="3"/>
  <c r="G57" i="3" s="1"/>
  <c r="F56" i="3"/>
  <c r="G56" i="3" s="1"/>
  <c r="F55" i="3"/>
  <c r="G55" i="3" s="1"/>
  <c r="F50" i="3"/>
  <c r="G50" i="3" s="1"/>
  <c r="J5" i="3" s="1"/>
</calcChain>
</file>

<file path=xl/sharedStrings.xml><?xml version="1.0" encoding="utf-8"?>
<sst xmlns="http://schemas.openxmlformats.org/spreadsheetml/2006/main" count="301" uniqueCount="234">
  <si>
    <t>Base Toners</t>
  </si>
  <si>
    <t>Saisir dans les cases vertes uniquement</t>
  </si>
  <si>
    <t>Ne pas intercaler de ligne ; ne pas laisser de ligne vierge</t>
  </si>
  <si>
    <t>Référence produit</t>
  </si>
  <si>
    <t>Description</t>
  </si>
  <si>
    <t>TNP79C</t>
  </si>
  <si>
    <t>KONICA MINOLTA BizHub C3350i (couleur:bleu)</t>
  </si>
  <si>
    <t>TNP79Y</t>
  </si>
  <si>
    <t>KONICA MINOLTA BizHub C3350i (couleur:jaune)</t>
  </si>
  <si>
    <t>TNP79M</t>
  </si>
  <si>
    <t>KONICA MINOLTA BizHub C3350i (couleur:magenta)</t>
  </si>
  <si>
    <t>TNP79K</t>
  </si>
  <si>
    <t>KONICA MINOLTA BizHub C3350i (couleur:noir)</t>
  </si>
  <si>
    <t>126A CE310A</t>
  </si>
  <si>
    <t>HP LaserJet CP1025 (couleur:noir)</t>
  </si>
  <si>
    <t>126A CE311A</t>
  </si>
  <si>
    <t>HP LaserJet CP1025 (couleur:bleu)</t>
  </si>
  <si>
    <t>126A CE312A</t>
  </si>
  <si>
    <t>HP LaserJet CP1025  (couleur:jaune)</t>
  </si>
  <si>
    <t>126A CE313A</t>
  </si>
  <si>
    <t>HP LaserJet CP1025  (couleur:magenta)</t>
  </si>
  <si>
    <t>05A</t>
  </si>
  <si>
    <t>HP LaserJet P2055d, P2035, P1102, P2005</t>
  </si>
  <si>
    <t>35A</t>
  </si>
  <si>
    <t>HP LaserJet P1005</t>
  </si>
  <si>
    <t>932XL k</t>
  </si>
  <si>
    <t>HP Officejet 7110 a3 noir</t>
  </si>
  <si>
    <t>128A</t>
  </si>
  <si>
    <t>HP LaserJet CM1415fn</t>
  </si>
  <si>
    <t>C13S015336</t>
  </si>
  <si>
    <t>EPSON LQ-2090</t>
  </si>
  <si>
    <t>C13S015337</t>
  </si>
  <si>
    <t>EPSON LQ-590</t>
  </si>
  <si>
    <t>80A</t>
  </si>
  <si>
    <t>HP LaserJet Pro 400 M401dn</t>
  </si>
  <si>
    <t>TN323</t>
  </si>
  <si>
    <t>KONICA MINOLTA BIZHUB 287</t>
  </si>
  <si>
    <t>1230D</t>
  </si>
  <si>
    <t>RICOOH Aficio MP2000</t>
  </si>
  <si>
    <t>06A</t>
  </si>
  <si>
    <t>HP LaserJet 3100, HP LaserJet 3100AIO, HP LaserJet 3100SE, HP LaserJet 3100XIHP LaserJet 3150, HP LaserJet 3150CXI</t>
  </si>
  <si>
    <t>05A/80A</t>
  </si>
  <si>
    <t>HP LaserJet Pro 400/ M401dn</t>
  </si>
  <si>
    <t>TN322</t>
  </si>
  <si>
    <t>KONICA MINOLTA BIZHUB 284E</t>
  </si>
  <si>
    <t>415A W2030A</t>
  </si>
  <si>
    <t>HP LaserJet MFP M479fdn (couleur:noir)</t>
  </si>
  <si>
    <t>415A W2031A</t>
  </si>
  <si>
    <t>HP LaserJet MFP M479fdn (couleur:blue)</t>
  </si>
  <si>
    <t>415A W2032A</t>
  </si>
  <si>
    <t>HP LaserJet MFP M479fdn (couleur:jaune)</t>
  </si>
  <si>
    <t>415A W2033A</t>
  </si>
  <si>
    <t>HP LaserJet MFP M479fdn (couleur:magenta)</t>
  </si>
  <si>
    <t>933XL M</t>
  </si>
  <si>
    <t>HP Officejet 7110 a3 magenta</t>
  </si>
  <si>
    <t>933XL Y</t>
  </si>
  <si>
    <t>HP Officejet 7110 a3 jaune</t>
  </si>
  <si>
    <t>933XL C</t>
  </si>
  <si>
    <t>HP Officejet 7110 a3 bleu</t>
  </si>
  <si>
    <t>TN324K</t>
  </si>
  <si>
    <t>KONICA BZ NOIR</t>
  </si>
  <si>
    <t>TN324C</t>
  </si>
  <si>
    <t>KONICA BZ BLEU</t>
  </si>
  <si>
    <t>TN324Y</t>
  </si>
  <si>
    <t>KONICA BZ JAUNE</t>
  </si>
  <si>
    <t>TN324M</t>
  </si>
  <si>
    <t>KONICA BZ MAGENTA</t>
  </si>
  <si>
    <t>106R01413</t>
  </si>
  <si>
    <t>XEROX WorkCenter 5222</t>
  </si>
  <si>
    <t>85A</t>
  </si>
  <si>
    <t>HP LaserJet P1102</t>
  </si>
  <si>
    <t>216A W2410A</t>
  </si>
  <si>
    <t>HP Color LaserJet Pro M182n (couleur:noir)</t>
  </si>
  <si>
    <t>216A W2411A</t>
  </si>
  <si>
    <t>HP Color LaserJet Pro M182n (couleur:bleu)</t>
  </si>
  <si>
    <t>216A W2412A</t>
  </si>
  <si>
    <t>HP Color LaserJet Pro M182n (couleur:jaune)</t>
  </si>
  <si>
    <t>216A W2413A</t>
  </si>
  <si>
    <t>HP Color LaserJet Pro M182n (couleur:magenta)</t>
  </si>
  <si>
    <t>305A CE413A</t>
  </si>
  <si>
    <t>HP LaserJet Pro 300 (couleur:noir).</t>
  </si>
  <si>
    <t>305A CE412A</t>
  </si>
  <si>
    <t>HP LaserJet Pro 300 (couleur:blue).</t>
  </si>
  <si>
    <t>305A CE411A</t>
  </si>
  <si>
    <t>HP LaserJet Pro 300 (couleur:jaune).</t>
  </si>
  <si>
    <t>305A CE410A</t>
  </si>
  <si>
    <t>HP LaserJet Pro 300 (couleur:magenta).</t>
  </si>
  <si>
    <t>128A CE320A</t>
  </si>
  <si>
    <t>HP LaserJet CM1415fn (couleur:noir)</t>
  </si>
  <si>
    <t>128A CE321A</t>
  </si>
  <si>
    <t>HP LaserJet CM1415fn (couleur:bleu)</t>
  </si>
  <si>
    <t>128A CE322A</t>
  </si>
  <si>
    <t>HP LaserJet CM1415fn (couleur:jaune)</t>
  </si>
  <si>
    <t>128A CE323A</t>
  </si>
  <si>
    <t>HP LaserJet CM1415fn (couleur:magenta)</t>
  </si>
  <si>
    <t>53A</t>
  </si>
  <si>
    <t>HP LaserJet M2727, P2012, P2013, P2014, P2014N, P2015, P2015D, P2015DN, P2015n, P2015X, HP M 2727, HP P 2012, 2013, 2014, 2014N, 2015, 2015DN, 2015N, 2015X.</t>
  </si>
  <si>
    <t>122A</t>
  </si>
  <si>
    <t>HP LaserJet 2550, 2550L, 2820, 2840</t>
  </si>
  <si>
    <t>125A CB540A</t>
  </si>
  <si>
    <t>HP Color LaserJet CM1312/CP1215/CP1217/CP1515/CP1518</t>
  </si>
  <si>
    <t>125A CB541A</t>
  </si>
  <si>
    <t>125A CB542A</t>
  </si>
  <si>
    <t>125A CB543A</t>
  </si>
  <si>
    <t>HP Color LaserJet (couleur :Magenta)</t>
  </si>
  <si>
    <t>TN350/2000/2005/2025/2050</t>
  </si>
  <si>
    <t>DIAMOND compatible avec: BROTHER HL-2030/2040/2070/2035/2037/2037E &amp; BROTHER DCP-7010/7020/7025 &amp; BROTHER MFC-7220/7225N/7420/7820/7820N &amp; BROTHER INTELIFAX-2820/2920/2910 &amp; XEROX DOCUPRINT 203A/204A</t>
  </si>
  <si>
    <t>DR350/DR2000/DR2005/DR2025</t>
  </si>
  <si>
    <t>DIAMOND compatible avec: BROTHER HL-2035/2040/2045/2070 &amp; BROTHER DCP-7010/7020/7025 &amp; BROTHER MFC-7220/7225/7420/7820 &amp; BROTHER FAX-2820/2920</t>
  </si>
  <si>
    <t>TNP80C</t>
  </si>
  <si>
    <t>TNP80Y</t>
  </si>
  <si>
    <t>TNP80M</t>
  </si>
  <si>
    <t>TNP80K</t>
  </si>
  <si>
    <t>DAF</t>
  </si>
  <si>
    <t>NULL0000000000059</t>
  </si>
  <si>
    <t>NULL0000000000060</t>
  </si>
  <si>
    <t>NULL0000000000061</t>
  </si>
  <si>
    <t>NULL0000000000062</t>
  </si>
  <si>
    <t>NULL0000000000063</t>
  </si>
  <si>
    <t>NULL0000000000064</t>
  </si>
  <si>
    <t>NULL0000000000065</t>
  </si>
  <si>
    <t>NULL0000000000066</t>
  </si>
  <si>
    <t>NULL0000000000067</t>
  </si>
  <si>
    <t>NULL0000000000068</t>
  </si>
  <si>
    <t>NULL0000000000069</t>
  </si>
  <si>
    <t>NULL0000000000070</t>
  </si>
  <si>
    <t>NULL0000000000071</t>
  </si>
  <si>
    <t>NULL0000000000072</t>
  </si>
  <si>
    <t>NULL0000000000073</t>
  </si>
  <si>
    <t>NULL0000000000074</t>
  </si>
  <si>
    <t>NULL0000000000075</t>
  </si>
  <si>
    <t>NULL0000000000076</t>
  </si>
  <si>
    <t>NULL0000000000077</t>
  </si>
  <si>
    <t>NULL0000000000078</t>
  </si>
  <si>
    <t>NULL0000000000079</t>
  </si>
  <si>
    <t>NULL0000000000080</t>
  </si>
  <si>
    <t>NULL0000000000081</t>
  </si>
  <si>
    <t>NULL0000000000082</t>
  </si>
  <si>
    <t>NULL0000000000083</t>
  </si>
  <si>
    <t>NULL0000000000084</t>
  </si>
  <si>
    <t>NULL0000000000085</t>
  </si>
  <si>
    <t>NULL0000000000086</t>
  </si>
  <si>
    <t>NULL0000000000087</t>
  </si>
  <si>
    <t>NULL0000000000088</t>
  </si>
  <si>
    <t>NULL0000000000089</t>
  </si>
  <si>
    <t>NULL0000000000090</t>
  </si>
  <si>
    <t>NULL0000000000091</t>
  </si>
  <si>
    <t>NULL0000000000092</t>
  </si>
  <si>
    <t>NULL0000000000093</t>
  </si>
  <si>
    <t>NULL0000000000094</t>
  </si>
  <si>
    <t>NULL0000000000095</t>
  </si>
  <si>
    <t>NULL0000000000096</t>
  </si>
  <si>
    <t>NULL0000000000097</t>
  </si>
  <si>
    <t>NULL0000000000098</t>
  </si>
  <si>
    <t>NULL0000000000099</t>
  </si>
  <si>
    <t>NULL0000000000100</t>
  </si>
  <si>
    <t>NULL0000000000101</t>
  </si>
  <si>
    <t>NULL0000000000102</t>
  </si>
  <si>
    <t>NULL0000000000103</t>
  </si>
  <si>
    <t>NULL0000000000104</t>
  </si>
  <si>
    <t>NULL0000000000105</t>
  </si>
  <si>
    <t>NULL0000000000106</t>
  </si>
  <si>
    <t>NULL0000000000107</t>
  </si>
  <si>
    <t>NULL0000000000108</t>
  </si>
  <si>
    <t>NULL0000000000109</t>
  </si>
  <si>
    <t>NULL0000000000110</t>
  </si>
  <si>
    <t>NULL0000000000111</t>
  </si>
  <si>
    <t>NULL0000000000112</t>
  </si>
  <si>
    <t>NULL0000000000113</t>
  </si>
  <si>
    <t>NULL0000000000114</t>
  </si>
  <si>
    <t>NULL0000000000115</t>
  </si>
  <si>
    <t>NULL0000000000116</t>
  </si>
  <si>
    <t>NULL0000000000117</t>
  </si>
  <si>
    <t>NULL0000000000118</t>
  </si>
  <si>
    <t>NULL0000000000119</t>
  </si>
  <si>
    <t>NULL0000000000120</t>
  </si>
  <si>
    <t>NULL0000000000121</t>
  </si>
  <si>
    <t>NULL0000000000122</t>
  </si>
  <si>
    <t>NULL0000000000123</t>
  </si>
  <si>
    <t>NULL0000000000124</t>
  </si>
  <si>
    <t>NULL0000000000125</t>
  </si>
  <si>
    <t>NULL0000000000126</t>
  </si>
  <si>
    <t>NULL0000000000127</t>
  </si>
  <si>
    <t>NULL0000000000128</t>
  </si>
  <si>
    <t>NULL0000000000129</t>
  </si>
  <si>
    <t>NULL0000000000130</t>
  </si>
  <si>
    <t>NULL0000000000131</t>
  </si>
  <si>
    <t>NULL0000000000132</t>
  </si>
  <si>
    <t>NULL0000000000133</t>
  </si>
  <si>
    <t>NULL0000000000134</t>
  </si>
  <si>
    <t>NULL0000000000135</t>
  </si>
  <si>
    <t>NULL0000000000136</t>
  </si>
  <si>
    <t>NULL0000000000137</t>
  </si>
  <si>
    <t>NULL0000000000138</t>
  </si>
  <si>
    <t>NULL0000000000139</t>
  </si>
  <si>
    <t>NULL0000000000140</t>
  </si>
  <si>
    <t>NULL0000000000141</t>
  </si>
  <si>
    <t>NULL0000000000142</t>
  </si>
  <si>
    <t>NULL0000000000143</t>
  </si>
  <si>
    <t>NULL0000000000144</t>
  </si>
  <si>
    <t>NULL0000000000145</t>
  </si>
  <si>
    <t>NULL0000000000146</t>
  </si>
  <si>
    <t>NULL0000000000147</t>
  </si>
  <si>
    <t>NULL0000000000148</t>
  </si>
  <si>
    <t>Journal des entrées et sorties de stock</t>
  </si>
  <si>
    <r>
      <t xml:space="preserve">Date du mouvement </t>
    </r>
    <r>
      <rPr>
        <i/>
        <sz val="12"/>
        <color theme="1"/>
        <rFont val="Calibri"/>
        <family val="2"/>
        <scheme val="minor"/>
      </rPr>
      <t>(Ctrl + touche ;)</t>
    </r>
  </si>
  <si>
    <t>Choisir référence du produit</t>
  </si>
  <si>
    <t>Rappel description produit</t>
  </si>
  <si>
    <t>Entrées</t>
  </si>
  <si>
    <r>
      <rPr>
        <b/>
        <sz val="12"/>
        <color theme="1"/>
        <rFont val="Calibri"/>
        <family val="2"/>
        <scheme val="minor"/>
      </rPr>
      <t>Sorties</t>
    </r>
    <r>
      <rPr>
        <b/>
        <sz val="9"/>
        <color theme="1"/>
        <rFont val="Calibri"/>
        <family val="2"/>
        <scheme val="minor"/>
      </rPr>
      <t xml:space="preserve"> (y compris pertes et casse)</t>
    </r>
  </si>
  <si>
    <t>(pour ajuster le stock)</t>
  </si>
  <si>
    <t>Etat des stocks à jour au:</t>
  </si>
  <si>
    <t>Utilisateur</t>
  </si>
  <si>
    <t>Stock initial</t>
  </si>
  <si>
    <t>Somme des entrées</t>
  </si>
  <si>
    <t>Somme des sorties</t>
  </si>
  <si>
    <t>Stock Final</t>
  </si>
  <si>
    <t>STOCK TOTAL DIPONOBLE:</t>
  </si>
  <si>
    <t>ROUTABI, ABYAA, ELCASSER, HANDAOUI, ILHA, JADLI</t>
  </si>
  <si>
    <t xml:space="preserve">BARGAOUI, LAEIAL, TARGHAOUI, BENNAJI, HAMAOUI, NASSIRI, BAHTANE, ELGHAZOUANI, </t>
  </si>
  <si>
    <t>LAHSAK, HACIDI, DARIF, DANNI, CHEFAAOUI, BIRKOUCH, LAAOUATNI</t>
  </si>
  <si>
    <t>LAEIAL, ELMOUSAOUI, BAIROUNE, ANJAR, HAMRAS, HANFOURI, BIHIR</t>
  </si>
  <si>
    <t>NASSIRA JAWADI</t>
  </si>
  <si>
    <t>LOCATION (RH, COMMERCE, ACHAT, COMPTABILITE,...)</t>
  </si>
  <si>
    <t>arkeos</t>
  </si>
  <si>
    <t>SERVICE ACHAT, …</t>
  </si>
  <si>
    <t>assisstance DG</t>
  </si>
  <si>
    <t>KHOTBI,LOUANI, LAMIRI,ELMOUAFIK, ASSOULIMANI,ILHA</t>
  </si>
  <si>
    <t>DG</t>
  </si>
  <si>
    <t>inconnu</t>
  </si>
  <si>
    <t>FATIMA MOUSTAFHIM</t>
  </si>
  <si>
    <t>KHADIJA CHOUKHMANE</t>
  </si>
  <si>
    <t>MOHAMED MRINI</t>
  </si>
  <si>
    <t xml:space="preserve">CHIHAB BACIM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</si>
</sst>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4"/>
      <color theme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A5A5A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 wrapText="1"/>
    </xf>
    <xf numFmtId="0" fontId="4" fillId="0" borderId="0" xfId="0" applyFont="1"/>
    <xf numFmtId="0" fontId="1" fillId="2" borderId="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" fillId="0" borderId="0" xfId="0" applyFont="1"/>
    <xf numFmtId="0" fontId="8" fillId="0" borderId="0" xfId="0" applyFont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0" borderId="5" xfId="0" applyBorder="1"/>
    <xf numFmtId="0" fontId="0" fillId="3" borderId="5" xfId="0" applyFill="1" applyBorder="1" applyProtection="1">
      <protection locked="0"/>
    </xf>
    <xf numFmtId="0" fontId="1" fillId="0" borderId="5" xfId="0" applyFont="1" applyBorder="1"/>
    <xf numFmtId="0" fontId="2" fillId="2" borderId="0" xfId="0" applyFont="1" applyFill="1" applyAlignment="1">
      <alignment horizontal="center" vertical="center" wrapText="1"/>
    </xf>
    <xf numFmtId="0" fontId="0" fillId="5" borderId="5" xfId="0" applyFill="1" applyBorder="1"/>
    <xf numFmtId="0" fontId="0" fillId="6" borderId="5" xfId="0" applyFill="1" applyBorder="1"/>
    <xf numFmtId="14" fontId="0" fillId="3" borderId="5" xfId="0" applyNumberFormat="1" applyFill="1" applyBorder="1" applyAlignment="1" applyProtection="1">
      <alignment horizontal="left"/>
      <protection locked="0"/>
    </xf>
    <xf numFmtId="0" fontId="9" fillId="2" borderId="0" xfId="0" applyFont="1" applyFill="1" applyAlignment="1">
      <alignment horizontal="center" vertical="center" wrapText="1"/>
    </xf>
    <xf numFmtId="0" fontId="0" fillId="3" borderId="4" xfId="0" applyFill="1" applyBorder="1" applyAlignment="1" applyProtection="1">
      <alignment horizontal="center" vertical="center" wrapText="1"/>
      <protection locked="0"/>
    </xf>
    <xf numFmtId="0" fontId="0" fillId="3" borderId="11" xfId="0" applyFill="1" applyBorder="1" applyProtection="1">
      <protection locked="0"/>
    </xf>
    <xf numFmtId="0" fontId="0" fillId="3" borderId="10" xfId="0" applyFill="1" applyBorder="1" applyProtection="1">
      <protection locked="0"/>
    </xf>
    <xf numFmtId="0" fontId="0" fillId="0" borderId="6" xfId="0" applyBorder="1"/>
    <xf numFmtId="0" fontId="0" fillId="0" borderId="9" xfId="0" applyBorder="1"/>
    <xf numFmtId="0" fontId="0" fillId="0" borderId="8" xfId="0" applyBorder="1"/>
    <xf numFmtId="0" fontId="0" fillId="7" borderId="5" xfId="0" applyFill="1" applyBorder="1"/>
    <xf numFmtId="0" fontId="0" fillId="7" borderId="5" xfId="0" applyFill="1" applyBorder="1" applyAlignment="1">
      <alignment horizontal="left" vertical="center"/>
    </xf>
    <xf numFmtId="0" fontId="10" fillId="0" borderId="0" xfId="0" applyFont="1"/>
    <xf numFmtId="14" fontId="10" fillId="0" borderId="0" xfId="0" applyNumberFormat="1" applyFont="1" applyAlignment="1">
      <alignment horizontal="left" vertical="center"/>
    </xf>
    <xf numFmtId="0" fontId="0" fillId="6" borderId="5" xfId="0" applyFill="1" applyBorder="1" applyAlignment="1">
      <alignment vertical="center"/>
    </xf>
    <xf numFmtId="0" fontId="0" fillId="5" borderId="9" xfId="0" applyFill="1" applyBorder="1"/>
    <xf numFmtId="0" fontId="0" fillId="5" borderId="0" xfId="0" applyFill="1"/>
    <xf numFmtId="0" fontId="11" fillId="5" borderId="5" xfId="0" applyFont="1" applyFill="1" applyBorder="1"/>
    <xf numFmtId="0" fontId="11" fillId="5" borderId="9" xfId="0" applyFont="1" applyFill="1" applyBorder="1"/>
    <xf numFmtId="0" fontId="11" fillId="5" borderId="0" xfId="0" applyFont="1" applyFill="1"/>
    <xf numFmtId="0" fontId="11" fillId="0" borderId="0" xfId="0" applyFont="1"/>
    <xf numFmtId="0" fontId="11" fillId="5" borderId="0" xfId="0" applyFont="1" applyFill="1" applyAlignment="1">
      <alignment horizontal="center" vertical="center"/>
    </xf>
    <xf numFmtId="0" fontId="11" fillId="5" borderId="9" xfId="0" applyFont="1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11" fillId="5" borderId="5" xfId="0" applyFon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11" fillId="5" borderId="1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1" fillId="5" borderId="8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5" borderId="16" xfId="0" applyFont="1" applyFill="1" applyBorder="1" applyAlignment="1">
      <alignment horizontal="center"/>
    </xf>
    <xf numFmtId="0" fontId="11" fillId="5" borderId="6" xfId="0" applyFont="1" applyFill="1" applyBorder="1" applyAlignment="1">
      <alignment horizontal="center"/>
    </xf>
    <xf numFmtId="0" fontId="11" fillId="5" borderId="0" xfId="0" applyFont="1" applyFill="1" applyAlignment="1">
      <alignment horizontal="center"/>
    </xf>
    <xf numFmtId="0" fontId="11" fillId="5" borderId="7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5" borderId="18" xfId="0" applyFon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11" fillId="5" borderId="10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6" borderId="9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/>
      <protection locked="0"/>
    </xf>
    <xf numFmtId="0" fontId="0" fillId="4" borderId="7" xfId="0" applyFill="1" applyBorder="1" applyAlignment="1" applyProtection="1">
      <alignment horizontal="center"/>
      <protection locked="0"/>
    </xf>
    <xf numFmtId="0" fontId="11" fillId="6" borderId="9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/>
    </xf>
    <xf numFmtId="0" fontId="11" fillId="5" borderId="19" xfId="0" applyFont="1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/>
    <xf numFmtId="0" fontId="0" fillId="6" borderId="17" xfId="0" applyFill="1" applyBorder="1" applyAlignment="1">
      <alignment horizontal="center" vertical="center"/>
    </xf>
    <xf numFmtId="0" fontId="11" fillId="5" borderId="6" xfId="0" applyFont="1" applyFill="1" applyBorder="1"/>
    <xf numFmtId="0" fontId="11" fillId="5" borderId="20" xfId="0" applyFont="1" applyFill="1" applyBorder="1" applyAlignment="1">
      <alignment horizontal="center"/>
    </xf>
    <xf numFmtId="0" fontId="0" fillId="6" borderId="18" xfId="0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1" fillId="5" borderId="22" xfId="0" applyFont="1" applyFill="1" applyBorder="1" applyAlignment="1">
      <alignment horizontal="center"/>
    </xf>
    <xf numFmtId="0" fontId="0" fillId="3" borderId="9" xfId="0" applyFill="1" applyBorder="1" applyAlignment="1" applyProtection="1">
      <alignment horizontal="center"/>
      <protection locked="0"/>
    </xf>
    <xf numFmtId="0" fontId="11" fillId="3" borderId="9" xfId="0" applyFont="1" applyFill="1" applyBorder="1" applyAlignment="1" applyProtection="1">
      <alignment horizontal="center"/>
      <protection locked="0"/>
    </xf>
    <xf numFmtId="0" fontId="0" fillId="5" borderId="12" xfId="0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/>
    </xf>
    <xf numFmtId="0" fontId="0" fillId="6" borderId="10" xfId="0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11" fillId="3" borderId="8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1">
    <dxf>
      <fill>
        <patternFill patternType="solid">
          <fgColor rgb="FF9BC2E6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G153"/>
  <sheetViews>
    <sheetView showGridLines="0" workbookViewId="0">
      <selection activeCell="A16" sqref="A16:XFD16"/>
    </sheetView>
  </sheetViews>
  <sheetFormatPr baseColWidth="10" defaultColWidth="11.42578125" defaultRowHeight="15" x14ac:dyDescent="0.25"/>
  <cols>
    <col min="1" max="1" width="29.7109375" customWidth="1"/>
    <col min="2" max="2" width="205.42578125" bestFit="1" customWidth="1"/>
  </cols>
  <sheetData>
    <row r="1" spans="1:7" ht="21" x14ac:dyDescent="0.25">
      <c r="A1" s="1" t="s">
        <v>0</v>
      </c>
    </row>
    <row r="2" spans="1:7" ht="18.75" x14ac:dyDescent="0.25">
      <c r="A2" s="2" t="s">
        <v>1</v>
      </c>
      <c r="G2" s="10"/>
    </row>
    <row r="3" spans="1:7" ht="18.75" x14ac:dyDescent="0.25">
      <c r="A3" s="2" t="s">
        <v>2</v>
      </c>
    </row>
    <row r="4" spans="1:7" ht="18.75" x14ac:dyDescent="0.25">
      <c r="A4" s="2"/>
    </row>
    <row r="5" spans="1:7" ht="15.75" x14ac:dyDescent="0.25">
      <c r="A5" s="3" t="s">
        <v>3</v>
      </c>
      <c r="B5" s="4" t="s">
        <v>4</v>
      </c>
    </row>
    <row r="6" spans="1:7" x14ac:dyDescent="0.25">
      <c r="A6" s="12" t="s">
        <v>5</v>
      </c>
      <c r="B6" s="13" t="s">
        <v>6</v>
      </c>
    </row>
    <row r="7" spans="1:7" x14ac:dyDescent="0.25">
      <c r="A7" s="12" t="s">
        <v>7</v>
      </c>
      <c r="B7" s="13" t="s">
        <v>8</v>
      </c>
    </row>
    <row r="8" spans="1:7" x14ac:dyDescent="0.25">
      <c r="A8" s="12" t="s">
        <v>9</v>
      </c>
      <c r="B8" s="13" t="s">
        <v>10</v>
      </c>
    </row>
    <row r="9" spans="1:7" x14ac:dyDescent="0.25">
      <c r="A9" s="12" t="s">
        <v>11</v>
      </c>
      <c r="B9" s="13" t="s">
        <v>12</v>
      </c>
    </row>
    <row r="10" spans="1:7" x14ac:dyDescent="0.25">
      <c r="A10" s="12" t="s">
        <v>13</v>
      </c>
      <c r="B10" s="13" t="s">
        <v>14</v>
      </c>
    </row>
    <row r="11" spans="1:7" x14ac:dyDescent="0.25">
      <c r="A11" s="12" t="s">
        <v>15</v>
      </c>
      <c r="B11" s="13" t="s">
        <v>16</v>
      </c>
    </row>
    <row r="12" spans="1:7" x14ac:dyDescent="0.25">
      <c r="A12" s="12" t="s">
        <v>17</v>
      </c>
      <c r="B12" s="13" t="s">
        <v>18</v>
      </c>
    </row>
    <row r="13" spans="1:7" x14ac:dyDescent="0.25">
      <c r="A13" s="12" t="s">
        <v>19</v>
      </c>
      <c r="B13" s="13" t="s">
        <v>20</v>
      </c>
    </row>
    <row r="14" spans="1:7" x14ac:dyDescent="0.25">
      <c r="A14" s="11" t="s">
        <v>21</v>
      </c>
      <c r="B14" s="13" t="s">
        <v>22</v>
      </c>
    </row>
    <row r="15" spans="1:7" x14ac:dyDescent="0.25">
      <c r="A15" s="11" t="s">
        <v>23</v>
      </c>
      <c r="B15" s="13" t="s">
        <v>24</v>
      </c>
    </row>
    <row r="16" spans="1:7" x14ac:dyDescent="0.25">
      <c r="A16" s="11" t="s">
        <v>25</v>
      </c>
      <c r="B16" s="13" t="s">
        <v>26</v>
      </c>
    </row>
    <row r="17" spans="1:2" x14ac:dyDescent="0.25">
      <c r="A17" s="11" t="s">
        <v>27</v>
      </c>
      <c r="B17" s="13" t="s">
        <v>28</v>
      </c>
    </row>
    <row r="18" spans="1:2" x14ac:dyDescent="0.25">
      <c r="A18" s="11" t="s">
        <v>29</v>
      </c>
      <c r="B18" s="13" t="s">
        <v>30</v>
      </c>
    </row>
    <row r="19" spans="1:2" x14ac:dyDescent="0.25">
      <c r="A19" s="11" t="s">
        <v>31</v>
      </c>
      <c r="B19" s="13" t="s">
        <v>32</v>
      </c>
    </row>
    <row r="20" spans="1:2" x14ac:dyDescent="0.25">
      <c r="A20" s="11" t="s">
        <v>33</v>
      </c>
      <c r="B20" s="13" t="s">
        <v>34</v>
      </c>
    </row>
    <row r="21" spans="1:2" x14ac:dyDescent="0.25">
      <c r="A21" s="11" t="s">
        <v>35</v>
      </c>
      <c r="B21" s="13" t="s">
        <v>36</v>
      </c>
    </row>
    <row r="22" spans="1:2" x14ac:dyDescent="0.25">
      <c r="A22" s="11" t="s">
        <v>37</v>
      </c>
      <c r="B22" s="13" t="s">
        <v>38</v>
      </c>
    </row>
    <row r="23" spans="1:2" x14ac:dyDescent="0.25">
      <c r="A23" s="12" t="s">
        <v>39</v>
      </c>
      <c r="B23" s="22" t="s">
        <v>40</v>
      </c>
    </row>
    <row r="24" spans="1:2" x14ac:dyDescent="0.25">
      <c r="A24" s="12" t="s">
        <v>41</v>
      </c>
      <c r="B24" s="13" t="s">
        <v>42</v>
      </c>
    </row>
    <row r="25" spans="1:2" x14ac:dyDescent="0.25">
      <c r="A25" s="12" t="s">
        <v>43</v>
      </c>
      <c r="B25" s="13" t="s">
        <v>44</v>
      </c>
    </row>
    <row r="26" spans="1:2" x14ac:dyDescent="0.25">
      <c r="A26" s="12" t="s">
        <v>45</v>
      </c>
      <c r="B26" s="13" t="s">
        <v>46</v>
      </c>
    </row>
    <row r="27" spans="1:2" x14ac:dyDescent="0.25">
      <c r="A27" s="12" t="s">
        <v>47</v>
      </c>
      <c r="B27" s="13" t="s">
        <v>48</v>
      </c>
    </row>
    <row r="28" spans="1:2" x14ac:dyDescent="0.25">
      <c r="A28" s="12" t="s">
        <v>49</v>
      </c>
      <c r="B28" s="13" t="s">
        <v>50</v>
      </c>
    </row>
    <row r="29" spans="1:2" x14ac:dyDescent="0.25">
      <c r="A29" s="12" t="s">
        <v>51</v>
      </c>
      <c r="B29" s="13" t="s">
        <v>52</v>
      </c>
    </row>
    <row r="30" spans="1:2" x14ac:dyDescent="0.25">
      <c r="A30" s="12" t="s">
        <v>53</v>
      </c>
      <c r="B30" s="13" t="s">
        <v>54</v>
      </c>
    </row>
    <row r="31" spans="1:2" x14ac:dyDescent="0.25">
      <c r="A31" s="12" t="s">
        <v>55</v>
      </c>
      <c r="B31" s="13" t="s">
        <v>56</v>
      </c>
    </row>
    <row r="32" spans="1:2" x14ac:dyDescent="0.25">
      <c r="A32" s="12" t="s">
        <v>57</v>
      </c>
      <c r="B32" s="13" t="s">
        <v>58</v>
      </c>
    </row>
    <row r="33" spans="1:2" x14ac:dyDescent="0.25">
      <c r="A33" s="12" t="s">
        <v>59</v>
      </c>
      <c r="B33" s="13" t="s">
        <v>60</v>
      </c>
    </row>
    <row r="34" spans="1:2" x14ac:dyDescent="0.25">
      <c r="A34" s="12" t="s">
        <v>61</v>
      </c>
      <c r="B34" s="13" t="s">
        <v>62</v>
      </c>
    </row>
    <row r="35" spans="1:2" x14ac:dyDescent="0.25">
      <c r="A35" s="12" t="s">
        <v>63</v>
      </c>
      <c r="B35" s="13" t="s">
        <v>64</v>
      </c>
    </row>
    <row r="36" spans="1:2" x14ac:dyDescent="0.25">
      <c r="A36" s="12" t="s">
        <v>65</v>
      </c>
      <c r="B36" s="13" t="s">
        <v>66</v>
      </c>
    </row>
    <row r="37" spans="1:2" x14ac:dyDescent="0.25">
      <c r="A37" s="12" t="s">
        <v>67</v>
      </c>
      <c r="B37" s="13" t="s">
        <v>68</v>
      </c>
    </row>
    <row r="38" spans="1:2" x14ac:dyDescent="0.25">
      <c r="A38" s="12" t="s">
        <v>69</v>
      </c>
      <c r="B38" s="13" t="s">
        <v>70</v>
      </c>
    </row>
    <row r="39" spans="1:2" x14ac:dyDescent="0.25">
      <c r="A39" s="12" t="s">
        <v>71</v>
      </c>
      <c r="B39" s="13" t="s">
        <v>72</v>
      </c>
    </row>
    <row r="40" spans="1:2" x14ac:dyDescent="0.25">
      <c r="A40" s="12" t="s">
        <v>73</v>
      </c>
      <c r="B40" s="13" t="s">
        <v>74</v>
      </c>
    </row>
    <row r="41" spans="1:2" x14ac:dyDescent="0.25">
      <c r="A41" s="12" t="s">
        <v>75</v>
      </c>
      <c r="B41" s="13" t="s">
        <v>76</v>
      </c>
    </row>
    <row r="42" spans="1:2" x14ac:dyDescent="0.25">
      <c r="A42" s="12" t="s">
        <v>77</v>
      </c>
      <c r="B42" s="13" t="s">
        <v>78</v>
      </c>
    </row>
    <row r="43" spans="1:2" x14ac:dyDescent="0.25">
      <c r="A43" s="12" t="s">
        <v>79</v>
      </c>
      <c r="B43" s="13" t="s">
        <v>80</v>
      </c>
    </row>
    <row r="44" spans="1:2" x14ac:dyDescent="0.25">
      <c r="A44" s="12" t="s">
        <v>81</v>
      </c>
      <c r="B44" s="13" t="s">
        <v>82</v>
      </c>
    </row>
    <row r="45" spans="1:2" x14ac:dyDescent="0.25">
      <c r="A45" s="12" t="s">
        <v>83</v>
      </c>
      <c r="B45" s="13" t="s">
        <v>84</v>
      </c>
    </row>
    <row r="46" spans="1:2" x14ac:dyDescent="0.25">
      <c r="A46" s="12" t="s">
        <v>85</v>
      </c>
      <c r="B46" s="13" t="s">
        <v>86</v>
      </c>
    </row>
    <row r="47" spans="1:2" x14ac:dyDescent="0.25">
      <c r="A47" s="12" t="s">
        <v>87</v>
      </c>
      <c r="B47" s="13" t="s">
        <v>88</v>
      </c>
    </row>
    <row r="48" spans="1:2" x14ac:dyDescent="0.25">
      <c r="A48" s="12" t="s">
        <v>89</v>
      </c>
      <c r="B48" s="13" t="s">
        <v>90</v>
      </c>
    </row>
    <row r="49" spans="1:2" x14ac:dyDescent="0.25">
      <c r="A49" s="12" t="s">
        <v>91</v>
      </c>
      <c r="B49" s="13" t="s">
        <v>92</v>
      </c>
    </row>
    <row r="50" spans="1:2" x14ac:dyDescent="0.25">
      <c r="A50" s="12" t="s">
        <v>93</v>
      </c>
      <c r="B50" s="13" t="s">
        <v>94</v>
      </c>
    </row>
    <row r="51" spans="1:2" x14ac:dyDescent="0.25">
      <c r="A51" s="12" t="s">
        <v>95</v>
      </c>
      <c r="B51" s="13" t="s">
        <v>96</v>
      </c>
    </row>
    <row r="52" spans="1:2" x14ac:dyDescent="0.25">
      <c r="A52" s="12" t="s">
        <v>97</v>
      </c>
      <c r="B52" s="13" t="s">
        <v>98</v>
      </c>
    </row>
    <row r="53" spans="1:2" x14ac:dyDescent="0.25">
      <c r="A53" s="12" t="s">
        <v>99</v>
      </c>
      <c r="B53" s="13" t="s">
        <v>100</v>
      </c>
    </row>
    <row r="54" spans="1:2" x14ac:dyDescent="0.25">
      <c r="A54" s="12" t="s">
        <v>101</v>
      </c>
      <c r="B54" s="13" t="s">
        <v>100</v>
      </c>
    </row>
    <row r="55" spans="1:2" x14ac:dyDescent="0.25">
      <c r="A55" s="12" t="s">
        <v>102</v>
      </c>
      <c r="B55" s="13" t="s">
        <v>100</v>
      </c>
    </row>
    <row r="56" spans="1:2" x14ac:dyDescent="0.25">
      <c r="A56" s="12" t="s">
        <v>103</v>
      </c>
      <c r="B56" s="13" t="s">
        <v>104</v>
      </c>
    </row>
    <row r="57" spans="1:2" x14ac:dyDescent="0.25">
      <c r="A57" s="12" t="s">
        <v>105</v>
      </c>
      <c r="B57" s="13" t="s">
        <v>106</v>
      </c>
    </row>
    <row r="58" spans="1:2" x14ac:dyDescent="0.25">
      <c r="A58" s="12" t="s">
        <v>107</v>
      </c>
      <c r="B58" s="13" t="s">
        <v>108</v>
      </c>
    </row>
    <row r="59" spans="1:2" x14ac:dyDescent="0.25">
      <c r="A59" s="12" t="s">
        <v>109</v>
      </c>
      <c r="B59" s="13" t="s">
        <v>6</v>
      </c>
    </row>
    <row r="60" spans="1:2" x14ac:dyDescent="0.25">
      <c r="A60" s="12" t="s">
        <v>110</v>
      </c>
      <c r="B60" s="13" t="s">
        <v>8</v>
      </c>
    </row>
    <row r="61" spans="1:2" x14ac:dyDescent="0.25">
      <c r="A61" s="12" t="s">
        <v>111</v>
      </c>
      <c r="B61" s="13" t="s">
        <v>10</v>
      </c>
    </row>
    <row r="62" spans="1:2" x14ac:dyDescent="0.25">
      <c r="A62" s="12" t="s">
        <v>112</v>
      </c>
      <c r="B62" s="13" t="s">
        <v>12</v>
      </c>
    </row>
    <row r="63" spans="1:2" x14ac:dyDescent="0.25">
      <c r="A63" s="12" t="s">
        <v>113</v>
      </c>
      <c r="B63" s="13" t="s">
        <v>113</v>
      </c>
    </row>
    <row r="64" spans="1:2" x14ac:dyDescent="0.25">
      <c r="A64" s="12" t="s">
        <v>114</v>
      </c>
      <c r="B64" s="13"/>
    </row>
    <row r="65" spans="1:2" x14ac:dyDescent="0.25">
      <c r="A65" s="12" t="s">
        <v>115</v>
      </c>
      <c r="B65" s="13"/>
    </row>
    <row r="66" spans="1:2" x14ac:dyDescent="0.25">
      <c r="A66" s="12" t="s">
        <v>116</v>
      </c>
      <c r="B66" s="13"/>
    </row>
    <row r="67" spans="1:2" x14ac:dyDescent="0.25">
      <c r="A67" s="12" t="s">
        <v>117</v>
      </c>
      <c r="B67" s="13"/>
    </row>
    <row r="68" spans="1:2" x14ac:dyDescent="0.25">
      <c r="A68" s="12" t="s">
        <v>118</v>
      </c>
      <c r="B68" s="13"/>
    </row>
    <row r="69" spans="1:2" x14ac:dyDescent="0.25">
      <c r="A69" s="12" t="s">
        <v>119</v>
      </c>
      <c r="B69" s="13"/>
    </row>
    <row r="70" spans="1:2" x14ac:dyDescent="0.25">
      <c r="A70" s="12" t="s">
        <v>120</v>
      </c>
      <c r="B70" s="13"/>
    </row>
    <row r="71" spans="1:2" x14ac:dyDescent="0.25">
      <c r="A71" s="12" t="s">
        <v>121</v>
      </c>
      <c r="B71" s="13"/>
    </row>
    <row r="72" spans="1:2" x14ac:dyDescent="0.25">
      <c r="A72" s="12" t="s">
        <v>122</v>
      </c>
      <c r="B72" s="13"/>
    </row>
    <row r="73" spans="1:2" x14ac:dyDescent="0.25">
      <c r="A73" s="12" t="s">
        <v>123</v>
      </c>
      <c r="B73" s="13"/>
    </row>
    <row r="74" spans="1:2" x14ac:dyDescent="0.25">
      <c r="A74" s="12" t="s">
        <v>124</v>
      </c>
      <c r="B74" s="13"/>
    </row>
    <row r="75" spans="1:2" x14ac:dyDescent="0.25">
      <c r="A75" s="12" t="s">
        <v>125</v>
      </c>
      <c r="B75" s="13"/>
    </row>
    <row r="76" spans="1:2" x14ac:dyDescent="0.25">
      <c r="A76" s="12" t="s">
        <v>126</v>
      </c>
      <c r="B76" s="13"/>
    </row>
    <row r="77" spans="1:2" x14ac:dyDescent="0.25">
      <c r="A77" s="12" t="s">
        <v>127</v>
      </c>
      <c r="B77" s="13"/>
    </row>
    <row r="78" spans="1:2" x14ac:dyDescent="0.25">
      <c r="A78" s="12" t="s">
        <v>128</v>
      </c>
      <c r="B78" s="13"/>
    </row>
    <row r="79" spans="1:2" x14ac:dyDescent="0.25">
      <c r="A79" s="12" t="s">
        <v>129</v>
      </c>
      <c r="B79" s="13"/>
    </row>
    <row r="80" spans="1:2" x14ac:dyDescent="0.25">
      <c r="A80" s="12" t="s">
        <v>130</v>
      </c>
      <c r="B80" s="13"/>
    </row>
    <row r="81" spans="1:2" x14ac:dyDescent="0.25">
      <c r="A81" s="12" t="s">
        <v>131</v>
      </c>
      <c r="B81" s="13"/>
    </row>
    <row r="82" spans="1:2" x14ac:dyDescent="0.25">
      <c r="A82" s="12" t="s">
        <v>132</v>
      </c>
      <c r="B82" s="13"/>
    </row>
    <row r="83" spans="1:2" x14ac:dyDescent="0.25">
      <c r="A83" s="12" t="s">
        <v>133</v>
      </c>
      <c r="B83" s="13"/>
    </row>
    <row r="84" spans="1:2" x14ac:dyDescent="0.25">
      <c r="A84" s="12" t="s">
        <v>134</v>
      </c>
      <c r="B84" s="13"/>
    </row>
    <row r="85" spans="1:2" x14ac:dyDescent="0.25">
      <c r="A85" s="12" t="s">
        <v>135</v>
      </c>
      <c r="B85" s="13"/>
    </row>
    <row r="86" spans="1:2" x14ac:dyDescent="0.25">
      <c r="A86" s="12" t="s">
        <v>136</v>
      </c>
      <c r="B86" s="13"/>
    </row>
    <row r="87" spans="1:2" x14ac:dyDescent="0.25">
      <c r="A87" s="12" t="s">
        <v>137</v>
      </c>
      <c r="B87" s="13"/>
    </row>
    <row r="88" spans="1:2" x14ac:dyDescent="0.25">
      <c r="A88" s="12" t="s">
        <v>138</v>
      </c>
      <c r="B88" s="13"/>
    </row>
    <row r="89" spans="1:2" x14ac:dyDescent="0.25">
      <c r="A89" s="12" t="s">
        <v>139</v>
      </c>
      <c r="B89" s="13"/>
    </row>
    <row r="90" spans="1:2" x14ac:dyDescent="0.25">
      <c r="A90" s="12" t="s">
        <v>140</v>
      </c>
      <c r="B90" s="13"/>
    </row>
    <row r="91" spans="1:2" x14ac:dyDescent="0.25">
      <c r="A91" s="12" t="s">
        <v>141</v>
      </c>
      <c r="B91" s="13"/>
    </row>
    <row r="92" spans="1:2" x14ac:dyDescent="0.25">
      <c r="A92" s="12" t="s">
        <v>142</v>
      </c>
      <c r="B92" s="13"/>
    </row>
    <row r="93" spans="1:2" x14ac:dyDescent="0.25">
      <c r="A93" s="12" t="s">
        <v>143</v>
      </c>
      <c r="B93" s="13"/>
    </row>
    <row r="94" spans="1:2" x14ac:dyDescent="0.25">
      <c r="A94" s="12" t="s">
        <v>144</v>
      </c>
      <c r="B94" s="13"/>
    </row>
    <row r="95" spans="1:2" x14ac:dyDescent="0.25">
      <c r="A95" s="12" t="s">
        <v>145</v>
      </c>
      <c r="B95" s="13"/>
    </row>
    <row r="96" spans="1:2" x14ac:dyDescent="0.25">
      <c r="A96" s="12" t="s">
        <v>146</v>
      </c>
      <c r="B96" s="13"/>
    </row>
    <row r="97" spans="1:2" x14ac:dyDescent="0.25">
      <c r="A97" s="12" t="s">
        <v>147</v>
      </c>
      <c r="B97" s="13"/>
    </row>
    <row r="98" spans="1:2" x14ac:dyDescent="0.25">
      <c r="A98" s="12" t="s">
        <v>148</v>
      </c>
      <c r="B98" s="13"/>
    </row>
    <row r="99" spans="1:2" x14ac:dyDescent="0.25">
      <c r="A99" s="12" t="s">
        <v>149</v>
      </c>
      <c r="B99" s="13"/>
    </row>
    <row r="100" spans="1:2" x14ac:dyDescent="0.25">
      <c r="A100" s="12" t="s">
        <v>150</v>
      </c>
      <c r="B100" s="13"/>
    </row>
    <row r="101" spans="1:2" x14ac:dyDescent="0.25">
      <c r="A101" s="12" t="s">
        <v>151</v>
      </c>
      <c r="B101" s="13"/>
    </row>
    <row r="102" spans="1:2" x14ac:dyDescent="0.25">
      <c r="A102" s="12" t="s">
        <v>152</v>
      </c>
      <c r="B102" s="13"/>
    </row>
    <row r="103" spans="1:2" x14ac:dyDescent="0.25">
      <c r="A103" s="12" t="s">
        <v>153</v>
      </c>
      <c r="B103" s="13"/>
    </row>
    <row r="104" spans="1:2" x14ac:dyDescent="0.25">
      <c r="A104" s="12" t="s">
        <v>154</v>
      </c>
      <c r="B104" s="13"/>
    </row>
    <row r="105" spans="1:2" x14ac:dyDescent="0.25">
      <c r="A105" s="12" t="s">
        <v>155</v>
      </c>
      <c r="B105" s="13"/>
    </row>
    <row r="106" spans="1:2" x14ac:dyDescent="0.25">
      <c r="A106" s="12" t="s">
        <v>156</v>
      </c>
      <c r="B106" s="13"/>
    </row>
    <row r="107" spans="1:2" x14ac:dyDescent="0.25">
      <c r="A107" s="12" t="s">
        <v>157</v>
      </c>
      <c r="B107" s="13"/>
    </row>
    <row r="108" spans="1:2" x14ac:dyDescent="0.25">
      <c r="A108" s="12" t="s">
        <v>158</v>
      </c>
      <c r="B108" s="13"/>
    </row>
    <row r="109" spans="1:2" x14ac:dyDescent="0.25">
      <c r="A109" s="12" t="s">
        <v>159</v>
      </c>
      <c r="B109" s="13"/>
    </row>
    <row r="110" spans="1:2" x14ac:dyDescent="0.25">
      <c r="A110" s="12" t="s">
        <v>160</v>
      </c>
      <c r="B110" s="13"/>
    </row>
    <row r="111" spans="1:2" x14ac:dyDescent="0.25">
      <c r="A111" s="12" t="s">
        <v>161</v>
      </c>
      <c r="B111" s="13"/>
    </row>
    <row r="112" spans="1:2" x14ac:dyDescent="0.25">
      <c r="A112" s="12" t="s">
        <v>162</v>
      </c>
      <c r="B112" s="13"/>
    </row>
    <row r="113" spans="1:2" x14ac:dyDescent="0.25">
      <c r="A113" s="12" t="s">
        <v>163</v>
      </c>
      <c r="B113" s="13"/>
    </row>
    <row r="114" spans="1:2" x14ac:dyDescent="0.25">
      <c r="A114" s="12" t="s">
        <v>164</v>
      </c>
      <c r="B114" s="13"/>
    </row>
    <row r="115" spans="1:2" x14ac:dyDescent="0.25">
      <c r="A115" s="12" t="s">
        <v>165</v>
      </c>
      <c r="B115" s="13"/>
    </row>
    <row r="116" spans="1:2" x14ac:dyDescent="0.25">
      <c r="A116" s="12" t="s">
        <v>166</v>
      </c>
      <c r="B116" s="13"/>
    </row>
    <row r="117" spans="1:2" x14ac:dyDescent="0.25">
      <c r="A117" s="12" t="s">
        <v>167</v>
      </c>
      <c r="B117" s="13"/>
    </row>
    <row r="118" spans="1:2" x14ac:dyDescent="0.25">
      <c r="A118" s="12" t="s">
        <v>168</v>
      </c>
      <c r="B118" s="13"/>
    </row>
    <row r="119" spans="1:2" x14ac:dyDescent="0.25">
      <c r="A119" s="12" t="s">
        <v>169</v>
      </c>
      <c r="B119" s="13"/>
    </row>
    <row r="120" spans="1:2" x14ac:dyDescent="0.25">
      <c r="A120" s="12" t="s">
        <v>170</v>
      </c>
      <c r="B120" s="13"/>
    </row>
    <row r="121" spans="1:2" x14ac:dyDescent="0.25">
      <c r="A121" s="12" t="s">
        <v>171</v>
      </c>
      <c r="B121" s="13"/>
    </row>
    <row r="122" spans="1:2" x14ac:dyDescent="0.25">
      <c r="A122" s="12" t="s">
        <v>172</v>
      </c>
      <c r="B122" s="13"/>
    </row>
    <row r="123" spans="1:2" x14ac:dyDescent="0.25">
      <c r="A123" s="12" t="s">
        <v>173</v>
      </c>
      <c r="B123" s="13"/>
    </row>
    <row r="124" spans="1:2" x14ac:dyDescent="0.25">
      <c r="A124" s="12" t="s">
        <v>174</v>
      </c>
      <c r="B124" s="13"/>
    </row>
    <row r="125" spans="1:2" x14ac:dyDescent="0.25">
      <c r="A125" s="12" t="s">
        <v>175</v>
      </c>
      <c r="B125" s="13"/>
    </row>
    <row r="126" spans="1:2" x14ac:dyDescent="0.25">
      <c r="A126" s="12" t="s">
        <v>176</v>
      </c>
      <c r="B126" s="13"/>
    </row>
    <row r="127" spans="1:2" x14ac:dyDescent="0.25">
      <c r="A127" s="12" t="s">
        <v>177</v>
      </c>
      <c r="B127" s="13"/>
    </row>
    <row r="128" spans="1:2" x14ac:dyDescent="0.25">
      <c r="A128" s="12" t="s">
        <v>178</v>
      </c>
      <c r="B128" s="13"/>
    </row>
    <row r="129" spans="1:2" x14ac:dyDescent="0.25">
      <c r="A129" s="12" t="s">
        <v>179</v>
      </c>
      <c r="B129" s="13"/>
    </row>
    <row r="130" spans="1:2" x14ac:dyDescent="0.25">
      <c r="A130" s="12" t="s">
        <v>180</v>
      </c>
      <c r="B130" s="13"/>
    </row>
    <row r="131" spans="1:2" x14ac:dyDescent="0.25">
      <c r="A131" s="12" t="s">
        <v>181</v>
      </c>
      <c r="B131" s="13"/>
    </row>
    <row r="132" spans="1:2" x14ac:dyDescent="0.25">
      <c r="A132" s="12" t="s">
        <v>182</v>
      </c>
      <c r="B132" s="13"/>
    </row>
    <row r="133" spans="1:2" x14ac:dyDescent="0.25">
      <c r="A133" s="12" t="s">
        <v>183</v>
      </c>
      <c r="B133" s="13"/>
    </row>
    <row r="134" spans="1:2" x14ac:dyDescent="0.25">
      <c r="A134" s="12" t="s">
        <v>184</v>
      </c>
      <c r="B134" s="13"/>
    </row>
    <row r="135" spans="1:2" x14ac:dyDescent="0.25">
      <c r="A135" s="12" t="s">
        <v>185</v>
      </c>
      <c r="B135" s="13"/>
    </row>
    <row r="136" spans="1:2" x14ac:dyDescent="0.25">
      <c r="A136" s="12" t="s">
        <v>186</v>
      </c>
      <c r="B136" s="13"/>
    </row>
    <row r="137" spans="1:2" x14ac:dyDescent="0.25">
      <c r="A137" s="12" t="s">
        <v>187</v>
      </c>
      <c r="B137" s="13"/>
    </row>
    <row r="138" spans="1:2" x14ac:dyDescent="0.25">
      <c r="A138" s="12" t="s">
        <v>188</v>
      </c>
      <c r="B138" s="13"/>
    </row>
    <row r="139" spans="1:2" x14ac:dyDescent="0.25">
      <c r="A139" s="12" t="s">
        <v>189</v>
      </c>
      <c r="B139" s="13"/>
    </row>
    <row r="140" spans="1:2" x14ac:dyDescent="0.25">
      <c r="A140" s="12" t="s">
        <v>190</v>
      </c>
      <c r="B140" s="13"/>
    </row>
    <row r="141" spans="1:2" x14ac:dyDescent="0.25">
      <c r="A141" s="12" t="s">
        <v>191</v>
      </c>
      <c r="B141" s="13"/>
    </row>
    <row r="142" spans="1:2" x14ac:dyDescent="0.25">
      <c r="A142" s="12" t="s">
        <v>192</v>
      </c>
      <c r="B142" s="13"/>
    </row>
    <row r="143" spans="1:2" x14ac:dyDescent="0.25">
      <c r="A143" s="12" t="s">
        <v>193</v>
      </c>
      <c r="B143" s="13"/>
    </row>
    <row r="144" spans="1:2" x14ac:dyDescent="0.25">
      <c r="A144" s="12" t="s">
        <v>194</v>
      </c>
      <c r="B144" s="13"/>
    </row>
    <row r="145" spans="1:2" x14ac:dyDescent="0.25">
      <c r="A145" s="12" t="s">
        <v>195</v>
      </c>
      <c r="B145" s="13"/>
    </row>
    <row r="146" spans="1:2" x14ac:dyDescent="0.25">
      <c r="A146" s="12" t="s">
        <v>196</v>
      </c>
      <c r="B146" s="13"/>
    </row>
    <row r="147" spans="1:2" x14ac:dyDescent="0.25">
      <c r="A147" s="12" t="s">
        <v>197</v>
      </c>
      <c r="B147" s="13"/>
    </row>
    <row r="148" spans="1:2" x14ac:dyDescent="0.25">
      <c r="A148" s="12" t="s">
        <v>198</v>
      </c>
      <c r="B148" s="13"/>
    </row>
    <row r="149" spans="1:2" x14ac:dyDescent="0.25">
      <c r="A149" s="12" t="s">
        <v>199</v>
      </c>
      <c r="B149" s="13"/>
    </row>
    <row r="150" spans="1:2" x14ac:dyDescent="0.25">
      <c r="A150" s="12" t="s">
        <v>200</v>
      </c>
      <c r="B150" s="13"/>
    </row>
    <row r="151" spans="1:2" x14ac:dyDescent="0.25">
      <c r="A151" s="12" t="s">
        <v>201</v>
      </c>
      <c r="B151" s="13"/>
    </row>
    <row r="152" spans="1:2" x14ac:dyDescent="0.25">
      <c r="A152" s="12" t="s">
        <v>202</v>
      </c>
      <c r="B152" s="13"/>
    </row>
    <row r="153" spans="1:2" x14ac:dyDescent="0.25">
      <c r="A153" s="12" t="s">
        <v>203</v>
      </c>
      <c r="B153" s="13"/>
    </row>
  </sheetData>
  <pageMargins left="0.70866141732283472" right="0.70866141732283472" top="0.74803149606299213" bottom="0.74803149606299213" header="0.31496062992125984" footer="0.31496062992125984"/>
  <pageSetup paperSize="9" scale="32" fitToHeight="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F198"/>
  <sheetViews>
    <sheetView showGridLines="0" topLeftCell="A28" workbookViewId="0">
      <selection activeCell="B48" sqref="B48"/>
    </sheetView>
  </sheetViews>
  <sheetFormatPr baseColWidth="10" defaultColWidth="11.42578125" defaultRowHeight="15" x14ac:dyDescent="0.25"/>
  <cols>
    <col min="1" max="1" width="21.7109375" customWidth="1"/>
    <col min="2" max="2" width="19" customWidth="1"/>
    <col min="3" max="3" width="68.7109375" bestFit="1" customWidth="1"/>
    <col min="4" max="5" width="14.28515625" customWidth="1"/>
  </cols>
  <sheetData>
    <row r="1" spans="1:5" ht="23.25" x14ac:dyDescent="0.35">
      <c r="A1" s="5" t="s">
        <v>204</v>
      </c>
    </row>
    <row r="2" spans="1:5" ht="18.75" x14ac:dyDescent="0.25">
      <c r="A2" s="2" t="s">
        <v>1</v>
      </c>
    </row>
    <row r="3" spans="1:5" ht="18.75" x14ac:dyDescent="0.25">
      <c r="A3" s="2"/>
    </row>
    <row r="6" spans="1:5" ht="41.25" customHeight="1" x14ac:dyDescent="0.25">
      <c r="A6" s="6" t="s">
        <v>205</v>
      </c>
      <c r="B6" s="4" t="s">
        <v>206</v>
      </c>
      <c r="C6" s="4" t="s">
        <v>207</v>
      </c>
      <c r="D6" s="7" t="s">
        <v>208</v>
      </c>
      <c r="E6" s="8" t="s">
        <v>209</v>
      </c>
    </row>
    <row r="7" spans="1:5" x14ac:dyDescent="0.25">
      <c r="A7" s="20">
        <v>44691</v>
      </c>
      <c r="B7" s="15" t="s">
        <v>31</v>
      </c>
      <c r="C7" s="14" t="str">
        <f>IF(ISERROR(VLOOKUP(B7,'BASE TONERS'!$A$6:$B$153,2,0)),"",VLOOKUP(B7,'BASE TONERS'!$A$6:$B$153,2,0))</f>
        <v>EPSON LQ-590</v>
      </c>
      <c r="D7" s="15">
        <v>0</v>
      </c>
      <c r="E7" s="15">
        <v>2</v>
      </c>
    </row>
    <row r="8" spans="1:5" x14ac:dyDescent="0.25">
      <c r="A8" s="20">
        <v>44692</v>
      </c>
      <c r="B8" s="15" t="s">
        <v>7</v>
      </c>
      <c r="C8" s="14" t="str">
        <f>IF(ISERROR(VLOOKUP(B8,'BASE TONERS'!$A$6:$B$153,2,0)),"",VLOOKUP(B8,'BASE TONERS'!$A$6:$B$153,2,0))</f>
        <v>KONICA MINOLTA BizHub C3350i (couleur:jaune)</v>
      </c>
      <c r="D8" s="15">
        <v>0</v>
      </c>
      <c r="E8" s="15">
        <v>1</v>
      </c>
    </row>
    <row r="9" spans="1:5" x14ac:dyDescent="0.25">
      <c r="A9" s="20">
        <v>44693</v>
      </c>
      <c r="B9" s="15" t="s">
        <v>21</v>
      </c>
      <c r="C9" s="14" t="str">
        <f>IF(ISERROR(VLOOKUP(B9,'BASE TONERS'!$A$6:$B$153,2,0)),"",VLOOKUP(B9,'BASE TONERS'!$A$6:$B$153,2,0))</f>
        <v>HP LaserJet P2055d, P2035, P1102, P2005</v>
      </c>
      <c r="D9" s="15">
        <v>0</v>
      </c>
      <c r="E9" s="15">
        <v>1</v>
      </c>
    </row>
    <row r="10" spans="1:5" x14ac:dyDescent="0.25">
      <c r="A10" s="20">
        <v>44697</v>
      </c>
      <c r="B10" s="15" t="s">
        <v>35</v>
      </c>
      <c r="C10" s="14" t="str">
        <f>IF(ISERROR(VLOOKUP(B10,'BASE TONERS'!$A$6:$B$153,2,0)),"",VLOOKUP(B10,'BASE TONERS'!$A$6:$B$153,2,0))</f>
        <v>KONICA MINOLTA BIZHUB 287</v>
      </c>
      <c r="D10" s="15">
        <v>2</v>
      </c>
      <c r="E10" s="15">
        <v>0</v>
      </c>
    </row>
    <row r="11" spans="1:5" x14ac:dyDescent="0.25">
      <c r="A11" s="20">
        <v>44697</v>
      </c>
      <c r="B11" s="15" t="s">
        <v>7</v>
      </c>
      <c r="C11" s="14" t="str">
        <f>IF(ISERROR(VLOOKUP(B11,'BASE TONERS'!$A$6:$B$153,2,0)),"",VLOOKUP(B11,'BASE TONERS'!$A$6:$B$153,2,0))</f>
        <v>KONICA MINOLTA BizHub C3350i (couleur:jaune)</v>
      </c>
      <c r="D11" s="15">
        <v>2</v>
      </c>
      <c r="E11" s="15">
        <v>0</v>
      </c>
    </row>
    <row r="12" spans="1:5" x14ac:dyDescent="0.25">
      <c r="A12" s="20">
        <v>44697</v>
      </c>
      <c r="B12" s="15" t="s">
        <v>9</v>
      </c>
      <c r="C12" s="14" t="str">
        <f>IF(ISERROR(VLOOKUP(B12,'BASE TONERS'!$A$6:$B$153,2,0)),"",VLOOKUP(B12,'BASE TONERS'!$A$6:$B$153,2,0))</f>
        <v>KONICA MINOLTA BizHub C3350i (couleur:magenta)</v>
      </c>
      <c r="D12" s="15">
        <v>1</v>
      </c>
      <c r="E12" s="15">
        <v>0</v>
      </c>
    </row>
    <row r="13" spans="1:5" x14ac:dyDescent="0.25">
      <c r="A13" s="20">
        <v>44697</v>
      </c>
      <c r="B13" s="15" t="s">
        <v>9</v>
      </c>
      <c r="C13" s="14" t="str">
        <f>IF(ISERROR(VLOOKUP(B13,'BASE TONERS'!$A$6:$B$153,2,0)),"",VLOOKUP(B13,'BASE TONERS'!$A$6:$B$153,2,0))</f>
        <v>KONICA MINOLTA BizHub C3350i (couleur:magenta)</v>
      </c>
      <c r="D13" s="15">
        <v>0</v>
      </c>
      <c r="E13" s="15">
        <v>1</v>
      </c>
    </row>
    <row r="14" spans="1:5" x14ac:dyDescent="0.25">
      <c r="A14" s="20">
        <v>44700</v>
      </c>
      <c r="B14" s="15" t="s">
        <v>35</v>
      </c>
      <c r="C14" s="14" t="str">
        <f>IF(ISERROR(VLOOKUP(B14,'BASE TONERS'!$A$6:$B$153,2,0)),"",VLOOKUP(B14,'BASE TONERS'!$A$6:$B$153,2,0))</f>
        <v>KONICA MINOLTA BIZHUB 287</v>
      </c>
      <c r="D14" s="15">
        <v>1</v>
      </c>
      <c r="E14" s="15">
        <v>0</v>
      </c>
    </row>
    <row r="15" spans="1:5" x14ac:dyDescent="0.25">
      <c r="A15" s="20">
        <v>44707</v>
      </c>
      <c r="B15" s="15" t="s">
        <v>35</v>
      </c>
      <c r="C15" s="14" t="str">
        <f>IF(ISERROR(VLOOKUP(B15,'BASE TONERS'!$A$6:$B$153,2,0)),"",VLOOKUP(B15,'BASE TONERS'!$A$6:$B$153,2,0))</f>
        <v>KONICA MINOLTA BIZHUB 287</v>
      </c>
      <c r="D15" s="15">
        <v>0</v>
      </c>
      <c r="E15" s="15">
        <v>1</v>
      </c>
    </row>
    <row r="16" spans="1:5" x14ac:dyDescent="0.25">
      <c r="A16" s="20">
        <v>44714</v>
      </c>
      <c r="B16" s="15" t="s">
        <v>47</v>
      </c>
      <c r="C16" s="14" t="str">
        <f>IF(ISERROR(VLOOKUP(B16,'BASE TONERS'!$A$6:$B$153,2,0)),"",VLOOKUP(B16,'BASE TONERS'!$A$6:$B$153,2,0))</f>
        <v>HP LaserJet MFP M479fdn (couleur:blue)</v>
      </c>
      <c r="D16" s="15">
        <v>0</v>
      </c>
      <c r="E16" s="15">
        <v>1</v>
      </c>
    </row>
    <row r="17" spans="1:5" x14ac:dyDescent="0.25">
      <c r="A17" s="20">
        <v>44729</v>
      </c>
      <c r="B17" s="15" t="s">
        <v>71</v>
      </c>
      <c r="C17" s="14" t="str">
        <f>IF(ISERROR(VLOOKUP(B17,'BASE TONERS'!$A$6:$B$153,2,0)),"",VLOOKUP(B17,'BASE TONERS'!$A$6:$B$153,2,0))</f>
        <v>HP Color LaserJet Pro M182n (couleur:noir)</v>
      </c>
      <c r="D17" s="15">
        <v>0</v>
      </c>
      <c r="E17" s="15">
        <v>1</v>
      </c>
    </row>
    <row r="18" spans="1:5" x14ac:dyDescent="0.25">
      <c r="A18" s="20">
        <v>44740</v>
      </c>
      <c r="B18" s="15" t="s">
        <v>7</v>
      </c>
      <c r="C18" s="14" t="str">
        <f>IF(ISERROR(VLOOKUP(B18,'BASE TONERS'!$A$6:$B$153,2,0)),"",VLOOKUP(B18,'BASE TONERS'!$A$6:$B$153,2,0))</f>
        <v>KONICA MINOLTA BizHub C3350i (couleur:jaune)</v>
      </c>
      <c r="D18" s="15">
        <v>0</v>
      </c>
      <c r="E18" s="15">
        <v>1</v>
      </c>
    </row>
    <row r="19" spans="1:5" x14ac:dyDescent="0.25">
      <c r="A19" s="20">
        <v>44748</v>
      </c>
      <c r="B19" s="15" t="s">
        <v>21</v>
      </c>
      <c r="C19" s="14" t="str">
        <f>IF(ISERROR(VLOOKUP(B19,'BASE TONERS'!$A$6:$B$153,2,0)),"",VLOOKUP(B19,'BASE TONERS'!$A$6:$B$153,2,0))</f>
        <v>HP LaserJet P2055d, P2035, P1102, P2005</v>
      </c>
      <c r="D19" s="15">
        <v>0</v>
      </c>
      <c r="E19" s="15">
        <v>1</v>
      </c>
    </row>
    <row r="20" spans="1:5" x14ac:dyDescent="0.25">
      <c r="A20" s="20">
        <v>44775</v>
      </c>
      <c r="B20" s="15" t="s">
        <v>35</v>
      </c>
      <c r="C20" s="14" t="str">
        <f>IF(ISERROR(VLOOKUP(B20,'BASE TONERS'!$A$6:$B$153,2,0)),"",VLOOKUP(B20,'BASE TONERS'!$A$6:$B$153,2,0))</f>
        <v>KONICA MINOLTA BIZHUB 287</v>
      </c>
      <c r="D20" s="15">
        <v>0</v>
      </c>
      <c r="E20" s="15">
        <v>1</v>
      </c>
    </row>
    <row r="21" spans="1:5" x14ac:dyDescent="0.25">
      <c r="A21" s="20">
        <v>44775</v>
      </c>
      <c r="B21" s="15" t="s">
        <v>29</v>
      </c>
      <c r="C21" s="14" t="str">
        <f>IF(ISERROR(VLOOKUP(B21,'BASE TONERS'!$A$6:$B$153,2,0)),"",VLOOKUP(B21,'BASE TONERS'!$A$6:$B$153,2,0))</f>
        <v>EPSON LQ-2090</v>
      </c>
      <c r="D21" s="15">
        <v>0</v>
      </c>
      <c r="E21" s="15">
        <v>1</v>
      </c>
    </row>
    <row r="22" spans="1:5" x14ac:dyDescent="0.25">
      <c r="A22" s="20">
        <v>44796</v>
      </c>
      <c r="B22" s="15" t="s">
        <v>41</v>
      </c>
      <c r="C22" s="14" t="str">
        <f>IF(ISERROR(VLOOKUP(B22,'BASE TONERS'!$A$6:$B$153,2,0)),"",VLOOKUP(B22,'BASE TONERS'!$A$6:$B$153,2,0))</f>
        <v>HP LaserJet Pro 400/ M401dn</v>
      </c>
      <c r="D22" s="15">
        <v>0</v>
      </c>
      <c r="E22" s="15">
        <v>1</v>
      </c>
    </row>
    <row r="23" spans="1:5" x14ac:dyDescent="0.25">
      <c r="A23" s="20">
        <v>44804</v>
      </c>
      <c r="B23" s="15" t="s">
        <v>29</v>
      </c>
      <c r="C23" s="14" t="str">
        <f>IF(ISERROR(VLOOKUP(B23,'BASE TONERS'!$A$6:$B$153,2,0)),"",VLOOKUP(B23,'BASE TONERS'!$A$6:$B$153,2,0))</f>
        <v>EPSON LQ-2090</v>
      </c>
      <c r="D23" s="15">
        <v>0</v>
      </c>
      <c r="E23" s="15">
        <v>2</v>
      </c>
    </row>
    <row r="24" spans="1:5" x14ac:dyDescent="0.25">
      <c r="A24" s="20">
        <v>44805</v>
      </c>
      <c r="B24" s="15" t="s">
        <v>69</v>
      </c>
      <c r="C24" s="14" t="str">
        <f>IF(ISERROR(VLOOKUP(B24,'BASE TONERS'!$A$6:$B$153,2,0)),"",VLOOKUP(B24,'BASE TONERS'!$A$6:$B$153,2,0))</f>
        <v>HP LaserJet P1102</v>
      </c>
      <c r="D24" s="15">
        <v>0</v>
      </c>
      <c r="E24" s="15">
        <v>2</v>
      </c>
    </row>
    <row r="25" spans="1:5" x14ac:dyDescent="0.25">
      <c r="A25" s="20">
        <v>44811</v>
      </c>
      <c r="B25" s="15" t="s">
        <v>69</v>
      </c>
      <c r="C25" s="14" t="str">
        <f>IF(ISERROR(VLOOKUP(B25,'BASE TONERS'!$A$6:$B$153,2,0)),"",VLOOKUP(B25,'BASE TONERS'!$A$6:$B$153,2,0))</f>
        <v>HP LaserJet P1102</v>
      </c>
      <c r="D25" s="15">
        <v>2</v>
      </c>
      <c r="E25" s="15">
        <v>0</v>
      </c>
    </row>
    <row r="26" spans="1:5" x14ac:dyDescent="0.25">
      <c r="A26" s="20">
        <v>44811</v>
      </c>
      <c r="B26" s="15" t="s">
        <v>69</v>
      </c>
      <c r="C26" s="25" t="str">
        <f>IF(ISERROR(VLOOKUP(B26,'BASE TONERS'!$A$6:$B$153,2,0)),"",VLOOKUP(B26,'BASE TONERS'!$A$6:$B$153,2,0))</f>
        <v>HP LaserJet P1102</v>
      </c>
      <c r="D26" s="15">
        <v>0</v>
      </c>
      <c r="E26" s="15">
        <v>1</v>
      </c>
    </row>
    <row r="27" spans="1:5" x14ac:dyDescent="0.25">
      <c r="A27" s="20">
        <v>44840</v>
      </c>
      <c r="B27" s="23" t="s">
        <v>45</v>
      </c>
      <c r="C27" s="14" t="str">
        <f>IF(ISERROR(VLOOKUP(B27,'BASE TONERS'!$A$6:$B$153,2,0)),"",VLOOKUP(B27,'BASE TONERS'!$A$6:$B$153,2,0))</f>
        <v>HP LaserJet MFP M479fdn (couleur:noir)</v>
      </c>
      <c r="D27" s="24">
        <v>0</v>
      </c>
      <c r="E27" s="15">
        <v>1</v>
      </c>
    </row>
    <row r="28" spans="1:5" x14ac:dyDescent="0.25">
      <c r="A28" s="20">
        <v>44840</v>
      </c>
      <c r="B28" s="23" t="s">
        <v>47</v>
      </c>
      <c r="C28" s="14" t="str">
        <f>IF(ISERROR(VLOOKUP(B28,'BASE TONERS'!$A$6:$B$153,2,0)),"",VLOOKUP(B28,'BASE TONERS'!$A$6:$B$153,2,0))</f>
        <v>HP LaserJet MFP M479fdn (couleur:blue)</v>
      </c>
      <c r="D28" s="24">
        <v>0</v>
      </c>
      <c r="E28" s="15">
        <v>1</v>
      </c>
    </row>
    <row r="29" spans="1:5" x14ac:dyDescent="0.25">
      <c r="A29" s="20">
        <v>44840</v>
      </c>
      <c r="B29" s="23" t="s">
        <v>49</v>
      </c>
      <c r="C29" s="14" t="str">
        <f>IF(ISERROR(VLOOKUP(B29,'BASE TONERS'!$A$6:$B$153,2,0)),"",VLOOKUP(B29,'BASE TONERS'!$A$6:$B$153,2,0))</f>
        <v>HP LaserJet MFP M479fdn (couleur:jaune)</v>
      </c>
      <c r="D29" s="24">
        <v>0</v>
      </c>
      <c r="E29" s="15">
        <v>1</v>
      </c>
    </row>
    <row r="30" spans="1:5" x14ac:dyDescent="0.25">
      <c r="A30" s="20">
        <v>44840</v>
      </c>
      <c r="B30" s="23" t="s">
        <v>51</v>
      </c>
      <c r="C30" s="14" t="str">
        <f>IF(ISERROR(VLOOKUP(B30,'BASE TONERS'!$A$6:$B$153,2,0)),"",VLOOKUP(B30,'BASE TONERS'!$A$6:$B$153,2,0))</f>
        <v>HP LaserJet MFP M479fdn (couleur:magenta)</v>
      </c>
      <c r="D30" s="24">
        <v>0</v>
      </c>
      <c r="E30" s="15">
        <v>1</v>
      </c>
    </row>
    <row r="31" spans="1:5" x14ac:dyDescent="0.25">
      <c r="A31" s="20">
        <v>44864</v>
      </c>
      <c r="B31" s="23" t="s">
        <v>9</v>
      </c>
      <c r="C31" s="26" t="str">
        <f>IF(ISERROR(VLOOKUP(B31,'BASE TONERS'!$A$6:$B$153,2,0)),"",VLOOKUP(B31,'BASE TONERS'!$A$6:$B$153,2,0))</f>
        <v>KONICA MINOLTA BizHub C3350i (couleur:magenta)</v>
      </c>
      <c r="D31" s="24">
        <v>0</v>
      </c>
      <c r="E31" s="15">
        <v>1</v>
      </c>
    </row>
    <row r="32" spans="1:5" x14ac:dyDescent="0.25">
      <c r="A32" s="20">
        <v>44895</v>
      </c>
      <c r="B32" s="15" t="s">
        <v>9</v>
      </c>
      <c r="C32" s="27" t="str">
        <f>IF(ISERROR(VLOOKUP(B32,'BASE TONERS'!$A$6:$B$153,2,0)),"",VLOOKUP(B32,'BASE TONERS'!$A$6:$B$153,2,0))</f>
        <v>KONICA MINOLTA BizHub C3350i (couleur:magenta)</v>
      </c>
      <c r="D32" s="15">
        <v>1</v>
      </c>
      <c r="E32" s="15">
        <v>0</v>
      </c>
    </row>
    <row r="33" spans="1:6" x14ac:dyDescent="0.25">
      <c r="A33" s="20">
        <v>44895</v>
      </c>
      <c r="B33" s="15" t="s">
        <v>35</v>
      </c>
      <c r="C33" s="14" t="str">
        <f>IF(ISERROR(VLOOKUP(B33,'BASE TONERS'!$A$6:$B$153,2,0)),"",VLOOKUP(B33,'BASE TONERS'!$A$6:$B$153,2,0))</f>
        <v>KONICA MINOLTA BIZHUB 287</v>
      </c>
      <c r="D33" s="15">
        <v>3</v>
      </c>
      <c r="E33" s="15">
        <v>0</v>
      </c>
    </row>
    <row r="34" spans="1:6" x14ac:dyDescent="0.25">
      <c r="A34" s="20">
        <v>44895</v>
      </c>
      <c r="B34" s="15" t="s">
        <v>35</v>
      </c>
      <c r="C34" s="14" t="str">
        <f>IF(ISERROR(VLOOKUP(B34,'BASE TONERS'!$A$6:$B$153,2,0)),"",VLOOKUP(B34,'BASE TONERS'!$A$6:$B$153,2,0))</f>
        <v>KONICA MINOLTA BIZHUB 287</v>
      </c>
      <c r="D34" s="15">
        <v>0</v>
      </c>
      <c r="E34" s="15">
        <v>6</v>
      </c>
      <c r="F34" t="s">
        <v>210</v>
      </c>
    </row>
    <row r="35" spans="1:6" x14ac:dyDescent="0.25">
      <c r="A35" s="20">
        <v>44895</v>
      </c>
      <c r="B35" s="15" t="s">
        <v>23</v>
      </c>
      <c r="C35" s="14" t="str">
        <f>IF(ISERROR(VLOOKUP(B35,'BASE TONERS'!$A$6:$B$153,2,0)),"",VLOOKUP(B35,'BASE TONERS'!$A$6:$B$153,2,0))</f>
        <v>HP LaserJet P1005</v>
      </c>
      <c r="D35" s="15">
        <v>3</v>
      </c>
      <c r="E35" s="15">
        <v>0</v>
      </c>
    </row>
    <row r="36" spans="1:6" x14ac:dyDescent="0.25">
      <c r="A36" s="20">
        <v>44897</v>
      </c>
      <c r="B36" s="15" t="s">
        <v>23</v>
      </c>
      <c r="C36" s="14" t="str">
        <f>IF(ISERROR(VLOOKUP(B36,'BASE TONERS'!$A$6:$B$153,2,0)),"",VLOOKUP(B36,'BASE TONERS'!$A$6:$B$153,2,0))</f>
        <v>HP LaserJet P1005</v>
      </c>
      <c r="D36" s="15">
        <v>0</v>
      </c>
      <c r="E36" s="15">
        <v>1</v>
      </c>
    </row>
    <row r="37" spans="1:6" x14ac:dyDescent="0.25">
      <c r="A37" s="20">
        <v>44971</v>
      </c>
      <c r="B37" s="15" t="s">
        <v>109</v>
      </c>
      <c r="C37" s="14" t="str">
        <f>IF(ISERROR(VLOOKUP(B37,'BASE TONERS'!$A$6:$B$153,2,0)),"",VLOOKUP(B37,'BASE TONERS'!$A$6:$B$153,2,0))</f>
        <v>KONICA MINOLTA BizHub C3350i (couleur:bleu)</v>
      </c>
      <c r="D37" s="15">
        <v>4</v>
      </c>
      <c r="E37" s="15">
        <v>0</v>
      </c>
    </row>
    <row r="38" spans="1:6" x14ac:dyDescent="0.25">
      <c r="A38" s="20">
        <v>44971</v>
      </c>
      <c r="B38" s="15" t="s">
        <v>110</v>
      </c>
      <c r="C38" s="14" t="str">
        <f>IF(ISERROR(VLOOKUP(B38,'BASE TONERS'!$A$6:$B$153,2,0)),"",VLOOKUP(B38,'BASE TONERS'!$A$6:$B$153,2,0))</f>
        <v>KONICA MINOLTA BizHub C3350i (couleur:jaune)</v>
      </c>
      <c r="D38" s="15">
        <v>3</v>
      </c>
      <c r="E38" s="15">
        <v>0</v>
      </c>
    </row>
    <row r="39" spans="1:6" x14ac:dyDescent="0.25">
      <c r="A39" s="20">
        <v>44971</v>
      </c>
      <c r="B39" s="15" t="s">
        <v>111</v>
      </c>
      <c r="C39" s="14" t="str">
        <f>IF(ISERROR(VLOOKUP(B39,'BASE TONERS'!$A$6:$B$153,2,0)),"",VLOOKUP(B39,'BASE TONERS'!$A$6:$B$153,2,0))</f>
        <v>KONICA MINOLTA BizHub C3350i (couleur:magenta)</v>
      </c>
      <c r="D39" s="15">
        <v>2</v>
      </c>
      <c r="E39" s="15">
        <v>1</v>
      </c>
    </row>
    <row r="40" spans="1:6" x14ac:dyDescent="0.25">
      <c r="A40" s="20">
        <v>44971</v>
      </c>
      <c r="B40" s="15" t="s">
        <v>112</v>
      </c>
      <c r="C40" s="14" t="str">
        <f>IF(ISERROR(VLOOKUP(B40,'BASE TONERS'!$A$6:$B$153,2,0)),"",VLOOKUP(B40,'BASE TONERS'!$A$6:$B$153,2,0))</f>
        <v>KONICA MINOLTA BizHub C3350i (couleur:noir)</v>
      </c>
      <c r="D40" s="15">
        <v>2</v>
      </c>
      <c r="E40" s="15">
        <v>0</v>
      </c>
    </row>
    <row r="41" spans="1:6" x14ac:dyDescent="0.25">
      <c r="A41" s="20">
        <v>44971</v>
      </c>
      <c r="B41" s="15" t="s">
        <v>113</v>
      </c>
      <c r="C41" s="14" t="str">
        <f>IF(ISERROR(VLOOKUP(B41,'BASE TONERS'!$A$6:$B$153,2,0)),"",VLOOKUP(B41,'BASE TONERS'!$A$6:$B$153,2,0))</f>
        <v>DAF</v>
      </c>
      <c r="D41" s="15">
        <v>4</v>
      </c>
      <c r="E41" s="15">
        <v>1</v>
      </c>
    </row>
    <row r="42" spans="1:6" x14ac:dyDescent="0.25">
      <c r="A42" s="20">
        <v>44972</v>
      </c>
      <c r="B42" s="15" t="s">
        <v>25</v>
      </c>
      <c r="C42" s="14" t="str">
        <f>IF(ISERROR(VLOOKUP(B42,'BASE TONERS'!$A$6:$B$153,2,0)),"",VLOOKUP(B42,'BASE TONERS'!$A$6:$B$153,2,0))</f>
        <v>HP Officejet 7110 a3 noir</v>
      </c>
      <c r="D42" s="15"/>
      <c r="E42" s="15"/>
    </row>
    <row r="43" spans="1:6" x14ac:dyDescent="0.25">
      <c r="A43" s="20">
        <v>44972</v>
      </c>
      <c r="B43" s="15" t="s">
        <v>53</v>
      </c>
      <c r="C43" s="14" t="str">
        <f>IF(ISERROR(VLOOKUP(B43,'BASE TONERS'!$A$6:$B$153,2,0)),"",VLOOKUP(B43,'BASE TONERS'!$A$6:$B$153,2,0))</f>
        <v>HP Officejet 7110 a3 magenta</v>
      </c>
      <c r="D43" s="15"/>
      <c r="E43" s="15"/>
    </row>
    <row r="44" spans="1:6" x14ac:dyDescent="0.25">
      <c r="A44" s="20">
        <v>44972</v>
      </c>
      <c r="B44" s="15" t="s">
        <v>55</v>
      </c>
      <c r="C44" s="14" t="str">
        <f>IF(ISERROR(VLOOKUP(B44,'BASE TONERS'!$A$6:$B$153,2,0)),"",VLOOKUP(B44,'BASE TONERS'!$A$6:$B$153,2,0))</f>
        <v>HP Officejet 7110 a3 jaune</v>
      </c>
      <c r="D44" s="15"/>
      <c r="E44" s="15"/>
    </row>
    <row r="45" spans="1:6" x14ac:dyDescent="0.25">
      <c r="A45" s="20">
        <v>44972</v>
      </c>
      <c r="B45" s="15" t="s">
        <v>57</v>
      </c>
      <c r="C45" s="14" t="str">
        <f>IF(ISERROR(VLOOKUP(B45,'BASE TONERS'!$A$6:$B$153,2,0)),"",VLOOKUP(B45,'BASE TONERS'!$A$6:$B$153,2,0))</f>
        <v>HP Officejet 7110 a3 bleu</v>
      </c>
      <c r="D45" s="15"/>
      <c r="E45" s="15"/>
    </row>
    <row r="46" spans="1:6" x14ac:dyDescent="0.25">
      <c r="A46" s="20"/>
      <c r="B46" s="15"/>
      <c r="C46" s="14" t="str">
        <f>IF(ISERROR(VLOOKUP(B46,'BASE TONERS'!$A$6:$B$153,2,0)),"",VLOOKUP(B46,'BASE TONERS'!$A$6:$B$153,2,0))</f>
        <v/>
      </c>
      <c r="D46" s="15"/>
      <c r="E46" s="15"/>
    </row>
    <row r="47" spans="1:6" x14ac:dyDescent="0.25">
      <c r="A47" s="20"/>
      <c r="B47" s="15"/>
      <c r="C47" s="14" t="str">
        <f>IF(ISERROR(VLOOKUP(B47,'BASE TONERS'!$A$6:$B$153,2,0)),"",VLOOKUP(B47,'BASE TONERS'!$A$6:$B$153,2,0))</f>
        <v/>
      </c>
      <c r="D47" s="15"/>
      <c r="E47" s="15"/>
    </row>
    <row r="48" spans="1:6" x14ac:dyDescent="0.25">
      <c r="A48" s="20"/>
      <c r="B48" s="15"/>
      <c r="C48" s="14" t="str">
        <f>IF(ISERROR(VLOOKUP(B48,'BASE TONERS'!$A$6:$B$153,2,0)),"",VLOOKUP(B48,'BASE TONERS'!$A$6:$B$153,2,0))</f>
        <v/>
      </c>
      <c r="D48" s="15"/>
      <c r="E48" s="15"/>
    </row>
    <row r="49" spans="1:5" x14ac:dyDescent="0.25">
      <c r="A49" s="20"/>
      <c r="B49" s="15"/>
      <c r="C49" s="14" t="str">
        <f>IF(ISERROR(VLOOKUP(B49,'BASE TONERS'!$A$6:$B$153,2,0)),"",VLOOKUP(B49,'BASE TONERS'!$A$6:$B$153,2,0))</f>
        <v/>
      </c>
      <c r="D49" s="15"/>
      <c r="E49" s="15"/>
    </row>
    <row r="50" spans="1:5" x14ac:dyDescent="0.25">
      <c r="A50" s="20"/>
      <c r="B50" s="15"/>
      <c r="C50" s="14" t="str">
        <f>IF(ISERROR(VLOOKUP(B50,'BASE TONERS'!$A$6:$B$153,2,0)),"",VLOOKUP(B50,'BASE TONERS'!$A$6:$B$153,2,0))</f>
        <v/>
      </c>
      <c r="D50" s="15"/>
      <c r="E50" s="15"/>
    </row>
    <row r="51" spans="1:5" x14ac:dyDescent="0.25">
      <c r="A51" s="20"/>
      <c r="B51" s="15"/>
      <c r="C51" s="14" t="str">
        <f>IF(ISERROR(VLOOKUP(B51,'BASE TONERS'!$A$6:$B$153,2,0)),"",VLOOKUP(B51,'BASE TONERS'!$A$6:$B$153,2,0))</f>
        <v/>
      </c>
      <c r="D51" s="15"/>
      <c r="E51" s="15"/>
    </row>
    <row r="52" spans="1:5" x14ac:dyDescent="0.25">
      <c r="A52" s="20"/>
      <c r="B52" s="15"/>
      <c r="C52" s="14" t="str">
        <f>IF(ISERROR(VLOOKUP(B52,'BASE TONERS'!$A$6:$B$153,2,0)),"",VLOOKUP(B52,'BASE TONERS'!$A$6:$B$153,2,0))</f>
        <v/>
      </c>
      <c r="D52" s="15"/>
      <c r="E52" s="15"/>
    </row>
    <row r="53" spans="1:5" x14ac:dyDescent="0.25">
      <c r="A53" s="20"/>
      <c r="B53" s="15"/>
      <c r="C53" s="14" t="str">
        <f>IF(ISERROR(VLOOKUP(B53,'BASE TONERS'!$A$6:$B$153,2,0)),"",VLOOKUP(B53,'BASE TONERS'!$A$6:$B$153,2,0))</f>
        <v/>
      </c>
      <c r="D53" s="15"/>
      <c r="E53" s="15"/>
    </row>
    <row r="54" spans="1:5" x14ac:dyDescent="0.25">
      <c r="A54" s="20"/>
      <c r="B54" s="15"/>
      <c r="C54" s="14" t="str">
        <f>IF(ISERROR(VLOOKUP(B54,'BASE TONERS'!$A$6:$B$153,2,0)),"",VLOOKUP(B54,'BASE TONERS'!$A$6:$B$153,2,0))</f>
        <v/>
      </c>
      <c r="D54" s="15"/>
      <c r="E54" s="15"/>
    </row>
    <row r="55" spans="1:5" x14ac:dyDescent="0.25">
      <c r="A55" s="20"/>
      <c r="B55" s="15"/>
      <c r="C55" s="14" t="str">
        <f>IF(ISERROR(VLOOKUP(B55,'BASE TONERS'!$A$6:$B$153,2,0)),"",VLOOKUP(B55,'BASE TONERS'!$A$6:$B$153,2,0))</f>
        <v/>
      </c>
      <c r="D55" s="15"/>
      <c r="E55" s="15"/>
    </row>
    <row r="56" spans="1:5" x14ac:dyDescent="0.25">
      <c r="A56" s="20"/>
      <c r="B56" s="15"/>
      <c r="C56" s="14" t="str">
        <f>IF(ISERROR(VLOOKUP(B56,'BASE TONERS'!$A$6:$B$153,2,0)),"",VLOOKUP(B56,'BASE TONERS'!$A$6:$B$153,2,0))</f>
        <v/>
      </c>
      <c r="D56" s="15"/>
      <c r="E56" s="15"/>
    </row>
    <row r="57" spans="1:5" x14ac:dyDescent="0.25">
      <c r="A57" s="20"/>
      <c r="B57" s="15"/>
      <c r="C57" s="14" t="str">
        <f>IF(ISERROR(VLOOKUP(B57,'BASE TONERS'!$A$6:$B$153,2,0)),"",VLOOKUP(B57,'BASE TONERS'!$A$6:$B$153,2,0))</f>
        <v/>
      </c>
      <c r="D57" s="15"/>
      <c r="E57" s="15"/>
    </row>
    <row r="58" spans="1:5" x14ac:dyDescent="0.25">
      <c r="A58" s="20"/>
      <c r="B58" s="15"/>
      <c r="C58" s="14" t="str">
        <f>IF(ISERROR(VLOOKUP(B58,'BASE TONERS'!$A$6:$B$153,2,0)),"",VLOOKUP(B58,'BASE TONERS'!$A$6:$B$153,2,0))</f>
        <v/>
      </c>
      <c r="D58" s="15"/>
      <c r="E58" s="15"/>
    </row>
    <row r="59" spans="1:5" x14ac:dyDescent="0.25">
      <c r="A59" s="20"/>
      <c r="B59" s="15"/>
      <c r="C59" s="14" t="str">
        <f>IF(ISERROR(VLOOKUP(B59,'BASE TONERS'!$A$6:$B$153,2,0)),"",VLOOKUP(B59,'BASE TONERS'!$A$6:$B$153,2,0))</f>
        <v/>
      </c>
      <c r="D59" s="15"/>
      <c r="E59" s="15"/>
    </row>
    <row r="60" spans="1:5" x14ac:dyDescent="0.25">
      <c r="A60" s="20"/>
      <c r="B60" s="15"/>
      <c r="C60" s="14" t="str">
        <f>IF(ISERROR(VLOOKUP(B60,'BASE TONERS'!$A$6:$B$153,2,0)),"",VLOOKUP(B60,'BASE TONERS'!$A$6:$B$153,2,0))</f>
        <v/>
      </c>
      <c r="D60" s="15"/>
      <c r="E60" s="15"/>
    </row>
    <row r="61" spans="1:5" x14ac:dyDescent="0.25">
      <c r="A61" s="20"/>
      <c r="B61" s="15"/>
      <c r="C61" s="14" t="str">
        <f>IF(ISERROR(VLOOKUP(B61,'BASE TONERS'!$A$6:$B$153,2,0)),"",VLOOKUP(B61,'BASE TONERS'!$A$6:$B$153,2,0))</f>
        <v/>
      </c>
      <c r="D61" s="15"/>
      <c r="E61" s="15"/>
    </row>
    <row r="62" spans="1:5" x14ac:dyDescent="0.25">
      <c r="A62" s="20"/>
      <c r="B62" s="15"/>
      <c r="C62" s="14" t="str">
        <f>IF(ISERROR(VLOOKUP(B62,'BASE TONERS'!$A$6:$B$153,2,0)),"",VLOOKUP(B62,'BASE TONERS'!$A$6:$B$153,2,0))</f>
        <v/>
      </c>
      <c r="D62" s="15"/>
      <c r="E62" s="15"/>
    </row>
    <row r="63" spans="1:5" x14ac:dyDescent="0.25">
      <c r="A63" s="20"/>
      <c r="B63" s="15"/>
      <c r="C63" s="14" t="str">
        <f>IF(ISERROR(VLOOKUP(B63,'BASE TONERS'!$A$6:$B$153,2,0)),"",VLOOKUP(B63,'BASE TONERS'!$A$6:$B$153,2,0))</f>
        <v/>
      </c>
      <c r="D63" s="15"/>
      <c r="E63" s="15"/>
    </row>
    <row r="64" spans="1:5" x14ac:dyDescent="0.25">
      <c r="A64" s="20"/>
      <c r="B64" s="15"/>
      <c r="C64" s="14" t="str">
        <f>IF(ISERROR(VLOOKUP(B64,'BASE TONERS'!$A$6:$B$153,2,0)),"",VLOOKUP(B64,'BASE TONERS'!$A$6:$B$153,2,0))</f>
        <v/>
      </c>
      <c r="D64" s="15"/>
      <c r="E64" s="15"/>
    </row>
    <row r="65" spans="1:5" x14ac:dyDescent="0.25">
      <c r="A65" s="20"/>
      <c r="B65" s="15"/>
      <c r="C65" s="14" t="str">
        <f>IF(ISERROR(VLOOKUP(B65,'BASE TONERS'!$A$6:$B$153,2,0)),"",VLOOKUP(B65,'BASE TONERS'!$A$6:$B$153,2,0))</f>
        <v/>
      </c>
      <c r="D65" s="15"/>
      <c r="E65" s="15"/>
    </row>
    <row r="66" spans="1:5" x14ac:dyDescent="0.25">
      <c r="A66" s="20"/>
      <c r="B66" s="15"/>
      <c r="C66" s="14" t="str">
        <f>IF(ISERROR(VLOOKUP(B66,'BASE TONERS'!$A$6:$B$153,2,0)),"",VLOOKUP(B66,'BASE TONERS'!$A$6:$B$153,2,0))</f>
        <v/>
      </c>
      <c r="D66" s="15"/>
      <c r="E66" s="15"/>
    </row>
    <row r="67" spans="1:5" x14ac:dyDescent="0.25">
      <c r="A67" s="20"/>
      <c r="B67" s="15"/>
      <c r="C67" s="14" t="str">
        <f>IF(ISERROR(VLOOKUP(B67,'BASE TONERS'!$A$6:$B$153,2,0)),"",VLOOKUP(B67,'BASE TONERS'!$A$6:$B$153,2,0))</f>
        <v/>
      </c>
      <c r="D67" s="15"/>
      <c r="E67" s="15"/>
    </row>
    <row r="68" spans="1:5" x14ac:dyDescent="0.25">
      <c r="A68" s="20"/>
      <c r="B68" s="15"/>
      <c r="C68" s="14" t="str">
        <f>IF(ISERROR(VLOOKUP(B68,'BASE TONERS'!$A$6:$B$153,2,0)),"",VLOOKUP(B68,'BASE TONERS'!$A$6:$B$153,2,0))</f>
        <v/>
      </c>
      <c r="D68" s="15"/>
      <c r="E68" s="15"/>
    </row>
    <row r="69" spans="1:5" x14ac:dyDescent="0.25">
      <c r="A69" s="20"/>
      <c r="B69" s="15"/>
      <c r="C69" s="14" t="str">
        <f>IF(ISERROR(VLOOKUP(B69,'BASE TONERS'!$A$6:$B$153,2,0)),"",VLOOKUP(B69,'BASE TONERS'!$A$6:$B$153,2,0))</f>
        <v/>
      </c>
      <c r="D69" s="15"/>
      <c r="E69" s="15"/>
    </row>
    <row r="70" spans="1:5" x14ac:dyDescent="0.25">
      <c r="A70" s="20"/>
      <c r="B70" s="15"/>
      <c r="C70" s="14" t="str">
        <f>IF(ISERROR(VLOOKUP(B70,'BASE TONERS'!$A$6:$B$153,2,0)),"",VLOOKUP(B70,'BASE TONERS'!$A$6:$B$153,2,0))</f>
        <v/>
      </c>
      <c r="D70" s="15"/>
      <c r="E70" s="15"/>
    </row>
    <row r="71" spans="1:5" x14ac:dyDescent="0.25">
      <c r="A71" s="20"/>
      <c r="B71" s="15"/>
      <c r="C71" s="14" t="str">
        <f>IF(ISERROR(VLOOKUP(B71,'BASE TONERS'!$A$6:$B$153,2,0)),"",VLOOKUP(B71,'BASE TONERS'!$A$6:$B$153,2,0))</f>
        <v/>
      </c>
      <c r="D71" s="15"/>
      <c r="E71" s="15"/>
    </row>
    <row r="72" spans="1:5" x14ac:dyDescent="0.25">
      <c r="A72" s="20"/>
      <c r="B72" s="15"/>
      <c r="C72" s="14" t="str">
        <f>IF(ISERROR(VLOOKUP(B72,'BASE TONERS'!$A$6:$B$153,2,0)),"",VLOOKUP(B72,'BASE TONERS'!$A$6:$B$153,2,0))</f>
        <v/>
      </c>
      <c r="D72" s="15"/>
      <c r="E72" s="15"/>
    </row>
    <row r="73" spans="1:5" x14ac:dyDescent="0.25">
      <c r="A73" s="20"/>
      <c r="B73" s="15"/>
      <c r="C73" s="14" t="str">
        <f>IF(ISERROR(VLOOKUP(B73,'BASE TONERS'!$A$6:$B$153,2,0)),"",VLOOKUP(B73,'BASE TONERS'!$A$6:$B$153,2,0))</f>
        <v/>
      </c>
      <c r="D73" s="15"/>
      <c r="E73" s="15"/>
    </row>
    <row r="74" spans="1:5" x14ac:dyDescent="0.25">
      <c r="A74" s="20"/>
      <c r="B74" s="15"/>
      <c r="C74" s="14" t="str">
        <f>IF(ISERROR(VLOOKUP(B74,'BASE TONERS'!$A$6:$B$153,2,0)),"",VLOOKUP(B74,'BASE TONERS'!$A$6:$B$153,2,0))</f>
        <v/>
      </c>
      <c r="D74" s="15"/>
      <c r="E74" s="15"/>
    </row>
    <row r="75" spans="1:5" x14ac:dyDescent="0.25">
      <c r="A75" s="20"/>
      <c r="B75" s="15"/>
      <c r="C75" s="14" t="str">
        <f>IF(ISERROR(VLOOKUP(B75,'BASE TONERS'!$A$6:$B$153,2,0)),"",VLOOKUP(B75,'BASE TONERS'!$A$6:$B$153,2,0))</f>
        <v/>
      </c>
      <c r="D75" s="15"/>
      <c r="E75" s="15"/>
    </row>
    <row r="76" spans="1:5" x14ac:dyDescent="0.25">
      <c r="A76" s="20"/>
      <c r="B76" s="15"/>
      <c r="C76" s="14" t="str">
        <f>IF(ISERROR(VLOOKUP(B76,'BASE TONERS'!$A$6:$B$153,2,0)),"",VLOOKUP(B76,'BASE TONERS'!$A$6:$B$153,2,0))</f>
        <v/>
      </c>
      <c r="D76" s="15"/>
      <c r="E76" s="15"/>
    </row>
    <row r="77" spans="1:5" x14ac:dyDescent="0.25">
      <c r="A77" s="20"/>
      <c r="B77" s="15"/>
      <c r="C77" s="14" t="str">
        <f>IF(ISERROR(VLOOKUP(B77,'BASE TONERS'!$A$6:$B$153,2,0)),"",VLOOKUP(B77,'BASE TONERS'!$A$6:$B$153,2,0))</f>
        <v/>
      </c>
      <c r="D77" s="15"/>
      <c r="E77" s="15"/>
    </row>
    <row r="78" spans="1:5" x14ac:dyDescent="0.25">
      <c r="A78" s="20"/>
      <c r="B78" s="15"/>
      <c r="C78" s="14" t="str">
        <f>IF(ISERROR(VLOOKUP(B78,'BASE TONERS'!$A$6:$B$153,2,0)),"",VLOOKUP(B78,'BASE TONERS'!$A$6:$B$153,2,0))</f>
        <v/>
      </c>
      <c r="D78" s="15"/>
      <c r="E78" s="15"/>
    </row>
    <row r="79" spans="1:5" x14ac:dyDescent="0.25">
      <c r="A79" s="20"/>
      <c r="B79" s="15"/>
      <c r="C79" s="14" t="str">
        <f>IF(ISERROR(VLOOKUP(B79,'BASE TONERS'!$A$6:$B$153,2,0)),"",VLOOKUP(B79,'BASE TONERS'!$A$6:$B$153,2,0))</f>
        <v/>
      </c>
      <c r="D79" s="15"/>
      <c r="E79" s="15"/>
    </row>
    <row r="80" spans="1:5" x14ac:dyDescent="0.25">
      <c r="A80" s="20"/>
      <c r="B80" s="15"/>
      <c r="C80" s="14" t="str">
        <f>IF(ISERROR(VLOOKUP(B80,'BASE TONERS'!$A$6:$B$153,2,0)),"",VLOOKUP(B80,'BASE TONERS'!$A$6:$B$153,2,0))</f>
        <v/>
      </c>
      <c r="D80" s="15"/>
      <c r="E80" s="15"/>
    </row>
    <row r="81" spans="1:5" x14ac:dyDescent="0.25">
      <c r="A81" s="20"/>
      <c r="B81" s="15"/>
      <c r="C81" s="14" t="str">
        <f>IF(ISERROR(VLOOKUP(B81,'BASE TONERS'!$A$6:$B$153,2,0)),"",VLOOKUP(B81,'BASE TONERS'!$A$6:$B$153,2,0))</f>
        <v/>
      </c>
      <c r="D81" s="15"/>
      <c r="E81" s="15"/>
    </row>
    <row r="82" spans="1:5" x14ac:dyDescent="0.25">
      <c r="A82" s="20"/>
      <c r="B82" s="15"/>
      <c r="C82" s="14" t="str">
        <f>IF(ISERROR(VLOOKUP(B82,'BASE TONERS'!$A$6:$B$153,2,0)),"",VLOOKUP(B82,'BASE TONERS'!$A$6:$B$153,2,0))</f>
        <v/>
      </c>
      <c r="D82" s="15"/>
      <c r="E82" s="15"/>
    </row>
    <row r="83" spans="1:5" x14ac:dyDescent="0.25">
      <c r="A83" s="20"/>
      <c r="B83" s="15"/>
      <c r="C83" s="14" t="str">
        <f>IF(ISERROR(VLOOKUP(B83,'BASE TONERS'!$A$6:$B$153,2,0)),"",VLOOKUP(B83,'BASE TONERS'!$A$6:$B$153,2,0))</f>
        <v/>
      </c>
      <c r="D83" s="15"/>
      <c r="E83" s="15"/>
    </row>
    <row r="84" spans="1:5" x14ac:dyDescent="0.25">
      <c r="A84" s="20"/>
      <c r="B84" s="15"/>
      <c r="C84" s="14" t="str">
        <f>IF(ISERROR(VLOOKUP(B84,'BASE TONERS'!$A$6:$B$153,2,0)),"",VLOOKUP(B84,'BASE TONERS'!$A$6:$B$153,2,0))</f>
        <v/>
      </c>
      <c r="D84" s="15"/>
      <c r="E84" s="15"/>
    </row>
    <row r="85" spans="1:5" x14ac:dyDescent="0.25">
      <c r="A85" s="20"/>
      <c r="B85" s="15"/>
      <c r="C85" s="14" t="str">
        <f>IF(ISERROR(VLOOKUP(B85,'BASE TONERS'!$A$6:$B$153,2,0)),"",VLOOKUP(B85,'BASE TONERS'!$A$6:$B$153,2,0))</f>
        <v/>
      </c>
      <c r="D85" s="15"/>
      <c r="E85" s="15"/>
    </row>
    <row r="86" spans="1:5" x14ac:dyDescent="0.25">
      <c r="A86" s="20"/>
      <c r="B86" s="15"/>
      <c r="C86" s="14" t="str">
        <f>IF(ISERROR(VLOOKUP(B86,'BASE TONERS'!$A$6:$B$153,2,0)),"",VLOOKUP(B86,'BASE TONERS'!$A$6:$B$153,2,0))</f>
        <v/>
      </c>
      <c r="D86" s="15"/>
      <c r="E86" s="15"/>
    </row>
    <row r="87" spans="1:5" x14ac:dyDescent="0.25">
      <c r="A87" s="20"/>
      <c r="B87" s="15"/>
      <c r="C87" s="14" t="str">
        <f>IF(ISERROR(VLOOKUP(B87,'BASE TONERS'!$A$6:$B$153,2,0)),"",VLOOKUP(B87,'BASE TONERS'!$A$6:$B$153,2,0))</f>
        <v/>
      </c>
      <c r="D87" s="15"/>
      <c r="E87" s="15"/>
    </row>
    <row r="88" spans="1:5" x14ac:dyDescent="0.25">
      <c r="A88" s="20"/>
      <c r="B88" s="15"/>
      <c r="C88" s="14" t="str">
        <f>IF(ISERROR(VLOOKUP(B88,'BASE TONERS'!$A$6:$B$153,2,0)),"",VLOOKUP(B88,'BASE TONERS'!$A$6:$B$153,2,0))</f>
        <v/>
      </c>
      <c r="D88" s="15"/>
      <c r="E88" s="15"/>
    </row>
    <row r="89" spans="1:5" x14ac:dyDescent="0.25">
      <c r="A89" s="20"/>
      <c r="B89" s="15"/>
      <c r="C89" s="14" t="str">
        <f>IF(ISERROR(VLOOKUP(B89,'BASE TONERS'!$A$6:$B$153,2,0)),"",VLOOKUP(B89,'BASE TONERS'!$A$6:$B$153,2,0))</f>
        <v/>
      </c>
      <c r="D89" s="15"/>
      <c r="E89" s="15"/>
    </row>
    <row r="90" spans="1:5" x14ac:dyDescent="0.25">
      <c r="A90" s="20"/>
      <c r="B90" s="15"/>
      <c r="C90" s="14" t="str">
        <f>IF(ISERROR(VLOOKUP(B90,'BASE TONERS'!$A$6:$B$153,2,0)),"",VLOOKUP(B90,'BASE TONERS'!$A$6:$B$153,2,0))</f>
        <v/>
      </c>
      <c r="D90" s="15"/>
      <c r="E90" s="15"/>
    </row>
    <row r="91" spans="1:5" x14ac:dyDescent="0.25">
      <c r="A91" s="20"/>
      <c r="B91" s="15"/>
      <c r="C91" s="14" t="str">
        <f>IF(ISERROR(VLOOKUP(B91,'BASE TONERS'!$A$6:$B$153,2,0)),"",VLOOKUP(B91,'BASE TONERS'!$A$6:$B$153,2,0))</f>
        <v/>
      </c>
      <c r="D91" s="15"/>
      <c r="E91" s="15"/>
    </row>
    <row r="92" spans="1:5" x14ac:dyDescent="0.25">
      <c r="A92" s="20"/>
      <c r="B92" s="15"/>
      <c r="C92" s="14" t="str">
        <f>IF(ISERROR(VLOOKUP(B92,'BASE TONERS'!$A$6:$B$153,2,0)),"",VLOOKUP(B92,'BASE TONERS'!$A$6:$B$153,2,0))</f>
        <v/>
      </c>
      <c r="D92" s="15"/>
      <c r="E92" s="15"/>
    </row>
    <row r="93" spans="1:5" x14ac:dyDescent="0.25">
      <c r="A93" s="20"/>
      <c r="B93" s="15"/>
      <c r="C93" s="14" t="str">
        <f>IF(ISERROR(VLOOKUP(B93,'BASE TONERS'!$A$6:$B$153,2,0)),"",VLOOKUP(B93,'BASE TONERS'!$A$6:$B$153,2,0))</f>
        <v/>
      </c>
      <c r="D93" s="15"/>
      <c r="E93" s="15"/>
    </row>
    <row r="94" spans="1:5" x14ac:dyDescent="0.25">
      <c r="A94" s="20"/>
      <c r="B94" s="15"/>
      <c r="C94" s="14" t="str">
        <f>IF(ISERROR(VLOOKUP(B94,'BASE TONERS'!$A$6:$B$153,2,0)),"",VLOOKUP(B94,'BASE TONERS'!$A$6:$B$153,2,0))</f>
        <v/>
      </c>
      <c r="D94" s="15"/>
      <c r="E94" s="15"/>
    </row>
    <row r="95" spans="1:5" x14ac:dyDescent="0.25">
      <c r="A95" s="20"/>
      <c r="B95" s="15"/>
      <c r="C95" s="14" t="str">
        <f>IF(ISERROR(VLOOKUP(B95,'BASE TONERS'!$A$6:$B$153,2,0)),"",VLOOKUP(B95,'BASE TONERS'!$A$6:$B$153,2,0))</f>
        <v/>
      </c>
      <c r="D95" s="15"/>
      <c r="E95" s="15"/>
    </row>
    <row r="96" spans="1:5" x14ac:dyDescent="0.25">
      <c r="A96" s="20"/>
      <c r="B96" s="15"/>
      <c r="C96" s="14" t="str">
        <f>IF(ISERROR(VLOOKUP(B96,'BASE TONERS'!$A$6:$B$153,2,0)),"",VLOOKUP(B96,'BASE TONERS'!$A$6:$B$153,2,0))</f>
        <v/>
      </c>
      <c r="D96" s="15"/>
      <c r="E96" s="15"/>
    </row>
    <row r="97" spans="1:5" x14ac:dyDescent="0.25">
      <c r="A97" s="20"/>
      <c r="B97" s="15"/>
      <c r="C97" s="14" t="str">
        <f>IF(ISERROR(VLOOKUP(B97,'BASE TONERS'!$A$6:$B$153,2,0)),"",VLOOKUP(B97,'BASE TONERS'!$A$6:$B$153,2,0))</f>
        <v/>
      </c>
      <c r="D97" s="15"/>
      <c r="E97" s="15"/>
    </row>
    <row r="98" spans="1:5" x14ac:dyDescent="0.25">
      <c r="A98" s="20"/>
      <c r="B98" s="15"/>
      <c r="C98" s="14" t="str">
        <f>IF(ISERROR(VLOOKUP(B98,'BASE TONERS'!$A$6:$B$153,2,0)),"",VLOOKUP(B98,'BASE TONERS'!$A$6:$B$153,2,0))</f>
        <v/>
      </c>
      <c r="D98" s="15"/>
      <c r="E98" s="15"/>
    </row>
    <row r="99" spans="1:5" x14ac:dyDescent="0.25">
      <c r="A99" s="20"/>
      <c r="B99" s="15"/>
      <c r="C99" s="14" t="str">
        <f>IF(ISERROR(VLOOKUP(B99,'BASE TONERS'!$A$6:$B$153,2,0)),"",VLOOKUP(B99,'BASE TONERS'!$A$6:$B$153,2,0))</f>
        <v/>
      </c>
      <c r="D99" s="15"/>
      <c r="E99" s="15"/>
    </row>
    <row r="100" spans="1:5" x14ac:dyDescent="0.25">
      <c r="A100" s="20"/>
      <c r="B100" s="15"/>
      <c r="C100" s="14" t="str">
        <f>IF(ISERROR(VLOOKUP(B100,'BASE TONERS'!$A$6:$B$153,2,0)),"",VLOOKUP(B100,'BASE TONERS'!$A$6:$B$153,2,0))</f>
        <v/>
      </c>
      <c r="D100" s="15"/>
      <c r="E100" s="15"/>
    </row>
    <row r="101" spans="1:5" x14ac:dyDescent="0.25">
      <c r="A101" s="20"/>
      <c r="B101" s="15"/>
      <c r="C101" s="14" t="str">
        <f>IF(ISERROR(VLOOKUP(B101,'BASE TONERS'!$A$6:$B$153,2,0)),"",VLOOKUP(B101,'BASE TONERS'!$A$6:$B$153,2,0))</f>
        <v/>
      </c>
      <c r="D101" s="15"/>
      <c r="E101" s="15"/>
    </row>
    <row r="102" spans="1:5" x14ac:dyDescent="0.25">
      <c r="A102" s="20"/>
      <c r="B102" s="15"/>
      <c r="C102" s="14" t="str">
        <f>IF(ISERROR(VLOOKUP(B102,'BASE TONERS'!$A$6:$B$153,2,0)),"",VLOOKUP(B102,'BASE TONERS'!$A$6:$B$153,2,0))</f>
        <v/>
      </c>
      <c r="D102" s="15"/>
      <c r="E102" s="15"/>
    </row>
    <row r="103" spans="1:5" x14ac:dyDescent="0.25">
      <c r="A103" s="20"/>
      <c r="B103" s="15"/>
      <c r="C103" s="14" t="str">
        <f>IF(ISERROR(VLOOKUP(B103,'BASE TONERS'!$A$6:$B$153,2,0)),"",VLOOKUP(B103,'BASE TONERS'!$A$6:$B$153,2,0))</f>
        <v/>
      </c>
      <c r="D103" s="15"/>
      <c r="E103" s="15"/>
    </row>
    <row r="104" spans="1:5" x14ac:dyDescent="0.25">
      <c r="A104" s="20"/>
      <c r="B104" s="15"/>
      <c r="C104" s="14" t="str">
        <f>IF(ISERROR(VLOOKUP(B104,'BASE TONERS'!$A$6:$B$153,2,0)),"",VLOOKUP(B104,'BASE TONERS'!$A$6:$B$153,2,0))</f>
        <v/>
      </c>
      <c r="D104" s="15"/>
      <c r="E104" s="15"/>
    </row>
    <row r="105" spans="1:5" x14ac:dyDescent="0.25">
      <c r="A105" s="20"/>
      <c r="B105" s="15"/>
      <c r="C105" s="14" t="str">
        <f>IF(ISERROR(VLOOKUP(B105,'BASE TONERS'!$A$6:$B$153,2,0)),"",VLOOKUP(B105,'BASE TONERS'!$A$6:$B$153,2,0))</f>
        <v/>
      </c>
      <c r="D105" s="15"/>
      <c r="E105" s="15"/>
    </row>
    <row r="106" spans="1:5" x14ac:dyDescent="0.25">
      <c r="A106" s="20"/>
      <c r="B106" s="15"/>
      <c r="C106" s="14" t="str">
        <f>IF(ISERROR(VLOOKUP(B106,'BASE TONERS'!$A$6:$B$153,2,0)),"",VLOOKUP(B106,'BASE TONERS'!$A$6:$B$153,2,0))</f>
        <v/>
      </c>
      <c r="D106" s="15"/>
      <c r="E106" s="15"/>
    </row>
    <row r="107" spans="1:5" x14ac:dyDescent="0.25">
      <c r="A107" s="20"/>
      <c r="B107" s="15"/>
      <c r="C107" s="14" t="str">
        <f>IF(ISERROR(VLOOKUP(B107,'BASE TONERS'!$A$6:$B$153,2,0)),"",VLOOKUP(B107,'BASE TONERS'!$A$6:$B$153,2,0))</f>
        <v/>
      </c>
      <c r="D107" s="15"/>
      <c r="E107" s="15"/>
    </row>
    <row r="108" spans="1:5" x14ac:dyDescent="0.25">
      <c r="A108" s="20"/>
      <c r="B108" s="15"/>
      <c r="C108" s="14" t="str">
        <f>IF(ISERROR(VLOOKUP(B108,'BASE TONERS'!$A$6:$B$153,2,0)),"",VLOOKUP(B108,'BASE TONERS'!$A$6:$B$153,2,0))</f>
        <v/>
      </c>
      <c r="D108" s="15"/>
      <c r="E108" s="15"/>
    </row>
    <row r="109" spans="1:5" x14ac:dyDescent="0.25">
      <c r="A109" s="20"/>
      <c r="B109" s="15"/>
      <c r="C109" s="14" t="str">
        <f>IF(ISERROR(VLOOKUP(B109,'BASE TONERS'!$A$6:$B$153,2,0)),"",VLOOKUP(B109,'BASE TONERS'!$A$6:$B$153,2,0))</f>
        <v/>
      </c>
      <c r="D109" s="15"/>
      <c r="E109" s="15"/>
    </row>
    <row r="110" spans="1:5" x14ac:dyDescent="0.25">
      <c r="A110" s="20"/>
      <c r="B110" s="15"/>
      <c r="C110" s="14" t="str">
        <f>IF(ISERROR(VLOOKUP(B110,'BASE TONERS'!$A$6:$B$153,2,0)),"",VLOOKUP(B110,'BASE TONERS'!$A$6:$B$153,2,0))</f>
        <v/>
      </c>
      <c r="D110" s="15"/>
      <c r="E110" s="15"/>
    </row>
    <row r="111" spans="1:5" x14ac:dyDescent="0.25">
      <c r="A111" s="20"/>
      <c r="B111" s="15"/>
      <c r="C111" s="14" t="str">
        <f>IF(ISERROR(VLOOKUP(B111,'BASE TONERS'!$A$6:$B$153,2,0)),"",VLOOKUP(B111,'BASE TONERS'!$A$6:$B$153,2,0))</f>
        <v/>
      </c>
      <c r="D111" s="15"/>
      <c r="E111" s="15"/>
    </row>
    <row r="112" spans="1:5" x14ac:dyDescent="0.25">
      <c r="A112" s="20"/>
      <c r="B112" s="15"/>
      <c r="C112" s="14" t="str">
        <f>IF(ISERROR(VLOOKUP(B112,'BASE TONERS'!$A$6:$B$153,2,0)),"",VLOOKUP(B112,'BASE TONERS'!$A$6:$B$153,2,0))</f>
        <v/>
      </c>
      <c r="D112" s="15"/>
      <c r="E112" s="15"/>
    </row>
    <row r="113" spans="1:5" x14ac:dyDescent="0.25">
      <c r="A113" s="20"/>
      <c r="B113" s="15"/>
      <c r="C113" s="14" t="str">
        <f>IF(ISERROR(VLOOKUP(B113,'BASE TONERS'!$A$6:$B$153,2,0)),"",VLOOKUP(B113,'BASE TONERS'!$A$6:$B$153,2,0))</f>
        <v/>
      </c>
      <c r="D113" s="15"/>
      <c r="E113" s="15"/>
    </row>
    <row r="114" spans="1:5" x14ac:dyDescent="0.25">
      <c r="A114" s="20"/>
      <c r="B114" s="15"/>
      <c r="C114" s="14" t="str">
        <f>IF(ISERROR(VLOOKUP(B114,'BASE TONERS'!$A$6:$B$153,2,0)),"",VLOOKUP(B114,'BASE TONERS'!$A$6:$B$153,2,0))</f>
        <v/>
      </c>
      <c r="D114" s="15"/>
      <c r="E114" s="15"/>
    </row>
    <row r="115" spans="1:5" x14ac:dyDescent="0.25">
      <c r="A115" s="20"/>
      <c r="B115" s="15"/>
      <c r="C115" s="14" t="str">
        <f>IF(ISERROR(VLOOKUP(B115,'BASE TONERS'!$A$6:$B$153,2,0)),"",VLOOKUP(B115,'BASE TONERS'!$A$6:$B$153,2,0))</f>
        <v/>
      </c>
      <c r="D115" s="15"/>
      <c r="E115" s="15"/>
    </row>
    <row r="116" spans="1:5" x14ac:dyDescent="0.25">
      <c r="A116" s="20"/>
      <c r="B116" s="15"/>
      <c r="C116" s="14" t="str">
        <f>IF(ISERROR(VLOOKUP(B116,'BASE TONERS'!$A$6:$B$153,2,0)),"",VLOOKUP(B116,'BASE TONERS'!$A$6:$B$153,2,0))</f>
        <v/>
      </c>
      <c r="D116" s="15"/>
      <c r="E116" s="15"/>
    </row>
    <row r="117" spans="1:5" x14ac:dyDescent="0.25">
      <c r="A117" s="20"/>
      <c r="B117" s="15"/>
      <c r="C117" s="14" t="str">
        <f>IF(ISERROR(VLOOKUP(B117,'BASE TONERS'!$A$6:$B$153,2,0)),"",VLOOKUP(B117,'BASE TONERS'!$A$6:$B$153,2,0))</f>
        <v/>
      </c>
      <c r="D117" s="15"/>
      <c r="E117" s="15"/>
    </row>
    <row r="118" spans="1:5" x14ac:dyDescent="0.25">
      <c r="A118" s="20"/>
      <c r="B118" s="15"/>
      <c r="C118" s="14" t="str">
        <f>IF(ISERROR(VLOOKUP(B118,'BASE TONERS'!$A$6:$B$153,2,0)),"",VLOOKUP(B118,'BASE TONERS'!$A$6:$B$153,2,0))</f>
        <v/>
      </c>
      <c r="D118" s="15"/>
      <c r="E118" s="15"/>
    </row>
    <row r="119" spans="1:5" x14ac:dyDescent="0.25">
      <c r="A119" s="20"/>
      <c r="B119" s="15"/>
      <c r="C119" s="14" t="str">
        <f>IF(ISERROR(VLOOKUP(B119,'BASE TONERS'!$A$6:$B$153,2,0)),"",VLOOKUP(B119,'BASE TONERS'!$A$6:$B$153,2,0))</f>
        <v/>
      </c>
      <c r="D119" s="15"/>
      <c r="E119" s="15"/>
    </row>
    <row r="120" spans="1:5" x14ac:dyDescent="0.25">
      <c r="A120" s="20"/>
      <c r="B120" s="15"/>
      <c r="C120" s="14" t="str">
        <f>IF(ISERROR(VLOOKUP(B120,'BASE TONERS'!$A$6:$B$153,2,0)),"",VLOOKUP(B120,'BASE TONERS'!$A$6:$B$153,2,0))</f>
        <v/>
      </c>
      <c r="D120" s="15"/>
      <c r="E120" s="15"/>
    </row>
    <row r="121" spans="1:5" x14ac:dyDescent="0.25">
      <c r="A121" s="20"/>
      <c r="B121" s="15"/>
      <c r="C121" s="14" t="str">
        <f>IF(ISERROR(VLOOKUP(B121,'BASE TONERS'!$A$6:$B$153,2,0)),"",VLOOKUP(B121,'BASE TONERS'!$A$6:$B$153,2,0))</f>
        <v/>
      </c>
      <c r="D121" s="15"/>
      <c r="E121" s="15"/>
    </row>
    <row r="122" spans="1:5" x14ac:dyDescent="0.25">
      <c r="A122" s="20"/>
      <c r="B122" s="15"/>
      <c r="C122" s="14" t="str">
        <f>IF(ISERROR(VLOOKUP(B122,'BASE TONERS'!$A$6:$B$153,2,0)),"",VLOOKUP(B122,'BASE TONERS'!$A$6:$B$153,2,0))</f>
        <v/>
      </c>
      <c r="D122" s="15"/>
      <c r="E122" s="15"/>
    </row>
    <row r="123" spans="1:5" x14ac:dyDescent="0.25">
      <c r="A123" s="20"/>
      <c r="B123" s="15"/>
      <c r="C123" s="14" t="str">
        <f>IF(ISERROR(VLOOKUP(B123,'BASE TONERS'!$A$6:$B$153,2,0)),"",VLOOKUP(B123,'BASE TONERS'!$A$6:$B$153,2,0))</f>
        <v/>
      </c>
      <c r="D123" s="15"/>
      <c r="E123" s="15"/>
    </row>
    <row r="124" spans="1:5" x14ac:dyDescent="0.25">
      <c r="A124" s="20"/>
      <c r="B124" s="15"/>
      <c r="C124" s="14" t="str">
        <f>IF(ISERROR(VLOOKUP(B124,'BASE TONERS'!$A$6:$B$153,2,0)),"",VLOOKUP(B124,'BASE TONERS'!$A$6:$B$153,2,0))</f>
        <v/>
      </c>
      <c r="D124" s="15"/>
      <c r="E124" s="15"/>
    </row>
    <row r="125" spans="1:5" x14ac:dyDescent="0.25">
      <c r="A125" s="20"/>
      <c r="B125" s="15"/>
      <c r="C125" s="14" t="str">
        <f>IF(ISERROR(VLOOKUP(B125,'BASE TONERS'!$A$6:$B$153,2,0)),"",VLOOKUP(B125,'BASE TONERS'!$A$6:$B$153,2,0))</f>
        <v/>
      </c>
      <c r="D125" s="15"/>
      <c r="E125" s="15"/>
    </row>
    <row r="126" spans="1:5" x14ac:dyDescent="0.25">
      <c r="A126" s="20"/>
      <c r="B126" s="15"/>
      <c r="C126" s="14" t="str">
        <f>IF(ISERROR(VLOOKUP(B126,'BASE TONERS'!$A$6:$B$153,2,0)),"",VLOOKUP(B126,'BASE TONERS'!$A$6:$B$153,2,0))</f>
        <v/>
      </c>
      <c r="D126" s="15"/>
      <c r="E126" s="15"/>
    </row>
    <row r="127" spans="1:5" x14ac:dyDescent="0.25">
      <c r="A127" s="20"/>
      <c r="B127" s="15"/>
      <c r="C127" s="14" t="str">
        <f>IF(ISERROR(VLOOKUP(B127,'BASE TONERS'!$A$6:$B$153,2,0)),"",VLOOKUP(B127,'BASE TONERS'!$A$6:$B$153,2,0))</f>
        <v/>
      </c>
      <c r="D127" s="15"/>
      <c r="E127" s="15"/>
    </row>
    <row r="128" spans="1:5" x14ac:dyDescent="0.25">
      <c r="A128" s="20"/>
      <c r="B128" s="15"/>
      <c r="C128" s="14" t="str">
        <f>IF(ISERROR(VLOOKUP(B128,'BASE TONERS'!$A$6:$B$153,2,0)),"",VLOOKUP(B128,'BASE TONERS'!$A$6:$B$153,2,0))</f>
        <v/>
      </c>
      <c r="D128" s="15"/>
      <c r="E128" s="15"/>
    </row>
    <row r="129" spans="1:5" x14ac:dyDescent="0.25">
      <c r="A129" s="20"/>
      <c r="B129" s="15"/>
      <c r="C129" s="14" t="str">
        <f>IF(ISERROR(VLOOKUP(B129,'BASE TONERS'!$A$6:$B$153,2,0)),"",VLOOKUP(B129,'BASE TONERS'!$A$6:$B$153,2,0))</f>
        <v/>
      </c>
      <c r="D129" s="15"/>
      <c r="E129" s="15"/>
    </row>
    <row r="130" spans="1:5" x14ac:dyDescent="0.25">
      <c r="A130" s="20"/>
      <c r="B130" s="15"/>
      <c r="C130" s="14" t="str">
        <f>IF(ISERROR(VLOOKUP(B130,'BASE TONERS'!$A$6:$B$153,2,0)),"",VLOOKUP(B130,'BASE TONERS'!$A$6:$B$153,2,0))</f>
        <v/>
      </c>
      <c r="D130" s="15"/>
      <c r="E130" s="15"/>
    </row>
    <row r="131" spans="1:5" x14ac:dyDescent="0.25">
      <c r="A131" s="20"/>
      <c r="B131" s="15"/>
      <c r="C131" s="14" t="str">
        <f>IF(ISERROR(VLOOKUP(B131,'BASE TONERS'!$A$6:$B$153,2,0)),"",VLOOKUP(B131,'BASE TONERS'!$A$6:$B$153,2,0))</f>
        <v/>
      </c>
      <c r="D131" s="15"/>
      <c r="E131" s="15"/>
    </row>
    <row r="132" spans="1:5" x14ac:dyDescent="0.25">
      <c r="A132" s="20"/>
      <c r="B132" s="15"/>
      <c r="C132" s="14" t="str">
        <f>IF(ISERROR(VLOOKUP(B132,'BASE TONERS'!$A$6:$B$153,2,0)),"",VLOOKUP(B132,'BASE TONERS'!$A$6:$B$153,2,0))</f>
        <v/>
      </c>
      <c r="D132" s="15"/>
      <c r="E132" s="15"/>
    </row>
    <row r="133" spans="1:5" x14ac:dyDescent="0.25">
      <c r="A133" s="20"/>
      <c r="B133" s="15"/>
      <c r="C133" s="14" t="str">
        <f>IF(ISERROR(VLOOKUP(B133,'BASE TONERS'!$A$6:$B$153,2,0)),"",VLOOKUP(B133,'BASE TONERS'!$A$6:$B$153,2,0))</f>
        <v/>
      </c>
      <c r="D133" s="15"/>
      <c r="E133" s="15"/>
    </row>
    <row r="134" spans="1:5" x14ac:dyDescent="0.25">
      <c r="A134" s="20"/>
      <c r="B134" s="15"/>
      <c r="C134" s="14" t="str">
        <f>IF(ISERROR(VLOOKUP(B134,'BASE TONERS'!$A$6:$B$153,2,0)),"",VLOOKUP(B134,'BASE TONERS'!$A$6:$B$153,2,0))</f>
        <v/>
      </c>
      <c r="D134" s="15"/>
      <c r="E134" s="15"/>
    </row>
    <row r="135" spans="1:5" x14ac:dyDescent="0.25">
      <c r="A135" s="20"/>
      <c r="B135" s="15"/>
      <c r="C135" s="14" t="str">
        <f>IF(ISERROR(VLOOKUP(B135,'BASE TONERS'!$A$6:$B$153,2,0)),"",VLOOKUP(B135,'BASE TONERS'!$A$6:$B$153,2,0))</f>
        <v/>
      </c>
      <c r="D135" s="15"/>
      <c r="E135" s="15"/>
    </row>
    <row r="136" spans="1:5" x14ac:dyDescent="0.25">
      <c r="A136" s="20"/>
      <c r="B136" s="15"/>
      <c r="C136" s="14" t="str">
        <f>IF(ISERROR(VLOOKUP(B136,'BASE TONERS'!$A$6:$B$153,2,0)),"",VLOOKUP(B136,'BASE TONERS'!$A$6:$B$153,2,0))</f>
        <v/>
      </c>
      <c r="D136" s="15"/>
      <c r="E136" s="15"/>
    </row>
    <row r="137" spans="1:5" x14ac:dyDescent="0.25">
      <c r="A137" s="20"/>
      <c r="B137" s="15"/>
      <c r="C137" s="14" t="str">
        <f>IF(ISERROR(VLOOKUP(B137,'BASE TONERS'!$A$6:$B$153,2,0)),"",VLOOKUP(B137,'BASE TONERS'!$A$6:$B$153,2,0))</f>
        <v/>
      </c>
      <c r="D137" s="15"/>
      <c r="E137" s="15"/>
    </row>
    <row r="138" spans="1:5" x14ac:dyDescent="0.25">
      <c r="A138" s="20"/>
      <c r="B138" s="15"/>
      <c r="C138" s="14" t="str">
        <f>IF(ISERROR(VLOOKUP(B138,'BASE TONERS'!$A$6:$B$153,2,0)),"",VLOOKUP(B138,'BASE TONERS'!$A$6:$B$153,2,0))</f>
        <v/>
      </c>
      <c r="D138" s="15"/>
      <c r="E138" s="15"/>
    </row>
    <row r="139" spans="1:5" x14ac:dyDescent="0.25">
      <c r="A139" s="20"/>
      <c r="B139" s="15"/>
      <c r="C139" s="14" t="str">
        <f>IF(ISERROR(VLOOKUP(B139,'BASE TONERS'!$A$6:$B$153,2,0)),"",VLOOKUP(B139,'BASE TONERS'!$A$6:$B$153,2,0))</f>
        <v/>
      </c>
      <c r="D139" s="15"/>
      <c r="E139" s="15"/>
    </row>
    <row r="140" spans="1:5" x14ac:dyDescent="0.25">
      <c r="A140" s="20"/>
      <c r="B140" s="15"/>
      <c r="C140" s="14" t="str">
        <f>IF(ISERROR(VLOOKUP(B140,'BASE TONERS'!$A$6:$B$153,2,0)),"",VLOOKUP(B140,'BASE TONERS'!$A$6:$B$153,2,0))</f>
        <v/>
      </c>
      <c r="D140" s="15"/>
      <c r="E140" s="15"/>
    </row>
    <row r="141" spans="1:5" x14ac:dyDescent="0.25">
      <c r="A141" s="20"/>
      <c r="B141" s="15"/>
      <c r="C141" s="14" t="str">
        <f>IF(ISERROR(VLOOKUP(B141,'BASE TONERS'!$A$6:$B$153,2,0)),"",VLOOKUP(B141,'BASE TONERS'!$A$6:$B$153,2,0))</f>
        <v/>
      </c>
      <c r="D141" s="15"/>
      <c r="E141" s="15"/>
    </row>
    <row r="142" spans="1:5" x14ac:dyDescent="0.25">
      <c r="A142" s="20"/>
      <c r="B142" s="15"/>
      <c r="C142" s="14" t="str">
        <f>IF(ISERROR(VLOOKUP(B142,'BASE TONERS'!$A$6:$B$153,2,0)),"",VLOOKUP(B142,'BASE TONERS'!$A$6:$B$153,2,0))</f>
        <v/>
      </c>
      <c r="D142" s="15"/>
      <c r="E142" s="15"/>
    </row>
    <row r="143" spans="1:5" x14ac:dyDescent="0.25">
      <c r="A143" s="20"/>
      <c r="B143" s="15"/>
      <c r="C143" s="14" t="str">
        <f>IF(ISERROR(VLOOKUP(B143,'BASE TONERS'!$A$6:$B$153,2,0)),"",VLOOKUP(B143,'BASE TONERS'!$A$6:$B$153,2,0))</f>
        <v/>
      </c>
      <c r="D143" s="15"/>
      <c r="E143" s="15"/>
    </row>
    <row r="144" spans="1:5" x14ac:dyDescent="0.25">
      <c r="A144" s="20"/>
      <c r="B144" s="15"/>
      <c r="C144" s="14" t="str">
        <f>IF(ISERROR(VLOOKUP(B144,'BASE TONERS'!$A$6:$B$153,2,0)),"",VLOOKUP(B144,'BASE TONERS'!$A$6:$B$153,2,0))</f>
        <v/>
      </c>
      <c r="D144" s="15"/>
      <c r="E144" s="15"/>
    </row>
    <row r="145" spans="1:5" x14ac:dyDescent="0.25">
      <c r="A145" s="20"/>
      <c r="B145" s="15"/>
      <c r="C145" s="14" t="str">
        <f>IF(ISERROR(VLOOKUP(B145,'BASE TONERS'!$A$6:$B$153,2,0)),"",VLOOKUP(B145,'BASE TONERS'!$A$6:$B$153,2,0))</f>
        <v/>
      </c>
      <c r="D145" s="15"/>
      <c r="E145" s="15"/>
    </row>
    <row r="146" spans="1:5" x14ac:dyDescent="0.25">
      <c r="A146" s="20"/>
      <c r="B146" s="15"/>
      <c r="C146" s="14" t="str">
        <f>IF(ISERROR(VLOOKUP(B146,'BASE TONERS'!$A$6:$B$153,2,0)),"",VLOOKUP(B146,'BASE TONERS'!$A$6:$B$153,2,0))</f>
        <v/>
      </c>
      <c r="D146" s="15"/>
      <c r="E146" s="15"/>
    </row>
    <row r="147" spans="1:5" x14ac:dyDescent="0.25">
      <c r="A147" s="20"/>
      <c r="B147" s="15"/>
      <c r="C147" s="14" t="str">
        <f>IF(ISERROR(VLOOKUP(B147,'BASE TONERS'!$A$6:$B$153,2,0)),"",VLOOKUP(B147,'BASE TONERS'!$A$6:$B$153,2,0))</f>
        <v/>
      </c>
      <c r="D147" s="15"/>
      <c r="E147" s="15"/>
    </row>
    <row r="148" spans="1:5" x14ac:dyDescent="0.25">
      <c r="A148" s="20"/>
      <c r="B148" s="15"/>
      <c r="C148" s="14" t="str">
        <f>IF(ISERROR(VLOOKUP(B148,'BASE TONERS'!$A$6:$B$153,2,0)),"",VLOOKUP(B148,'BASE TONERS'!$A$6:$B$153,2,0))</f>
        <v/>
      </c>
      <c r="D148" s="15"/>
      <c r="E148" s="15"/>
    </row>
    <row r="149" spans="1:5" x14ac:dyDescent="0.25">
      <c r="A149" s="20"/>
      <c r="B149" s="15"/>
      <c r="C149" s="14" t="str">
        <f>IF(ISERROR(VLOOKUP(B149,'BASE TONERS'!$A$6:$B$153,2,0)),"",VLOOKUP(B149,'BASE TONERS'!$A$6:$B$153,2,0))</f>
        <v/>
      </c>
      <c r="D149" s="15"/>
      <c r="E149" s="15"/>
    </row>
    <row r="150" spans="1:5" x14ac:dyDescent="0.25">
      <c r="A150" s="20"/>
      <c r="B150" s="15"/>
      <c r="C150" s="14" t="str">
        <f>IF(ISERROR(VLOOKUP(B150,'BASE TONERS'!$A$6:$B$153,2,0)),"",VLOOKUP(B150,'BASE TONERS'!$A$6:$B$153,2,0))</f>
        <v/>
      </c>
      <c r="D150" s="15"/>
      <c r="E150" s="15"/>
    </row>
    <row r="151" spans="1:5" x14ac:dyDescent="0.25">
      <c r="A151" s="20"/>
      <c r="B151" s="15"/>
      <c r="C151" s="14" t="str">
        <f>IF(ISERROR(VLOOKUP(B151,'BASE TONERS'!$A$6:$B$153,2,0)),"",VLOOKUP(B151,'BASE TONERS'!$A$6:$B$153,2,0))</f>
        <v/>
      </c>
      <c r="D151" s="15"/>
      <c r="E151" s="15"/>
    </row>
    <row r="152" spans="1:5" x14ac:dyDescent="0.25">
      <c r="A152" s="20"/>
      <c r="B152" s="15"/>
      <c r="C152" s="14" t="str">
        <f>IF(ISERROR(VLOOKUP(B152,'BASE TONERS'!$A$6:$B$153,2,0)),"",VLOOKUP(B152,'BASE TONERS'!$A$6:$B$153,2,0))</f>
        <v/>
      </c>
      <c r="D152" s="15"/>
      <c r="E152" s="15"/>
    </row>
    <row r="153" spans="1:5" x14ac:dyDescent="0.25">
      <c r="A153" s="20"/>
      <c r="B153" s="15"/>
      <c r="C153" s="14" t="str">
        <f>IF(ISERROR(VLOOKUP(B153,'BASE TONERS'!$A$6:$B$153,2,0)),"",VLOOKUP(B153,'BASE TONERS'!$A$6:$B$153,2,0))</f>
        <v/>
      </c>
      <c r="D153" s="15"/>
      <c r="E153" s="15"/>
    </row>
    <row r="154" spans="1:5" x14ac:dyDescent="0.25">
      <c r="A154" s="20"/>
      <c r="B154" s="15"/>
      <c r="C154" s="14" t="str">
        <f>IF(ISERROR(VLOOKUP(B154,'BASE TONERS'!$A$6:$B$153,2,0)),"",VLOOKUP(B154,'BASE TONERS'!$A$6:$B$153,2,0))</f>
        <v/>
      </c>
      <c r="D154" s="15"/>
      <c r="E154" s="15"/>
    </row>
    <row r="155" spans="1:5" x14ac:dyDescent="0.25">
      <c r="A155" s="20"/>
      <c r="B155" s="15"/>
      <c r="C155" s="14" t="str">
        <f>IF(ISERROR(VLOOKUP(B155,'BASE TONERS'!$A$6:$B$153,2,0)),"",VLOOKUP(B155,'BASE TONERS'!$A$6:$B$153,2,0))</f>
        <v/>
      </c>
      <c r="D155" s="15"/>
      <c r="E155" s="15"/>
    </row>
    <row r="156" spans="1:5" x14ac:dyDescent="0.25">
      <c r="A156" s="20"/>
      <c r="B156" s="15"/>
      <c r="C156" s="14" t="str">
        <f>IF(ISERROR(VLOOKUP(B156,'BASE TONERS'!$A$6:$B$153,2,0)),"",VLOOKUP(B156,'BASE TONERS'!$A$6:$B$153,2,0))</f>
        <v/>
      </c>
      <c r="D156" s="15"/>
      <c r="E156" s="15"/>
    </row>
    <row r="157" spans="1:5" x14ac:dyDescent="0.25">
      <c r="A157" s="20"/>
      <c r="B157" s="15"/>
      <c r="C157" s="14" t="str">
        <f>IF(ISERROR(VLOOKUP(B157,'BASE TONERS'!$A$6:$B$153,2,0)),"",VLOOKUP(B157,'BASE TONERS'!$A$6:$B$153,2,0))</f>
        <v/>
      </c>
      <c r="D157" s="15"/>
      <c r="E157" s="15"/>
    </row>
    <row r="158" spans="1:5" x14ac:dyDescent="0.25">
      <c r="A158" s="20"/>
      <c r="B158" s="15"/>
      <c r="C158" s="14" t="str">
        <f>IF(ISERROR(VLOOKUP(B158,'BASE TONERS'!$A$6:$B$153,2,0)),"",VLOOKUP(B158,'BASE TONERS'!$A$6:$B$153,2,0))</f>
        <v/>
      </c>
      <c r="D158" s="15"/>
      <c r="E158" s="15"/>
    </row>
    <row r="159" spans="1:5" x14ac:dyDescent="0.25">
      <c r="A159" s="20"/>
      <c r="B159" s="15"/>
      <c r="C159" s="14" t="str">
        <f>IF(ISERROR(VLOOKUP(B159,'BASE TONERS'!$A$6:$B$153,2,0)),"",VLOOKUP(B159,'BASE TONERS'!$A$6:$B$153,2,0))</f>
        <v/>
      </c>
      <c r="D159" s="15"/>
      <c r="E159" s="15"/>
    </row>
    <row r="160" spans="1:5" x14ac:dyDescent="0.25">
      <c r="A160" s="20"/>
      <c r="B160" s="15"/>
      <c r="C160" s="14" t="str">
        <f>IF(ISERROR(VLOOKUP(B160,'BASE TONERS'!$A$6:$B$153,2,0)),"",VLOOKUP(B160,'BASE TONERS'!$A$6:$B$153,2,0))</f>
        <v/>
      </c>
      <c r="D160" s="15"/>
      <c r="E160" s="15"/>
    </row>
    <row r="161" spans="1:5" x14ac:dyDescent="0.25">
      <c r="A161" s="20"/>
      <c r="B161" s="15"/>
      <c r="C161" s="14" t="str">
        <f>IF(ISERROR(VLOOKUP(B161,'BASE TONERS'!$A$6:$B$153,2,0)),"",VLOOKUP(B161,'BASE TONERS'!$A$6:$B$153,2,0))</f>
        <v/>
      </c>
      <c r="D161" s="15"/>
      <c r="E161" s="15"/>
    </row>
    <row r="162" spans="1:5" x14ac:dyDescent="0.25">
      <c r="A162" s="20"/>
      <c r="B162" s="15"/>
      <c r="C162" s="14" t="str">
        <f>IF(ISERROR(VLOOKUP(B162,'BASE TONERS'!$A$6:$B$153,2,0)),"",VLOOKUP(B162,'BASE TONERS'!$A$6:$B$153,2,0))</f>
        <v/>
      </c>
      <c r="D162" s="15"/>
      <c r="E162" s="15"/>
    </row>
    <row r="163" spans="1:5" x14ac:dyDescent="0.25">
      <c r="A163" s="20"/>
      <c r="B163" s="15"/>
      <c r="C163" s="14" t="str">
        <f>IF(ISERROR(VLOOKUP(B163,'BASE TONERS'!$A$6:$B$153,2,0)),"",VLOOKUP(B163,'BASE TONERS'!$A$6:$B$153,2,0))</f>
        <v/>
      </c>
      <c r="D163" s="15"/>
      <c r="E163" s="15"/>
    </row>
    <row r="164" spans="1:5" x14ac:dyDescent="0.25">
      <c r="A164" s="20"/>
      <c r="B164" s="15"/>
      <c r="C164" s="14" t="str">
        <f>IF(ISERROR(VLOOKUP(B164,'BASE TONERS'!$A$6:$B$153,2,0)),"",VLOOKUP(B164,'BASE TONERS'!$A$6:$B$153,2,0))</f>
        <v/>
      </c>
      <c r="D164" s="15"/>
      <c r="E164" s="15"/>
    </row>
    <row r="165" spans="1:5" x14ac:dyDescent="0.25">
      <c r="A165" s="20"/>
      <c r="B165" s="15"/>
      <c r="C165" s="14" t="str">
        <f>IF(ISERROR(VLOOKUP(B165,'BASE TONERS'!$A$6:$B$153,2,0)),"",VLOOKUP(B165,'BASE TONERS'!$A$6:$B$153,2,0))</f>
        <v/>
      </c>
      <c r="D165" s="15"/>
      <c r="E165" s="15"/>
    </row>
    <row r="166" spans="1:5" x14ac:dyDescent="0.25">
      <c r="A166" s="20"/>
      <c r="B166" s="15"/>
      <c r="C166" s="14" t="str">
        <f>IF(ISERROR(VLOOKUP(B166,'BASE TONERS'!$A$6:$B$153,2,0)),"",VLOOKUP(B166,'BASE TONERS'!$A$6:$B$153,2,0))</f>
        <v/>
      </c>
      <c r="D166" s="15"/>
      <c r="E166" s="15"/>
    </row>
    <row r="167" spans="1:5" x14ac:dyDescent="0.25">
      <c r="A167" s="20"/>
      <c r="B167" s="15"/>
      <c r="C167" s="14" t="str">
        <f>IF(ISERROR(VLOOKUP(B167,'BASE TONERS'!$A$6:$B$153,2,0)),"",VLOOKUP(B167,'BASE TONERS'!$A$6:$B$153,2,0))</f>
        <v/>
      </c>
      <c r="D167" s="15"/>
      <c r="E167" s="15"/>
    </row>
    <row r="168" spans="1:5" x14ac:dyDescent="0.25">
      <c r="A168" s="20"/>
      <c r="B168" s="15"/>
      <c r="C168" s="14" t="str">
        <f>IF(ISERROR(VLOOKUP(B168,'BASE TONERS'!$A$6:$B$153,2,0)),"",VLOOKUP(B168,'BASE TONERS'!$A$6:$B$153,2,0))</f>
        <v/>
      </c>
      <c r="D168" s="15"/>
      <c r="E168" s="15"/>
    </row>
    <row r="169" spans="1:5" x14ac:dyDescent="0.25">
      <c r="A169" s="20"/>
      <c r="B169" s="15"/>
      <c r="C169" s="14" t="str">
        <f>IF(ISERROR(VLOOKUP(B169,'BASE TONERS'!$A$6:$B$153,2,0)),"",VLOOKUP(B169,'BASE TONERS'!$A$6:$B$153,2,0))</f>
        <v/>
      </c>
      <c r="D169" s="15"/>
      <c r="E169" s="15"/>
    </row>
    <row r="170" spans="1:5" x14ac:dyDescent="0.25">
      <c r="A170" s="20"/>
      <c r="B170" s="15"/>
      <c r="C170" s="14" t="str">
        <f>IF(ISERROR(VLOOKUP(B170,'BASE TONERS'!$A$6:$B$153,2,0)),"",VLOOKUP(B170,'BASE TONERS'!$A$6:$B$153,2,0))</f>
        <v/>
      </c>
      <c r="D170" s="15"/>
      <c r="E170" s="15"/>
    </row>
    <row r="171" spans="1:5" x14ac:dyDescent="0.25">
      <c r="A171" s="20"/>
      <c r="B171" s="15"/>
      <c r="C171" s="14" t="str">
        <f>IF(ISERROR(VLOOKUP(B171,'BASE TONERS'!$A$6:$B$153,2,0)),"",VLOOKUP(B171,'BASE TONERS'!$A$6:$B$153,2,0))</f>
        <v/>
      </c>
      <c r="D171" s="15"/>
      <c r="E171" s="15"/>
    </row>
    <row r="172" spans="1:5" x14ac:dyDescent="0.25">
      <c r="A172" s="20"/>
      <c r="B172" s="15"/>
      <c r="C172" s="14" t="str">
        <f>IF(ISERROR(VLOOKUP(B172,'BASE TONERS'!$A$6:$B$153,2,0)),"",VLOOKUP(B172,'BASE TONERS'!$A$6:$B$153,2,0))</f>
        <v/>
      </c>
      <c r="D172" s="15"/>
      <c r="E172" s="15"/>
    </row>
    <row r="173" spans="1:5" x14ac:dyDescent="0.25">
      <c r="A173" s="20"/>
      <c r="B173" s="15"/>
      <c r="C173" s="14" t="str">
        <f>IF(ISERROR(VLOOKUP(B173,'BASE TONERS'!$A$6:$B$153,2,0)),"",VLOOKUP(B173,'BASE TONERS'!$A$6:$B$153,2,0))</f>
        <v/>
      </c>
      <c r="D173" s="15"/>
      <c r="E173" s="15"/>
    </row>
    <row r="174" spans="1:5" x14ac:dyDescent="0.25">
      <c r="A174" s="20"/>
      <c r="B174" s="15"/>
      <c r="C174" s="14" t="str">
        <f>IF(ISERROR(VLOOKUP(B174,'BASE TONERS'!$A$6:$B$153,2,0)),"",VLOOKUP(B174,'BASE TONERS'!$A$6:$B$153,2,0))</f>
        <v/>
      </c>
      <c r="D174" s="15"/>
      <c r="E174" s="15"/>
    </row>
    <row r="175" spans="1:5" x14ac:dyDescent="0.25">
      <c r="A175" s="20"/>
      <c r="B175" s="15"/>
      <c r="C175" s="14" t="str">
        <f>IF(ISERROR(VLOOKUP(B175,'BASE TONERS'!$A$6:$B$153,2,0)),"",VLOOKUP(B175,'BASE TONERS'!$A$6:$B$153,2,0))</f>
        <v/>
      </c>
      <c r="D175" s="15"/>
      <c r="E175" s="15"/>
    </row>
    <row r="176" spans="1:5" x14ac:dyDescent="0.25">
      <c r="A176" s="20"/>
      <c r="B176" s="15"/>
      <c r="C176" s="14" t="str">
        <f>IF(ISERROR(VLOOKUP(B176,'BASE TONERS'!$A$6:$B$153,2,0)),"",VLOOKUP(B176,'BASE TONERS'!$A$6:$B$153,2,0))</f>
        <v/>
      </c>
      <c r="D176" s="15"/>
      <c r="E176" s="15"/>
    </row>
    <row r="177" spans="1:5" x14ac:dyDescent="0.25">
      <c r="A177" s="20"/>
      <c r="B177" s="15"/>
      <c r="C177" s="14" t="str">
        <f>IF(ISERROR(VLOOKUP(B177,'BASE TONERS'!$A$6:$B$153,2,0)),"",VLOOKUP(B177,'BASE TONERS'!$A$6:$B$153,2,0))</f>
        <v/>
      </c>
      <c r="D177" s="15"/>
      <c r="E177" s="15"/>
    </row>
    <row r="178" spans="1:5" x14ac:dyDescent="0.25">
      <c r="A178" s="20"/>
      <c r="B178" s="15"/>
      <c r="C178" s="14" t="str">
        <f>IF(ISERROR(VLOOKUP(B178,'BASE TONERS'!$A$6:$B$153,2,0)),"",VLOOKUP(B178,'BASE TONERS'!$A$6:$B$153,2,0))</f>
        <v/>
      </c>
      <c r="D178" s="15"/>
      <c r="E178" s="15"/>
    </row>
    <row r="179" spans="1:5" x14ac:dyDescent="0.25">
      <c r="A179" s="20"/>
      <c r="B179" s="15"/>
      <c r="C179" s="14" t="str">
        <f>IF(ISERROR(VLOOKUP(B179,'BASE TONERS'!$A$6:$B$153,2,0)),"",VLOOKUP(B179,'BASE TONERS'!$A$6:$B$153,2,0))</f>
        <v/>
      </c>
      <c r="D179" s="15"/>
      <c r="E179" s="15"/>
    </row>
    <row r="180" spans="1:5" x14ac:dyDescent="0.25">
      <c r="A180" s="20"/>
      <c r="B180" s="15"/>
      <c r="C180" s="14" t="str">
        <f>IF(ISERROR(VLOOKUP(B180,'BASE TONERS'!$A$6:$B$153,2,0)),"",VLOOKUP(B180,'BASE TONERS'!$A$6:$B$153,2,0))</f>
        <v/>
      </c>
      <c r="D180" s="15"/>
      <c r="E180" s="15"/>
    </row>
    <row r="181" spans="1:5" x14ac:dyDescent="0.25">
      <c r="A181" s="20"/>
      <c r="B181" s="15"/>
      <c r="C181" s="14" t="str">
        <f>IF(ISERROR(VLOOKUP(B181,'BASE TONERS'!$A$6:$B$153,2,0)),"",VLOOKUP(B181,'BASE TONERS'!$A$6:$B$153,2,0))</f>
        <v/>
      </c>
      <c r="D181" s="15"/>
      <c r="E181" s="15"/>
    </row>
    <row r="182" spans="1:5" x14ac:dyDescent="0.25">
      <c r="A182" s="20"/>
      <c r="B182" s="15"/>
      <c r="C182" s="14" t="str">
        <f>IF(ISERROR(VLOOKUP(B182,'BASE TONERS'!$A$6:$B$153,2,0)),"",VLOOKUP(B182,'BASE TONERS'!$A$6:$B$153,2,0))</f>
        <v/>
      </c>
      <c r="D182" s="15"/>
      <c r="E182" s="15"/>
    </row>
    <row r="183" spans="1:5" x14ac:dyDescent="0.25">
      <c r="A183" s="20"/>
      <c r="B183" s="15"/>
      <c r="C183" s="14" t="str">
        <f>IF(ISERROR(VLOOKUP(B183,'BASE TONERS'!$A$6:$B$153,2,0)),"",VLOOKUP(B183,'BASE TONERS'!$A$6:$B$153,2,0))</f>
        <v/>
      </c>
      <c r="D183" s="15"/>
      <c r="E183" s="15"/>
    </row>
    <row r="184" spans="1:5" x14ac:dyDescent="0.25">
      <c r="A184" s="20"/>
      <c r="B184" s="15"/>
      <c r="C184" s="14" t="str">
        <f>IF(ISERROR(VLOOKUP(B184,'BASE TONERS'!$A$6:$B$153,2,0)),"",VLOOKUP(B184,'BASE TONERS'!$A$6:$B$153,2,0))</f>
        <v/>
      </c>
      <c r="D184" s="15"/>
      <c r="E184" s="15"/>
    </row>
    <row r="185" spans="1:5" x14ac:dyDescent="0.25">
      <c r="A185" s="20"/>
      <c r="B185" s="15"/>
      <c r="C185" s="14" t="str">
        <f>IF(ISERROR(VLOOKUP(B185,'BASE TONERS'!$A$6:$B$153,2,0)),"",VLOOKUP(B185,'BASE TONERS'!$A$6:$B$153,2,0))</f>
        <v/>
      </c>
      <c r="D185" s="15"/>
      <c r="E185" s="15"/>
    </row>
    <row r="186" spans="1:5" x14ac:dyDescent="0.25">
      <c r="A186" s="20"/>
      <c r="B186" s="15"/>
      <c r="C186" s="14" t="str">
        <f>IF(ISERROR(VLOOKUP(B186,'BASE TONERS'!$A$6:$B$153,2,0)),"",VLOOKUP(B186,'BASE TONERS'!$A$6:$B$153,2,0))</f>
        <v/>
      </c>
      <c r="D186" s="15"/>
      <c r="E186" s="15"/>
    </row>
    <row r="187" spans="1:5" x14ac:dyDescent="0.25">
      <c r="A187" s="20"/>
      <c r="B187" s="15"/>
      <c r="C187" s="14" t="str">
        <f>IF(ISERROR(VLOOKUP(B187,'BASE TONERS'!$A$6:$B$153,2,0)),"",VLOOKUP(B187,'BASE TONERS'!$A$6:$B$153,2,0))</f>
        <v/>
      </c>
      <c r="D187" s="15"/>
      <c r="E187" s="15"/>
    </row>
    <row r="188" spans="1:5" x14ac:dyDescent="0.25">
      <c r="A188" s="20"/>
      <c r="B188" s="15"/>
      <c r="C188" s="14" t="str">
        <f>IF(ISERROR(VLOOKUP(B188,'BASE TONERS'!$A$6:$B$153,2,0)),"",VLOOKUP(B188,'BASE TONERS'!$A$6:$B$153,2,0))</f>
        <v/>
      </c>
      <c r="D188" s="15"/>
      <c r="E188" s="15"/>
    </row>
    <row r="189" spans="1:5" x14ac:dyDescent="0.25">
      <c r="A189" s="20"/>
      <c r="B189" s="15"/>
      <c r="C189" s="14" t="str">
        <f>IF(ISERROR(VLOOKUP(B189,'BASE TONERS'!$A$6:$B$153,2,0)),"",VLOOKUP(B189,'BASE TONERS'!$A$6:$B$153,2,0))</f>
        <v/>
      </c>
      <c r="D189" s="15"/>
      <c r="E189" s="15"/>
    </row>
    <row r="190" spans="1:5" x14ac:dyDescent="0.25">
      <c r="A190" s="20"/>
      <c r="B190" s="15"/>
      <c r="C190" s="14" t="str">
        <f>IF(ISERROR(VLOOKUP(B190,'BASE TONERS'!$A$6:$B$153,2,0)),"",VLOOKUP(B190,'BASE TONERS'!$A$6:$B$153,2,0))</f>
        <v/>
      </c>
      <c r="D190" s="15"/>
      <c r="E190" s="15"/>
    </row>
    <row r="191" spans="1:5" x14ac:dyDescent="0.25">
      <c r="A191" s="20"/>
      <c r="B191" s="15"/>
      <c r="C191" s="14" t="str">
        <f>IF(ISERROR(VLOOKUP(B191,'BASE TONERS'!$A$6:$B$153,2,0)),"",VLOOKUP(B191,'BASE TONERS'!$A$6:$B$153,2,0))</f>
        <v/>
      </c>
      <c r="D191" s="15"/>
      <c r="E191" s="15"/>
    </row>
    <row r="192" spans="1:5" x14ac:dyDescent="0.25">
      <c r="A192" s="20"/>
      <c r="B192" s="15"/>
      <c r="C192" s="14" t="str">
        <f>IF(ISERROR(VLOOKUP(B192,'BASE TONERS'!$A$6:$B$153,2,0)),"",VLOOKUP(B192,'BASE TONERS'!$A$6:$B$153,2,0))</f>
        <v/>
      </c>
      <c r="D192" s="15"/>
      <c r="E192" s="15"/>
    </row>
    <row r="193" spans="1:5" x14ac:dyDescent="0.25">
      <c r="A193" s="20"/>
      <c r="B193" s="15"/>
      <c r="C193" s="14" t="str">
        <f>IF(ISERROR(VLOOKUP(B193,'BASE TONERS'!$A$6:$B$153,2,0)),"",VLOOKUP(B193,'BASE TONERS'!$A$6:$B$153,2,0))</f>
        <v/>
      </c>
      <c r="D193" s="15"/>
      <c r="E193" s="15"/>
    </row>
    <row r="194" spans="1:5" x14ac:dyDescent="0.25">
      <c r="A194" s="20"/>
      <c r="B194" s="15"/>
      <c r="C194" s="14" t="str">
        <f>IF(ISERROR(VLOOKUP(B194,'BASE TONERS'!$A$6:$B$153,2,0)),"",VLOOKUP(B194,'BASE TONERS'!$A$6:$B$153,2,0))</f>
        <v/>
      </c>
      <c r="D194" s="15"/>
      <c r="E194" s="15"/>
    </row>
    <row r="195" spans="1:5" x14ac:dyDescent="0.25">
      <c r="A195" s="20"/>
      <c r="B195" s="15"/>
      <c r="C195" s="14" t="str">
        <f>IF(ISERROR(VLOOKUP(B195,'BASE TONERS'!$A$6:$B$153,2,0)),"",VLOOKUP(B195,'BASE TONERS'!$A$6:$B$153,2,0))</f>
        <v/>
      </c>
      <c r="D195" s="15"/>
      <c r="E195" s="15"/>
    </row>
    <row r="196" spans="1:5" x14ac:dyDescent="0.25">
      <c r="A196" s="20"/>
      <c r="B196" s="15"/>
      <c r="C196" s="14" t="str">
        <f>IF(ISERROR(VLOOKUP(B196,'BASE TONERS'!$A$6:$B$153,2,0)),"",VLOOKUP(B196,'BASE TONERS'!$A$6:$B$153,2,0))</f>
        <v/>
      </c>
      <c r="D196" s="15"/>
      <c r="E196" s="15"/>
    </row>
    <row r="197" spans="1:5" x14ac:dyDescent="0.25">
      <c r="A197" s="20"/>
      <c r="B197" s="15"/>
      <c r="C197" s="14" t="str">
        <f>IF(ISERROR(VLOOKUP(B197,'BASE TONERS'!$A$6:$B$153,2,0)),"",VLOOKUP(B197,'BASE TONERS'!$A$6:$B$153,2,0))</f>
        <v/>
      </c>
      <c r="D197" s="15"/>
      <c r="E197" s="15"/>
    </row>
    <row r="198" spans="1:5" x14ac:dyDescent="0.25">
      <c r="A198" s="20"/>
      <c r="B198" s="15"/>
      <c r="C198" s="14" t="str">
        <f>IF(ISERROR(VLOOKUP(B198,'BASE TONERS'!$A$6:$B$153,2,0)),"",VLOOKUP(B198,'BASE TONERS'!$A$6:$B$153,2,0))</f>
        <v/>
      </c>
      <c r="D198" s="15"/>
      <c r="E198" s="15"/>
    </row>
  </sheetData>
  <pageMargins left="0.70866141732283472" right="0.70866141732283472" top="0.74803149606299213" bottom="0.74803149606299213" header="0.31496062992125984" footer="0.31496062992125984"/>
  <pageSetup paperSize="9" scale="58" fitToHeight="4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'BASE TONERS'!$A$6:$A$153</xm:f>
          </x14:formula1>
          <xm:sqref>B7:B198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pageSetUpPr fitToPage="1"/>
  </sheetPr>
  <dimension ref="A1:J154"/>
  <sheetViews>
    <sheetView showGridLines="0" tabSelected="1" workbookViewId="0">
      <selection activeCell="B10" sqref="B10"/>
    </sheetView>
  </sheetViews>
  <sheetFormatPr baseColWidth="10" defaultColWidth="11.42578125" defaultRowHeight="15.75" x14ac:dyDescent="0.25"/>
  <cols>
    <col min="1" max="1" width="34.42578125" customWidth="1"/>
    <col min="2" max="2" width="130.85546875" customWidth="1"/>
    <col min="3" max="3" width="92.28515625" customWidth="1"/>
    <col min="4" max="4" width="18" style="51" bestFit="1" customWidth="1"/>
    <col min="5" max="6" width="13.140625" style="51" customWidth="1"/>
    <col min="7" max="7" width="14.28515625" style="59" customWidth="1"/>
    <col min="8" max="9" width="14.28515625" style="9" customWidth="1"/>
  </cols>
  <sheetData>
    <row r="1" spans="1:10" ht="22.5" x14ac:dyDescent="0.35">
      <c r="A1" s="30" t="s">
        <v>211</v>
      </c>
      <c r="B1" s="31">
        <f ca="1">TODAY()</f>
        <v>45103</v>
      </c>
    </row>
    <row r="2" spans="1:10" ht="18.75" x14ac:dyDescent="0.25">
      <c r="A2" s="2" t="s">
        <v>1</v>
      </c>
    </row>
    <row r="5" spans="1:10" s="51" customFormat="1" ht="44.25" customHeight="1" x14ac:dyDescent="0.25">
      <c r="A5" s="7" t="s">
        <v>3</v>
      </c>
      <c r="B5" s="7" t="s">
        <v>4</v>
      </c>
      <c r="C5" s="7" t="s">
        <v>212</v>
      </c>
      <c r="D5" s="7" t="s">
        <v>213</v>
      </c>
      <c r="E5" s="7" t="s">
        <v>214</v>
      </c>
      <c r="F5" s="7" t="s">
        <v>215</v>
      </c>
      <c r="G5" s="49" t="s">
        <v>216</v>
      </c>
      <c r="H5" s="50"/>
      <c r="I5" s="21" t="s">
        <v>217</v>
      </c>
      <c r="J5" s="17">
        <f ca="1">SUM(G6:G152)</f>
        <v>101</v>
      </c>
    </row>
    <row r="6" spans="1:10" ht="15" customHeight="1" x14ac:dyDescent="0.25">
      <c r="A6" s="47" t="str">
        <f>'BASE TONERS'!A14</f>
        <v>05A</v>
      </c>
      <c r="B6" s="43" t="str">
        <f>IF(ISBLANK('BASE TONERS'!B14),"",'BASE TONERS'!B14)</f>
        <v>HP LaserJet P2055d, P2035, P1102, P2005</v>
      </c>
      <c r="C6" s="83" t="s">
        <v>218</v>
      </c>
      <c r="D6" s="81">
        <v>0</v>
      </c>
      <c r="E6" s="86">
        <f ca="1">SUMIF('JOURNAL STOCKS'!$B$7:$E$198,'ETAT DES STOCKS'!A14,'JOURNAL STOCKS'!$D$7:$D$198)</f>
        <v>0</v>
      </c>
      <c r="F6" s="64">
        <v>0</v>
      </c>
      <c r="G6" s="60">
        <f t="shared" ref="G6:G37" ca="1" si="0">D6+E6-F6</f>
        <v>0</v>
      </c>
    </row>
    <row r="7" spans="1:10" s="38" customFormat="1" ht="15" customHeight="1" x14ac:dyDescent="0.25">
      <c r="A7" s="42" t="str">
        <f>'BASE TONERS'!A15</f>
        <v>35A</v>
      </c>
      <c r="B7" s="44" t="str">
        <f>IF(ISBLANK('BASE TONERS'!B15),"",'BASE TONERS'!B15)</f>
        <v>HP LaserJet P1005</v>
      </c>
      <c r="C7" s="84" t="s">
        <v>219</v>
      </c>
      <c r="D7" s="82">
        <v>0</v>
      </c>
      <c r="E7" s="86">
        <v>0</v>
      </c>
      <c r="F7" s="64">
        <v>0</v>
      </c>
      <c r="G7" s="60">
        <f t="shared" si="0"/>
        <v>0</v>
      </c>
      <c r="H7" s="9"/>
      <c r="I7" s="9"/>
    </row>
    <row r="8" spans="1:10" ht="15" customHeight="1" x14ac:dyDescent="0.25">
      <c r="A8" s="47" t="str">
        <f>'BASE TONERS'!A18</f>
        <v>C13S015336</v>
      </c>
      <c r="B8" s="43" t="str">
        <f>IF(ISBLANK('BASE TONERS'!B18),"",'BASE TONERS'!B18)</f>
        <v>EPSON LQ-2090</v>
      </c>
      <c r="C8" s="41" t="s">
        <v>220</v>
      </c>
      <c r="D8" s="81">
        <v>0</v>
      </c>
      <c r="E8" s="86">
        <v>0</v>
      </c>
      <c r="F8" s="64">
        <v>0</v>
      </c>
      <c r="G8" s="61">
        <f t="shared" si="0"/>
        <v>0</v>
      </c>
      <c r="H8" s="34"/>
      <c r="I8" s="34"/>
      <c r="J8" s="34"/>
    </row>
    <row r="9" spans="1:10" ht="15" x14ac:dyDescent="0.25">
      <c r="A9" s="42" t="str">
        <f>'BASE TONERS'!A19</f>
        <v>C13S015337</v>
      </c>
      <c r="B9" s="44" t="str">
        <f>IF(ISBLANK('BASE TONERS'!B19),"",'BASE TONERS'!B19)</f>
        <v>EPSON LQ-590</v>
      </c>
      <c r="C9" s="48" t="s">
        <v>221</v>
      </c>
      <c r="D9" s="81">
        <v>0</v>
      </c>
      <c r="E9" s="86">
        <v>9</v>
      </c>
      <c r="F9" s="64">
        <v>0</v>
      </c>
      <c r="G9" s="62">
        <f t="shared" si="0"/>
        <v>9</v>
      </c>
      <c r="H9" s="37"/>
      <c r="I9" s="37"/>
      <c r="J9" s="37"/>
    </row>
    <row r="10" spans="1:10" s="38" customFormat="1" ht="15" customHeight="1" x14ac:dyDescent="0.25">
      <c r="A10" s="42" t="str">
        <f>'BASE TONERS'!A20</f>
        <v>80A</v>
      </c>
      <c r="B10" s="44" t="str">
        <f>IF(ISBLANK('BASE TONERS'!B20),"",'BASE TONERS'!B20)</f>
        <v>HP LaserJet Pro 400 M401dn</v>
      </c>
      <c r="C10" s="48" t="s">
        <v>222</v>
      </c>
      <c r="D10" s="81">
        <v>0</v>
      </c>
      <c r="E10" s="86">
        <v>0</v>
      </c>
      <c r="F10" s="64">
        <v>0</v>
      </c>
      <c r="G10" s="62">
        <f t="shared" si="0"/>
        <v>0</v>
      </c>
      <c r="H10" s="37"/>
      <c r="I10" s="37"/>
      <c r="J10" s="37"/>
    </row>
    <row r="11" spans="1:10" s="38" customFormat="1" ht="15" customHeight="1" x14ac:dyDescent="0.25">
      <c r="A11" s="42" t="str">
        <f>'BASE TONERS'!A21</f>
        <v>TN323</v>
      </c>
      <c r="B11" s="44" t="str">
        <f>IF(ISBLANK('BASE TONERS'!B21),"",'BASE TONERS'!B21)</f>
        <v>KONICA MINOLTA BIZHUB 287</v>
      </c>
      <c r="C11" s="48" t="s">
        <v>223</v>
      </c>
      <c r="D11" s="81">
        <v>0</v>
      </c>
      <c r="E11" s="86">
        <v>3</v>
      </c>
      <c r="F11" s="64">
        <v>1</v>
      </c>
      <c r="G11" s="62">
        <f t="shared" si="0"/>
        <v>2</v>
      </c>
      <c r="H11" s="37" t="s">
        <v>224</v>
      </c>
      <c r="I11" s="37"/>
      <c r="J11" s="37"/>
    </row>
    <row r="12" spans="1:10" s="38" customFormat="1" ht="15" customHeight="1" x14ac:dyDescent="0.25">
      <c r="A12" s="47" t="str">
        <f>'BASE TONERS'!A22</f>
        <v>1230D</v>
      </c>
      <c r="B12" s="43" t="str">
        <f>IF(ISBLANK('BASE TONERS'!B22),"",'BASE TONERS'!B22)</f>
        <v>RICOOH Aficio MP2000</v>
      </c>
      <c r="C12" s="41" t="s">
        <v>225</v>
      </c>
      <c r="D12" s="81">
        <v>0</v>
      </c>
      <c r="E12" s="86">
        <f ca="1">SUMIF('JOURNAL STOCKS'!$B$7:$E$198,'ETAT DES STOCKS'!A21,'JOURNAL STOCKS'!$D$7:$D$198)</f>
        <v>0</v>
      </c>
      <c r="F12" s="64">
        <v>0</v>
      </c>
      <c r="G12" s="61">
        <f t="shared" ca="1" si="0"/>
        <v>0</v>
      </c>
      <c r="H12" s="34"/>
      <c r="I12" s="34"/>
      <c r="J12" s="34"/>
    </row>
    <row r="13" spans="1:10" ht="15" customHeight="1" x14ac:dyDescent="0.25">
      <c r="A13" s="47" t="str">
        <f>'BASE TONERS'!A24</f>
        <v>05A/80A</v>
      </c>
      <c r="B13" s="45" t="str">
        <f>IF(ISBLANK('BASE TONERS'!B24),"",'BASE TONERS'!B24)</f>
        <v>HP LaserJet Pro 400/ M401dn</v>
      </c>
      <c r="C13" s="41" t="s">
        <v>222</v>
      </c>
      <c r="D13" s="81">
        <v>0</v>
      </c>
      <c r="E13" s="86">
        <f ca="1">SUMIF('JOURNAL STOCKS'!$B$7:$E$198,'ETAT DES STOCKS'!A23,'JOURNAL STOCKS'!$D$7:$D$198)</f>
        <v>0</v>
      </c>
      <c r="F13" s="64">
        <v>0</v>
      </c>
      <c r="G13" s="61">
        <f t="shared" ca="1" si="0"/>
        <v>0</v>
      </c>
      <c r="H13" s="34"/>
      <c r="I13" s="34"/>
      <c r="J13" s="34"/>
    </row>
    <row r="14" spans="1:10" s="38" customFormat="1" ht="15" x14ac:dyDescent="0.25">
      <c r="A14" s="44" t="str">
        <f>'BASE TONERS'!A25</f>
        <v>TN322</v>
      </c>
      <c r="B14" s="40" t="str">
        <f>IF(ISBLANK('BASE TONERS'!B25),"",'BASE TONERS'!B25)</f>
        <v>KONICA MINOLTA BIZHUB 284E</v>
      </c>
      <c r="C14" s="52" t="s">
        <v>226</v>
      </c>
      <c r="D14" s="82">
        <v>0</v>
      </c>
      <c r="E14" s="87">
        <v>3</v>
      </c>
      <c r="F14" s="69">
        <v>0</v>
      </c>
      <c r="G14" s="42">
        <f t="shared" si="0"/>
        <v>3</v>
      </c>
      <c r="H14" s="37"/>
      <c r="I14" s="37"/>
      <c r="J14" s="37"/>
    </row>
    <row r="15" spans="1:10" s="38" customFormat="1" ht="15" x14ac:dyDescent="0.25">
      <c r="A15" s="44" t="str">
        <f>'BASE TONERS'!A38</f>
        <v>85A</v>
      </c>
      <c r="B15" s="71" t="str">
        <f>IF(ISBLANK('BASE TONERS'!B38),"",'BASE TONERS'!B38)</f>
        <v>HP LaserJet P1102</v>
      </c>
      <c r="C15" s="48" t="s">
        <v>227</v>
      </c>
      <c r="D15" s="82">
        <v>0</v>
      </c>
      <c r="E15" s="87">
        <v>4</v>
      </c>
      <c r="F15" s="69">
        <v>2</v>
      </c>
      <c r="G15" s="42">
        <f t="shared" si="0"/>
        <v>2</v>
      </c>
      <c r="H15" s="37"/>
      <c r="I15" s="37"/>
      <c r="J15" s="37"/>
    </row>
    <row r="16" spans="1:10" ht="15" x14ac:dyDescent="0.25">
      <c r="A16" s="44" t="str">
        <f>'BASE TONERS'!A59</f>
        <v>TNP80C</v>
      </c>
      <c r="B16" s="40" t="str">
        <f>IF(ISERROR(VLOOKUP(A16,'BASE TONERS'!$A$6:$B$153,2,0)),"",VLOOKUP(A16,'BASE TONERS'!$A$6:$B$153,2,0))</f>
        <v>KONICA MINOLTA BizHub C3350i (couleur:bleu)</v>
      </c>
      <c r="C16" s="54"/>
      <c r="D16" s="81">
        <v>0</v>
      </c>
      <c r="E16" s="86">
        <v>4</v>
      </c>
      <c r="F16" s="64">
        <f ca="1">SUMIF('JOURNAL STOCKS'!$B$7:$E$198,'ETAT DES STOCKS'!A58,'JOURNAL STOCKS'!$E$7:$E$198)</f>
        <v>0</v>
      </c>
      <c r="G16" s="42">
        <f t="shared" ca="1" si="0"/>
        <v>4</v>
      </c>
      <c r="H16" s="37"/>
      <c r="I16" s="37"/>
      <c r="J16" s="37"/>
    </row>
    <row r="17" spans="1:10" s="35" customFormat="1" ht="15" x14ac:dyDescent="0.25">
      <c r="A17" s="44" t="str">
        <f>'BASE TONERS'!A60</f>
        <v>TNP80Y</v>
      </c>
      <c r="B17" s="57" t="str">
        <f>IF(ISBLANK('BASE TONERS'!B60),"",'BASE TONERS'!B60)</f>
        <v>KONICA MINOLTA BizHub C3350i (couleur:jaune)</v>
      </c>
      <c r="C17" s="39"/>
      <c r="D17" s="81">
        <v>0</v>
      </c>
      <c r="E17" s="86">
        <v>3</v>
      </c>
      <c r="F17" s="64">
        <f ca="1">SUMIF('JOURNAL STOCKS'!$B$7:$E$198,'ETAT DES STOCKS'!A59,'JOURNAL STOCKS'!$E$7:$E$198)</f>
        <v>0</v>
      </c>
      <c r="G17" s="42">
        <f t="shared" ca="1" si="0"/>
        <v>3</v>
      </c>
    </row>
    <row r="18" spans="1:10" s="35" customFormat="1" ht="15" x14ac:dyDescent="0.25">
      <c r="A18" s="44" t="str">
        <f>'BASE TONERS'!A61</f>
        <v>TNP80M</v>
      </c>
      <c r="B18" s="57" t="str">
        <f>IF(ISBLANK('BASE TONERS'!B61),"",'BASE TONERS'!B61)</f>
        <v>KONICA MINOLTA BizHub C3350i (couleur:magenta)</v>
      </c>
      <c r="C18" s="39" t="s">
        <v>228</v>
      </c>
      <c r="D18" s="81">
        <v>0</v>
      </c>
      <c r="E18" s="86">
        <v>2</v>
      </c>
      <c r="F18" s="64">
        <v>1</v>
      </c>
      <c r="G18" s="42">
        <f t="shared" si="0"/>
        <v>1</v>
      </c>
    </row>
    <row r="19" spans="1:10" s="35" customFormat="1" ht="15" x14ac:dyDescent="0.25">
      <c r="A19" s="44" t="str">
        <f>'BASE TONERS'!A62</f>
        <v>TNP80K</v>
      </c>
      <c r="B19" s="40" t="str">
        <f>IF(ISBLANK('BASE TONERS'!B62),"",'BASE TONERS'!B62)</f>
        <v>KONICA MINOLTA BizHub C3350i (couleur:noir)</v>
      </c>
      <c r="C19" s="39"/>
      <c r="D19" s="81">
        <v>0</v>
      </c>
      <c r="E19" s="86">
        <v>2</v>
      </c>
      <c r="F19" s="64">
        <f ca="1">SUMIF('JOURNAL STOCKS'!$B$7:$E$198,'ETAT DES STOCKS'!A61,'JOURNAL STOCKS'!$E$7:$E$198)</f>
        <v>0</v>
      </c>
      <c r="G19" s="42">
        <f t="shared" ca="1" si="0"/>
        <v>2</v>
      </c>
    </row>
    <row r="20" spans="1:10" s="76" customFormat="1" ht="15" x14ac:dyDescent="0.25">
      <c r="A20" s="56" t="str">
        <f>'BASE TONERS'!A52</f>
        <v>122A</v>
      </c>
      <c r="B20" s="71" t="str">
        <f>IF(ISBLANK('BASE TONERS'!B52),"",'BASE TONERS'!B52)</f>
        <v>HP LaserJet 2550, 2550L, 2820, 2840</v>
      </c>
      <c r="C20" s="48" t="s">
        <v>229</v>
      </c>
      <c r="D20" s="81">
        <v>0</v>
      </c>
      <c r="E20" s="88">
        <v>3</v>
      </c>
      <c r="F20" s="75">
        <v>0</v>
      </c>
      <c r="G20" s="53">
        <f t="shared" si="0"/>
        <v>3</v>
      </c>
    </row>
    <row r="21" spans="1:10" s="36" customFormat="1" x14ac:dyDescent="0.25">
      <c r="A21" s="48" t="str">
        <f>'BASE TONERS'!A26</f>
        <v>415A W2030A</v>
      </c>
      <c r="B21" s="40" t="str">
        <f>IF(ISBLANK('BASE TONERS'!B26),"",'BASE TONERS'!B26)</f>
        <v>HP LaserJet MFP M479fdn (couleur:noir)</v>
      </c>
      <c r="C21" s="54"/>
      <c r="D21" s="81">
        <v>2</v>
      </c>
      <c r="E21" s="89">
        <f ca="1">SUMIF('JOURNAL STOCKS'!$B$7:$E$198,'ETAT DES STOCKS'!A25,'JOURNAL STOCKS'!$D$7:$D$198)</f>
        <v>0</v>
      </c>
      <c r="F21" s="64">
        <f ca="1">SUMIF('JOURNAL STOCKS'!$B$7:$E$198,'ETAT DES STOCKS'!A25,'JOURNAL STOCKS'!$E$7:$E$198)</f>
        <v>1</v>
      </c>
      <c r="G21" s="73">
        <f t="shared" ca="1" si="0"/>
        <v>1</v>
      </c>
      <c r="H21" s="74"/>
      <c r="I21" s="74"/>
      <c r="J21" s="26"/>
    </row>
    <row r="22" spans="1:10" s="26" customFormat="1" x14ac:dyDescent="0.25">
      <c r="A22" s="48" t="str">
        <f>'BASE TONERS'!A27</f>
        <v>415A W2031A</v>
      </c>
      <c r="B22" s="40" t="str">
        <f>IF(ISBLANK('BASE TONERS'!B27),"",'BASE TONERS'!B27)</f>
        <v>HP LaserJet MFP M479fdn (couleur:blue)</v>
      </c>
      <c r="C22" s="54"/>
      <c r="D22" s="81">
        <v>2</v>
      </c>
      <c r="E22" s="89">
        <f ca="1">SUMIF('JOURNAL STOCKS'!$B$7:$E$198,'ETAT DES STOCKS'!A26,'JOURNAL STOCKS'!$D$7:$D$198)</f>
        <v>0</v>
      </c>
      <c r="F22" s="64">
        <f ca="1">SUMIF('JOURNAL STOCKS'!$B$7:$E$198,'ETAT DES STOCKS'!A26,'JOURNAL STOCKS'!$E$7:$E$198)</f>
        <v>0</v>
      </c>
      <c r="G22" s="73">
        <f t="shared" ca="1" si="0"/>
        <v>2</v>
      </c>
      <c r="H22" s="74"/>
      <c r="I22" s="74"/>
    </row>
    <row r="23" spans="1:10" s="33" customFormat="1" x14ac:dyDescent="0.25">
      <c r="A23" s="48" t="str">
        <f>'BASE TONERS'!A28</f>
        <v>415A W2032A</v>
      </c>
      <c r="B23" s="40" t="str">
        <f>IF(ISBLANK('BASE TONERS'!B28),"",'BASE TONERS'!B28)</f>
        <v>HP LaserJet MFP M479fdn (couleur:jaune)</v>
      </c>
      <c r="C23" s="54" t="s">
        <v>230</v>
      </c>
      <c r="D23" s="81">
        <v>2</v>
      </c>
      <c r="E23" s="89">
        <f ca="1">SUMIF('JOURNAL STOCKS'!$B$7:$E$198,'ETAT DES STOCKS'!A27,'JOURNAL STOCKS'!$D$7:$D$198)</f>
        <v>0</v>
      </c>
      <c r="F23" s="64">
        <f ca="1">SUMIF('JOURNAL STOCKS'!$B$7:$E$198,'ETAT DES STOCKS'!A27,'JOURNAL STOCKS'!$E$7:$E$198)</f>
        <v>0</v>
      </c>
      <c r="G23" s="73">
        <f t="shared" ca="1" si="0"/>
        <v>2</v>
      </c>
      <c r="H23" s="74"/>
      <c r="I23" s="74"/>
      <c r="J23" s="26"/>
    </row>
    <row r="24" spans="1:10" s="33" customFormat="1" x14ac:dyDescent="0.25">
      <c r="A24" s="48" t="str">
        <f>'BASE TONERS'!A29</f>
        <v>415A W2033A</v>
      </c>
      <c r="B24" s="70" t="str">
        <f>IF(ISBLANK('BASE TONERS'!B29),"",'BASE TONERS'!B29)</f>
        <v>HP LaserJet MFP M479fdn (couleur:magenta)</v>
      </c>
      <c r="C24" s="54"/>
      <c r="D24" s="81">
        <v>0</v>
      </c>
      <c r="E24" s="89">
        <v>1</v>
      </c>
      <c r="F24" s="64">
        <v>0</v>
      </c>
      <c r="G24" s="73">
        <f t="shared" si="0"/>
        <v>1</v>
      </c>
      <c r="H24" s="74"/>
      <c r="I24" s="74"/>
      <c r="J24" s="26"/>
    </row>
    <row r="25" spans="1:10" ht="15" customHeight="1" x14ac:dyDescent="0.25">
      <c r="A25" s="77" t="str">
        <f>'BASE TONERS'!A39</f>
        <v>216A W2410A</v>
      </c>
      <c r="B25" s="40" t="str">
        <f>IF(ISBLANK('BASE TONERS'!B39),"",'BASE TONERS'!B39)</f>
        <v>HP Color LaserJet Pro M182n (couleur:noir)</v>
      </c>
      <c r="C25" s="52"/>
      <c r="D25" s="81">
        <v>0</v>
      </c>
      <c r="E25" s="90">
        <f ca="1">SUMIF('JOURNAL STOCKS'!$B$7:$E$198,'ETAT DES STOCKS'!A38,'JOURNAL STOCKS'!$D$7:$D$198)</f>
        <v>0</v>
      </c>
      <c r="F25" s="78">
        <f ca="1">SUMIF('JOURNAL STOCKS'!$B$7:$E$198,'ETAT DES STOCKS'!A38,'JOURNAL STOCKS'!$E$7:$E$198)</f>
        <v>0</v>
      </c>
      <c r="G25" s="79">
        <f t="shared" ca="1" si="0"/>
        <v>0</v>
      </c>
    </row>
    <row r="26" spans="1:10" ht="15" customHeight="1" x14ac:dyDescent="0.25">
      <c r="A26" s="77" t="str">
        <f>'BASE TONERS'!A40</f>
        <v>216A W2411A</v>
      </c>
      <c r="B26" s="70" t="str">
        <f>IF(ISBLANK('BASE TONERS'!B40),"",'BASE TONERS'!B40)</f>
        <v>HP Color LaserJet Pro M182n (couleur:bleu)</v>
      </c>
      <c r="C26" s="54"/>
      <c r="D26" s="81">
        <v>0</v>
      </c>
      <c r="E26" s="86">
        <v>1</v>
      </c>
      <c r="F26" s="64">
        <f ca="1">SUMIF('JOURNAL STOCKS'!$B$7:$E$198,'ETAT DES STOCKS'!A39,'JOURNAL STOCKS'!$E$7:$E$198)</f>
        <v>0</v>
      </c>
      <c r="G26" s="63">
        <f t="shared" ca="1" si="0"/>
        <v>1</v>
      </c>
    </row>
    <row r="27" spans="1:10" ht="15" customHeight="1" x14ac:dyDescent="0.25">
      <c r="A27" s="77" t="str">
        <f>'BASE TONERS'!A41</f>
        <v>216A W2412A</v>
      </c>
      <c r="B27" s="40" t="str">
        <f>IF(ISBLANK('BASE TONERS'!B41),"",'BASE TONERS'!B41)</f>
        <v>HP Color LaserJet Pro M182n (couleur:jaune)</v>
      </c>
      <c r="C27" s="54" t="s">
        <v>231</v>
      </c>
      <c r="D27" s="81">
        <v>0</v>
      </c>
      <c r="E27" s="86">
        <v>1</v>
      </c>
      <c r="F27" s="64">
        <f ca="1">SUMIF('JOURNAL STOCKS'!$B$7:$E$198,'ETAT DES STOCKS'!A40,'JOURNAL STOCKS'!$E$7:$E$198)</f>
        <v>0</v>
      </c>
      <c r="G27" s="63">
        <f t="shared" ca="1" si="0"/>
        <v>1</v>
      </c>
    </row>
    <row r="28" spans="1:10" ht="15" customHeight="1" x14ac:dyDescent="0.25">
      <c r="A28" s="46" t="str">
        <f>'BASE TONERS'!A42</f>
        <v>216A W2413A</v>
      </c>
      <c r="B28" s="55" t="str">
        <f>IF(ISBLANK('BASE TONERS'!B42),"",'BASE TONERS'!B42)</f>
        <v>HP Color LaserJet Pro M182n (couleur:magenta)</v>
      </c>
      <c r="C28" s="77"/>
      <c r="D28" s="81">
        <v>0</v>
      </c>
      <c r="E28" s="86">
        <v>1</v>
      </c>
      <c r="F28" s="64">
        <f ca="1">SUMIF('JOURNAL STOCKS'!$B$7:$E$198,'ETAT DES STOCKS'!A41,'JOURNAL STOCKS'!$E$7:$E$198)</f>
        <v>0</v>
      </c>
      <c r="G28" s="63">
        <f t="shared" ca="1" si="0"/>
        <v>1</v>
      </c>
    </row>
    <row r="29" spans="1:10" ht="15" x14ac:dyDescent="0.25">
      <c r="A29" s="77" t="str">
        <f>'BASE TONERS'!A10</f>
        <v>126A CE310A</v>
      </c>
      <c r="B29" s="40" t="str">
        <f>IF(ISBLANK('BASE TONERS'!B10),"",'BASE TONERS'!B10)</f>
        <v>HP LaserJet CP1025 (couleur:noir)</v>
      </c>
      <c r="C29" s="54"/>
      <c r="D29" s="81">
        <v>0</v>
      </c>
      <c r="E29" s="86">
        <v>5</v>
      </c>
      <c r="F29" s="64">
        <v>0</v>
      </c>
      <c r="G29" s="42">
        <f t="shared" si="0"/>
        <v>5</v>
      </c>
      <c r="H29" s="54"/>
      <c r="I29" s="54"/>
      <c r="J29" s="54"/>
    </row>
    <row r="30" spans="1:10" ht="15" customHeight="1" x14ac:dyDescent="0.25">
      <c r="A30" s="77" t="str">
        <f>'BASE TONERS'!A11</f>
        <v>126A CE311A</v>
      </c>
      <c r="B30" s="40" t="str">
        <f>IF(ISBLANK('BASE TONERS'!B11),"",'BASE TONERS'!B11)</f>
        <v>HP LaserJet CP1025 (couleur:bleu)</v>
      </c>
      <c r="C30" s="54"/>
      <c r="D30" s="81">
        <v>0</v>
      </c>
      <c r="E30" s="86">
        <v>5</v>
      </c>
      <c r="F30" s="64">
        <v>0</v>
      </c>
      <c r="G30" s="42">
        <f t="shared" si="0"/>
        <v>5</v>
      </c>
      <c r="H30" s="54"/>
      <c r="I30" s="54"/>
      <c r="J30" s="54"/>
    </row>
    <row r="31" spans="1:10" ht="15" customHeight="1" x14ac:dyDescent="0.25">
      <c r="A31" s="44" t="str">
        <f>'BASE TONERS'!A12</f>
        <v>126A CE312A</v>
      </c>
      <c r="B31" s="40" t="str">
        <f>IF(ISBLANK('BASE TONERS'!B12),"",'BASE TONERS'!B12)</f>
        <v>HP LaserJet CP1025  (couleur:jaune)</v>
      </c>
      <c r="C31" s="54" t="s">
        <v>232</v>
      </c>
      <c r="D31" s="81">
        <v>0</v>
      </c>
      <c r="E31" s="86">
        <v>7</v>
      </c>
      <c r="F31" s="64">
        <v>0</v>
      </c>
      <c r="G31" s="42">
        <f t="shared" si="0"/>
        <v>7</v>
      </c>
      <c r="H31" s="54"/>
      <c r="I31" s="54"/>
      <c r="J31" s="54"/>
    </row>
    <row r="32" spans="1:10" ht="15" x14ac:dyDescent="0.25">
      <c r="A32" s="46" t="str">
        <f>'BASE TONERS'!A13</f>
        <v>126A CE313A</v>
      </c>
      <c r="B32" s="55" t="str">
        <f>IF(ISBLANK('BASE TONERS'!B13),"",'BASE TONERS'!B13)</f>
        <v>HP LaserJet CP1025  (couleur:magenta)</v>
      </c>
      <c r="C32" s="77"/>
      <c r="D32" s="81">
        <v>0</v>
      </c>
      <c r="E32" s="86">
        <v>7</v>
      </c>
      <c r="F32" s="64">
        <f ca="1">SUMIF('JOURNAL STOCKS'!$B$7:$E$198,'ETAT DES STOCKS'!A13,'JOURNAL STOCKS'!$E$7:$E$198)</f>
        <v>1</v>
      </c>
      <c r="G32" s="42">
        <f t="shared" ca="1" si="0"/>
        <v>6</v>
      </c>
      <c r="H32" s="54"/>
      <c r="I32" s="54"/>
      <c r="J32" s="54"/>
    </row>
    <row r="33" spans="1:10" ht="15" customHeight="1" x14ac:dyDescent="0.25">
      <c r="A33" s="77" t="str">
        <f>'BASE TONERS'!A33</f>
        <v>TN324K</v>
      </c>
      <c r="B33" s="40" t="str">
        <f>IF(ISBLANK('BASE TONERS'!B33),"",'BASE TONERS'!B33)</f>
        <v>KONICA BZ NOIR</v>
      </c>
      <c r="C33" s="54"/>
      <c r="D33" s="81">
        <v>0</v>
      </c>
      <c r="E33" s="86">
        <v>1</v>
      </c>
      <c r="F33" s="64">
        <f ca="1">SUMIF('JOURNAL STOCKS'!$B$7:$E$198,'ETAT DES STOCKS'!A32,'JOURNAL STOCKS'!$E$7:$E$198)</f>
        <v>0</v>
      </c>
      <c r="G33" s="63">
        <f t="shared" ca="1" si="0"/>
        <v>1</v>
      </c>
    </row>
    <row r="34" spans="1:10" s="42" customFormat="1" ht="15" customHeight="1" x14ac:dyDescent="0.25">
      <c r="A34" s="44" t="str">
        <f>'BASE TONERS'!A34</f>
        <v>TN324C</v>
      </c>
      <c r="B34" s="40" t="str">
        <f>IF(ISBLANK('BASE TONERS'!B34),"",'BASE TONERS'!B34)</f>
        <v>KONICA BZ BLEU</v>
      </c>
      <c r="C34" s="54"/>
      <c r="D34" s="81">
        <v>0</v>
      </c>
      <c r="E34" s="86">
        <v>4</v>
      </c>
      <c r="F34" s="64">
        <f ca="1">SUMIF('JOURNAL STOCKS'!$B$7:$E$198,'ETAT DES STOCKS'!A33,'JOURNAL STOCKS'!$E$7:$E$198)</f>
        <v>0</v>
      </c>
      <c r="G34" s="63">
        <f t="shared" ca="1" si="0"/>
        <v>4</v>
      </c>
      <c r="H34" s="16"/>
      <c r="I34" s="16"/>
      <c r="J34" s="14"/>
    </row>
    <row r="35" spans="1:10" s="42" customFormat="1" ht="15" customHeight="1" x14ac:dyDescent="0.25">
      <c r="A35" s="44" t="str">
        <f>'BASE TONERS'!A35</f>
        <v>TN324Y</v>
      </c>
      <c r="B35" s="40" t="str">
        <f>IF(ISBLANK('BASE TONERS'!B35),"",'BASE TONERS'!B35)</f>
        <v>KONICA BZ JAUNE</v>
      </c>
      <c r="C35" s="54" t="s">
        <v>229</v>
      </c>
      <c r="D35" s="81">
        <v>0</v>
      </c>
      <c r="E35" s="86">
        <v>4</v>
      </c>
      <c r="F35" s="64">
        <f ca="1">SUMIF('JOURNAL STOCKS'!$B$7:$E$198,'ETAT DES STOCKS'!A34,'JOURNAL STOCKS'!$E$7:$E$198)</f>
        <v>0</v>
      </c>
      <c r="G35" s="63">
        <f t="shared" ca="1" si="0"/>
        <v>4</v>
      </c>
      <c r="H35" s="16"/>
      <c r="I35" s="16"/>
      <c r="J35" s="14"/>
    </row>
    <row r="36" spans="1:10" s="42" customFormat="1" x14ac:dyDescent="0.25">
      <c r="A36" s="42" t="str">
        <f>'BASE TONERS'!A36</f>
        <v>TN324M</v>
      </c>
      <c r="B36" s="55" t="str">
        <f>IF(ISBLANK('BASE TONERS'!B36),"",'BASE TONERS'!B36)</f>
        <v>KONICA BZ MAGENTA</v>
      </c>
      <c r="C36" s="77"/>
      <c r="D36" s="81">
        <v>0</v>
      </c>
      <c r="E36" s="86">
        <v>2</v>
      </c>
      <c r="F36" s="64">
        <f ca="1">SUMIF('JOURNAL STOCKS'!$B$7:$E$198,'ETAT DES STOCKS'!A35,'JOURNAL STOCKS'!$E$7:$E$198)</f>
        <v>0</v>
      </c>
      <c r="G36" s="63">
        <f t="shared" ca="1" si="0"/>
        <v>2</v>
      </c>
      <c r="H36" s="16"/>
      <c r="I36" s="16"/>
      <c r="J36" s="14"/>
    </row>
    <row r="37" spans="1:10" s="42" customFormat="1" x14ac:dyDescent="0.25">
      <c r="A37" s="44" t="str">
        <f>'BASE TONERS'!A43</f>
        <v>305A CE413A</v>
      </c>
      <c r="B37" s="70" t="str">
        <f>IF(ISBLANK('BASE TONERS'!B43),"",'BASE TONERS'!B43)</f>
        <v>HP LaserJet Pro 300 (couleur:noir).</v>
      </c>
      <c r="C37" s="85"/>
      <c r="D37" s="81">
        <v>1</v>
      </c>
      <c r="E37" s="86">
        <f ca="1">SUMIF('JOURNAL STOCKS'!$B$7:$E$198,'ETAT DES STOCKS'!A42,'JOURNAL STOCKS'!$D$7:$D$198)</f>
        <v>0</v>
      </c>
      <c r="F37" s="64">
        <f ca="1">SUMIF('JOURNAL STOCKS'!$B$7:$E$198,'ETAT DES STOCKS'!A42,'JOURNAL STOCKS'!$E$7:$E$198)</f>
        <v>0</v>
      </c>
      <c r="G37" s="63">
        <f t="shared" ca="1" si="0"/>
        <v>1</v>
      </c>
      <c r="H37" s="16"/>
      <c r="I37" s="16"/>
      <c r="J37" s="14"/>
    </row>
    <row r="38" spans="1:10" ht="15" customHeight="1" x14ac:dyDescent="0.25">
      <c r="A38" s="44" t="str">
        <f>'BASE TONERS'!A44</f>
        <v>305A CE412A</v>
      </c>
      <c r="B38" s="40" t="str">
        <f>IF(ISBLANK('BASE TONERS'!B44),"",'BASE TONERS'!B44)</f>
        <v>HP LaserJet Pro 300 (couleur:blue).</v>
      </c>
      <c r="C38" s="54"/>
      <c r="D38" s="81">
        <v>0</v>
      </c>
      <c r="E38" s="86">
        <v>2</v>
      </c>
      <c r="F38" s="64">
        <f ca="1">SUMIF('JOURNAL STOCKS'!$B$7:$E$198,'ETAT DES STOCKS'!A43,'JOURNAL STOCKS'!$E$7:$E$198)</f>
        <v>0</v>
      </c>
      <c r="G38" s="63">
        <f t="shared" ref="G38:G69" ca="1" si="1">D38+E38-F38</f>
        <v>2</v>
      </c>
    </row>
    <row r="39" spans="1:10" ht="15" customHeight="1" x14ac:dyDescent="0.25">
      <c r="A39" s="44" t="str">
        <f>'BASE TONERS'!A45</f>
        <v>305A CE411A</v>
      </c>
      <c r="B39" s="57" t="str">
        <f>IF(ISBLANK('BASE TONERS'!B45),"",'BASE TONERS'!B45)</f>
        <v>HP LaserJet Pro 300 (couleur:jaune).</v>
      </c>
      <c r="C39" s="54" t="s">
        <v>229</v>
      </c>
      <c r="D39" s="81">
        <v>0</v>
      </c>
      <c r="E39" s="86">
        <v>2</v>
      </c>
      <c r="F39" s="64">
        <f ca="1">SUMIF('JOURNAL STOCKS'!$B$7:$E$198,'ETAT DES STOCKS'!A44,'JOURNAL STOCKS'!$E$7:$E$198)</f>
        <v>0</v>
      </c>
      <c r="G39" s="63">
        <f t="shared" ca="1" si="1"/>
        <v>2</v>
      </c>
    </row>
    <row r="40" spans="1:10" ht="15" customHeight="1" x14ac:dyDescent="0.25">
      <c r="A40" s="44" t="str">
        <f>'BASE TONERS'!A46</f>
        <v>305A CE410A</v>
      </c>
      <c r="B40" s="40" t="str">
        <f>IF(ISBLANK('BASE TONERS'!B46),"",'BASE TONERS'!B46)</f>
        <v>HP LaserJet Pro 300 (couleur:magenta).</v>
      </c>
      <c r="C40" s="54"/>
      <c r="D40" s="81">
        <v>0</v>
      </c>
      <c r="E40" s="86">
        <v>1</v>
      </c>
      <c r="F40" s="64">
        <f ca="1">SUMIF('JOURNAL STOCKS'!$B$7:$E$198,'ETAT DES STOCKS'!A45,'JOURNAL STOCKS'!$E$7:$E$198)</f>
        <v>0</v>
      </c>
      <c r="G40" s="63">
        <f t="shared" ca="1" si="1"/>
        <v>1</v>
      </c>
    </row>
    <row r="41" spans="1:10" ht="15" customHeight="1" x14ac:dyDescent="0.25">
      <c r="A41" s="42" t="str">
        <f>'BASE TONERS'!A47</f>
        <v>128A CE320A</v>
      </c>
      <c r="B41" s="80" t="str">
        <f>IF(ISBLANK('BASE TONERS'!B47),"",'BASE TONERS'!B47)</f>
        <v>HP LaserJet CM1415fn (couleur:noir)</v>
      </c>
      <c r="C41" s="72"/>
      <c r="D41" s="81">
        <v>0</v>
      </c>
      <c r="E41" s="86">
        <f ca="1">SUMIF('JOURNAL STOCKS'!$B$7:$E$198,'ETAT DES STOCKS'!A46,'JOURNAL STOCKS'!$D$7:$D$198)</f>
        <v>0</v>
      </c>
      <c r="F41" s="64">
        <f ca="1">SUMIF('JOURNAL STOCKS'!$B$7:$E$198,'ETAT DES STOCKS'!A46,'JOURNAL STOCKS'!$E$7:$E$198)</f>
        <v>0</v>
      </c>
      <c r="G41" s="63">
        <f t="shared" ca="1" si="1"/>
        <v>0</v>
      </c>
    </row>
    <row r="42" spans="1:10" x14ac:dyDescent="0.25">
      <c r="A42" s="44" t="str">
        <f>'BASE TONERS'!A48</f>
        <v>128A CE321A</v>
      </c>
      <c r="B42" s="40" t="str">
        <f>IF(ISBLANK('BASE TONERS'!B48),"",'BASE TONERS'!B48)</f>
        <v>HP LaserJet CM1415fn (couleur:bleu)</v>
      </c>
      <c r="C42" s="54" t="s">
        <v>231</v>
      </c>
      <c r="D42" s="81">
        <v>0</v>
      </c>
      <c r="E42" s="86">
        <f ca="1">SUMIF('JOURNAL STOCKS'!$B$7:$E$198,'ETAT DES STOCKS'!A47,'JOURNAL STOCKS'!$D$7:$D$198)</f>
        <v>0</v>
      </c>
      <c r="F42" s="64">
        <f ca="1">SUMIF('JOURNAL STOCKS'!$B$7:$E$198,'ETAT DES STOCKS'!A47,'JOURNAL STOCKS'!$E$7:$E$198)</f>
        <v>0</v>
      </c>
      <c r="G42" s="63">
        <f t="shared" ca="1" si="1"/>
        <v>0</v>
      </c>
    </row>
    <row r="43" spans="1:10" ht="15" customHeight="1" x14ac:dyDescent="0.25">
      <c r="A43" s="44" t="str">
        <f>'BASE TONERS'!A49</f>
        <v>128A CE322A</v>
      </c>
      <c r="B43" s="57" t="str">
        <f>IF(ISBLANK('BASE TONERS'!B49),"",'BASE TONERS'!B49)</f>
        <v>HP LaserJet CM1415fn (couleur:jaune)</v>
      </c>
      <c r="C43" s="54"/>
      <c r="D43" s="81">
        <v>0</v>
      </c>
      <c r="E43" s="86">
        <f ca="1">SUMIF('JOURNAL STOCKS'!$B$7:$E$198,'ETAT DES STOCKS'!A48,'JOURNAL STOCKS'!$D$7:$D$198)</f>
        <v>0</v>
      </c>
      <c r="F43" s="64">
        <f ca="1">SUMIF('JOURNAL STOCKS'!$B$7:$E$198,'ETAT DES STOCKS'!A48,'JOURNAL STOCKS'!$E$7:$E$198)</f>
        <v>0</v>
      </c>
      <c r="G43" s="63">
        <f t="shared" ca="1" si="1"/>
        <v>0</v>
      </c>
    </row>
    <row r="44" spans="1:10" ht="15" customHeight="1" x14ac:dyDescent="0.25">
      <c r="A44" s="44" t="str">
        <f>'BASE TONERS'!A50</f>
        <v>128A CE323A</v>
      </c>
      <c r="B44" s="40" t="str">
        <f>IF(ISBLANK('BASE TONERS'!B50),"",'BASE TONERS'!B50)</f>
        <v>HP LaserJet CM1415fn (couleur:magenta)</v>
      </c>
      <c r="C44" s="54"/>
      <c r="D44" s="81">
        <v>0</v>
      </c>
      <c r="E44" s="86">
        <v>2</v>
      </c>
      <c r="F44" s="64">
        <f ca="1">SUMIF('JOURNAL STOCKS'!$B$7:$E$198,'ETAT DES STOCKS'!A49,'JOURNAL STOCKS'!$E$7:$E$198)</f>
        <v>0</v>
      </c>
      <c r="G44" s="42">
        <f t="shared" ca="1" si="1"/>
        <v>2</v>
      </c>
      <c r="H44" s="54"/>
      <c r="I44" s="54"/>
      <c r="J44" s="54"/>
    </row>
    <row r="45" spans="1:10" ht="15" customHeight="1" x14ac:dyDescent="0.25">
      <c r="A45" s="42" t="str">
        <f>'BASE TONERS'!A53</f>
        <v>125A CB540A</v>
      </c>
      <c r="B45" s="80" t="str">
        <f>IF(ISBLANK('BASE TONERS'!B53),"",'BASE TONERS'!B53)</f>
        <v>HP Color LaserJet CM1312/CP1215/CP1217/CP1515/CP1518</v>
      </c>
      <c r="C45" s="71"/>
      <c r="D45" s="81">
        <v>0</v>
      </c>
      <c r="E45" s="86">
        <f ca="1">SUMIF('JOURNAL STOCKS'!$B$7:$E$198,'ETAT DES STOCKS'!A52,'JOURNAL STOCKS'!$D$7:$D$198)</f>
        <v>0</v>
      </c>
      <c r="F45" s="64">
        <f ca="1">SUMIF('JOURNAL STOCKS'!$B$7:$E$198,'ETAT DES STOCKS'!A52,'JOURNAL STOCKS'!$E$7:$E$198)</f>
        <v>0</v>
      </c>
      <c r="G45" s="63">
        <f t="shared" ca="1" si="1"/>
        <v>0</v>
      </c>
    </row>
    <row r="46" spans="1:10" x14ac:dyDescent="0.25">
      <c r="A46" s="44" t="str">
        <f>'BASE TONERS'!A54</f>
        <v>125A CB541A</v>
      </c>
      <c r="B46" s="70" t="str">
        <f>IF(ISBLANK('BASE TONERS'!B54),"",'BASE TONERS'!B54)</f>
        <v>HP Color LaserJet CM1312/CP1215/CP1217/CP1515/CP1518</v>
      </c>
      <c r="C46" s="54"/>
      <c r="D46" s="81">
        <v>0</v>
      </c>
      <c r="E46" s="86">
        <f ca="1">SUMIF('JOURNAL STOCKS'!$B$7:$E$198,'ETAT DES STOCKS'!A53,'JOURNAL STOCKS'!$D$7:$D$198)</f>
        <v>0</v>
      </c>
      <c r="F46" s="64">
        <f ca="1">SUMIF('JOURNAL STOCKS'!$B$7:$E$198,'ETAT DES STOCKS'!A53,'JOURNAL STOCKS'!$E$7:$E$198)</f>
        <v>0</v>
      </c>
      <c r="G46" s="63">
        <f t="shared" ca="1" si="1"/>
        <v>0</v>
      </c>
    </row>
    <row r="47" spans="1:10" ht="15" customHeight="1" x14ac:dyDescent="0.25">
      <c r="A47" s="44" t="str">
        <f>'BASE TONERS'!A55</f>
        <v>125A CB542A</v>
      </c>
      <c r="B47" s="40" t="str">
        <f>IF(ISBLANK('BASE TONERS'!B55),"",'BASE TONERS'!B55)</f>
        <v>HP Color LaserJet CM1312/CP1215/CP1217/CP1515/CP1518</v>
      </c>
      <c r="C47" s="54" t="s">
        <v>229</v>
      </c>
      <c r="D47" s="81">
        <v>0</v>
      </c>
      <c r="E47" s="86">
        <f ca="1">SUMIF('JOURNAL STOCKS'!$B$7:$E$198,'ETAT DES STOCKS'!A54,'JOURNAL STOCKS'!$D$7:$D$198)</f>
        <v>0</v>
      </c>
      <c r="F47" s="64">
        <f ca="1">SUMIF('JOURNAL STOCKS'!$B$7:$E$198,'ETAT DES STOCKS'!A54,'JOURNAL STOCKS'!$E$7:$E$198)</f>
        <v>0</v>
      </c>
      <c r="G47" s="63">
        <f t="shared" ca="1" si="1"/>
        <v>0</v>
      </c>
    </row>
    <row r="48" spans="1:10" ht="15" customHeight="1" x14ac:dyDescent="0.25">
      <c r="A48" s="42" t="str">
        <f>'BASE TONERS'!A56</f>
        <v>125A CB543A</v>
      </c>
      <c r="B48" s="46" t="str">
        <f>IF(ISBLANK('BASE TONERS'!B56),"",'BASE TONERS'!B56)</f>
        <v>HP Color LaserJet (couleur :Magenta)</v>
      </c>
      <c r="C48" s="77"/>
      <c r="D48" s="81">
        <v>0</v>
      </c>
      <c r="E48" s="86">
        <v>1</v>
      </c>
      <c r="F48" s="64">
        <v>0</v>
      </c>
      <c r="G48" s="42">
        <f t="shared" si="1"/>
        <v>1</v>
      </c>
      <c r="H48" s="54"/>
      <c r="I48" s="54"/>
      <c r="J48" s="54"/>
    </row>
    <row r="49" spans="1:10" ht="15" customHeight="1" x14ac:dyDescent="0.25">
      <c r="A49" s="42" t="str">
        <f>'BASE TONERS'!A51</f>
        <v>53A</v>
      </c>
      <c r="B49" s="42" t="str">
        <f>IF(ISBLANK('BASE TONERS'!B51),"",'BASE TONERS'!B51)</f>
        <v>HP LaserJet M2727, P2012, P2013, P2014, P2014N, P2015, P2015D, P2015DN, P2015n, P2015X, HP M 2727, HP P 2012, 2013, 2014, 2014N, 2015, 2015DN, 2015N, 2015X.</v>
      </c>
      <c r="C49" s="44" t="s">
        <v>229</v>
      </c>
      <c r="D49" s="81">
        <v>0</v>
      </c>
      <c r="E49" s="86">
        <v>2</v>
      </c>
      <c r="F49" s="64">
        <f ca="1">SUMIF('JOURNAL STOCKS'!$B$7:$E$198,'ETAT DES STOCKS'!A50,'JOURNAL STOCKS'!$E$7:$E$198)</f>
        <v>0</v>
      </c>
      <c r="G49" s="63">
        <f t="shared" ca="1" si="1"/>
        <v>2</v>
      </c>
    </row>
    <row r="50" spans="1:10" x14ac:dyDescent="0.25">
      <c r="A50" s="42" t="str">
        <f>'BASE TONERS'!A16</f>
        <v>932XL k</v>
      </c>
      <c r="B50" s="53" t="str">
        <f>IF(ISBLANK('BASE TONERS'!B16),"",'BASE TONERS'!B16)</f>
        <v>HP Officejet 7110 a3 noir</v>
      </c>
      <c r="C50" s="56"/>
      <c r="D50" s="81">
        <v>0</v>
      </c>
      <c r="E50" s="86">
        <v>2</v>
      </c>
      <c r="F50" s="64">
        <f ca="1">SUMIF('JOURNAL STOCKS'!$B$7:$E$198,'ETAT DES STOCKS'!A16,'JOURNAL STOCKS'!$E$7:$E$198)</f>
        <v>0</v>
      </c>
      <c r="G50" s="63">
        <f t="shared" ca="1" si="1"/>
        <v>2</v>
      </c>
    </row>
    <row r="51" spans="1:10" x14ac:dyDescent="0.25">
      <c r="A51" s="44" t="str">
        <f>'BASE TONERS'!A30</f>
        <v>933XL M</v>
      </c>
      <c r="B51" s="40" t="str">
        <f>IF(ISBLANK('BASE TONERS'!B30),"",'BASE TONERS'!B30)</f>
        <v>HP Officejet 7110 a3 magenta</v>
      </c>
      <c r="C51" s="54" t="s">
        <v>233</v>
      </c>
      <c r="D51" s="81">
        <v>0</v>
      </c>
      <c r="E51" s="86">
        <v>2</v>
      </c>
      <c r="F51" s="64">
        <f ca="1">SUMIF('JOURNAL STOCKS'!$B$7:$E$198,'ETAT DES STOCKS'!A29,'JOURNAL STOCKS'!$E$7:$E$198)</f>
        <v>0</v>
      </c>
      <c r="G51" s="63">
        <f t="shared" ca="1" si="1"/>
        <v>2</v>
      </c>
    </row>
    <row r="52" spans="1:10" ht="15" customHeight="1" x14ac:dyDescent="0.25">
      <c r="A52" s="44" t="str">
        <f>'BASE TONERS'!A31</f>
        <v>933XL Y</v>
      </c>
      <c r="B52" s="57" t="str">
        <f>IF(ISBLANK('BASE TONERS'!B31),"",'BASE TONERS'!B31)</f>
        <v>HP Officejet 7110 a3 jaune</v>
      </c>
      <c r="C52" s="54"/>
      <c r="D52" s="81">
        <v>0</v>
      </c>
      <c r="E52" s="86">
        <v>2</v>
      </c>
      <c r="F52" s="64">
        <f ca="1">SUMIF('JOURNAL STOCKS'!$B$7:$E$198,'ETAT DES STOCKS'!A30,'JOURNAL STOCKS'!$E$7:$E$198)</f>
        <v>0</v>
      </c>
      <c r="G52" s="63">
        <f t="shared" ca="1" si="1"/>
        <v>2</v>
      </c>
    </row>
    <row r="53" spans="1:10" ht="15" customHeight="1" x14ac:dyDescent="0.25">
      <c r="A53" s="42" t="str">
        <f>'BASE TONERS'!A32</f>
        <v>933XL C</v>
      </c>
      <c r="B53" s="46" t="str">
        <f>IF(ISBLANK('BASE TONERS'!B32),"",'BASE TONERS'!B32)</f>
        <v>HP Officejet 7110 a3 bleu</v>
      </c>
      <c r="C53" s="77"/>
      <c r="D53" s="81">
        <v>0</v>
      </c>
      <c r="E53" s="86">
        <v>2</v>
      </c>
      <c r="F53" s="64">
        <f ca="1">SUMIF('JOURNAL STOCKS'!$B$7:$E$198,'ETAT DES STOCKS'!A31,'JOURNAL STOCKS'!$E$7:$E$198)</f>
        <v>0</v>
      </c>
      <c r="G53" s="63">
        <f t="shared" ca="1" si="1"/>
        <v>2</v>
      </c>
    </row>
    <row r="54" spans="1:10" ht="15" customHeight="1" x14ac:dyDescent="0.25">
      <c r="A54" s="58" t="str">
        <f>'BASE TONERS'!A17</f>
        <v>128A</v>
      </c>
      <c r="B54" s="58" t="str">
        <f>IF(ISBLANK('BASE TONERS'!B17),"",'BASE TONERS'!B17)</f>
        <v>HP LaserJet CM1415fn</v>
      </c>
      <c r="C54" s="58" t="s">
        <v>231</v>
      </c>
      <c r="D54" s="91">
        <v>0</v>
      </c>
      <c r="E54" s="66">
        <f ca="1">SUMIF('JOURNAL STOCKS'!$B$7:$E$198,'ETAT DES STOCKS'!A17,'JOURNAL STOCKS'!$D$7:$D$198)</f>
        <v>3</v>
      </c>
      <c r="F54" s="64">
        <f ca="1">SUMIF('JOURNAL STOCKS'!$B$7:$E$198,'ETAT DES STOCKS'!A17,'JOURNAL STOCKS'!$E$7:$E$198)</f>
        <v>0</v>
      </c>
      <c r="G54" s="47">
        <f t="shared" ca="1" si="1"/>
        <v>3</v>
      </c>
      <c r="H54" s="34"/>
      <c r="I54" s="34"/>
      <c r="J54" s="34"/>
    </row>
    <row r="55" spans="1:10" s="42" customFormat="1" ht="15" customHeight="1" x14ac:dyDescent="0.25">
      <c r="A55" s="19" t="str">
        <f>'BASE TONERS'!A6</f>
        <v>TNP79C</v>
      </c>
      <c r="B55" s="19" t="str">
        <f>IF(ISBLANK('BASE TONERS'!B6),"",'BASE TONERS'!B6)</f>
        <v>KONICA MINOLTA BizHub C3350i (couleur:bleu)</v>
      </c>
      <c r="C55" s="32" t="s">
        <v>226</v>
      </c>
      <c r="D55" s="67">
        <v>4</v>
      </c>
      <c r="E55" s="66">
        <f ca="1">SUMIF('JOURNAL STOCKS'!$B$7:$E$198,'ETAT DES STOCKS'!A6,'JOURNAL STOCKS'!$D$7:$D$198)</f>
        <v>0</v>
      </c>
      <c r="F55" s="64">
        <f ca="1">SUMIF('JOURNAL STOCKS'!$B$7:$E$198,'ETAT DES STOCKS'!A6,'JOURNAL STOCKS'!$E$7:$E$198)</f>
        <v>2</v>
      </c>
      <c r="G55" s="63">
        <f t="shared" ca="1" si="1"/>
        <v>2</v>
      </c>
      <c r="H55" s="16" t="s">
        <v>224</v>
      </c>
      <c r="I55" s="16"/>
      <c r="J55" s="14"/>
    </row>
    <row r="56" spans="1:10" s="18" customFormat="1" x14ac:dyDescent="0.25">
      <c r="A56" s="19" t="str">
        <f>'BASE TONERS'!A7</f>
        <v>TNP79Y</v>
      </c>
      <c r="B56" s="19" t="str">
        <f>IF(ISBLANK('BASE TONERS'!B7),"",'BASE TONERS'!B7)</f>
        <v>KONICA MINOLTA BizHub C3350i (couleur:jaune)</v>
      </c>
      <c r="C56" s="32"/>
      <c r="D56" s="67">
        <v>1</v>
      </c>
      <c r="E56" s="66">
        <f ca="1">SUMIF('JOURNAL STOCKS'!$B$7:$E$198,'ETAT DES STOCKS'!A7,'JOURNAL STOCKS'!$D$7:$D$198)</f>
        <v>3</v>
      </c>
      <c r="F56" s="64">
        <f ca="1">SUMIF('JOURNAL STOCKS'!$B$7:$E$198,'ETAT DES STOCKS'!A7,'JOURNAL STOCKS'!$E$7:$E$198)</f>
        <v>1</v>
      </c>
      <c r="G56" s="63">
        <f t="shared" ca="1" si="1"/>
        <v>3</v>
      </c>
      <c r="H56" s="16" t="s">
        <v>224</v>
      </c>
      <c r="I56" s="16"/>
      <c r="J56" s="14"/>
    </row>
    <row r="57" spans="1:10" x14ac:dyDescent="0.25">
      <c r="A57" s="19" t="str">
        <f>'BASE TONERS'!A8</f>
        <v>TNP79M</v>
      </c>
      <c r="B57" s="19" t="str">
        <f>IF(ISBLANK('BASE TONERS'!B8),"",'BASE TONERS'!B8)</f>
        <v>KONICA MINOLTA BizHub C3350i (couleur:magenta)</v>
      </c>
      <c r="C57" s="32"/>
      <c r="D57" s="67">
        <v>1</v>
      </c>
      <c r="E57" s="66">
        <f ca="1">SUMIF('JOURNAL STOCKS'!$B$7:$E$198,'ETAT DES STOCKS'!A8,'JOURNAL STOCKS'!$D$7:$D$198)</f>
        <v>0</v>
      </c>
      <c r="F57" s="64">
        <f ca="1">SUMIF('JOURNAL STOCKS'!$B$7:$E$198,'ETAT DES STOCKS'!A8,'JOURNAL STOCKS'!$E$7:$E$198)</f>
        <v>3</v>
      </c>
      <c r="G57" s="63">
        <f t="shared" ca="1" si="1"/>
        <v>-2</v>
      </c>
      <c r="H57" s="9" t="s">
        <v>224</v>
      </c>
    </row>
    <row r="58" spans="1:10" s="18" customFormat="1" x14ac:dyDescent="0.25">
      <c r="A58" s="19" t="str">
        <f>'BASE TONERS'!A9</f>
        <v>TNP79K</v>
      </c>
      <c r="B58" s="19" t="str">
        <f>IF(ISBLANK('BASE TONERS'!B9),"",'BASE TONERS'!B9)</f>
        <v>KONICA MINOLTA BizHub C3350i (couleur:noir)</v>
      </c>
      <c r="C58" s="32"/>
      <c r="D58" s="67">
        <v>3</v>
      </c>
      <c r="E58" s="66">
        <f ca="1">SUMIF('JOURNAL STOCKS'!$B$7:$E$198,'ETAT DES STOCKS'!A9,'JOURNAL STOCKS'!$D$7:$D$198)</f>
        <v>0</v>
      </c>
      <c r="F58" s="64">
        <f ca="1">SUMIF('JOURNAL STOCKS'!$B$7:$E$198,'ETAT DES STOCKS'!A9,'JOURNAL STOCKS'!$E$7:$E$198)</f>
        <v>2</v>
      </c>
      <c r="G58" s="63">
        <f t="shared" ca="1" si="1"/>
        <v>1</v>
      </c>
      <c r="H58" s="16" t="s">
        <v>224</v>
      </c>
      <c r="I58" s="16"/>
      <c r="J58" s="14"/>
    </row>
    <row r="59" spans="1:10" s="18" customFormat="1" x14ac:dyDescent="0.25">
      <c r="A59" s="28" t="str">
        <f>'BASE TONERS'!A23</f>
        <v>06A</v>
      </c>
      <c r="B59" s="28" t="str">
        <f>IF(ISBLANK( 'BASE TONERS'!B23),"",'BASE TONERS'!B23)</f>
        <v>HP LaserJet 3100, HP LaserJet 3100AIO, HP LaserJet 3100SE, HP LaserJet 3100XIHP LaserJet 3150, HP LaserJet 3150CXI</v>
      </c>
      <c r="C59" s="28" t="s">
        <v>229</v>
      </c>
      <c r="D59" s="67">
        <v>1</v>
      </c>
      <c r="E59" s="66">
        <f ca="1">SUMIF('JOURNAL STOCKS'!$B$7:$E$198,'ETAT DES STOCKS'!A22,'JOURNAL STOCKS'!$D$7:$D$198)</f>
        <v>0</v>
      </c>
      <c r="F59" s="64">
        <f ca="1">SUMIF('JOURNAL STOCKS'!$B$7:$E$198,'ETAT DES STOCKS'!A22,'JOURNAL STOCKS'!$E$7:$E$198)</f>
        <v>2</v>
      </c>
      <c r="G59" s="63">
        <f t="shared" ca="1" si="1"/>
        <v>-1</v>
      </c>
      <c r="H59" s="16"/>
      <c r="I59" s="16"/>
      <c r="J59" s="14"/>
    </row>
    <row r="60" spans="1:10" s="42" customFormat="1" x14ac:dyDescent="0.25">
      <c r="A60" s="28" t="str">
        <f>'BASE TONERS'!A37</f>
        <v>106R01413</v>
      </c>
      <c r="B60" s="28" t="str">
        <f>IF(ISBLANK('BASE TONERS'!B37),"",'BASE TONERS'!B37)</f>
        <v>XEROX WorkCenter 5222</v>
      </c>
      <c r="C60" s="29" t="s">
        <v>229</v>
      </c>
      <c r="D60" s="67">
        <v>2</v>
      </c>
      <c r="E60" s="66">
        <f ca="1">SUMIF('JOURNAL STOCKS'!$B$7:$E$198,'ETAT DES STOCKS'!A36,'JOURNAL STOCKS'!$D$7:$D$198)</f>
        <v>0</v>
      </c>
      <c r="F60" s="64">
        <f ca="1">SUMIF('JOURNAL STOCKS'!$B$7:$E$198,'ETAT DES STOCKS'!A36,'JOURNAL STOCKS'!$E$7:$E$198)</f>
        <v>0</v>
      </c>
      <c r="G60" s="63">
        <f t="shared" ca="1" si="1"/>
        <v>2</v>
      </c>
      <c r="H60" s="16"/>
      <c r="I60" s="16"/>
      <c r="J60" s="14"/>
    </row>
    <row r="61" spans="1:10" s="18" customFormat="1" x14ac:dyDescent="0.25">
      <c r="A61" s="28" t="str">
        <f>'BASE TONERS'!A57</f>
        <v>TN350/2000/2005/2025/2050</v>
      </c>
      <c r="B61" s="28" t="str">
        <f>IF(ISBLANK('BASE TONERS'!B57),"",'BASE TONERS'!B57)</f>
        <v>DIAMOND compatible avec: BROTHER HL-2030/2040/2070/2035/2037/2037E &amp; BROTHER DCP-7010/7020/7025 &amp; BROTHER MFC-7220/7225N/7420/7820/7820N &amp; BROTHER INTELIFAX-2820/2920/2910 &amp; XEROX DOCUPRINT 203A/204A</v>
      </c>
      <c r="C61" s="28" t="s">
        <v>229</v>
      </c>
      <c r="D61" s="67">
        <v>1</v>
      </c>
      <c r="E61" s="66">
        <f ca="1">SUMIF('JOURNAL STOCKS'!$B$7:$E$198,'ETAT DES STOCKS'!A56,'JOURNAL STOCKS'!$D$7:$D$198)</f>
        <v>2</v>
      </c>
      <c r="F61" s="64">
        <f ca="1">SUMIF('JOURNAL STOCKS'!$B$7:$E$198,'ETAT DES STOCKS'!A56,'JOURNAL STOCKS'!$E$7:$E$198)</f>
        <v>2</v>
      </c>
      <c r="G61" s="63">
        <f t="shared" ca="1" si="1"/>
        <v>1</v>
      </c>
      <c r="H61" s="16"/>
      <c r="I61" s="16"/>
      <c r="J61" s="14"/>
    </row>
    <row r="62" spans="1:10" s="18" customFormat="1" x14ac:dyDescent="0.25">
      <c r="A62" s="28" t="str">
        <f>'BASE TONERS'!A58</f>
        <v>DR350/DR2000/DR2005/DR2025</v>
      </c>
      <c r="B62" s="28" t="str">
        <f>IF(ISBLANK('BASE TONERS'!B58),"",'BASE TONERS'!B58)</f>
        <v>DIAMOND compatible avec: BROTHER HL-2035/2040/2045/2070 &amp; BROTHER DCP-7010/7020/7025 &amp; BROTHER MFC-7220/7225/7420/7820 &amp; BROTHER FAX-2820/2920</v>
      </c>
      <c r="C62" s="28" t="s">
        <v>229</v>
      </c>
      <c r="D62" s="67">
        <v>1</v>
      </c>
      <c r="E62" s="66">
        <f ca="1">SUMIF('JOURNAL STOCKS'!$B$7:$E$198,'ETAT DES STOCKS'!A57,'JOURNAL STOCKS'!$D$7:$D$198)</f>
        <v>2</v>
      </c>
      <c r="F62" s="64">
        <f ca="1">SUMIF('JOURNAL STOCKS'!$B$7:$E$198,'ETAT DES STOCKS'!A57,'JOURNAL STOCKS'!$E$7:$E$198)</f>
        <v>2</v>
      </c>
      <c r="G62" s="63">
        <f t="shared" ca="1" si="1"/>
        <v>1</v>
      </c>
      <c r="H62" s="16"/>
      <c r="I62" s="16"/>
      <c r="J62" s="14"/>
    </row>
    <row r="63" spans="1:10" x14ac:dyDescent="0.25">
      <c r="A63" s="14" t="str">
        <f>'BASE TONERS'!A64</f>
        <v>NULL0000000000059</v>
      </c>
      <c r="B63" s="14" t="str">
        <f>IF(ISBLANK('BASE TONERS'!B64),"",'BASE TONERS'!B64)</f>
        <v/>
      </c>
      <c r="C63" s="14"/>
      <c r="D63" s="67">
        <v>0</v>
      </c>
      <c r="E63" s="65">
        <f ca="1">SUMIF('JOURNAL STOCKS'!$B$7:$E$198,'ETAT DES STOCKS'!A63,'JOURNAL STOCKS'!$D$7:$D$198)</f>
        <v>0</v>
      </c>
      <c r="F63" s="65">
        <f ca="1">SUMIF('JOURNAL STOCKS'!$B$7:$E$198,'ETAT DES STOCKS'!A63,'JOURNAL STOCKS'!$E$7:$E$198)</f>
        <v>0</v>
      </c>
      <c r="G63" s="63">
        <f t="shared" ca="1" si="1"/>
        <v>0</v>
      </c>
    </row>
    <row r="64" spans="1:10" x14ac:dyDescent="0.25">
      <c r="A64" s="14" t="str">
        <f>'BASE TONERS'!A65</f>
        <v>NULL0000000000060</v>
      </c>
      <c r="B64" s="14" t="str">
        <f>IF(ISBLANK('BASE TONERS'!B65),"",'BASE TONERS'!B65)</f>
        <v/>
      </c>
      <c r="C64" s="14"/>
      <c r="D64" s="67">
        <v>0</v>
      </c>
      <c r="E64" s="65">
        <f ca="1">SUMIF('JOURNAL STOCKS'!$B$7:$E$198,'ETAT DES STOCKS'!A64,'JOURNAL STOCKS'!$D$7:$D$198)</f>
        <v>0</v>
      </c>
      <c r="F64" s="65">
        <f ca="1">SUMIF('JOURNAL STOCKS'!$B$7:$E$198,'ETAT DES STOCKS'!A64,'JOURNAL STOCKS'!$E$7:$E$198)</f>
        <v>0</v>
      </c>
      <c r="G64" s="63">
        <f t="shared" ca="1" si="1"/>
        <v>0</v>
      </c>
    </row>
    <row r="65" spans="1:7" x14ac:dyDescent="0.25">
      <c r="A65" s="14" t="str">
        <f>'BASE TONERS'!A66</f>
        <v>NULL0000000000061</v>
      </c>
      <c r="B65" s="14" t="str">
        <f>IF(ISBLANK('BASE TONERS'!B66),"",'BASE TONERS'!B66)</f>
        <v/>
      </c>
      <c r="C65" s="14"/>
      <c r="D65" s="67">
        <v>0</v>
      </c>
      <c r="E65" s="65">
        <f ca="1">SUMIF('JOURNAL STOCKS'!$B$7:$E$198,'ETAT DES STOCKS'!A65,'JOURNAL STOCKS'!$D$7:$D$198)</f>
        <v>0</v>
      </c>
      <c r="F65" s="65">
        <f ca="1">SUMIF('JOURNAL STOCKS'!$B$7:$E$198,'ETAT DES STOCKS'!A65,'JOURNAL STOCKS'!$E$7:$E$198)</f>
        <v>0</v>
      </c>
      <c r="G65" s="63">
        <f t="shared" ca="1" si="1"/>
        <v>0</v>
      </c>
    </row>
    <row r="66" spans="1:7" x14ac:dyDescent="0.25">
      <c r="A66" s="14" t="str">
        <f>'BASE TONERS'!A67</f>
        <v>NULL0000000000062</v>
      </c>
      <c r="B66" s="14" t="str">
        <f>IF(ISBLANK('BASE TONERS'!B67),"",'BASE TONERS'!B67)</f>
        <v/>
      </c>
      <c r="C66" s="14"/>
      <c r="D66" s="67">
        <v>0</v>
      </c>
      <c r="E66" s="65">
        <f ca="1">SUMIF('JOURNAL STOCKS'!$B$7:$E$198,'ETAT DES STOCKS'!A66,'JOURNAL STOCKS'!$D$7:$D$198)</f>
        <v>0</v>
      </c>
      <c r="F66" s="65">
        <f ca="1">SUMIF('JOURNAL STOCKS'!$B$7:$E$198,'ETAT DES STOCKS'!A66,'JOURNAL STOCKS'!$E$7:$E$198)</f>
        <v>0</v>
      </c>
      <c r="G66" s="63">
        <f t="shared" ca="1" si="1"/>
        <v>0</v>
      </c>
    </row>
    <row r="67" spans="1:7" x14ac:dyDescent="0.25">
      <c r="A67" s="14" t="str">
        <f>'BASE TONERS'!A68</f>
        <v>NULL0000000000063</v>
      </c>
      <c r="B67" s="14" t="str">
        <f>IF(ISBLANK('BASE TONERS'!B68),"",'BASE TONERS'!B68)</f>
        <v/>
      </c>
      <c r="C67" s="14"/>
      <c r="D67" s="67">
        <v>0</v>
      </c>
      <c r="E67" s="65">
        <f ca="1">SUMIF('JOURNAL STOCKS'!$B$7:$E$198,'ETAT DES STOCKS'!A67,'JOURNAL STOCKS'!$D$7:$D$198)</f>
        <v>0</v>
      </c>
      <c r="F67" s="65">
        <f ca="1">SUMIF('JOURNAL STOCKS'!$B$7:$E$198,'ETAT DES STOCKS'!A67,'JOURNAL STOCKS'!$E$7:$E$198)</f>
        <v>0</v>
      </c>
      <c r="G67" s="63">
        <f t="shared" ca="1" si="1"/>
        <v>0</v>
      </c>
    </row>
    <row r="68" spans="1:7" x14ac:dyDescent="0.25">
      <c r="A68" s="14" t="str">
        <f>'BASE TONERS'!A69</f>
        <v>NULL0000000000064</v>
      </c>
      <c r="B68" s="14" t="str">
        <f>IF(ISBLANK('BASE TONERS'!B69),"",'BASE TONERS'!B69)</f>
        <v/>
      </c>
      <c r="C68" s="14"/>
      <c r="D68" s="67">
        <v>0</v>
      </c>
      <c r="E68" s="65">
        <f ca="1">SUMIF('JOURNAL STOCKS'!$B$7:$E$198,'ETAT DES STOCKS'!A68,'JOURNAL STOCKS'!$D$7:$D$198)</f>
        <v>0</v>
      </c>
      <c r="F68" s="65">
        <f ca="1">SUMIF('JOURNAL STOCKS'!$B$7:$E$198,'ETAT DES STOCKS'!A68,'JOURNAL STOCKS'!$E$7:$E$198)</f>
        <v>0</v>
      </c>
      <c r="G68" s="63">
        <f t="shared" ca="1" si="1"/>
        <v>0</v>
      </c>
    </row>
    <row r="69" spans="1:7" x14ac:dyDescent="0.25">
      <c r="A69" s="14" t="str">
        <f>'BASE TONERS'!A70</f>
        <v>NULL0000000000065</v>
      </c>
      <c r="B69" s="14" t="str">
        <f>IF(ISBLANK('BASE TONERS'!B70),"",'BASE TONERS'!B70)</f>
        <v/>
      </c>
      <c r="C69" s="14"/>
      <c r="D69" s="67">
        <v>0</v>
      </c>
      <c r="E69" s="65">
        <f ca="1">SUMIF('JOURNAL STOCKS'!$B$7:$E$198,'ETAT DES STOCKS'!A69,'JOURNAL STOCKS'!$D$7:$D$198)</f>
        <v>0</v>
      </c>
      <c r="F69" s="65">
        <f ca="1">SUMIF('JOURNAL STOCKS'!$B$7:$E$198,'ETAT DES STOCKS'!A69,'JOURNAL STOCKS'!$E$7:$E$198)</f>
        <v>0</v>
      </c>
      <c r="G69" s="63">
        <f t="shared" ca="1" si="1"/>
        <v>0</v>
      </c>
    </row>
    <row r="70" spans="1:7" x14ac:dyDescent="0.25">
      <c r="A70" s="14" t="str">
        <f>'BASE TONERS'!A71</f>
        <v>NULL0000000000066</v>
      </c>
      <c r="B70" s="14" t="str">
        <f>IF(ISBLANK('BASE TONERS'!B71),"",'BASE TONERS'!B71)</f>
        <v/>
      </c>
      <c r="C70" s="14"/>
      <c r="D70" s="67">
        <v>0</v>
      </c>
      <c r="E70" s="65">
        <f ca="1">SUMIF('JOURNAL STOCKS'!$B$7:$E$198,'ETAT DES STOCKS'!A70,'JOURNAL STOCKS'!$D$7:$D$198)</f>
        <v>0</v>
      </c>
      <c r="F70" s="65">
        <f ca="1">SUMIF('JOURNAL STOCKS'!$B$7:$E$198,'ETAT DES STOCKS'!A70,'JOURNAL STOCKS'!$E$7:$E$198)</f>
        <v>0</v>
      </c>
      <c r="G70" s="63">
        <f t="shared" ref="G70:G101" ca="1" si="2">D70+E70-F70</f>
        <v>0</v>
      </c>
    </row>
    <row r="71" spans="1:7" x14ac:dyDescent="0.25">
      <c r="A71" s="14" t="str">
        <f>'BASE TONERS'!A72</f>
        <v>NULL0000000000067</v>
      </c>
      <c r="B71" s="14" t="str">
        <f>IF(ISBLANK('BASE TONERS'!B72),"",'BASE TONERS'!B72)</f>
        <v/>
      </c>
      <c r="C71" s="14"/>
      <c r="D71" s="67">
        <v>0</v>
      </c>
      <c r="E71" s="65">
        <f ca="1">SUMIF('JOURNAL STOCKS'!$B$7:$E$198,'ETAT DES STOCKS'!A71,'JOURNAL STOCKS'!$D$7:$D$198)</f>
        <v>0</v>
      </c>
      <c r="F71" s="65">
        <f ca="1">SUMIF('JOURNAL STOCKS'!$B$7:$E$198,'ETAT DES STOCKS'!A71,'JOURNAL STOCKS'!$E$7:$E$198)</f>
        <v>0</v>
      </c>
      <c r="G71" s="63">
        <f t="shared" ca="1" si="2"/>
        <v>0</v>
      </c>
    </row>
    <row r="72" spans="1:7" x14ac:dyDescent="0.25">
      <c r="A72" s="14" t="str">
        <f>'BASE TONERS'!A73</f>
        <v>NULL0000000000068</v>
      </c>
      <c r="B72" s="14" t="str">
        <f>IF(ISBLANK('BASE TONERS'!B73),"",'BASE TONERS'!B73)</f>
        <v/>
      </c>
      <c r="C72" s="14"/>
      <c r="D72" s="67">
        <v>0</v>
      </c>
      <c r="E72" s="65">
        <f ca="1">SUMIF('JOURNAL STOCKS'!$B$7:$E$198,'ETAT DES STOCKS'!A72,'JOURNAL STOCKS'!$D$7:$D$198)</f>
        <v>0</v>
      </c>
      <c r="F72" s="65">
        <f ca="1">SUMIF('JOURNAL STOCKS'!$B$7:$E$198,'ETAT DES STOCKS'!A72,'JOURNAL STOCKS'!$E$7:$E$198)</f>
        <v>0</v>
      </c>
      <c r="G72" s="63">
        <f t="shared" ca="1" si="2"/>
        <v>0</v>
      </c>
    </row>
    <row r="73" spans="1:7" x14ac:dyDescent="0.25">
      <c r="A73" s="14" t="str">
        <f>'BASE TONERS'!A74</f>
        <v>NULL0000000000069</v>
      </c>
      <c r="B73" s="14" t="str">
        <f>IF(ISBLANK('BASE TONERS'!B74),"",'BASE TONERS'!B74)</f>
        <v/>
      </c>
      <c r="C73" s="14"/>
      <c r="D73" s="67">
        <v>0</v>
      </c>
      <c r="E73" s="65">
        <f ca="1">SUMIF('JOURNAL STOCKS'!$B$7:$E$198,'ETAT DES STOCKS'!A73,'JOURNAL STOCKS'!$D$7:$D$198)</f>
        <v>0</v>
      </c>
      <c r="F73" s="65">
        <f ca="1">SUMIF('JOURNAL STOCKS'!$B$7:$E$198,'ETAT DES STOCKS'!A73,'JOURNAL STOCKS'!$E$7:$E$198)</f>
        <v>0</v>
      </c>
      <c r="G73" s="63">
        <f t="shared" ca="1" si="2"/>
        <v>0</v>
      </c>
    </row>
    <row r="74" spans="1:7" x14ac:dyDescent="0.25">
      <c r="A74" s="14" t="str">
        <f>'BASE TONERS'!A75</f>
        <v>NULL0000000000070</v>
      </c>
      <c r="B74" s="14" t="str">
        <f>IF(ISBLANK('BASE TONERS'!B75),"",'BASE TONERS'!B75)</f>
        <v/>
      </c>
      <c r="C74" s="14"/>
      <c r="D74" s="67">
        <v>0</v>
      </c>
      <c r="E74" s="65">
        <f ca="1">SUMIF('JOURNAL STOCKS'!$B$7:$E$198,'ETAT DES STOCKS'!A74,'JOURNAL STOCKS'!$D$7:$D$198)</f>
        <v>0</v>
      </c>
      <c r="F74" s="65">
        <f ca="1">SUMIF('JOURNAL STOCKS'!$B$7:$E$198,'ETAT DES STOCKS'!A74,'JOURNAL STOCKS'!$E$7:$E$198)</f>
        <v>0</v>
      </c>
      <c r="G74" s="63">
        <f t="shared" ca="1" si="2"/>
        <v>0</v>
      </c>
    </row>
    <row r="75" spans="1:7" x14ac:dyDescent="0.25">
      <c r="A75" s="14" t="str">
        <f>'BASE TONERS'!A76</f>
        <v>NULL0000000000071</v>
      </c>
      <c r="B75" s="14" t="str">
        <f>IF(ISBLANK('BASE TONERS'!B76),"",'BASE TONERS'!B76)</f>
        <v/>
      </c>
      <c r="C75" s="14"/>
      <c r="D75" s="67">
        <v>0</v>
      </c>
      <c r="E75" s="65">
        <f ca="1">SUMIF('JOURNAL STOCKS'!$B$7:$E$198,'ETAT DES STOCKS'!A75,'JOURNAL STOCKS'!$D$7:$D$198)</f>
        <v>0</v>
      </c>
      <c r="F75" s="65">
        <f ca="1">SUMIF('JOURNAL STOCKS'!$B$7:$E$198,'ETAT DES STOCKS'!A75,'JOURNAL STOCKS'!$E$7:$E$198)</f>
        <v>0</v>
      </c>
      <c r="G75" s="63">
        <f t="shared" ca="1" si="2"/>
        <v>0</v>
      </c>
    </row>
    <row r="76" spans="1:7" x14ac:dyDescent="0.25">
      <c r="A76" s="14" t="str">
        <f>'BASE TONERS'!A77</f>
        <v>NULL0000000000072</v>
      </c>
      <c r="B76" s="14" t="str">
        <f>IF(ISBLANK('BASE TONERS'!B77),"",'BASE TONERS'!B77)</f>
        <v/>
      </c>
      <c r="C76" s="14"/>
      <c r="D76" s="67">
        <v>0</v>
      </c>
      <c r="E76" s="65">
        <f ca="1">SUMIF('JOURNAL STOCKS'!$B$7:$E$198,'ETAT DES STOCKS'!A76,'JOURNAL STOCKS'!$D$7:$D$198)</f>
        <v>0</v>
      </c>
      <c r="F76" s="65">
        <f ca="1">SUMIF('JOURNAL STOCKS'!$B$7:$E$198,'ETAT DES STOCKS'!A76,'JOURNAL STOCKS'!$E$7:$E$198)</f>
        <v>0</v>
      </c>
      <c r="G76" s="63">
        <f t="shared" ca="1" si="2"/>
        <v>0</v>
      </c>
    </row>
    <row r="77" spans="1:7" x14ac:dyDescent="0.25">
      <c r="A77" s="14" t="str">
        <f>'BASE TONERS'!A78</f>
        <v>NULL0000000000073</v>
      </c>
      <c r="B77" s="14" t="str">
        <f>IF(ISBLANK('BASE TONERS'!B78),"",'BASE TONERS'!B78)</f>
        <v/>
      </c>
      <c r="C77" s="14"/>
      <c r="D77" s="67">
        <v>0</v>
      </c>
      <c r="E77" s="65">
        <f ca="1">SUMIF('JOURNAL STOCKS'!$B$7:$E$198,'ETAT DES STOCKS'!A77,'JOURNAL STOCKS'!$D$7:$D$198)</f>
        <v>0</v>
      </c>
      <c r="F77" s="65">
        <f ca="1">SUMIF('JOURNAL STOCKS'!$B$7:$E$198,'ETAT DES STOCKS'!A77,'JOURNAL STOCKS'!$E$7:$E$198)</f>
        <v>0</v>
      </c>
      <c r="G77" s="63">
        <f t="shared" ca="1" si="2"/>
        <v>0</v>
      </c>
    </row>
    <row r="78" spans="1:7" x14ac:dyDescent="0.25">
      <c r="A78" s="14" t="str">
        <f>'BASE TONERS'!A79</f>
        <v>NULL0000000000074</v>
      </c>
      <c r="B78" s="14" t="str">
        <f>IF(ISBLANK('BASE TONERS'!B79),"",'BASE TONERS'!B79)</f>
        <v/>
      </c>
      <c r="C78" s="14"/>
      <c r="D78" s="67">
        <v>0</v>
      </c>
      <c r="E78" s="65">
        <f ca="1">SUMIF('JOURNAL STOCKS'!$B$7:$E$198,'ETAT DES STOCKS'!A78,'JOURNAL STOCKS'!$D$7:$D$198)</f>
        <v>0</v>
      </c>
      <c r="F78" s="65">
        <f ca="1">SUMIF('JOURNAL STOCKS'!$B$7:$E$198,'ETAT DES STOCKS'!A78,'JOURNAL STOCKS'!$E$7:$E$198)</f>
        <v>0</v>
      </c>
      <c r="G78" s="63">
        <f t="shared" ca="1" si="2"/>
        <v>0</v>
      </c>
    </row>
    <row r="79" spans="1:7" x14ac:dyDescent="0.25">
      <c r="A79" s="14" t="str">
        <f>'BASE TONERS'!A80</f>
        <v>NULL0000000000075</v>
      </c>
      <c r="B79" s="14" t="str">
        <f>IF(ISBLANK('BASE TONERS'!B80),"",'BASE TONERS'!B80)</f>
        <v/>
      </c>
      <c r="C79" s="14"/>
      <c r="D79" s="67">
        <v>0</v>
      </c>
      <c r="E79" s="65">
        <f ca="1">SUMIF('JOURNAL STOCKS'!$B$7:$E$198,'ETAT DES STOCKS'!A79,'JOURNAL STOCKS'!$D$7:$D$198)</f>
        <v>0</v>
      </c>
      <c r="F79" s="65">
        <f ca="1">SUMIF('JOURNAL STOCKS'!$B$7:$E$198,'ETAT DES STOCKS'!A79,'JOURNAL STOCKS'!$E$7:$E$198)</f>
        <v>0</v>
      </c>
      <c r="G79" s="63">
        <f t="shared" ca="1" si="2"/>
        <v>0</v>
      </c>
    </row>
    <row r="80" spans="1:7" x14ac:dyDescent="0.25">
      <c r="A80" s="14" t="str">
        <f>'BASE TONERS'!A81</f>
        <v>NULL0000000000076</v>
      </c>
      <c r="B80" s="14" t="str">
        <f>IF(ISBLANK('BASE TONERS'!B81),"",'BASE TONERS'!B81)</f>
        <v/>
      </c>
      <c r="C80" s="14"/>
      <c r="D80" s="67">
        <v>0</v>
      </c>
      <c r="E80" s="65">
        <f ca="1">SUMIF('JOURNAL STOCKS'!$B$7:$E$198,'ETAT DES STOCKS'!A80,'JOURNAL STOCKS'!$D$7:$D$198)</f>
        <v>0</v>
      </c>
      <c r="F80" s="65">
        <f ca="1">SUMIF('JOURNAL STOCKS'!$B$7:$E$198,'ETAT DES STOCKS'!A80,'JOURNAL STOCKS'!$E$7:$E$198)</f>
        <v>0</v>
      </c>
      <c r="G80" s="63">
        <f t="shared" ca="1" si="2"/>
        <v>0</v>
      </c>
    </row>
    <row r="81" spans="1:7" x14ac:dyDescent="0.25">
      <c r="A81" s="14" t="str">
        <f>'BASE TONERS'!A82</f>
        <v>NULL0000000000077</v>
      </c>
      <c r="B81" s="14" t="str">
        <f>IF(ISBLANK('BASE TONERS'!B82),"",'BASE TONERS'!B82)</f>
        <v/>
      </c>
      <c r="C81" s="14"/>
      <c r="D81" s="67">
        <v>0</v>
      </c>
      <c r="E81" s="65">
        <f ca="1">SUMIF('JOURNAL STOCKS'!$B$7:$E$198,'ETAT DES STOCKS'!A81,'JOURNAL STOCKS'!$D$7:$D$198)</f>
        <v>0</v>
      </c>
      <c r="F81" s="65">
        <f ca="1">SUMIF('JOURNAL STOCKS'!$B$7:$E$198,'ETAT DES STOCKS'!A81,'JOURNAL STOCKS'!$E$7:$E$198)</f>
        <v>0</v>
      </c>
      <c r="G81" s="63">
        <f t="shared" ca="1" si="2"/>
        <v>0</v>
      </c>
    </row>
    <row r="82" spans="1:7" x14ac:dyDescent="0.25">
      <c r="A82" s="14" t="str">
        <f>'BASE TONERS'!A83</f>
        <v>NULL0000000000078</v>
      </c>
      <c r="B82" s="14" t="str">
        <f>IF(ISBLANK('BASE TONERS'!B83),"",'BASE TONERS'!B83)</f>
        <v/>
      </c>
      <c r="C82" s="14"/>
      <c r="D82" s="67">
        <v>0</v>
      </c>
      <c r="E82" s="65">
        <f ca="1">SUMIF('JOURNAL STOCKS'!$B$7:$E$198,'ETAT DES STOCKS'!A82,'JOURNAL STOCKS'!$D$7:$D$198)</f>
        <v>0</v>
      </c>
      <c r="F82" s="65">
        <f ca="1">SUMIF('JOURNAL STOCKS'!$B$7:$E$198,'ETAT DES STOCKS'!A82,'JOURNAL STOCKS'!$E$7:$E$198)</f>
        <v>0</v>
      </c>
      <c r="G82" s="63">
        <f t="shared" ca="1" si="2"/>
        <v>0</v>
      </c>
    </row>
    <row r="83" spans="1:7" x14ac:dyDescent="0.25">
      <c r="A83" s="14" t="str">
        <f>'BASE TONERS'!A84</f>
        <v>NULL0000000000079</v>
      </c>
      <c r="B83" s="14" t="str">
        <f>IF(ISBLANK('BASE TONERS'!B84),"",'BASE TONERS'!B84)</f>
        <v/>
      </c>
      <c r="C83" s="14"/>
      <c r="D83" s="67">
        <v>0</v>
      </c>
      <c r="E83" s="65">
        <f ca="1">SUMIF('JOURNAL STOCKS'!$B$7:$E$198,'ETAT DES STOCKS'!A83,'JOURNAL STOCKS'!$D$7:$D$198)</f>
        <v>0</v>
      </c>
      <c r="F83" s="65">
        <f ca="1">SUMIF('JOURNAL STOCKS'!$B$7:$E$198,'ETAT DES STOCKS'!A83,'JOURNAL STOCKS'!$E$7:$E$198)</f>
        <v>0</v>
      </c>
      <c r="G83" s="63">
        <f t="shared" ca="1" si="2"/>
        <v>0</v>
      </c>
    </row>
    <row r="84" spans="1:7" x14ac:dyDescent="0.25">
      <c r="A84" s="14" t="str">
        <f>'BASE TONERS'!A85</f>
        <v>NULL0000000000080</v>
      </c>
      <c r="B84" s="14" t="str">
        <f>IF(ISBLANK('BASE TONERS'!B85),"",'BASE TONERS'!B85)</f>
        <v/>
      </c>
      <c r="C84" s="14"/>
      <c r="D84" s="67">
        <v>0</v>
      </c>
      <c r="E84" s="65">
        <f ca="1">SUMIF('JOURNAL STOCKS'!$B$7:$E$198,'ETAT DES STOCKS'!A84,'JOURNAL STOCKS'!$D$7:$D$198)</f>
        <v>0</v>
      </c>
      <c r="F84" s="65">
        <f ca="1">SUMIF('JOURNAL STOCKS'!$B$7:$E$198,'ETAT DES STOCKS'!A84,'JOURNAL STOCKS'!$E$7:$E$198)</f>
        <v>0</v>
      </c>
      <c r="G84" s="63">
        <f t="shared" ca="1" si="2"/>
        <v>0</v>
      </c>
    </row>
    <row r="85" spans="1:7" x14ac:dyDescent="0.25">
      <c r="A85" s="14" t="str">
        <f>'BASE TONERS'!A86</f>
        <v>NULL0000000000081</v>
      </c>
      <c r="B85" s="14" t="str">
        <f>IF(ISBLANK('BASE TONERS'!B86),"",'BASE TONERS'!B86)</f>
        <v/>
      </c>
      <c r="C85" s="14"/>
      <c r="D85" s="67">
        <v>0</v>
      </c>
      <c r="E85" s="65">
        <f ca="1">SUMIF('JOURNAL STOCKS'!$B$7:$E$198,'ETAT DES STOCKS'!A85,'JOURNAL STOCKS'!$D$7:$D$198)</f>
        <v>0</v>
      </c>
      <c r="F85" s="65">
        <f ca="1">SUMIF('JOURNAL STOCKS'!$B$7:$E$198,'ETAT DES STOCKS'!A85,'JOURNAL STOCKS'!$E$7:$E$198)</f>
        <v>0</v>
      </c>
      <c r="G85" s="63">
        <f t="shared" ca="1" si="2"/>
        <v>0</v>
      </c>
    </row>
    <row r="86" spans="1:7" x14ac:dyDescent="0.25">
      <c r="A86" s="14" t="str">
        <f>'BASE TONERS'!A87</f>
        <v>NULL0000000000082</v>
      </c>
      <c r="B86" s="14" t="str">
        <f>IF(ISBLANK('BASE TONERS'!B87),"",'BASE TONERS'!B87)</f>
        <v/>
      </c>
      <c r="C86" s="14"/>
      <c r="D86" s="67">
        <v>0</v>
      </c>
      <c r="E86" s="65">
        <f ca="1">SUMIF('JOURNAL STOCKS'!$B$7:$E$198,'ETAT DES STOCKS'!A86,'JOURNAL STOCKS'!$D$7:$D$198)</f>
        <v>0</v>
      </c>
      <c r="F86" s="65">
        <f ca="1">SUMIF('JOURNAL STOCKS'!$B$7:$E$198,'ETAT DES STOCKS'!A86,'JOURNAL STOCKS'!$E$7:$E$198)</f>
        <v>0</v>
      </c>
      <c r="G86" s="63">
        <f t="shared" ca="1" si="2"/>
        <v>0</v>
      </c>
    </row>
    <row r="87" spans="1:7" x14ac:dyDescent="0.25">
      <c r="A87" s="14" t="str">
        <f>'BASE TONERS'!A88</f>
        <v>NULL0000000000083</v>
      </c>
      <c r="B87" s="14" t="str">
        <f>IF(ISBLANK('BASE TONERS'!B88),"",'BASE TONERS'!B88)</f>
        <v/>
      </c>
      <c r="C87" s="14"/>
      <c r="D87" s="67">
        <v>0</v>
      </c>
      <c r="E87" s="65">
        <f ca="1">SUMIF('JOURNAL STOCKS'!$B$7:$E$198,'ETAT DES STOCKS'!A87,'JOURNAL STOCKS'!$D$7:$D$198)</f>
        <v>0</v>
      </c>
      <c r="F87" s="65">
        <f ca="1">SUMIF('JOURNAL STOCKS'!$B$7:$E$198,'ETAT DES STOCKS'!A87,'JOURNAL STOCKS'!$E$7:$E$198)</f>
        <v>0</v>
      </c>
      <c r="G87" s="63">
        <f t="shared" ca="1" si="2"/>
        <v>0</v>
      </c>
    </row>
    <row r="88" spans="1:7" x14ac:dyDescent="0.25">
      <c r="A88" s="14" t="str">
        <f>'BASE TONERS'!A89</f>
        <v>NULL0000000000084</v>
      </c>
      <c r="B88" s="14" t="str">
        <f>IF(ISBLANK('BASE TONERS'!B89),"",'BASE TONERS'!B89)</f>
        <v/>
      </c>
      <c r="C88" s="14"/>
      <c r="D88" s="67">
        <v>0</v>
      </c>
      <c r="E88" s="65">
        <f ca="1">SUMIF('JOURNAL STOCKS'!$B$7:$E$198,'ETAT DES STOCKS'!A88,'JOURNAL STOCKS'!$D$7:$D$198)</f>
        <v>0</v>
      </c>
      <c r="F88" s="65">
        <f ca="1">SUMIF('JOURNAL STOCKS'!$B$7:$E$198,'ETAT DES STOCKS'!A88,'JOURNAL STOCKS'!$E$7:$E$198)</f>
        <v>0</v>
      </c>
      <c r="G88" s="63">
        <f t="shared" ca="1" si="2"/>
        <v>0</v>
      </c>
    </row>
    <row r="89" spans="1:7" x14ac:dyDescent="0.25">
      <c r="A89" s="14" t="str">
        <f>'BASE TONERS'!A90</f>
        <v>NULL0000000000085</v>
      </c>
      <c r="B89" s="14" t="str">
        <f>IF(ISBLANK('BASE TONERS'!B90),"",'BASE TONERS'!B90)</f>
        <v/>
      </c>
      <c r="C89" s="14"/>
      <c r="D89" s="67">
        <v>0</v>
      </c>
      <c r="E89" s="65">
        <f ca="1">SUMIF('JOURNAL STOCKS'!$B$7:$E$198,'ETAT DES STOCKS'!A89,'JOURNAL STOCKS'!$D$7:$D$198)</f>
        <v>0</v>
      </c>
      <c r="F89" s="65">
        <f ca="1">SUMIF('JOURNAL STOCKS'!$B$7:$E$198,'ETAT DES STOCKS'!A89,'JOURNAL STOCKS'!$E$7:$E$198)</f>
        <v>0</v>
      </c>
      <c r="G89" s="63">
        <f t="shared" ca="1" si="2"/>
        <v>0</v>
      </c>
    </row>
    <row r="90" spans="1:7" x14ac:dyDescent="0.25">
      <c r="A90" s="14" t="str">
        <f>'BASE TONERS'!A91</f>
        <v>NULL0000000000086</v>
      </c>
      <c r="B90" s="14" t="str">
        <f>IF(ISBLANK('BASE TONERS'!B91),"",'BASE TONERS'!B91)</f>
        <v/>
      </c>
      <c r="C90" s="14"/>
      <c r="D90" s="67">
        <v>0</v>
      </c>
      <c r="E90" s="65">
        <f ca="1">SUMIF('JOURNAL STOCKS'!$B$7:$E$198,'ETAT DES STOCKS'!A90,'JOURNAL STOCKS'!$D$7:$D$198)</f>
        <v>0</v>
      </c>
      <c r="F90" s="65">
        <f ca="1">SUMIF('JOURNAL STOCKS'!$B$7:$E$198,'ETAT DES STOCKS'!A90,'JOURNAL STOCKS'!$E$7:$E$198)</f>
        <v>0</v>
      </c>
      <c r="G90" s="63">
        <f t="shared" ca="1" si="2"/>
        <v>0</v>
      </c>
    </row>
    <row r="91" spans="1:7" x14ac:dyDescent="0.25">
      <c r="A91" s="14" t="str">
        <f>'BASE TONERS'!A92</f>
        <v>NULL0000000000087</v>
      </c>
      <c r="B91" s="14" t="str">
        <f>IF(ISBLANK('BASE TONERS'!B92),"",'BASE TONERS'!B92)</f>
        <v/>
      </c>
      <c r="C91" s="14"/>
      <c r="D91" s="67">
        <v>0</v>
      </c>
      <c r="E91" s="65">
        <f ca="1">SUMIF('JOURNAL STOCKS'!$B$7:$E$198,'ETAT DES STOCKS'!A91,'JOURNAL STOCKS'!$D$7:$D$198)</f>
        <v>0</v>
      </c>
      <c r="F91" s="65">
        <f ca="1">SUMIF('JOURNAL STOCKS'!$B$7:$E$198,'ETAT DES STOCKS'!A91,'JOURNAL STOCKS'!$E$7:$E$198)</f>
        <v>0</v>
      </c>
      <c r="G91" s="63">
        <f t="shared" ca="1" si="2"/>
        <v>0</v>
      </c>
    </row>
    <row r="92" spans="1:7" x14ac:dyDescent="0.25">
      <c r="A92" s="14" t="str">
        <f>'BASE TONERS'!A93</f>
        <v>NULL0000000000088</v>
      </c>
      <c r="B92" s="14" t="str">
        <f>IF(ISBLANK('BASE TONERS'!B93),"",'BASE TONERS'!B93)</f>
        <v/>
      </c>
      <c r="C92" s="14"/>
      <c r="D92" s="67">
        <v>0</v>
      </c>
      <c r="E92" s="65">
        <f ca="1">SUMIF('JOURNAL STOCKS'!$B$7:$E$198,'ETAT DES STOCKS'!A92,'JOURNAL STOCKS'!$D$7:$D$198)</f>
        <v>0</v>
      </c>
      <c r="F92" s="65">
        <f ca="1">SUMIF('JOURNAL STOCKS'!$B$7:$E$198,'ETAT DES STOCKS'!A92,'JOURNAL STOCKS'!$E$7:$E$198)</f>
        <v>0</v>
      </c>
      <c r="G92" s="63">
        <f t="shared" ca="1" si="2"/>
        <v>0</v>
      </c>
    </row>
    <row r="93" spans="1:7" x14ac:dyDescent="0.25">
      <c r="A93" s="14" t="str">
        <f>'BASE TONERS'!A94</f>
        <v>NULL0000000000089</v>
      </c>
      <c r="B93" s="14" t="str">
        <f>IF(ISBLANK('BASE TONERS'!B94),"",'BASE TONERS'!B94)</f>
        <v/>
      </c>
      <c r="C93" s="14"/>
      <c r="D93" s="67">
        <v>0</v>
      </c>
      <c r="E93" s="65">
        <f ca="1">SUMIF('JOURNAL STOCKS'!$B$7:$E$198,'ETAT DES STOCKS'!A93,'JOURNAL STOCKS'!$D$7:$D$198)</f>
        <v>0</v>
      </c>
      <c r="F93" s="65">
        <f ca="1">SUMIF('JOURNAL STOCKS'!$B$7:$E$198,'ETAT DES STOCKS'!A93,'JOURNAL STOCKS'!$E$7:$E$198)</f>
        <v>0</v>
      </c>
      <c r="G93" s="63">
        <f t="shared" ca="1" si="2"/>
        <v>0</v>
      </c>
    </row>
    <row r="94" spans="1:7" x14ac:dyDescent="0.25">
      <c r="A94" s="14" t="str">
        <f>'BASE TONERS'!A95</f>
        <v>NULL0000000000090</v>
      </c>
      <c r="B94" s="14" t="str">
        <f>IF(ISBLANK('BASE TONERS'!B95),"",'BASE TONERS'!B95)</f>
        <v/>
      </c>
      <c r="C94" s="14"/>
      <c r="D94" s="67">
        <v>0</v>
      </c>
      <c r="E94" s="65">
        <f ca="1">SUMIF('JOURNAL STOCKS'!$B$7:$E$198,'ETAT DES STOCKS'!A94,'JOURNAL STOCKS'!$D$7:$D$198)</f>
        <v>0</v>
      </c>
      <c r="F94" s="65">
        <f ca="1">SUMIF('JOURNAL STOCKS'!$B$7:$E$198,'ETAT DES STOCKS'!A94,'JOURNAL STOCKS'!$E$7:$E$198)</f>
        <v>0</v>
      </c>
      <c r="G94" s="63">
        <f t="shared" ca="1" si="2"/>
        <v>0</v>
      </c>
    </row>
    <row r="95" spans="1:7" x14ac:dyDescent="0.25">
      <c r="A95" s="14" t="str">
        <f>'BASE TONERS'!A96</f>
        <v>NULL0000000000091</v>
      </c>
      <c r="B95" s="14" t="str">
        <f>IF(ISBLANK('BASE TONERS'!B96),"",'BASE TONERS'!B96)</f>
        <v/>
      </c>
      <c r="C95" s="14"/>
      <c r="D95" s="67">
        <v>0</v>
      </c>
      <c r="E95" s="65">
        <f ca="1">SUMIF('JOURNAL STOCKS'!$B$7:$E$198,'ETAT DES STOCKS'!A95,'JOURNAL STOCKS'!$D$7:$D$198)</f>
        <v>0</v>
      </c>
      <c r="F95" s="65">
        <f ca="1">SUMIF('JOURNAL STOCKS'!$B$7:$E$198,'ETAT DES STOCKS'!A95,'JOURNAL STOCKS'!$E$7:$E$198)</f>
        <v>0</v>
      </c>
      <c r="G95" s="63">
        <f t="shared" ca="1" si="2"/>
        <v>0</v>
      </c>
    </row>
    <row r="96" spans="1:7" x14ac:dyDescent="0.25">
      <c r="A96" s="14" t="str">
        <f>'BASE TONERS'!A97</f>
        <v>NULL0000000000092</v>
      </c>
      <c r="B96" s="14" t="str">
        <f>IF(ISBLANK('BASE TONERS'!B97),"",'BASE TONERS'!B97)</f>
        <v/>
      </c>
      <c r="C96" s="14"/>
      <c r="D96" s="67">
        <v>0</v>
      </c>
      <c r="E96" s="65">
        <f ca="1">SUMIF('JOURNAL STOCKS'!$B$7:$E$198,'ETAT DES STOCKS'!A96,'JOURNAL STOCKS'!$D$7:$D$198)</f>
        <v>0</v>
      </c>
      <c r="F96" s="65">
        <f ca="1">SUMIF('JOURNAL STOCKS'!$B$7:$E$198,'ETAT DES STOCKS'!A96,'JOURNAL STOCKS'!$E$7:$E$198)</f>
        <v>0</v>
      </c>
      <c r="G96" s="63">
        <f t="shared" ca="1" si="2"/>
        <v>0</v>
      </c>
    </row>
    <row r="97" spans="1:7" x14ac:dyDescent="0.25">
      <c r="A97" s="14" t="str">
        <f>'BASE TONERS'!A98</f>
        <v>NULL0000000000093</v>
      </c>
      <c r="B97" s="14" t="str">
        <f>IF(ISBLANK('BASE TONERS'!B98),"",'BASE TONERS'!B98)</f>
        <v/>
      </c>
      <c r="C97" s="14"/>
      <c r="D97" s="67">
        <v>0</v>
      </c>
      <c r="E97" s="65">
        <f ca="1">SUMIF('JOURNAL STOCKS'!$B$7:$E$198,'ETAT DES STOCKS'!A97,'JOURNAL STOCKS'!$D$7:$D$198)</f>
        <v>0</v>
      </c>
      <c r="F97" s="65">
        <f ca="1">SUMIF('JOURNAL STOCKS'!$B$7:$E$198,'ETAT DES STOCKS'!A97,'JOURNAL STOCKS'!$E$7:$E$198)</f>
        <v>0</v>
      </c>
      <c r="G97" s="63">
        <f t="shared" ca="1" si="2"/>
        <v>0</v>
      </c>
    </row>
    <row r="98" spans="1:7" x14ac:dyDescent="0.25">
      <c r="A98" s="14" t="str">
        <f>'BASE TONERS'!A99</f>
        <v>NULL0000000000094</v>
      </c>
      <c r="B98" s="14" t="str">
        <f>IF(ISBLANK('BASE TONERS'!B99),"",'BASE TONERS'!B99)</f>
        <v/>
      </c>
      <c r="C98" s="14"/>
      <c r="D98" s="67">
        <v>0</v>
      </c>
      <c r="E98" s="65">
        <f ca="1">SUMIF('JOURNAL STOCKS'!$B$7:$E$198,'ETAT DES STOCKS'!A98,'JOURNAL STOCKS'!$D$7:$D$198)</f>
        <v>0</v>
      </c>
      <c r="F98" s="65">
        <f ca="1">SUMIF('JOURNAL STOCKS'!$B$7:$E$198,'ETAT DES STOCKS'!A98,'JOURNAL STOCKS'!$E$7:$E$198)</f>
        <v>0</v>
      </c>
      <c r="G98" s="63">
        <f t="shared" ca="1" si="2"/>
        <v>0</v>
      </c>
    </row>
    <row r="99" spans="1:7" x14ac:dyDescent="0.25">
      <c r="A99" s="14" t="str">
        <f>'BASE TONERS'!A100</f>
        <v>NULL0000000000095</v>
      </c>
      <c r="B99" s="14" t="str">
        <f>IF(ISBLANK('BASE TONERS'!B100),"",'BASE TONERS'!B100)</f>
        <v/>
      </c>
      <c r="C99" s="14"/>
      <c r="D99" s="67">
        <v>0</v>
      </c>
      <c r="E99" s="65">
        <f ca="1">SUMIF('JOURNAL STOCKS'!$B$7:$E$198,'ETAT DES STOCKS'!A99,'JOURNAL STOCKS'!$D$7:$D$198)</f>
        <v>0</v>
      </c>
      <c r="F99" s="65">
        <f ca="1">SUMIF('JOURNAL STOCKS'!$B$7:$E$198,'ETAT DES STOCKS'!A99,'JOURNAL STOCKS'!$E$7:$E$198)</f>
        <v>0</v>
      </c>
      <c r="G99" s="63">
        <f t="shared" ca="1" si="2"/>
        <v>0</v>
      </c>
    </row>
    <row r="100" spans="1:7" x14ac:dyDescent="0.25">
      <c r="A100" s="14" t="str">
        <f>'BASE TONERS'!A101</f>
        <v>NULL0000000000096</v>
      </c>
      <c r="B100" s="14" t="str">
        <f>IF(ISBLANK('BASE TONERS'!B101),"",'BASE TONERS'!B101)</f>
        <v/>
      </c>
      <c r="C100" s="14"/>
      <c r="D100" s="67">
        <v>0</v>
      </c>
      <c r="E100" s="65">
        <f ca="1">SUMIF('JOURNAL STOCKS'!$B$7:$E$198,'ETAT DES STOCKS'!A100,'JOURNAL STOCKS'!$D$7:$D$198)</f>
        <v>0</v>
      </c>
      <c r="F100" s="65">
        <f ca="1">SUMIF('JOURNAL STOCKS'!$B$7:$E$198,'ETAT DES STOCKS'!A100,'JOURNAL STOCKS'!$E$7:$E$198)</f>
        <v>0</v>
      </c>
      <c r="G100" s="63">
        <f t="shared" ca="1" si="2"/>
        <v>0</v>
      </c>
    </row>
    <row r="101" spans="1:7" x14ac:dyDescent="0.25">
      <c r="A101" s="14" t="str">
        <f>'BASE TONERS'!A102</f>
        <v>NULL0000000000097</v>
      </c>
      <c r="B101" s="14" t="str">
        <f>IF(ISBLANK('BASE TONERS'!B102),"",'BASE TONERS'!B102)</f>
        <v/>
      </c>
      <c r="C101" s="14"/>
      <c r="D101" s="67">
        <v>0</v>
      </c>
      <c r="E101" s="65">
        <f ca="1">SUMIF('JOURNAL STOCKS'!$B$7:$E$198,'ETAT DES STOCKS'!A101,'JOURNAL STOCKS'!$D$7:$D$198)</f>
        <v>0</v>
      </c>
      <c r="F101" s="65">
        <f ca="1">SUMIF('JOURNAL STOCKS'!$B$7:$E$198,'ETAT DES STOCKS'!A101,'JOURNAL STOCKS'!$E$7:$E$198)</f>
        <v>0</v>
      </c>
      <c r="G101" s="63">
        <f t="shared" ca="1" si="2"/>
        <v>0</v>
      </c>
    </row>
    <row r="102" spans="1:7" x14ac:dyDescent="0.25">
      <c r="A102" s="14" t="str">
        <f>'BASE TONERS'!A103</f>
        <v>NULL0000000000098</v>
      </c>
      <c r="B102" s="14" t="str">
        <f>IF(ISBLANK('BASE TONERS'!B103),"",'BASE TONERS'!B103)</f>
        <v/>
      </c>
      <c r="C102" s="14"/>
      <c r="D102" s="67">
        <v>0</v>
      </c>
      <c r="E102" s="65">
        <f ca="1">SUMIF('JOURNAL STOCKS'!$B$7:$E$198,'ETAT DES STOCKS'!A102,'JOURNAL STOCKS'!$D$7:$D$198)</f>
        <v>0</v>
      </c>
      <c r="F102" s="65">
        <f ca="1">SUMIF('JOURNAL STOCKS'!$B$7:$E$198,'ETAT DES STOCKS'!A102,'JOURNAL STOCKS'!$E$7:$E$198)</f>
        <v>0</v>
      </c>
      <c r="G102" s="63">
        <f t="shared" ref="G102:G133" ca="1" si="3">D102+E102-F102</f>
        <v>0</v>
      </c>
    </row>
    <row r="103" spans="1:7" x14ac:dyDescent="0.25">
      <c r="A103" s="14" t="str">
        <f>'BASE TONERS'!A104</f>
        <v>NULL0000000000099</v>
      </c>
      <c r="B103" s="14" t="str">
        <f>IF(ISBLANK('BASE TONERS'!B104),"",'BASE TONERS'!B104)</f>
        <v/>
      </c>
      <c r="C103" s="14"/>
      <c r="D103" s="67">
        <v>0</v>
      </c>
      <c r="E103" s="65">
        <f ca="1">SUMIF('JOURNAL STOCKS'!$B$7:$E$198,'ETAT DES STOCKS'!A103,'JOURNAL STOCKS'!$D$7:$D$198)</f>
        <v>0</v>
      </c>
      <c r="F103" s="65">
        <f ca="1">SUMIF('JOURNAL STOCKS'!$B$7:$E$198,'ETAT DES STOCKS'!A103,'JOURNAL STOCKS'!$E$7:$E$198)</f>
        <v>0</v>
      </c>
      <c r="G103" s="63">
        <f t="shared" ca="1" si="3"/>
        <v>0</v>
      </c>
    </row>
    <row r="104" spans="1:7" x14ac:dyDescent="0.25">
      <c r="A104" s="14" t="str">
        <f>'BASE TONERS'!A105</f>
        <v>NULL0000000000100</v>
      </c>
      <c r="B104" s="14" t="str">
        <f>IF(ISBLANK('BASE TONERS'!B105),"",'BASE TONERS'!B105)</f>
        <v/>
      </c>
      <c r="C104" s="14"/>
      <c r="D104" s="67">
        <v>0</v>
      </c>
      <c r="E104" s="65">
        <f ca="1">SUMIF('JOURNAL STOCKS'!$B$7:$E$198,'ETAT DES STOCKS'!A104,'JOURNAL STOCKS'!$D$7:$D$198)</f>
        <v>0</v>
      </c>
      <c r="F104" s="65">
        <f ca="1">SUMIF('JOURNAL STOCKS'!$B$7:$E$198,'ETAT DES STOCKS'!A104,'JOURNAL STOCKS'!$E$7:$E$198)</f>
        <v>0</v>
      </c>
      <c r="G104" s="63">
        <f t="shared" ca="1" si="3"/>
        <v>0</v>
      </c>
    </row>
    <row r="105" spans="1:7" x14ac:dyDescent="0.25">
      <c r="A105" s="14" t="str">
        <f>'BASE TONERS'!A106</f>
        <v>NULL0000000000101</v>
      </c>
      <c r="B105" s="14" t="str">
        <f>IF(ISBLANK('BASE TONERS'!B106),"",'BASE TONERS'!B106)</f>
        <v/>
      </c>
      <c r="C105" s="14"/>
      <c r="D105" s="67">
        <v>0</v>
      </c>
      <c r="E105" s="65">
        <f ca="1">SUMIF('JOURNAL STOCKS'!$B$7:$E$198,'ETAT DES STOCKS'!A105,'JOURNAL STOCKS'!$D$7:$D$198)</f>
        <v>0</v>
      </c>
      <c r="F105" s="65">
        <f ca="1">SUMIF('JOURNAL STOCKS'!$B$7:$E$198,'ETAT DES STOCKS'!A105,'JOURNAL STOCKS'!$E$7:$E$198)</f>
        <v>0</v>
      </c>
      <c r="G105" s="63">
        <f t="shared" ca="1" si="3"/>
        <v>0</v>
      </c>
    </row>
    <row r="106" spans="1:7" x14ac:dyDescent="0.25">
      <c r="A106" s="14" t="str">
        <f>'BASE TONERS'!A107</f>
        <v>NULL0000000000102</v>
      </c>
      <c r="B106" s="14" t="str">
        <f>IF(ISBLANK('BASE TONERS'!B107),"",'BASE TONERS'!B107)</f>
        <v/>
      </c>
      <c r="C106" s="14"/>
      <c r="D106" s="67">
        <v>0</v>
      </c>
      <c r="E106" s="65">
        <f ca="1">SUMIF('JOURNAL STOCKS'!$B$7:$E$198,'ETAT DES STOCKS'!A106,'JOURNAL STOCKS'!$D$7:$D$198)</f>
        <v>0</v>
      </c>
      <c r="F106" s="65">
        <f ca="1">SUMIF('JOURNAL STOCKS'!$B$7:$E$198,'ETAT DES STOCKS'!A106,'JOURNAL STOCKS'!$E$7:$E$198)</f>
        <v>0</v>
      </c>
      <c r="G106" s="63">
        <f t="shared" ca="1" si="3"/>
        <v>0</v>
      </c>
    </row>
    <row r="107" spans="1:7" x14ac:dyDescent="0.25">
      <c r="A107" s="14" t="str">
        <f>'BASE TONERS'!A108</f>
        <v>NULL0000000000103</v>
      </c>
      <c r="B107" s="14" t="str">
        <f>IF(ISBLANK('BASE TONERS'!B108),"",'BASE TONERS'!B108)</f>
        <v/>
      </c>
      <c r="C107" s="14"/>
      <c r="D107" s="67">
        <v>0</v>
      </c>
      <c r="E107" s="65">
        <f ca="1">SUMIF('JOURNAL STOCKS'!$B$7:$E$198,'ETAT DES STOCKS'!A107,'JOURNAL STOCKS'!$D$7:$D$198)</f>
        <v>0</v>
      </c>
      <c r="F107" s="65">
        <f ca="1">SUMIF('JOURNAL STOCKS'!$B$7:$E$198,'ETAT DES STOCKS'!A107,'JOURNAL STOCKS'!$E$7:$E$198)</f>
        <v>0</v>
      </c>
      <c r="G107" s="63">
        <f t="shared" ca="1" si="3"/>
        <v>0</v>
      </c>
    </row>
    <row r="108" spans="1:7" x14ac:dyDescent="0.25">
      <c r="A108" s="14" t="str">
        <f>'BASE TONERS'!A109</f>
        <v>NULL0000000000104</v>
      </c>
      <c r="B108" s="14" t="str">
        <f>IF(ISBLANK('BASE TONERS'!B109),"",'BASE TONERS'!B109)</f>
        <v/>
      </c>
      <c r="C108" s="14"/>
      <c r="D108" s="67">
        <v>0</v>
      </c>
      <c r="E108" s="65">
        <f ca="1">SUMIF('JOURNAL STOCKS'!$B$7:$E$198,'ETAT DES STOCKS'!A108,'JOURNAL STOCKS'!$D$7:$D$198)</f>
        <v>0</v>
      </c>
      <c r="F108" s="65">
        <f ca="1">SUMIF('JOURNAL STOCKS'!$B$7:$E$198,'ETAT DES STOCKS'!A108,'JOURNAL STOCKS'!$E$7:$E$198)</f>
        <v>0</v>
      </c>
      <c r="G108" s="63">
        <f t="shared" ca="1" si="3"/>
        <v>0</v>
      </c>
    </row>
    <row r="109" spans="1:7" x14ac:dyDescent="0.25">
      <c r="A109" s="14" t="str">
        <f>'BASE TONERS'!A110</f>
        <v>NULL0000000000105</v>
      </c>
      <c r="B109" s="14" t="str">
        <f>IF(ISBLANK('BASE TONERS'!B110),"",'BASE TONERS'!B110)</f>
        <v/>
      </c>
      <c r="C109" s="14"/>
      <c r="D109" s="67">
        <v>0</v>
      </c>
      <c r="E109" s="65">
        <f ca="1">SUMIF('JOURNAL STOCKS'!$B$7:$E$198,'ETAT DES STOCKS'!A109,'JOURNAL STOCKS'!$D$7:$D$198)</f>
        <v>0</v>
      </c>
      <c r="F109" s="65">
        <f ca="1">SUMIF('JOURNAL STOCKS'!$B$7:$E$198,'ETAT DES STOCKS'!A109,'JOURNAL STOCKS'!$E$7:$E$198)</f>
        <v>0</v>
      </c>
      <c r="G109" s="63">
        <f t="shared" ca="1" si="3"/>
        <v>0</v>
      </c>
    </row>
    <row r="110" spans="1:7" x14ac:dyDescent="0.25">
      <c r="A110" s="14" t="str">
        <f>'BASE TONERS'!A111</f>
        <v>NULL0000000000106</v>
      </c>
      <c r="B110" s="14" t="str">
        <f>IF(ISBLANK('BASE TONERS'!B111),"",'BASE TONERS'!B111)</f>
        <v/>
      </c>
      <c r="C110" s="14"/>
      <c r="D110" s="67">
        <v>0</v>
      </c>
      <c r="E110" s="65">
        <f ca="1">SUMIF('JOURNAL STOCKS'!$B$7:$E$198,'ETAT DES STOCKS'!A110,'JOURNAL STOCKS'!$D$7:$D$198)</f>
        <v>0</v>
      </c>
      <c r="F110" s="65">
        <f ca="1">SUMIF('JOURNAL STOCKS'!$B$7:$E$198,'ETAT DES STOCKS'!A110,'JOURNAL STOCKS'!$E$7:$E$198)</f>
        <v>0</v>
      </c>
      <c r="G110" s="63">
        <f t="shared" ca="1" si="3"/>
        <v>0</v>
      </c>
    </row>
    <row r="111" spans="1:7" x14ac:dyDescent="0.25">
      <c r="A111" s="14" t="str">
        <f>'BASE TONERS'!A112</f>
        <v>NULL0000000000107</v>
      </c>
      <c r="B111" s="14" t="str">
        <f>IF(ISBLANK('BASE TONERS'!B112),"",'BASE TONERS'!B112)</f>
        <v/>
      </c>
      <c r="C111" s="14"/>
      <c r="D111" s="67">
        <v>0</v>
      </c>
      <c r="E111" s="65">
        <f ca="1">SUMIF('JOURNAL STOCKS'!$B$7:$E$198,'ETAT DES STOCKS'!A111,'JOURNAL STOCKS'!$D$7:$D$198)</f>
        <v>0</v>
      </c>
      <c r="F111" s="65">
        <f ca="1">SUMIF('JOURNAL STOCKS'!$B$7:$E$198,'ETAT DES STOCKS'!A111,'JOURNAL STOCKS'!$E$7:$E$198)</f>
        <v>0</v>
      </c>
      <c r="G111" s="63">
        <f t="shared" ca="1" si="3"/>
        <v>0</v>
      </c>
    </row>
    <row r="112" spans="1:7" x14ac:dyDescent="0.25">
      <c r="A112" s="14" t="str">
        <f>'BASE TONERS'!A113</f>
        <v>NULL0000000000108</v>
      </c>
      <c r="B112" s="14" t="str">
        <f>IF(ISBLANK('BASE TONERS'!B113),"",'BASE TONERS'!B113)</f>
        <v/>
      </c>
      <c r="C112" s="14"/>
      <c r="D112" s="67">
        <v>0</v>
      </c>
      <c r="E112" s="65">
        <f ca="1">SUMIF('JOURNAL STOCKS'!$B$7:$E$198,'ETAT DES STOCKS'!A112,'JOURNAL STOCKS'!$D$7:$D$198)</f>
        <v>0</v>
      </c>
      <c r="F112" s="65">
        <f ca="1">SUMIF('JOURNAL STOCKS'!$B$7:$E$198,'ETAT DES STOCKS'!A112,'JOURNAL STOCKS'!$E$7:$E$198)</f>
        <v>0</v>
      </c>
      <c r="G112" s="63">
        <f t="shared" ca="1" si="3"/>
        <v>0</v>
      </c>
    </row>
    <row r="113" spans="1:7" x14ac:dyDescent="0.25">
      <c r="A113" s="14" t="str">
        <f>'BASE TONERS'!A114</f>
        <v>NULL0000000000109</v>
      </c>
      <c r="B113" s="14" t="str">
        <f>IF(ISBLANK('BASE TONERS'!B114),"",'BASE TONERS'!B114)</f>
        <v/>
      </c>
      <c r="C113" s="14"/>
      <c r="D113" s="67">
        <v>0</v>
      </c>
      <c r="E113" s="65">
        <f ca="1">SUMIF('JOURNAL STOCKS'!$B$7:$E$198,'ETAT DES STOCKS'!A113,'JOURNAL STOCKS'!$D$7:$D$198)</f>
        <v>0</v>
      </c>
      <c r="F113" s="65">
        <f ca="1">SUMIF('JOURNAL STOCKS'!$B$7:$E$198,'ETAT DES STOCKS'!A113,'JOURNAL STOCKS'!$E$7:$E$198)</f>
        <v>0</v>
      </c>
      <c r="G113" s="63">
        <f t="shared" ca="1" si="3"/>
        <v>0</v>
      </c>
    </row>
    <row r="114" spans="1:7" x14ac:dyDescent="0.25">
      <c r="A114" s="14" t="str">
        <f>'BASE TONERS'!A115</f>
        <v>NULL0000000000110</v>
      </c>
      <c r="B114" s="14" t="str">
        <f>IF(ISBLANK('BASE TONERS'!B115),"",'BASE TONERS'!B115)</f>
        <v/>
      </c>
      <c r="C114" s="14"/>
      <c r="D114" s="67">
        <v>0</v>
      </c>
      <c r="E114" s="65">
        <f ca="1">SUMIF('JOURNAL STOCKS'!$B$7:$E$198,'ETAT DES STOCKS'!A114,'JOURNAL STOCKS'!$D$7:$D$198)</f>
        <v>0</v>
      </c>
      <c r="F114" s="65">
        <f ca="1">SUMIF('JOURNAL STOCKS'!$B$7:$E$198,'ETAT DES STOCKS'!A114,'JOURNAL STOCKS'!$E$7:$E$198)</f>
        <v>0</v>
      </c>
      <c r="G114" s="63">
        <f t="shared" ca="1" si="3"/>
        <v>0</v>
      </c>
    </row>
    <row r="115" spans="1:7" x14ac:dyDescent="0.25">
      <c r="A115" s="14" t="str">
        <f>'BASE TONERS'!A116</f>
        <v>NULL0000000000111</v>
      </c>
      <c r="B115" s="14" t="str">
        <f>IF(ISBLANK('BASE TONERS'!B116),"",'BASE TONERS'!B116)</f>
        <v/>
      </c>
      <c r="C115" s="14"/>
      <c r="D115" s="67">
        <v>0</v>
      </c>
      <c r="E115" s="65">
        <f ca="1">SUMIF('JOURNAL STOCKS'!$B$7:$E$198,'ETAT DES STOCKS'!A115,'JOURNAL STOCKS'!$D$7:$D$198)</f>
        <v>0</v>
      </c>
      <c r="F115" s="65">
        <f ca="1">SUMIF('JOURNAL STOCKS'!$B$7:$E$198,'ETAT DES STOCKS'!A115,'JOURNAL STOCKS'!$E$7:$E$198)</f>
        <v>0</v>
      </c>
      <c r="G115" s="63">
        <f t="shared" ca="1" si="3"/>
        <v>0</v>
      </c>
    </row>
    <row r="116" spans="1:7" x14ac:dyDescent="0.25">
      <c r="A116" s="14" t="str">
        <f>'BASE TONERS'!A117</f>
        <v>NULL0000000000112</v>
      </c>
      <c r="B116" s="14" t="str">
        <f>IF(ISBLANK('BASE TONERS'!B117),"",'BASE TONERS'!B117)</f>
        <v/>
      </c>
      <c r="C116" s="14"/>
      <c r="D116" s="67">
        <v>0</v>
      </c>
      <c r="E116" s="65">
        <f ca="1">SUMIF('JOURNAL STOCKS'!$B$7:$E$198,'ETAT DES STOCKS'!A116,'JOURNAL STOCKS'!$D$7:$D$198)</f>
        <v>0</v>
      </c>
      <c r="F116" s="65">
        <f ca="1">SUMIF('JOURNAL STOCKS'!$B$7:$E$198,'ETAT DES STOCKS'!A116,'JOURNAL STOCKS'!$E$7:$E$198)</f>
        <v>0</v>
      </c>
      <c r="G116" s="63">
        <f t="shared" ca="1" si="3"/>
        <v>0</v>
      </c>
    </row>
    <row r="117" spans="1:7" x14ac:dyDescent="0.25">
      <c r="A117" s="14" t="str">
        <f>'BASE TONERS'!A118</f>
        <v>NULL0000000000113</v>
      </c>
      <c r="B117" s="14" t="str">
        <f>IF(ISBLANK('BASE TONERS'!B118),"",'BASE TONERS'!B118)</f>
        <v/>
      </c>
      <c r="C117" s="14"/>
      <c r="D117" s="67">
        <v>0</v>
      </c>
      <c r="E117" s="65">
        <f ca="1">SUMIF('JOURNAL STOCKS'!$B$7:$E$198,'ETAT DES STOCKS'!A117,'JOURNAL STOCKS'!$D$7:$D$198)</f>
        <v>0</v>
      </c>
      <c r="F117" s="65">
        <f ca="1">SUMIF('JOURNAL STOCKS'!$B$7:$E$198,'ETAT DES STOCKS'!A117,'JOURNAL STOCKS'!$E$7:$E$198)</f>
        <v>0</v>
      </c>
      <c r="G117" s="63">
        <f t="shared" ca="1" si="3"/>
        <v>0</v>
      </c>
    </row>
    <row r="118" spans="1:7" x14ac:dyDescent="0.25">
      <c r="A118" s="14" t="str">
        <f>'BASE TONERS'!A119</f>
        <v>NULL0000000000114</v>
      </c>
      <c r="B118" s="14" t="str">
        <f>IF(ISBLANK('BASE TONERS'!B119),"",'BASE TONERS'!B119)</f>
        <v/>
      </c>
      <c r="C118" s="14"/>
      <c r="D118" s="67">
        <v>0</v>
      </c>
      <c r="E118" s="65">
        <f ca="1">SUMIF('JOURNAL STOCKS'!$B$7:$E$198,'ETAT DES STOCKS'!A118,'JOURNAL STOCKS'!$D$7:$D$198)</f>
        <v>0</v>
      </c>
      <c r="F118" s="65">
        <f ca="1">SUMIF('JOURNAL STOCKS'!$B$7:$E$198,'ETAT DES STOCKS'!A118,'JOURNAL STOCKS'!$E$7:$E$198)</f>
        <v>0</v>
      </c>
      <c r="G118" s="63">
        <f t="shared" ca="1" si="3"/>
        <v>0</v>
      </c>
    </row>
    <row r="119" spans="1:7" x14ac:dyDescent="0.25">
      <c r="A119" s="14" t="str">
        <f>'BASE TONERS'!A120</f>
        <v>NULL0000000000115</v>
      </c>
      <c r="B119" s="14" t="str">
        <f>IF(ISBLANK('BASE TONERS'!B120),"",'BASE TONERS'!B120)</f>
        <v/>
      </c>
      <c r="C119" s="14"/>
      <c r="D119" s="67">
        <v>0</v>
      </c>
      <c r="E119" s="65">
        <f ca="1">SUMIF('JOURNAL STOCKS'!$B$7:$E$198,'ETAT DES STOCKS'!A119,'JOURNAL STOCKS'!$D$7:$D$198)</f>
        <v>0</v>
      </c>
      <c r="F119" s="65">
        <f ca="1">SUMIF('JOURNAL STOCKS'!$B$7:$E$198,'ETAT DES STOCKS'!A119,'JOURNAL STOCKS'!$E$7:$E$198)</f>
        <v>0</v>
      </c>
      <c r="G119" s="63">
        <f t="shared" ca="1" si="3"/>
        <v>0</v>
      </c>
    </row>
    <row r="120" spans="1:7" x14ac:dyDescent="0.25">
      <c r="A120" s="14" t="str">
        <f>'BASE TONERS'!A121</f>
        <v>NULL0000000000116</v>
      </c>
      <c r="B120" s="14" t="str">
        <f>IF(ISBLANK('BASE TONERS'!B121),"",'BASE TONERS'!B121)</f>
        <v/>
      </c>
      <c r="C120" s="14"/>
      <c r="D120" s="67">
        <v>0</v>
      </c>
      <c r="E120" s="65">
        <f ca="1">SUMIF('JOURNAL STOCKS'!$B$7:$E$198,'ETAT DES STOCKS'!A120,'JOURNAL STOCKS'!$D$7:$D$198)</f>
        <v>0</v>
      </c>
      <c r="F120" s="65">
        <f ca="1">SUMIF('JOURNAL STOCKS'!$B$7:$E$198,'ETAT DES STOCKS'!A120,'JOURNAL STOCKS'!$E$7:$E$198)</f>
        <v>0</v>
      </c>
      <c r="G120" s="63">
        <f t="shared" ca="1" si="3"/>
        <v>0</v>
      </c>
    </row>
    <row r="121" spans="1:7" x14ac:dyDescent="0.25">
      <c r="A121" s="14" t="str">
        <f>'BASE TONERS'!A122</f>
        <v>NULL0000000000117</v>
      </c>
      <c r="B121" s="14" t="str">
        <f>IF(ISBLANK('BASE TONERS'!B122),"",'BASE TONERS'!B122)</f>
        <v/>
      </c>
      <c r="C121" s="14"/>
      <c r="D121" s="67">
        <v>0</v>
      </c>
      <c r="E121" s="65">
        <f ca="1">SUMIF('JOURNAL STOCKS'!$B$7:$E$198,'ETAT DES STOCKS'!A121,'JOURNAL STOCKS'!$D$7:$D$198)</f>
        <v>0</v>
      </c>
      <c r="F121" s="65">
        <f ca="1">SUMIF('JOURNAL STOCKS'!$B$7:$E$198,'ETAT DES STOCKS'!A121,'JOURNAL STOCKS'!$E$7:$E$198)</f>
        <v>0</v>
      </c>
      <c r="G121" s="63">
        <f t="shared" ca="1" si="3"/>
        <v>0</v>
      </c>
    </row>
    <row r="122" spans="1:7" x14ac:dyDescent="0.25">
      <c r="A122" s="14" t="str">
        <f>'BASE TONERS'!A123</f>
        <v>NULL0000000000118</v>
      </c>
      <c r="B122" s="14" t="str">
        <f>IF(ISBLANK('BASE TONERS'!B123),"",'BASE TONERS'!B123)</f>
        <v/>
      </c>
      <c r="C122" s="14"/>
      <c r="D122" s="67">
        <v>0</v>
      </c>
      <c r="E122" s="65">
        <f ca="1">SUMIF('JOURNAL STOCKS'!$B$7:$E$198,'ETAT DES STOCKS'!A122,'JOURNAL STOCKS'!$D$7:$D$198)</f>
        <v>0</v>
      </c>
      <c r="F122" s="65">
        <f ca="1">SUMIF('JOURNAL STOCKS'!$B$7:$E$198,'ETAT DES STOCKS'!A122,'JOURNAL STOCKS'!$E$7:$E$198)</f>
        <v>0</v>
      </c>
      <c r="G122" s="63">
        <f t="shared" ca="1" si="3"/>
        <v>0</v>
      </c>
    </row>
    <row r="123" spans="1:7" x14ac:dyDescent="0.25">
      <c r="A123" s="14" t="str">
        <f>'BASE TONERS'!A124</f>
        <v>NULL0000000000119</v>
      </c>
      <c r="B123" s="14" t="str">
        <f>IF(ISBLANK('BASE TONERS'!B124),"",'BASE TONERS'!B124)</f>
        <v/>
      </c>
      <c r="C123" s="14"/>
      <c r="D123" s="67">
        <v>0</v>
      </c>
      <c r="E123" s="65">
        <f ca="1">SUMIF('JOURNAL STOCKS'!$B$7:$E$198,'ETAT DES STOCKS'!A123,'JOURNAL STOCKS'!$D$7:$D$198)</f>
        <v>0</v>
      </c>
      <c r="F123" s="65">
        <f ca="1">SUMIF('JOURNAL STOCKS'!$B$7:$E$198,'ETAT DES STOCKS'!A123,'JOURNAL STOCKS'!$E$7:$E$198)</f>
        <v>0</v>
      </c>
      <c r="G123" s="63">
        <f t="shared" ca="1" si="3"/>
        <v>0</v>
      </c>
    </row>
    <row r="124" spans="1:7" x14ac:dyDescent="0.25">
      <c r="A124" s="14" t="str">
        <f>'BASE TONERS'!A125</f>
        <v>NULL0000000000120</v>
      </c>
      <c r="B124" s="14" t="str">
        <f>IF(ISBLANK('BASE TONERS'!B125),"",'BASE TONERS'!B125)</f>
        <v/>
      </c>
      <c r="C124" s="14"/>
      <c r="D124" s="67">
        <v>0</v>
      </c>
      <c r="E124" s="65">
        <f ca="1">SUMIF('JOURNAL STOCKS'!$B$7:$E$198,'ETAT DES STOCKS'!A124,'JOURNAL STOCKS'!$D$7:$D$198)</f>
        <v>0</v>
      </c>
      <c r="F124" s="65">
        <f ca="1">SUMIF('JOURNAL STOCKS'!$B$7:$E$198,'ETAT DES STOCKS'!A124,'JOURNAL STOCKS'!$E$7:$E$198)</f>
        <v>0</v>
      </c>
      <c r="G124" s="63">
        <f t="shared" ca="1" si="3"/>
        <v>0</v>
      </c>
    </row>
    <row r="125" spans="1:7" x14ac:dyDescent="0.25">
      <c r="A125" s="14" t="str">
        <f>'BASE TONERS'!A126</f>
        <v>NULL0000000000121</v>
      </c>
      <c r="B125" s="14" t="str">
        <f>IF(ISBLANK('BASE TONERS'!B126),"",'BASE TONERS'!B126)</f>
        <v/>
      </c>
      <c r="C125" s="14"/>
      <c r="D125" s="67">
        <v>0</v>
      </c>
      <c r="E125" s="65">
        <f ca="1">SUMIF('JOURNAL STOCKS'!$B$7:$E$198,'ETAT DES STOCKS'!A125,'JOURNAL STOCKS'!$D$7:$D$198)</f>
        <v>0</v>
      </c>
      <c r="F125" s="65">
        <f ca="1">SUMIF('JOURNAL STOCKS'!$B$7:$E$198,'ETAT DES STOCKS'!A125,'JOURNAL STOCKS'!$E$7:$E$198)</f>
        <v>0</v>
      </c>
      <c r="G125" s="63">
        <f t="shared" ca="1" si="3"/>
        <v>0</v>
      </c>
    </row>
    <row r="126" spans="1:7" x14ac:dyDescent="0.25">
      <c r="A126" s="14" t="str">
        <f>'BASE TONERS'!A127</f>
        <v>NULL0000000000122</v>
      </c>
      <c r="B126" s="14" t="str">
        <f>IF(ISBLANK('BASE TONERS'!B127),"",'BASE TONERS'!B127)</f>
        <v/>
      </c>
      <c r="C126" s="14"/>
      <c r="D126" s="67">
        <v>0</v>
      </c>
      <c r="E126" s="65">
        <f ca="1">SUMIF('JOURNAL STOCKS'!$B$7:$E$198,'ETAT DES STOCKS'!A126,'JOURNAL STOCKS'!$D$7:$D$198)</f>
        <v>0</v>
      </c>
      <c r="F126" s="65">
        <f ca="1">SUMIF('JOURNAL STOCKS'!$B$7:$E$198,'ETAT DES STOCKS'!A126,'JOURNAL STOCKS'!$E$7:$E$198)</f>
        <v>0</v>
      </c>
      <c r="G126" s="63">
        <f t="shared" ca="1" si="3"/>
        <v>0</v>
      </c>
    </row>
    <row r="127" spans="1:7" x14ac:dyDescent="0.25">
      <c r="A127" s="14" t="str">
        <f>'BASE TONERS'!A128</f>
        <v>NULL0000000000123</v>
      </c>
      <c r="B127" s="14" t="str">
        <f>IF(ISBLANK('BASE TONERS'!B128),"",'BASE TONERS'!B128)</f>
        <v/>
      </c>
      <c r="C127" s="14"/>
      <c r="D127" s="67">
        <v>0</v>
      </c>
      <c r="E127" s="65">
        <f ca="1">SUMIF('JOURNAL STOCKS'!$B$7:$E$198,'ETAT DES STOCKS'!A127,'JOURNAL STOCKS'!$D$7:$D$198)</f>
        <v>0</v>
      </c>
      <c r="F127" s="65">
        <f ca="1">SUMIF('JOURNAL STOCKS'!$B$7:$E$198,'ETAT DES STOCKS'!A127,'JOURNAL STOCKS'!$E$7:$E$198)</f>
        <v>0</v>
      </c>
      <c r="G127" s="63">
        <f t="shared" ca="1" si="3"/>
        <v>0</v>
      </c>
    </row>
    <row r="128" spans="1:7" x14ac:dyDescent="0.25">
      <c r="A128" s="14" t="str">
        <f>'BASE TONERS'!A129</f>
        <v>NULL0000000000124</v>
      </c>
      <c r="B128" s="14" t="str">
        <f>IF(ISBLANK('BASE TONERS'!B129),"",'BASE TONERS'!B129)</f>
        <v/>
      </c>
      <c r="C128" s="14"/>
      <c r="D128" s="67">
        <v>0</v>
      </c>
      <c r="E128" s="65">
        <f ca="1">SUMIF('JOURNAL STOCKS'!$B$7:$E$198,'ETAT DES STOCKS'!A128,'JOURNAL STOCKS'!$D$7:$D$198)</f>
        <v>0</v>
      </c>
      <c r="F128" s="65">
        <f ca="1">SUMIF('JOURNAL STOCKS'!$B$7:$E$198,'ETAT DES STOCKS'!A128,'JOURNAL STOCKS'!$E$7:$E$198)</f>
        <v>0</v>
      </c>
      <c r="G128" s="63">
        <f t="shared" ca="1" si="3"/>
        <v>0</v>
      </c>
    </row>
    <row r="129" spans="1:7" x14ac:dyDescent="0.25">
      <c r="A129" s="14" t="str">
        <f>'BASE TONERS'!A130</f>
        <v>NULL0000000000125</v>
      </c>
      <c r="B129" s="14" t="str">
        <f>IF(ISBLANK('BASE TONERS'!B130),"",'BASE TONERS'!B130)</f>
        <v/>
      </c>
      <c r="C129" s="14"/>
      <c r="D129" s="67">
        <v>0</v>
      </c>
      <c r="E129" s="65">
        <f ca="1">SUMIF('JOURNAL STOCKS'!$B$7:$E$198,'ETAT DES STOCKS'!A129,'JOURNAL STOCKS'!$D$7:$D$198)</f>
        <v>0</v>
      </c>
      <c r="F129" s="65">
        <f ca="1">SUMIF('JOURNAL STOCKS'!$B$7:$E$198,'ETAT DES STOCKS'!A129,'JOURNAL STOCKS'!$E$7:$E$198)</f>
        <v>0</v>
      </c>
      <c r="G129" s="63">
        <f t="shared" ca="1" si="3"/>
        <v>0</v>
      </c>
    </row>
    <row r="130" spans="1:7" x14ac:dyDescent="0.25">
      <c r="A130" s="14" t="str">
        <f>'BASE TONERS'!A131</f>
        <v>NULL0000000000126</v>
      </c>
      <c r="B130" s="14" t="str">
        <f>IF(ISBLANK('BASE TONERS'!B131),"",'BASE TONERS'!B131)</f>
        <v/>
      </c>
      <c r="C130" s="14"/>
      <c r="D130" s="67">
        <v>0</v>
      </c>
      <c r="E130" s="65">
        <f ca="1">SUMIF('JOURNAL STOCKS'!$B$7:$E$198,'ETAT DES STOCKS'!A130,'JOURNAL STOCKS'!$D$7:$D$198)</f>
        <v>0</v>
      </c>
      <c r="F130" s="65">
        <f ca="1">SUMIF('JOURNAL STOCKS'!$B$7:$E$198,'ETAT DES STOCKS'!A130,'JOURNAL STOCKS'!$E$7:$E$198)</f>
        <v>0</v>
      </c>
      <c r="G130" s="63">
        <f t="shared" ca="1" si="3"/>
        <v>0</v>
      </c>
    </row>
    <row r="131" spans="1:7" x14ac:dyDescent="0.25">
      <c r="A131" s="14" t="str">
        <f>'BASE TONERS'!A132</f>
        <v>NULL0000000000127</v>
      </c>
      <c r="B131" s="14" t="str">
        <f>IF(ISBLANK('BASE TONERS'!B132),"",'BASE TONERS'!B132)</f>
        <v/>
      </c>
      <c r="C131" s="14"/>
      <c r="D131" s="67">
        <v>0</v>
      </c>
      <c r="E131" s="65">
        <f ca="1">SUMIF('JOURNAL STOCKS'!$B$7:$E$198,'ETAT DES STOCKS'!A131,'JOURNAL STOCKS'!$D$7:$D$198)</f>
        <v>0</v>
      </c>
      <c r="F131" s="65">
        <f ca="1">SUMIF('JOURNAL STOCKS'!$B$7:$E$198,'ETAT DES STOCKS'!A131,'JOURNAL STOCKS'!$E$7:$E$198)</f>
        <v>0</v>
      </c>
      <c r="G131" s="63">
        <f t="shared" ca="1" si="3"/>
        <v>0</v>
      </c>
    </row>
    <row r="132" spans="1:7" x14ac:dyDescent="0.25">
      <c r="A132" s="14" t="str">
        <f>'BASE TONERS'!A133</f>
        <v>NULL0000000000128</v>
      </c>
      <c r="B132" s="14" t="str">
        <f>IF(ISBLANK('BASE TONERS'!B133),"",'BASE TONERS'!B133)</f>
        <v/>
      </c>
      <c r="C132" s="14"/>
      <c r="D132" s="67">
        <v>0</v>
      </c>
      <c r="E132" s="65">
        <f ca="1">SUMIF('JOURNAL STOCKS'!$B$7:$E$198,'ETAT DES STOCKS'!A132,'JOURNAL STOCKS'!$D$7:$D$198)</f>
        <v>0</v>
      </c>
      <c r="F132" s="65">
        <f ca="1">SUMIF('JOURNAL STOCKS'!$B$7:$E$198,'ETAT DES STOCKS'!A132,'JOURNAL STOCKS'!$E$7:$E$198)</f>
        <v>0</v>
      </c>
      <c r="G132" s="63">
        <f t="shared" ca="1" si="3"/>
        <v>0</v>
      </c>
    </row>
    <row r="133" spans="1:7" x14ac:dyDescent="0.25">
      <c r="A133" s="14" t="str">
        <f>'BASE TONERS'!A134</f>
        <v>NULL0000000000129</v>
      </c>
      <c r="B133" s="14" t="str">
        <f>IF(ISBLANK('BASE TONERS'!B134),"",'BASE TONERS'!B134)</f>
        <v/>
      </c>
      <c r="C133" s="14"/>
      <c r="D133" s="67">
        <v>0</v>
      </c>
      <c r="E133" s="65">
        <f ca="1">SUMIF('JOURNAL STOCKS'!$B$7:$E$198,'ETAT DES STOCKS'!A133,'JOURNAL STOCKS'!$D$7:$D$198)</f>
        <v>0</v>
      </c>
      <c r="F133" s="65">
        <f ca="1">SUMIF('JOURNAL STOCKS'!$B$7:$E$198,'ETAT DES STOCKS'!A133,'JOURNAL STOCKS'!$E$7:$E$198)</f>
        <v>0</v>
      </c>
      <c r="G133" s="63">
        <f t="shared" ca="1" si="3"/>
        <v>0</v>
      </c>
    </row>
    <row r="134" spans="1:7" x14ac:dyDescent="0.25">
      <c r="A134" s="14" t="str">
        <f>'BASE TONERS'!A135</f>
        <v>NULL0000000000130</v>
      </c>
      <c r="B134" s="14" t="str">
        <f>IF(ISBLANK('BASE TONERS'!B135),"",'BASE TONERS'!B135)</f>
        <v/>
      </c>
      <c r="C134" s="14"/>
      <c r="D134" s="67">
        <v>0</v>
      </c>
      <c r="E134" s="65">
        <f ca="1">SUMIF('JOURNAL STOCKS'!$B$7:$E$198,'ETAT DES STOCKS'!A134,'JOURNAL STOCKS'!$D$7:$D$198)</f>
        <v>0</v>
      </c>
      <c r="F134" s="65">
        <f ca="1">SUMIF('JOURNAL STOCKS'!$B$7:$E$198,'ETAT DES STOCKS'!A134,'JOURNAL STOCKS'!$E$7:$E$198)</f>
        <v>0</v>
      </c>
      <c r="G134" s="63">
        <f t="shared" ref="G134:G165" ca="1" si="4">D134+E134-F134</f>
        <v>0</v>
      </c>
    </row>
    <row r="135" spans="1:7" x14ac:dyDescent="0.25">
      <c r="A135" s="14" t="str">
        <f>'BASE TONERS'!A136</f>
        <v>NULL0000000000131</v>
      </c>
      <c r="B135" s="14" t="str">
        <f>IF(ISBLANK('BASE TONERS'!B136),"",'BASE TONERS'!B136)</f>
        <v/>
      </c>
      <c r="C135" s="14"/>
      <c r="D135" s="67">
        <v>0</v>
      </c>
      <c r="E135" s="65">
        <f ca="1">SUMIF('JOURNAL STOCKS'!$B$7:$E$198,'ETAT DES STOCKS'!A135,'JOURNAL STOCKS'!$D$7:$D$198)</f>
        <v>0</v>
      </c>
      <c r="F135" s="65">
        <f ca="1">SUMIF('JOURNAL STOCKS'!$B$7:$E$198,'ETAT DES STOCKS'!A135,'JOURNAL STOCKS'!$E$7:$E$198)</f>
        <v>0</v>
      </c>
      <c r="G135" s="63">
        <f t="shared" ca="1" si="4"/>
        <v>0</v>
      </c>
    </row>
    <row r="136" spans="1:7" x14ac:dyDescent="0.25">
      <c r="A136" s="14" t="str">
        <f>'BASE TONERS'!A137</f>
        <v>NULL0000000000132</v>
      </c>
      <c r="B136" s="14" t="str">
        <f>IF(ISBLANK('BASE TONERS'!B137),"",'BASE TONERS'!B137)</f>
        <v/>
      </c>
      <c r="C136" s="14"/>
      <c r="D136" s="67">
        <v>0</v>
      </c>
      <c r="E136" s="65">
        <f ca="1">SUMIF('JOURNAL STOCKS'!$B$7:$E$198,'ETAT DES STOCKS'!A136,'JOURNAL STOCKS'!$D$7:$D$198)</f>
        <v>0</v>
      </c>
      <c r="F136" s="65">
        <f ca="1">SUMIF('JOURNAL STOCKS'!$B$7:$E$198,'ETAT DES STOCKS'!A136,'JOURNAL STOCKS'!$E$7:$E$198)</f>
        <v>0</v>
      </c>
      <c r="G136" s="63">
        <f t="shared" ca="1" si="4"/>
        <v>0</v>
      </c>
    </row>
    <row r="137" spans="1:7" x14ac:dyDescent="0.25">
      <c r="A137" s="14" t="str">
        <f>'BASE TONERS'!A138</f>
        <v>NULL0000000000133</v>
      </c>
      <c r="B137" s="14" t="str">
        <f>IF(ISBLANK('BASE TONERS'!B138),"",'BASE TONERS'!B138)</f>
        <v/>
      </c>
      <c r="C137" s="14"/>
      <c r="D137" s="67">
        <v>0</v>
      </c>
      <c r="E137" s="65">
        <f ca="1">SUMIF('JOURNAL STOCKS'!$B$7:$E$198,'ETAT DES STOCKS'!A137,'JOURNAL STOCKS'!$D$7:$D$198)</f>
        <v>0</v>
      </c>
      <c r="F137" s="65">
        <f ca="1">SUMIF('JOURNAL STOCKS'!$B$7:$E$198,'ETAT DES STOCKS'!A137,'JOURNAL STOCKS'!$E$7:$E$198)</f>
        <v>0</v>
      </c>
      <c r="G137" s="63">
        <f t="shared" ca="1" si="4"/>
        <v>0</v>
      </c>
    </row>
    <row r="138" spans="1:7" x14ac:dyDescent="0.25">
      <c r="A138" s="14" t="str">
        <f>'BASE TONERS'!A139</f>
        <v>NULL0000000000134</v>
      </c>
      <c r="B138" s="14" t="str">
        <f>IF(ISBLANK('BASE TONERS'!B139),"",'BASE TONERS'!B139)</f>
        <v/>
      </c>
      <c r="C138" s="14"/>
      <c r="D138" s="67">
        <v>0</v>
      </c>
      <c r="E138" s="65">
        <f ca="1">SUMIF('JOURNAL STOCKS'!$B$7:$E$198,'ETAT DES STOCKS'!A138,'JOURNAL STOCKS'!$D$7:$D$198)</f>
        <v>0</v>
      </c>
      <c r="F138" s="65">
        <f ca="1">SUMIF('JOURNAL STOCKS'!$B$7:$E$198,'ETAT DES STOCKS'!A138,'JOURNAL STOCKS'!$E$7:$E$198)</f>
        <v>0</v>
      </c>
      <c r="G138" s="63">
        <f t="shared" ca="1" si="4"/>
        <v>0</v>
      </c>
    </row>
    <row r="139" spans="1:7" x14ac:dyDescent="0.25">
      <c r="A139" s="14" t="str">
        <f>'BASE TONERS'!A140</f>
        <v>NULL0000000000135</v>
      </c>
      <c r="B139" s="14" t="str">
        <f>IF(ISBLANK('BASE TONERS'!B140),"",'BASE TONERS'!B140)</f>
        <v/>
      </c>
      <c r="C139" s="14"/>
      <c r="D139" s="67">
        <v>0</v>
      </c>
      <c r="E139" s="65">
        <f ca="1">SUMIF('JOURNAL STOCKS'!$B$7:$E$198,'ETAT DES STOCKS'!A139,'JOURNAL STOCKS'!$D$7:$D$198)</f>
        <v>0</v>
      </c>
      <c r="F139" s="65">
        <f ca="1">SUMIF('JOURNAL STOCKS'!$B$7:$E$198,'ETAT DES STOCKS'!A139,'JOURNAL STOCKS'!$E$7:$E$198)</f>
        <v>0</v>
      </c>
      <c r="G139" s="63">
        <f t="shared" ca="1" si="4"/>
        <v>0</v>
      </c>
    </row>
    <row r="140" spans="1:7" x14ac:dyDescent="0.25">
      <c r="A140" s="14" t="str">
        <f>'BASE TONERS'!A141</f>
        <v>NULL0000000000136</v>
      </c>
      <c r="B140" s="14" t="str">
        <f>IF(ISBLANK('BASE TONERS'!B141),"",'BASE TONERS'!B141)</f>
        <v/>
      </c>
      <c r="C140" s="14"/>
      <c r="D140" s="67">
        <v>0</v>
      </c>
      <c r="E140" s="65">
        <f ca="1">SUMIF('JOURNAL STOCKS'!$B$7:$E$198,'ETAT DES STOCKS'!A140,'JOURNAL STOCKS'!$D$7:$D$198)</f>
        <v>0</v>
      </c>
      <c r="F140" s="65">
        <f ca="1">SUMIF('JOURNAL STOCKS'!$B$7:$E$198,'ETAT DES STOCKS'!A140,'JOURNAL STOCKS'!$E$7:$E$198)</f>
        <v>0</v>
      </c>
      <c r="G140" s="63">
        <f t="shared" ca="1" si="4"/>
        <v>0</v>
      </c>
    </row>
    <row r="141" spans="1:7" x14ac:dyDescent="0.25">
      <c r="A141" s="14" t="str">
        <f>'BASE TONERS'!A142</f>
        <v>NULL0000000000137</v>
      </c>
      <c r="B141" s="14" t="str">
        <f>IF(ISBLANK('BASE TONERS'!B142),"",'BASE TONERS'!B142)</f>
        <v/>
      </c>
      <c r="C141" s="14"/>
      <c r="D141" s="67">
        <v>0</v>
      </c>
      <c r="E141" s="65">
        <f ca="1">SUMIF('JOURNAL STOCKS'!$B$7:$E$198,'ETAT DES STOCKS'!A141,'JOURNAL STOCKS'!$D$7:$D$198)</f>
        <v>0</v>
      </c>
      <c r="F141" s="65">
        <f ca="1">SUMIF('JOURNAL STOCKS'!$B$7:$E$198,'ETAT DES STOCKS'!A141,'JOURNAL STOCKS'!$E$7:$E$198)</f>
        <v>0</v>
      </c>
      <c r="G141" s="63">
        <f t="shared" ca="1" si="4"/>
        <v>0</v>
      </c>
    </row>
    <row r="142" spans="1:7" x14ac:dyDescent="0.25">
      <c r="A142" s="14" t="str">
        <f>'BASE TONERS'!A143</f>
        <v>NULL0000000000138</v>
      </c>
      <c r="B142" s="14" t="str">
        <f>IF(ISBLANK('BASE TONERS'!B143),"",'BASE TONERS'!B143)</f>
        <v/>
      </c>
      <c r="C142" s="14"/>
      <c r="D142" s="67">
        <v>0</v>
      </c>
      <c r="E142" s="65">
        <f ca="1">SUMIF('JOURNAL STOCKS'!$B$7:$E$198,'ETAT DES STOCKS'!A142,'JOURNAL STOCKS'!$D$7:$D$198)</f>
        <v>0</v>
      </c>
      <c r="F142" s="65">
        <f ca="1">SUMIF('JOURNAL STOCKS'!$B$7:$E$198,'ETAT DES STOCKS'!A142,'JOURNAL STOCKS'!$E$7:$E$198)</f>
        <v>0</v>
      </c>
      <c r="G142" s="63">
        <f t="shared" ca="1" si="4"/>
        <v>0</v>
      </c>
    </row>
    <row r="143" spans="1:7" x14ac:dyDescent="0.25">
      <c r="A143" s="14" t="str">
        <f>'BASE TONERS'!A144</f>
        <v>NULL0000000000139</v>
      </c>
      <c r="B143" s="14" t="str">
        <f>IF(ISBLANK('BASE TONERS'!B144),"",'BASE TONERS'!B144)</f>
        <v/>
      </c>
      <c r="C143" s="14"/>
      <c r="D143" s="67">
        <v>0</v>
      </c>
      <c r="E143" s="65">
        <f ca="1">SUMIF('JOURNAL STOCKS'!$B$7:$E$198,'ETAT DES STOCKS'!A143,'JOURNAL STOCKS'!$D$7:$D$198)</f>
        <v>0</v>
      </c>
      <c r="F143" s="65">
        <f ca="1">SUMIF('JOURNAL STOCKS'!$B$7:$E$198,'ETAT DES STOCKS'!A143,'JOURNAL STOCKS'!$E$7:$E$198)</f>
        <v>0</v>
      </c>
      <c r="G143" s="63">
        <f t="shared" ca="1" si="4"/>
        <v>0</v>
      </c>
    </row>
    <row r="144" spans="1:7" x14ac:dyDescent="0.25">
      <c r="A144" s="14" t="str">
        <f>'BASE TONERS'!A145</f>
        <v>NULL0000000000140</v>
      </c>
      <c r="B144" s="14" t="str">
        <f>IF(ISBLANK('BASE TONERS'!B145),"",'BASE TONERS'!B145)</f>
        <v/>
      </c>
      <c r="C144" s="14"/>
      <c r="D144" s="67">
        <v>0</v>
      </c>
      <c r="E144" s="65">
        <f ca="1">SUMIF('JOURNAL STOCKS'!$B$7:$E$198,'ETAT DES STOCKS'!A144,'JOURNAL STOCKS'!$D$7:$D$198)</f>
        <v>0</v>
      </c>
      <c r="F144" s="65">
        <f ca="1">SUMIF('JOURNAL STOCKS'!$B$7:$E$198,'ETAT DES STOCKS'!A144,'JOURNAL STOCKS'!$E$7:$E$198)</f>
        <v>0</v>
      </c>
      <c r="G144" s="63">
        <f t="shared" ca="1" si="4"/>
        <v>0</v>
      </c>
    </row>
    <row r="145" spans="1:7" x14ac:dyDescent="0.25">
      <c r="A145" s="14" t="str">
        <f>'BASE TONERS'!A146</f>
        <v>NULL0000000000141</v>
      </c>
      <c r="B145" s="14" t="str">
        <f>IF(ISBLANK('BASE TONERS'!B146),"",'BASE TONERS'!B146)</f>
        <v/>
      </c>
      <c r="C145" s="14"/>
      <c r="D145" s="67">
        <v>0</v>
      </c>
      <c r="E145" s="65">
        <f ca="1">SUMIF('JOURNAL STOCKS'!$B$7:$E$198,'ETAT DES STOCKS'!A145,'JOURNAL STOCKS'!$D$7:$D$198)</f>
        <v>0</v>
      </c>
      <c r="F145" s="65">
        <f ca="1">SUMIF('JOURNAL STOCKS'!$B$7:$E$198,'ETAT DES STOCKS'!A145,'JOURNAL STOCKS'!$E$7:$E$198)</f>
        <v>0</v>
      </c>
      <c r="G145" s="63">
        <f t="shared" ca="1" si="4"/>
        <v>0</v>
      </c>
    </row>
    <row r="146" spans="1:7" x14ac:dyDescent="0.25">
      <c r="A146" s="14" t="str">
        <f>'BASE TONERS'!A147</f>
        <v>NULL0000000000142</v>
      </c>
      <c r="B146" s="14" t="str">
        <f>IF(ISBLANK('BASE TONERS'!B147),"",'BASE TONERS'!B147)</f>
        <v/>
      </c>
      <c r="C146" s="14"/>
      <c r="D146" s="67">
        <v>0</v>
      </c>
      <c r="E146" s="65">
        <f ca="1">SUMIF('JOURNAL STOCKS'!$B$7:$E$198,'ETAT DES STOCKS'!A146,'JOURNAL STOCKS'!$D$7:$D$198)</f>
        <v>0</v>
      </c>
      <c r="F146" s="65">
        <f ca="1">SUMIF('JOURNAL STOCKS'!$B$7:$E$198,'ETAT DES STOCKS'!A146,'JOURNAL STOCKS'!$E$7:$E$198)</f>
        <v>0</v>
      </c>
      <c r="G146" s="63">
        <f t="shared" ca="1" si="4"/>
        <v>0</v>
      </c>
    </row>
    <row r="147" spans="1:7" x14ac:dyDescent="0.25">
      <c r="A147" s="14" t="str">
        <f>'BASE TONERS'!A148</f>
        <v>NULL0000000000143</v>
      </c>
      <c r="B147" s="14" t="str">
        <f>IF(ISBLANK('BASE TONERS'!B148),"",'BASE TONERS'!B148)</f>
        <v/>
      </c>
      <c r="C147" s="14"/>
      <c r="D147" s="67">
        <v>0</v>
      </c>
      <c r="E147" s="65">
        <f ca="1">SUMIF('JOURNAL STOCKS'!$B$7:$E$198,'ETAT DES STOCKS'!A147,'JOURNAL STOCKS'!$D$7:$D$198)</f>
        <v>0</v>
      </c>
      <c r="F147" s="65">
        <f ca="1">SUMIF('JOURNAL STOCKS'!$B$7:$E$198,'ETAT DES STOCKS'!A147,'JOURNAL STOCKS'!$E$7:$E$198)</f>
        <v>0</v>
      </c>
      <c r="G147" s="63">
        <f t="shared" ca="1" si="4"/>
        <v>0</v>
      </c>
    </row>
    <row r="148" spans="1:7" x14ac:dyDescent="0.25">
      <c r="A148" s="14" t="str">
        <f>'BASE TONERS'!A149</f>
        <v>NULL0000000000144</v>
      </c>
      <c r="B148" s="14" t="str">
        <f>IF(ISBLANK('BASE TONERS'!B149),"",'BASE TONERS'!B149)</f>
        <v/>
      </c>
      <c r="C148" s="14"/>
      <c r="D148" s="67">
        <v>0</v>
      </c>
      <c r="E148" s="65">
        <f ca="1">SUMIF('JOURNAL STOCKS'!$B$7:$E$198,'ETAT DES STOCKS'!A148,'JOURNAL STOCKS'!$D$7:$D$198)</f>
        <v>0</v>
      </c>
      <c r="F148" s="65">
        <f ca="1">SUMIF('JOURNAL STOCKS'!$B$7:$E$198,'ETAT DES STOCKS'!A148,'JOURNAL STOCKS'!$E$7:$E$198)</f>
        <v>0</v>
      </c>
      <c r="G148" s="63">
        <f t="shared" ca="1" si="4"/>
        <v>0</v>
      </c>
    </row>
    <row r="149" spans="1:7" x14ac:dyDescent="0.25">
      <c r="A149" s="14" t="str">
        <f>'BASE TONERS'!A150</f>
        <v>NULL0000000000145</v>
      </c>
      <c r="B149" s="14" t="str">
        <f>IF(ISBLANK('BASE TONERS'!B150),"",'BASE TONERS'!B150)</f>
        <v/>
      </c>
      <c r="C149" s="14"/>
      <c r="D149" s="67">
        <v>0</v>
      </c>
      <c r="E149" s="65">
        <f ca="1">SUMIF('JOURNAL STOCKS'!$B$7:$E$198,'ETAT DES STOCKS'!A149,'JOURNAL STOCKS'!$D$7:$D$198)</f>
        <v>0</v>
      </c>
      <c r="F149" s="65">
        <f ca="1">SUMIF('JOURNAL STOCKS'!$B$7:$E$198,'ETAT DES STOCKS'!A149,'JOURNAL STOCKS'!$E$7:$E$198)</f>
        <v>0</v>
      </c>
      <c r="G149" s="63">
        <f t="shared" ca="1" si="4"/>
        <v>0</v>
      </c>
    </row>
    <row r="150" spans="1:7" x14ac:dyDescent="0.25">
      <c r="A150" s="14" t="str">
        <f>'BASE TONERS'!A151</f>
        <v>NULL0000000000146</v>
      </c>
      <c r="B150" s="14" t="str">
        <f>IF(ISBLANK('BASE TONERS'!B151),"",'BASE TONERS'!B151)</f>
        <v/>
      </c>
      <c r="C150" s="14"/>
      <c r="D150" s="67">
        <v>0</v>
      </c>
      <c r="E150" s="65">
        <f ca="1">SUMIF('JOURNAL STOCKS'!$B$7:$E$198,'ETAT DES STOCKS'!A150,'JOURNAL STOCKS'!$D$7:$D$198)</f>
        <v>0</v>
      </c>
      <c r="F150" s="65">
        <f ca="1">SUMIF('JOURNAL STOCKS'!$B$7:$E$198,'ETAT DES STOCKS'!A150,'JOURNAL STOCKS'!$E$7:$E$198)</f>
        <v>0</v>
      </c>
      <c r="G150" s="63">
        <f t="shared" ca="1" si="4"/>
        <v>0</v>
      </c>
    </row>
    <row r="151" spans="1:7" x14ac:dyDescent="0.25">
      <c r="A151" s="14" t="str">
        <f>'BASE TONERS'!A152</f>
        <v>NULL0000000000147</v>
      </c>
      <c r="B151" s="14" t="str">
        <f>IF(ISBLANK('BASE TONERS'!B152),"",'BASE TONERS'!B152)</f>
        <v/>
      </c>
      <c r="C151" s="14"/>
      <c r="D151" s="67">
        <v>0</v>
      </c>
      <c r="E151" s="65">
        <f ca="1">SUMIF('JOURNAL STOCKS'!$B$7:$E$198,'ETAT DES STOCKS'!A151,'JOURNAL STOCKS'!$D$7:$D$198)</f>
        <v>0</v>
      </c>
      <c r="F151" s="65">
        <f ca="1">SUMIF('JOURNAL STOCKS'!$B$7:$E$198,'ETAT DES STOCKS'!A151,'JOURNAL STOCKS'!$E$7:$E$198)</f>
        <v>0</v>
      </c>
      <c r="G151" s="63">
        <f t="shared" ca="1" si="4"/>
        <v>0</v>
      </c>
    </row>
    <row r="152" spans="1:7" x14ac:dyDescent="0.25">
      <c r="A152" s="14" t="str">
        <f>'BASE TONERS'!A153</f>
        <v>NULL0000000000148</v>
      </c>
      <c r="B152" s="14" t="str">
        <f>IF(ISBLANK('BASE TONERS'!B153),"",'BASE TONERS'!B153)</f>
        <v/>
      </c>
      <c r="C152" s="14"/>
      <c r="D152" s="67">
        <v>0</v>
      </c>
      <c r="E152" s="65">
        <f ca="1">SUMIF('JOURNAL STOCKS'!$B$7:$E$198,'ETAT DES STOCKS'!A152,'JOURNAL STOCKS'!$D$7:$D$198)</f>
        <v>0</v>
      </c>
      <c r="F152" s="65">
        <f ca="1">SUMIF('JOURNAL STOCKS'!$B$7:$E$198,'ETAT DES STOCKS'!A152,'JOURNAL STOCKS'!$E$7:$E$198)</f>
        <v>0</v>
      </c>
      <c r="G152" s="63">
        <f t="shared" ca="1" si="4"/>
        <v>0</v>
      </c>
    </row>
    <row r="153" spans="1:7" x14ac:dyDescent="0.25">
      <c r="D153" s="68"/>
    </row>
    <row r="154" spans="1:7" x14ac:dyDescent="0.25">
      <c r="D154" s="68"/>
    </row>
  </sheetData>
  <autoFilter ref="A5:J5" xr:uid="{00000000-0001-0000-0200-000000000000}">
    <sortState xmlns:xlrd2="http://schemas.microsoft.com/office/spreadsheetml/2017/richdata2" ref="A6:J153">
      <sortCondition sortBy="cellColor" ref="A5" dxfId="0"/>
    </sortState>
  </autoFilter>
  <conditionalFormatting sqref="G25:I33 G38:I54 G63:I152 G57:I57 G6:I22">
    <cfRule type="colorScale" priority="1">
      <colorScale>
        <cfvo type="num" val="1"/>
        <cfvo type="num" val="2"/>
        <color rgb="FFFF0000"/>
        <color rgb="FFFFEF9C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41" fitToHeight="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4D733-DA84-4BD1-B4F7-E3D23DCD5B65}">
  <dimension ref="A1:E1"/>
  <sheetViews>
    <sheetView workbookViewId="0">
      <selection sqref="A1:E1"/>
    </sheetView>
  </sheetViews>
  <sheetFormatPr baseColWidth="10" defaultColWidth="9.140625" defaultRowHeight="15" x14ac:dyDescent="0.25"/>
  <sheetData>
    <row r="1" spans="1:5" x14ac:dyDescent="0.25">
      <c r="A1" s="20">
        <v>44811</v>
      </c>
      <c r="B1" s="15" t="s">
        <v>69</v>
      </c>
      <c r="C1" s="25" t="str">
        <f>IF(ISERROR(VLOOKUP(B1,'BASE TONERS'!$A$6:$B$153,2,0)),"",VLOOKUP(B1,'BASE TONERS'!$A$6:$B$153,2,0))</f>
        <v>HP LaserJet P1102</v>
      </c>
      <c r="D1" s="15">
        <v>0</v>
      </c>
      <c r="E1" s="15">
        <v>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AD21C85-168D-45DE-BC7E-16BF9F8D4E04}">
          <x14:formula1>
            <xm:f>'BASE TONERS'!$A$6:$A$153</xm:f>
          </x14:formula1>
          <xm:sqref>B1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4B1A72148C1749A5807911F719AFA9" ma:contentTypeVersion="14" ma:contentTypeDescription="Crée un document." ma:contentTypeScope="" ma:versionID="06d2c884cf010182dfdc33182ef62902">
  <xsd:schema xmlns:xsd="http://www.w3.org/2001/XMLSchema" xmlns:xs="http://www.w3.org/2001/XMLSchema" xmlns:p="http://schemas.microsoft.com/office/2006/metadata/properties" xmlns:ns2="915b85a4-b651-4d41-9360-524862fcfe94" xmlns:ns3="41777ba2-5820-4fd1-a6a7-852adf78ffdb" targetNamespace="http://schemas.microsoft.com/office/2006/metadata/properties" ma:root="true" ma:fieldsID="338584ec9ee9fe5017398a40ed52e07d" ns2:_="" ns3:_="">
    <xsd:import namespace="915b85a4-b651-4d41-9360-524862fcfe94"/>
    <xsd:import namespace="41777ba2-5820-4fd1-a6a7-852adf78ff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5b85a4-b651-4d41-9360-524862fcfe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17" nillable="true" ma:displayName="État de validation" ma:internalName="_x00c9_tat_x0020_de_x0020_validation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33bd0671-541a-4421-aa7b-d0aa4e2e912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777ba2-5820-4fd1-a6a7-852adf78ffd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88674289-64b8-41a7-8d8b-17aa475ba82c}" ma:internalName="TaxCatchAll" ma:showField="CatchAllData" ma:web="41777ba2-5820-4fd1-a6a7-852adf78ff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915b85a4-b651-4d41-9360-524862fcfe94" xsi:nil="true"/>
    <lcf76f155ced4ddcb4097134ff3c332f xmlns="915b85a4-b651-4d41-9360-524862fcfe94">
      <Terms xmlns="http://schemas.microsoft.com/office/infopath/2007/PartnerControls"/>
    </lcf76f155ced4ddcb4097134ff3c332f>
    <TaxCatchAll xmlns="41777ba2-5820-4fd1-a6a7-852adf78ffdb" xsi:nil="true"/>
    <SharedWithUsers xmlns="41777ba2-5820-4fd1-a6a7-852adf78ffdb">
      <UserInfo>
        <DisplayName>Amine EL HOUDAIGUI</DisplayName>
        <AccountId>14</AccountId>
        <AccountType/>
      </UserInfo>
      <UserInfo>
        <DisplayName>Mohammed Talssi</DisplayName>
        <AccountId>12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38F09FB1-6A78-40E0-A65A-348286730B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5b85a4-b651-4d41-9360-524862fcfe94"/>
    <ds:schemaRef ds:uri="41777ba2-5820-4fd1-a6a7-852adf78ff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FA12A7-9CBF-4946-8AA1-077E3AEE3BA4}">
  <ds:schemaRefs>
    <ds:schemaRef ds:uri="http://schemas.microsoft.com/office/2006/metadata/properties"/>
    <ds:schemaRef ds:uri="http://schemas.microsoft.com/office/infopath/2007/PartnerControls"/>
    <ds:schemaRef ds:uri="915b85a4-b651-4d41-9360-524862fcfe94"/>
    <ds:schemaRef ds:uri="41777ba2-5820-4fd1-a6a7-852adf78ffdb"/>
  </ds:schemaRefs>
</ds:datastoreItem>
</file>

<file path=customXml/itemProps3.xml><?xml version="1.0" encoding="utf-8"?>
<ds:datastoreItem xmlns:ds="http://schemas.openxmlformats.org/officeDocument/2006/customXml" ds:itemID="{99EF2A1A-5364-4FF1-8410-2EE248D850D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403458E-E742-4BE0-8E22-010F6397DAA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3</vt:i4>
      </vt:variant>
    </vt:vector>
  </HeadingPairs>
  <TitlesOfParts>
    <vt:vector size="7" baseType="lpstr">
      <vt:lpstr>BASE TONERS</vt:lpstr>
      <vt:lpstr>JOURNAL STOCKS</vt:lpstr>
      <vt:lpstr>ETAT DES STOCKS</vt:lpstr>
      <vt:lpstr>Feuil1</vt:lpstr>
      <vt:lpstr>'BASE TONERS'!Zone_d_impression</vt:lpstr>
      <vt:lpstr>'ETAT DES STOCKS'!Zone_d_impression</vt:lpstr>
      <vt:lpstr>'JOURNAL STOCKS'!Zone_d_impression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Jean-Marie Bugarel</dc:creator>
  <cp:keywords/>
  <dc:description/>
  <cp:lastModifiedBy>TLSIMO</cp:lastModifiedBy>
  <cp:revision/>
  <dcterms:created xsi:type="dcterms:W3CDTF">2017-03-13T12:30:15Z</dcterms:created>
  <dcterms:modified xsi:type="dcterms:W3CDTF">2023-06-26T20:39:12Z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0x010100064B1A72148C1749A5807911F719AFA9</vt:lpwstr>
  </property>
  <property fmtid="{D5CDD505-2E9C-101B-9397-08002B2CF9AE}" pid="3" name="MediaServiceImageTags">
    <vt:lpwstr/>
  </property>
</Properties>
</file>