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vail Didier\ENTREPRISE\CONGO KIN\ETS DML\LOCATION APPARTEMENTS\"/>
    </mc:Choice>
  </mc:AlternateContent>
  <xr:revisionPtr revIDLastSave="0" documentId="13_ncr:1_{6489EDAF-5282-475B-8F02-50B904A1986C}" xr6:coauthVersionLast="45" xr6:coauthVersionMax="45" xr10:uidLastSave="{00000000-0000-0000-0000-000000000000}"/>
  <bookViews>
    <workbookView xWindow="-110" yWindow="-110" windowWidth="19420" windowHeight="10300" xr2:uid="{00000000-000D-0000-FFFF-FFFF00000000}"/>
  </bookViews>
  <sheets>
    <sheet name="Synthèse" sheetId="4" r:id="rId1"/>
    <sheet name="WANGATA" sheetId="1" r:id="rId2"/>
    <sheet name="METEO" sheetId="2" r:id="rId3"/>
    <sheet name="KAUKA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4" l="1"/>
  <c r="F13" i="4"/>
  <c r="G13" i="4"/>
  <c r="H13" i="4"/>
  <c r="I13" i="4"/>
  <c r="J13" i="4"/>
  <c r="K13" i="4"/>
  <c r="L13" i="4"/>
  <c r="M13" i="4"/>
  <c r="N13" i="4"/>
  <c r="O13" i="4"/>
  <c r="D6" i="4" l="1"/>
  <c r="D7" i="4"/>
  <c r="D8" i="4"/>
  <c r="D9" i="4"/>
  <c r="D10" i="4"/>
  <c r="D11" i="4"/>
  <c r="D12" i="4"/>
  <c r="D13" i="4"/>
  <c r="D5" i="4"/>
  <c r="E24" i="4" l="1"/>
  <c r="F24" i="4"/>
  <c r="G24" i="4"/>
  <c r="H24" i="4"/>
  <c r="I24" i="4"/>
  <c r="J24" i="4"/>
  <c r="D23" i="4"/>
  <c r="E23" i="4"/>
  <c r="F23" i="4"/>
  <c r="G23" i="4"/>
  <c r="H23" i="4"/>
  <c r="I23" i="4"/>
  <c r="J23" i="4"/>
  <c r="K23" i="4"/>
  <c r="L23" i="4"/>
  <c r="M23" i="4"/>
  <c r="N23" i="4"/>
  <c r="O23" i="4"/>
  <c r="E22" i="4"/>
  <c r="F22" i="4"/>
  <c r="G22" i="4"/>
  <c r="H22" i="4"/>
  <c r="I22" i="4"/>
  <c r="J22" i="4"/>
  <c r="K22" i="4"/>
  <c r="L22" i="4"/>
  <c r="M22" i="4"/>
  <c r="N22" i="4"/>
  <c r="O22" i="4"/>
  <c r="D22" i="4"/>
  <c r="G20" i="4"/>
  <c r="H20" i="4"/>
  <c r="I20" i="4"/>
  <c r="J20" i="4"/>
  <c r="G14" i="4"/>
  <c r="G25" i="4" s="1"/>
  <c r="H14" i="4"/>
  <c r="H25" i="4" s="1"/>
  <c r="I14" i="4"/>
  <c r="I25" i="4" s="1"/>
  <c r="J14" i="4"/>
  <c r="J25" i="4" s="1"/>
  <c r="D17" i="4"/>
  <c r="E17" i="4"/>
  <c r="F17" i="4"/>
  <c r="G17" i="4"/>
  <c r="H17" i="4"/>
  <c r="I17" i="4"/>
  <c r="J17" i="4"/>
  <c r="K17" i="4"/>
  <c r="L17" i="4"/>
  <c r="M17" i="4"/>
  <c r="N17" i="4"/>
  <c r="O17" i="4"/>
  <c r="D18" i="4"/>
  <c r="E18" i="4"/>
  <c r="F18" i="4"/>
  <c r="G18" i="4"/>
  <c r="H18" i="4"/>
  <c r="I18" i="4"/>
  <c r="J18" i="4"/>
  <c r="K18" i="4"/>
  <c r="L18" i="4"/>
  <c r="M18" i="4"/>
  <c r="N18" i="4"/>
  <c r="O18" i="4"/>
  <c r="D19" i="4"/>
  <c r="E19" i="4"/>
  <c r="F19" i="4"/>
  <c r="G19" i="4"/>
  <c r="H19" i="4"/>
  <c r="I19" i="4"/>
  <c r="J19" i="4"/>
  <c r="K19" i="4"/>
  <c r="L19" i="4"/>
  <c r="M19" i="4"/>
  <c r="N19" i="4"/>
  <c r="O19" i="4"/>
  <c r="E16" i="4"/>
  <c r="F16" i="4"/>
  <c r="G16" i="4"/>
  <c r="H16" i="4"/>
  <c r="I16" i="4"/>
  <c r="J16" i="4"/>
  <c r="K16" i="4"/>
  <c r="L16" i="4"/>
  <c r="M16" i="4"/>
  <c r="N16" i="4"/>
  <c r="O16" i="4"/>
  <c r="D16" i="4"/>
  <c r="C14" i="4"/>
  <c r="E6" i="4"/>
  <c r="F6" i="4"/>
  <c r="G6" i="4"/>
  <c r="H6" i="4"/>
  <c r="I6" i="4"/>
  <c r="J6" i="4"/>
  <c r="K6" i="4"/>
  <c r="L6" i="4"/>
  <c r="M6" i="4"/>
  <c r="N6" i="4"/>
  <c r="O6" i="4"/>
  <c r="E7" i="4"/>
  <c r="F7" i="4"/>
  <c r="G7" i="4"/>
  <c r="H7" i="4"/>
  <c r="I7" i="4"/>
  <c r="J7" i="4"/>
  <c r="K7" i="4"/>
  <c r="L7" i="4"/>
  <c r="M7" i="4"/>
  <c r="N7" i="4"/>
  <c r="O7" i="4"/>
  <c r="E8" i="4"/>
  <c r="F8" i="4"/>
  <c r="G8" i="4"/>
  <c r="H8" i="4"/>
  <c r="I8" i="4"/>
  <c r="J8" i="4"/>
  <c r="K8" i="4"/>
  <c r="L8" i="4"/>
  <c r="M8" i="4"/>
  <c r="N8" i="4"/>
  <c r="O8" i="4"/>
  <c r="E9" i="4"/>
  <c r="F9" i="4"/>
  <c r="G9" i="4"/>
  <c r="H9" i="4"/>
  <c r="I9" i="4"/>
  <c r="J9" i="4"/>
  <c r="K9" i="4"/>
  <c r="L9" i="4"/>
  <c r="M9" i="4"/>
  <c r="N9" i="4"/>
  <c r="O9" i="4"/>
  <c r="E10" i="4"/>
  <c r="F10" i="4"/>
  <c r="G10" i="4"/>
  <c r="H10" i="4"/>
  <c r="I10" i="4"/>
  <c r="J10" i="4"/>
  <c r="K10" i="4"/>
  <c r="L10" i="4"/>
  <c r="M10" i="4"/>
  <c r="N10" i="4"/>
  <c r="O10" i="4"/>
  <c r="E11" i="4"/>
  <c r="F11" i="4"/>
  <c r="G11" i="4"/>
  <c r="H11" i="4"/>
  <c r="I11" i="4"/>
  <c r="J11" i="4"/>
  <c r="K11" i="4"/>
  <c r="L11" i="4"/>
  <c r="M11" i="4"/>
  <c r="N11" i="4"/>
  <c r="O11" i="4"/>
  <c r="E12" i="4"/>
  <c r="F12" i="4"/>
  <c r="G12" i="4"/>
  <c r="H12" i="4"/>
  <c r="I12" i="4"/>
  <c r="J12" i="4"/>
  <c r="K12" i="4"/>
  <c r="L12" i="4"/>
  <c r="M12" i="4"/>
  <c r="N12" i="4"/>
  <c r="O12" i="4"/>
  <c r="E5" i="4"/>
  <c r="F5" i="4"/>
  <c r="G5" i="4"/>
  <c r="H5" i="4"/>
  <c r="I5" i="4"/>
  <c r="J5" i="4"/>
  <c r="K5" i="4"/>
  <c r="L5" i="4"/>
  <c r="M5" i="4"/>
  <c r="N5" i="4"/>
  <c r="O5" i="4"/>
  <c r="Q11" i="3"/>
  <c r="R11" i="3"/>
  <c r="S11" i="3"/>
  <c r="T11" i="3"/>
  <c r="J2" i="3"/>
  <c r="K2" i="3" s="1"/>
  <c r="L2" i="3" s="1"/>
  <c r="M2" i="3" s="1"/>
  <c r="N2" i="3" s="1"/>
  <c r="O2" i="3" s="1"/>
  <c r="P2" i="3" s="1"/>
  <c r="Q2" i="3" s="1"/>
  <c r="R2" i="3" s="1"/>
  <c r="S2" i="3" s="1"/>
  <c r="T2" i="3" s="1"/>
  <c r="F20" i="4" l="1"/>
  <c r="F14" i="4"/>
  <c r="F25" i="4" s="1"/>
  <c r="E20" i="4"/>
  <c r="I12" i="1"/>
  <c r="E14" i="4" s="1"/>
  <c r="H12" i="1"/>
  <c r="I2" i="1"/>
  <c r="J2" i="1" s="1"/>
  <c r="K2" i="1" s="1"/>
  <c r="L2" i="1" s="1"/>
  <c r="M2" i="1" s="1"/>
  <c r="N2" i="1" s="1"/>
  <c r="O2" i="1" s="1"/>
  <c r="P2" i="1" s="1"/>
  <c r="Q2" i="1" s="1"/>
  <c r="R2" i="1" s="1"/>
  <c r="S2" i="1" s="1"/>
  <c r="M2" i="2"/>
  <c r="N2" i="2" s="1"/>
  <c r="O2" i="2" s="1"/>
  <c r="P2" i="2" s="1"/>
  <c r="Q2" i="2" s="1"/>
  <c r="R2" i="2" s="1"/>
  <c r="S2" i="2" s="1"/>
  <c r="T2" i="2" s="1"/>
  <c r="U2" i="2" s="1"/>
  <c r="V2" i="2" s="1"/>
  <c r="W2" i="2" s="1"/>
  <c r="E25" i="4" l="1"/>
  <c r="P12" i="1"/>
  <c r="G5" i="1"/>
  <c r="F5" i="1"/>
  <c r="Q12" i="1" l="1"/>
  <c r="G9" i="1"/>
  <c r="G8" i="1"/>
  <c r="F9" i="1"/>
  <c r="F8" i="1"/>
  <c r="S12" i="1" l="1"/>
  <c r="R12" i="1"/>
  <c r="L12" i="1" l="1"/>
  <c r="J12" i="1" l="1"/>
  <c r="O24" i="4" l="1"/>
  <c r="N24" i="4"/>
  <c r="D24" i="4" l="1"/>
  <c r="C12" i="1"/>
  <c r="C6" i="4"/>
  <c r="C7" i="4"/>
  <c r="C8" i="4"/>
  <c r="C9" i="4"/>
  <c r="C10" i="4"/>
  <c r="C11" i="4"/>
  <c r="C12" i="4"/>
  <c r="C13" i="4"/>
  <c r="L14" i="4"/>
  <c r="F11" i="1"/>
  <c r="G12" i="1"/>
  <c r="M24" i="4"/>
  <c r="L24" i="4"/>
  <c r="F4" i="1"/>
  <c r="K24" i="4"/>
  <c r="G4" i="2"/>
  <c r="C7" i="2"/>
  <c r="G5" i="2"/>
  <c r="D20" i="4" l="1"/>
  <c r="M14" i="4"/>
  <c r="M12" i="1"/>
  <c r="K20" i="4"/>
  <c r="D14" i="4"/>
  <c r="H6" i="2"/>
  <c r="L20" i="4" l="1"/>
  <c r="L25" i="4" s="1"/>
  <c r="D25" i="4"/>
  <c r="C23" i="4"/>
  <c r="C22" i="4"/>
  <c r="B23" i="4"/>
  <c r="B22" i="4"/>
  <c r="C17" i="4"/>
  <c r="C18" i="4"/>
  <c r="C19" i="4"/>
  <c r="C16" i="4"/>
  <c r="B17" i="4"/>
  <c r="B18" i="4"/>
  <c r="B19" i="4"/>
  <c r="B16" i="4"/>
  <c r="C5" i="4"/>
  <c r="B6" i="4"/>
  <c r="B7" i="4"/>
  <c r="B8" i="4"/>
  <c r="B9" i="4"/>
  <c r="B10" i="4"/>
  <c r="B11" i="4"/>
  <c r="B12" i="4"/>
  <c r="B13" i="4"/>
  <c r="B5" i="4"/>
  <c r="G7" i="2"/>
  <c r="H5" i="2"/>
  <c r="F6" i="2"/>
  <c r="F5" i="2"/>
  <c r="C24" i="4" l="1"/>
  <c r="N14" i="4"/>
  <c r="O14" i="4"/>
  <c r="C20" i="4"/>
  <c r="M20" i="4"/>
  <c r="M25" i="4" s="1"/>
  <c r="F3" i="3"/>
  <c r="H3" i="3" s="1"/>
  <c r="H3" i="2"/>
  <c r="F4" i="2"/>
  <c r="F3" i="2"/>
  <c r="P11" i="3"/>
  <c r="O11" i="3"/>
  <c r="N11" i="3"/>
  <c r="M11" i="3"/>
  <c r="L11" i="3"/>
  <c r="K11" i="3"/>
  <c r="J11" i="3"/>
  <c r="I11" i="3"/>
  <c r="O7" i="2"/>
  <c r="N7" i="2"/>
  <c r="M7" i="2"/>
  <c r="L7" i="2"/>
  <c r="K7" i="2"/>
  <c r="J7" i="2"/>
  <c r="N12" i="1"/>
  <c r="O12" i="1"/>
  <c r="C25" i="4" l="1"/>
  <c r="P7" i="2"/>
  <c r="N20" i="4"/>
  <c r="N25" i="4" s="1"/>
  <c r="I7" i="2"/>
  <c r="H4" i="2"/>
  <c r="H7" i="2" s="1"/>
  <c r="H11" i="3"/>
  <c r="R7" i="2" l="1"/>
  <c r="Q7" i="2"/>
  <c r="O20" i="4"/>
  <c r="O25" i="4" s="1"/>
  <c r="S7" i="2" l="1"/>
  <c r="T7" i="2" l="1"/>
  <c r="U7" i="2" l="1"/>
  <c r="V7" i="2" l="1"/>
  <c r="W7" i="2"/>
  <c r="K14" i="4"/>
  <c r="K25" i="4" s="1"/>
  <c r="K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G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Reste à payer 700$</t>
        </r>
      </text>
    </comment>
    <comment ref="G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sur 4750$ j'ai reçu 4000$ il reste à payer 750$</t>
        </r>
      </text>
    </comment>
  </commentList>
</comments>
</file>

<file path=xl/sharedStrings.xml><?xml version="1.0" encoding="utf-8"?>
<sst xmlns="http://schemas.openxmlformats.org/spreadsheetml/2006/main" count="75" uniqueCount="52">
  <si>
    <t>Loyer</t>
  </si>
  <si>
    <t>Eau/courant</t>
  </si>
  <si>
    <t>Gardien</t>
  </si>
  <si>
    <t>Garantie</t>
  </si>
  <si>
    <t>1ier loyer</t>
  </si>
  <si>
    <t>Total perçu</t>
  </si>
  <si>
    <t>1.1 1ier étage droit</t>
  </si>
  <si>
    <t>1.2 1ier étage Gauche</t>
  </si>
  <si>
    <t>2.1 2ième étage droit</t>
  </si>
  <si>
    <t>2.2 2ième étage Gauche</t>
  </si>
  <si>
    <t>4.2 4ième étage Gauche</t>
  </si>
  <si>
    <t>4.1 4ième étage droit</t>
  </si>
  <si>
    <t>3.2 3ième étage Gauche</t>
  </si>
  <si>
    <t>3.1 3ième étage droit</t>
  </si>
  <si>
    <t xml:space="preserve">Nom </t>
  </si>
  <si>
    <t>Total</t>
  </si>
  <si>
    <t>Appartement</t>
  </si>
  <si>
    <t>Gestion de location des appartements à l'immeuble Wangata</t>
  </si>
  <si>
    <t>Gestion de location des appartements à l'immeuble Météo</t>
  </si>
  <si>
    <t>Gestion de location des appartements à l'immeuble Kauka</t>
  </si>
  <si>
    <t>0.1 Local RDC</t>
  </si>
  <si>
    <t>1.1 1ier étage Gauche</t>
  </si>
  <si>
    <t>1.2 2ième étage droit</t>
  </si>
  <si>
    <t>0.1 RDC droit</t>
  </si>
  <si>
    <t>0.2 Rdc gauche</t>
  </si>
  <si>
    <t>Solde</t>
  </si>
  <si>
    <t>Boutique</t>
  </si>
  <si>
    <t>0.1 Local RDC New Cambodge</t>
  </si>
  <si>
    <t>1.1 1ier étage New Cambodge</t>
  </si>
  <si>
    <t>Tony ELEBE ma Ekonzo</t>
  </si>
  <si>
    <t>partagé</t>
  </si>
  <si>
    <t>Wangata</t>
  </si>
  <si>
    <t>Météo</t>
  </si>
  <si>
    <t>Kauka</t>
  </si>
  <si>
    <t>Total Loyer/mois</t>
  </si>
  <si>
    <t>S/total</t>
  </si>
  <si>
    <t>Synthèse revenus locatifs</t>
  </si>
  <si>
    <t>Landry</t>
  </si>
  <si>
    <t>Pasteur</t>
  </si>
  <si>
    <t>Jérémie VUNGERE</t>
  </si>
  <si>
    <t>DG</t>
  </si>
  <si>
    <t>Loyer anticipatif</t>
  </si>
  <si>
    <t>Jeandedieu NGAGANO</t>
  </si>
  <si>
    <t>SALOMON KABONGO</t>
  </si>
  <si>
    <t>Arnold KITUKA</t>
  </si>
  <si>
    <t>Mellyssa LEPYRA</t>
  </si>
  <si>
    <t>Sandra (Niella)</t>
  </si>
  <si>
    <t>Higor MAMPUYA</t>
  </si>
  <si>
    <t>FITEC</t>
  </si>
  <si>
    <t>RETARD 1 MOIS EN 2021</t>
  </si>
  <si>
    <t>RETARD 2 MOIS EN 2021</t>
  </si>
  <si>
    <t>RCDP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</si>
</sst>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??_ ;_-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1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3" xfId="0" applyBorder="1"/>
    <xf numFmtId="0" fontId="0" fillId="0" borderId="24" xfId="0" applyBorder="1"/>
    <xf numFmtId="0" fontId="4" fillId="0" borderId="16" xfId="0" applyFont="1" applyBorder="1" applyAlignment="1">
      <alignment horizontal="right"/>
    </xf>
    <xf numFmtId="0" fontId="4" fillId="0" borderId="18" xfId="0" applyFont="1" applyBorder="1"/>
    <xf numFmtId="0" fontId="3" fillId="2" borderId="22" xfId="0" applyFont="1" applyFill="1" applyBorder="1" applyAlignment="1">
      <alignment horizontal="center"/>
    </xf>
    <xf numFmtId="164" fontId="3" fillId="2" borderId="19" xfId="0" applyNumberFormat="1" applyFont="1" applyFill="1" applyBorder="1" applyAlignment="1">
      <alignment horizontal="center"/>
    </xf>
    <xf numFmtId="0" fontId="0" fillId="3" borderId="0" xfId="0" applyFill="1"/>
    <xf numFmtId="0" fontId="1" fillId="0" borderId="22" xfId="0" applyFont="1" applyBorder="1"/>
    <xf numFmtId="0" fontId="1" fillId="0" borderId="26" xfId="0" applyFont="1" applyBorder="1"/>
    <xf numFmtId="0" fontId="1" fillId="0" borderId="27" xfId="0" applyFont="1" applyBorder="1"/>
    <xf numFmtId="0" fontId="4" fillId="0" borderId="19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31" xfId="0" applyBorder="1"/>
    <xf numFmtId="17" fontId="1" fillId="0" borderId="20" xfId="0" applyNumberFormat="1" applyFont="1" applyBorder="1" applyAlignment="1">
      <alignment horizontal="center"/>
    </xf>
    <xf numFmtId="17" fontId="1" fillId="0" borderId="19" xfId="0" applyNumberFormat="1" applyFont="1" applyBorder="1" applyAlignment="1">
      <alignment horizontal="center"/>
    </xf>
    <xf numFmtId="0" fontId="0" fillId="0" borderId="32" xfId="0" applyBorder="1"/>
    <xf numFmtId="0" fontId="0" fillId="0" borderId="19" xfId="0" applyBorder="1"/>
    <xf numFmtId="0" fontId="1" fillId="4" borderId="0" xfId="0" applyFont="1" applyFill="1"/>
    <xf numFmtId="0" fontId="0" fillId="0" borderId="33" xfId="0" applyBorder="1"/>
    <xf numFmtId="0" fontId="0" fillId="0" borderId="29" xfId="0" applyBorder="1"/>
    <xf numFmtId="0" fontId="0" fillId="0" borderId="34" xfId="0" applyBorder="1"/>
    <xf numFmtId="0" fontId="0" fillId="4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35" xfId="0" applyBorder="1"/>
    <xf numFmtId="0" fontId="0" fillId="0" borderId="21" xfId="0" applyBorder="1"/>
    <xf numFmtId="0" fontId="0" fillId="2" borderId="1" xfId="0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3" borderId="29" xfId="0" applyFon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5"/>
  <sheetViews>
    <sheetView tabSelected="1" workbookViewId="0">
      <selection activeCell="E4" sqref="E4"/>
    </sheetView>
  </sheetViews>
  <sheetFormatPr baseColWidth="10" defaultRowHeight="14.5" x14ac:dyDescent="0.35"/>
  <cols>
    <col min="2" max="2" width="25.7265625" bestFit="1" customWidth="1"/>
    <col min="3" max="3" width="12.453125" bestFit="1" customWidth="1"/>
    <col min="5" max="6" width="9.26953125" bestFit="1" customWidth="1"/>
    <col min="7" max="15" width="7.453125" customWidth="1"/>
  </cols>
  <sheetData>
    <row r="2" spans="2:15" ht="15" thickBot="1" x14ac:dyDescent="0.4"/>
    <row r="3" spans="2:15" ht="19" thickBot="1" x14ac:dyDescent="0.5">
      <c r="B3" s="59" t="s">
        <v>36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1"/>
    </row>
    <row r="4" spans="2:15" ht="15" thickBot="1" x14ac:dyDescent="0.4">
      <c r="B4" s="55" t="s">
        <v>31</v>
      </c>
      <c r="C4" s="56"/>
      <c r="D4" s="38">
        <v>44562</v>
      </c>
      <c r="E4" s="38">
        <v>44593</v>
      </c>
      <c r="F4" s="38">
        <v>44621</v>
      </c>
      <c r="G4" s="38">
        <v>44652</v>
      </c>
      <c r="H4" s="38">
        <v>44682</v>
      </c>
      <c r="I4" s="38">
        <v>44713</v>
      </c>
      <c r="J4" s="38">
        <v>44743</v>
      </c>
      <c r="K4" s="38">
        <v>44774</v>
      </c>
      <c r="L4" s="38">
        <v>44805</v>
      </c>
      <c r="M4" s="38">
        <v>44835</v>
      </c>
      <c r="N4" s="38">
        <v>44866</v>
      </c>
      <c r="O4" s="39">
        <v>44896</v>
      </c>
    </row>
    <row r="5" spans="2:15" x14ac:dyDescent="0.35">
      <c r="B5" s="9" t="str">
        <f>WANGATA!A3</f>
        <v>0.1 Local RDC</v>
      </c>
      <c r="C5" s="11">
        <f>WANGATA!C3</f>
        <v>0</v>
      </c>
      <c r="D5" s="20">
        <f>WANGATA!H3</f>
        <v>0</v>
      </c>
      <c r="E5" s="20">
        <f>WANGATA!I4</f>
        <v>500</v>
      </c>
      <c r="F5" s="20">
        <f>WANGATA!J4</f>
        <v>500</v>
      </c>
      <c r="G5" s="20">
        <f>WANGATA!K4</f>
        <v>0</v>
      </c>
      <c r="H5" s="20">
        <f>WANGATA!L4</f>
        <v>0</v>
      </c>
      <c r="I5" s="20">
        <f>WANGATA!M4</f>
        <v>0</v>
      </c>
      <c r="J5" s="20">
        <f>WANGATA!N4</f>
        <v>0</v>
      </c>
      <c r="K5" s="20">
        <f>WANGATA!O4</f>
        <v>0</v>
      </c>
      <c r="L5" s="20">
        <f>WANGATA!P4</f>
        <v>0</v>
      </c>
      <c r="M5" s="20">
        <f>WANGATA!Q4</f>
        <v>0</v>
      </c>
      <c r="N5" s="20">
        <f>WANGATA!R4</f>
        <v>0</v>
      </c>
      <c r="O5" s="52">
        <f>WANGATA!S4</f>
        <v>0</v>
      </c>
    </row>
    <row r="6" spans="2:15" x14ac:dyDescent="0.35">
      <c r="B6" s="4" t="str">
        <f>WANGATA!A4</f>
        <v>1.1 1ier étage droit</v>
      </c>
      <c r="C6" s="5">
        <f>WANGATA!C4</f>
        <v>500</v>
      </c>
      <c r="D6" s="9">
        <f>WANGATA!H4</f>
        <v>500</v>
      </c>
      <c r="E6" s="9">
        <f>WANGATA!I5</f>
        <v>0</v>
      </c>
      <c r="F6" s="9">
        <f>WANGATA!J5</f>
        <v>500</v>
      </c>
      <c r="G6" s="9">
        <f>WANGATA!K5</f>
        <v>0</v>
      </c>
      <c r="H6" s="9">
        <f>WANGATA!L5</f>
        <v>0</v>
      </c>
      <c r="I6" s="9">
        <f>WANGATA!M5</f>
        <v>0</v>
      </c>
      <c r="J6" s="9">
        <f>WANGATA!N5</f>
        <v>0</v>
      </c>
      <c r="K6" s="9">
        <f>WANGATA!O5</f>
        <v>0</v>
      </c>
      <c r="L6" s="9">
        <f>WANGATA!P5</f>
        <v>0</v>
      </c>
      <c r="M6" s="9">
        <f>WANGATA!Q5</f>
        <v>0</v>
      </c>
      <c r="N6" s="9">
        <f>WANGATA!R5</f>
        <v>0</v>
      </c>
      <c r="O6" s="37">
        <f>WANGATA!S5</f>
        <v>0</v>
      </c>
    </row>
    <row r="7" spans="2:15" x14ac:dyDescent="0.35">
      <c r="B7" s="4" t="str">
        <f>WANGATA!A5</f>
        <v>1.2 1ier étage Gauche</v>
      </c>
      <c r="C7" s="5">
        <f>WANGATA!C5</f>
        <v>500</v>
      </c>
      <c r="D7" s="9">
        <f>WANGATA!H5</f>
        <v>500</v>
      </c>
      <c r="E7" s="9">
        <f>WANGATA!I6</f>
        <v>500</v>
      </c>
      <c r="F7" s="9">
        <f>WANGATA!J6</f>
        <v>500</v>
      </c>
      <c r="G7" s="9">
        <f>WANGATA!K6</f>
        <v>0</v>
      </c>
      <c r="H7" s="9">
        <f>WANGATA!L6</f>
        <v>0</v>
      </c>
      <c r="I7" s="9">
        <f>WANGATA!M6</f>
        <v>0</v>
      </c>
      <c r="J7" s="9">
        <f>WANGATA!N6</f>
        <v>0</v>
      </c>
      <c r="K7" s="9">
        <f>WANGATA!O6</f>
        <v>0</v>
      </c>
      <c r="L7" s="9">
        <f>WANGATA!P6</f>
        <v>0</v>
      </c>
      <c r="M7" s="9">
        <f>WANGATA!Q6</f>
        <v>0</v>
      </c>
      <c r="N7" s="9">
        <f>WANGATA!R6</f>
        <v>0</v>
      </c>
      <c r="O7" s="37">
        <f>WANGATA!S6</f>
        <v>0</v>
      </c>
    </row>
    <row r="8" spans="2:15" x14ac:dyDescent="0.35">
      <c r="B8" s="4" t="str">
        <f>WANGATA!A6</f>
        <v>2.1 2ième étage droit</v>
      </c>
      <c r="C8" s="5">
        <f>WANGATA!C6</f>
        <v>500</v>
      </c>
      <c r="D8" s="9">
        <f>WANGATA!H6</f>
        <v>500</v>
      </c>
      <c r="E8" s="9">
        <f>WANGATA!I7</f>
        <v>500</v>
      </c>
      <c r="F8" s="9">
        <f>WANGATA!J7</f>
        <v>500</v>
      </c>
      <c r="G8" s="9">
        <f>WANGATA!K7</f>
        <v>0</v>
      </c>
      <c r="H8" s="9">
        <f>WANGATA!L7</f>
        <v>0</v>
      </c>
      <c r="I8" s="9">
        <f>WANGATA!M7</f>
        <v>0</v>
      </c>
      <c r="J8" s="9">
        <f>WANGATA!N7</f>
        <v>0</v>
      </c>
      <c r="K8" s="9">
        <f>WANGATA!O7</f>
        <v>0</v>
      </c>
      <c r="L8" s="9">
        <f>WANGATA!P7</f>
        <v>0</v>
      </c>
      <c r="M8" s="9">
        <f>WANGATA!Q7</f>
        <v>0</v>
      </c>
      <c r="N8" s="9">
        <f>WANGATA!R7</f>
        <v>0</v>
      </c>
      <c r="O8" s="37">
        <f>WANGATA!S7</f>
        <v>0</v>
      </c>
    </row>
    <row r="9" spans="2:15" x14ac:dyDescent="0.35">
      <c r="B9" s="4" t="str">
        <f>WANGATA!A7</f>
        <v>2.2 2ième étage Gauche</v>
      </c>
      <c r="C9" s="5">
        <f>WANGATA!C7</f>
        <v>500</v>
      </c>
      <c r="D9" s="9">
        <f>WANGATA!H7</f>
        <v>500</v>
      </c>
      <c r="E9" s="9">
        <f>WANGATA!I8</f>
        <v>475</v>
      </c>
      <c r="F9" s="9">
        <f>WANGATA!J8</f>
        <v>475</v>
      </c>
      <c r="G9" s="9">
        <f>WANGATA!K8</f>
        <v>0</v>
      </c>
      <c r="H9" s="9">
        <f>WANGATA!L8</f>
        <v>0</v>
      </c>
      <c r="I9" s="9">
        <f>WANGATA!M8</f>
        <v>0</v>
      </c>
      <c r="J9" s="9">
        <f>WANGATA!N8</f>
        <v>0</v>
      </c>
      <c r="K9" s="9">
        <f>WANGATA!O8</f>
        <v>0</v>
      </c>
      <c r="L9" s="9">
        <f>WANGATA!P8</f>
        <v>0</v>
      </c>
      <c r="M9" s="9">
        <f>WANGATA!Q8</f>
        <v>0</v>
      </c>
      <c r="N9" s="9">
        <f>WANGATA!R8</f>
        <v>0</v>
      </c>
      <c r="O9" s="37">
        <f>WANGATA!S8</f>
        <v>0</v>
      </c>
    </row>
    <row r="10" spans="2:15" x14ac:dyDescent="0.35">
      <c r="B10" s="4" t="str">
        <f>WANGATA!A8</f>
        <v>3.1 3ième étage droit</v>
      </c>
      <c r="C10" s="5">
        <f>WANGATA!C8</f>
        <v>475</v>
      </c>
      <c r="D10" s="9">
        <f>WANGATA!H8</f>
        <v>475</v>
      </c>
      <c r="E10" s="9">
        <f>WANGATA!I9</f>
        <v>475</v>
      </c>
      <c r="F10" s="9">
        <f>WANGATA!J9</f>
        <v>475</v>
      </c>
      <c r="G10" s="9">
        <f>WANGATA!K9</f>
        <v>0</v>
      </c>
      <c r="H10" s="9">
        <f>WANGATA!L9</f>
        <v>0</v>
      </c>
      <c r="I10" s="9">
        <f>WANGATA!M9</f>
        <v>0</v>
      </c>
      <c r="J10" s="9">
        <f>WANGATA!N9</f>
        <v>0</v>
      </c>
      <c r="K10" s="9">
        <f>WANGATA!O9</f>
        <v>0</v>
      </c>
      <c r="L10" s="9">
        <f>WANGATA!P9</f>
        <v>0</v>
      </c>
      <c r="M10" s="9">
        <f>WANGATA!Q9</f>
        <v>0</v>
      </c>
      <c r="N10" s="9">
        <f>WANGATA!R9</f>
        <v>0</v>
      </c>
      <c r="O10" s="37">
        <f>WANGATA!S9</f>
        <v>0</v>
      </c>
    </row>
    <row r="11" spans="2:15" x14ac:dyDescent="0.35">
      <c r="B11" s="4" t="str">
        <f>WANGATA!A9</f>
        <v>3.2 3ième étage Gauche</v>
      </c>
      <c r="C11" s="5">
        <f>WANGATA!C9</f>
        <v>475</v>
      </c>
      <c r="D11" s="9">
        <f>WANGATA!H9</f>
        <v>475</v>
      </c>
      <c r="E11" s="9">
        <f>WANGATA!I10</f>
        <v>0</v>
      </c>
      <c r="F11" s="9">
        <f>WANGATA!J10</f>
        <v>0</v>
      </c>
      <c r="G11" s="9">
        <f>WANGATA!K10</f>
        <v>0</v>
      </c>
      <c r="H11" s="9">
        <f>WANGATA!L10</f>
        <v>0</v>
      </c>
      <c r="I11" s="9">
        <f>WANGATA!M10</f>
        <v>0</v>
      </c>
      <c r="J11" s="9">
        <f>WANGATA!N10</f>
        <v>0</v>
      </c>
      <c r="K11" s="9">
        <f>WANGATA!O10</f>
        <v>0</v>
      </c>
      <c r="L11" s="9">
        <f>WANGATA!P10</f>
        <v>0</v>
      </c>
      <c r="M11" s="9">
        <f>WANGATA!Q10</f>
        <v>0</v>
      </c>
      <c r="N11" s="9">
        <f>WANGATA!R10</f>
        <v>0</v>
      </c>
      <c r="O11" s="37">
        <f>WANGATA!S10</f>
        <v>0</v>
      </c>
    </row>
    <row r="12" spans="2:15" x14ac:dyDescent="0.35">
      <c r="B12" s="4" t="str">
        <f>WANGATA!A10</f>
        <v>4.1 4ième étage droit</v>
      </c>
      <c r="C12" s="5">
        <f>WANGATA!C10</f>
        <v>0</v>
      </c>
      <c r="D12" s="9">
        <f>WANGATA!H10</f>
        <v>0</v>
      </c>
      <c r="E12" s="9">
        <f>WANGATA!I11</f>
        <v>350</v>
      </c>
      <c r="F12" s="9">
        <f>WANGATA!J11</f>
        <v>350</v>
      </c>
      <c r="G12" s="9">
        <f>WANGATA!K11</f>
        <v>0</v>
      </c>
      <c r="H12" s="9">
        <f>WANGATA!L11</f>
        <v>0</v>
      </c>
      <c r="I12" s="9">
        <f>WANGATA!M11</f>
        <v>0</v>
      </c>
      <c r="J12" s="9">
        <f>WANGATA!N11</f>
        <v>0</v>
      </c>
      <c r="K12" s="9">
        <f>WANGATA!O11</f>
        <v>0</v>
      </c>
      <c r="L12" s="9">
        <f>WANGATA!P11</f>
        <v>0</v>
      </c>
      <c r="M12" s="9">
        <f>WANGATA!Q11</f>
        <v>0</v>
      </c>
      <c r="N12" s="9">
        <f>WANGATA!R11</f>
        <v>0</v>
      </c>
      <c r="O12" s="37">
        <f>WANGATA!S11</f>
        <v>0</v>
      </c>
    </row>
    <row r="13" spans="2:15" ht="15" thickBot="1" x14ac:dyDescent="0.4">
      <c r="B13" s="23" t="str">
        <f>WANGATA!A11</f>
        <v>4.2 4ième étage Gauche</v>
      </c>
      <c r="C13" s="24">
        <f>WANGATA!C11</f>
        <v>350</v>
      </c>
      <c r="D13" s="53">
        <f>WANGATA!H11</f>
        <v>350</v>
      </c>
      <c r="E13" s="53">
        <f>WANGATA!I11</f>
        <v>350</v>
      </c>
      <c r="F13" s="53">
        <f>WANGATA!J11</f>
        <v>350</v>
      </c>
      <c r="G13" s="53">
        <f>WANGATA!K11</f>
        <v>0</v>
      </c>
      <c r="H13" s="53">
        <f>WANGATA!L11</f>
        <v>0</v>
      </c>
      <c r="I13" s="53">
        <f>WANGATA!M11</f>
        <v>0</v>
      </c>
      <c r="J13" s="53">
        <f>WANGATA!N11</f>
        <v>0</v>
      </c>
      <c r="K13" s="53">
        <f>WANGATA!O11</f>
        <v>0</v>
      </c>
      <c r="L13" s="53">
        <f>WANGATA!P11</f>
        <v>0</v>
      </c>
      <c r="M13" s="53">
        <f>WANGATA!Q11</f>
        <v>0</v>
      </c>
      <c r="N13" s="53">
        <f>WANGATA!R11</f>
        <v>0</v>
      </c>
      <c r="O13" s="54">
        <f>WANGATA!S11</f>
        <v>0</v>
      </c>
    </row>
    <row r="14" spans="2:15" ht="15" thickBot="1" x14ac:dyDescent="0.4">
      <c r="B14" s="25" t="s">
        <v>35</v>
      </c>
      <c r="C14" s="26">
        <f>SUM(C5:C13)</f>
        <v>3300</v>
      </c>
      <c r="D14" s="33">
        <f t="shared" ref="D14:O14" si="0">SUM(D5:D13)</f>
        <v>3300</v>
      </c>
      <c r="E14" s="33">
        <f t="shared" si="0"/>
        <v>3150</v>
      </c>
      <c r="F14" s="33">
        <f t="shared" si="0"/>
        <v>3650</v>
      </c>
      <c r="G14" s="33">
        <f t="shared" si="0"/>
        <v>0</v>
      </c>
      <c r="H14" s="33">
        <f t="shared" si="0"/>
        <v>0</v>
      </c>
      <c r="I14" s="33">
        <f t="shared" si="0"/>
        <v>0</v>
      </c>
      <c r="J14" s="33">
        <f t="shared" si="0"/>
        <v>0</v>
      </c>
      <c r="K14" s="26">
        <f t="shared" si="0"/>
        <v>0</v>
      </c>
      <c r="L14" s="26">
        <f t="shared" si="0"/>
        <v>0</v>
      </c>
      <c r="M14" s="26">
        <f t="shared" si="0"/>
        <v>0</v>
      </c>
      <c r="N14" s="26">
        <f t="shared" si="0"/>
        <v>0</v>
      </c>
      <c r="O14" s="26">
        <f t="shared" si="0"/>
        <v>0</v>
      </c>
    </row>
    <row r="15" spans="2:15" ht="15" thickBot="1" x14ac:dyDescent="0.4">
      <c r="B15" s="57" t="s">
        <v>32</v>
      </c>
      <c r="C15" s="58"/>
      <c r="D15" s="34"/>
      <c r="E15" s="43"/>
      <c r="F15" s="43"/>
      <c r="G15" s="43"/>
      <c r="H15" s="43"/>
      <c r="I15" s="43"/>
      <c r="J15" s="43"/>
      <c r="K15" s="35"/>
      <c r="L15" s="35"/>
      <c r="M15" s="35"/>
      <c r="N15" s="36"/>
      <c r="O15" s="41"/>
    </row>
    <row r="16" spans="2:15" x14ac:dyDescent="0.35">
      <c r="B16" s="9" t="str">
        <f>METEO!A3</f>
        <v>0.1 RDC droit</v>
      </c>
      <c r="C16" s="11">
        <f>METEO!C3</f>
        <v>300</v>
      </c>
      <c r="D16" s="9">
        <f>METEO!L3</f>
        <v>300</v>
      </c>
      <c r="E16" s="9">
        <f>METEO!M3</f>
        <v>300</v>
      </c>
      <c r="F16" s="9">
        <f>METEO!N3</f>
        <v>300</v>
      </c>
      <c r="G16" s="9">
        <f>METEO!O3</f>
        <v>0</v>
      </c>
      <c r="H16" s="9">
        <f>METEO!P3</f>
        <v>0</v>
      </c>
      <c r="I16" s="9">
        <f>METEO!Q3</f>
        <v>0</v>
      </c>
      <c r="J16" s="9">
        <f>METEO!R3</f>
        <v>0</v>
      </c>
      <c r="K16" s="9">
        <f>METEO!S3</f>
        <v>0</v>
      </c>
      <c r="L16" s="9">
        <f>METEO!T3</f>
        <v>0</v>
      </c>
      <c r="M16" s="9">
        <f>METEO!U3</f>
        <v>0</v>
      </c>
      <c r="N16" s="9">
        <f>METEO!V3</f>
        <v>0</v>
      </c>
      <c r="O16" s="37">
        <f>METEO!W3</f>
        <v>0</v>
      </c>
    </row>
    <row r="17" spans="2:15" x14ac:dyDescent="0.35">
      <c r="B17" s="4" t="str">
        <f>METEO!A4</f>
        <v>0.2 Rdc gauche</v>
      </c>
      <c r="C17" s="5">
        <f>METEO!C4</f>
        <v>350</v>
      </c>
      <c r="D17" s="9">
        <f>METEO!L4</f>
        <v>350</v>
      </c>
      <c r="E17" s="9">
        <f>METEO!M4</f>
        <v>350</v>
      </c>
      <c r="F17" s="9">
        <f>METEO!N4</f>
        <v>0</v>
      </c>
      <c r="G17" s="9">
        <f>METEO!O4</f>
        <v>0</v>
      </c>
      <c r="H17" s="9">
        <f>METEO!P4</f>
        <v>0</v>
      </c>
      <c r="I17" s="9">
        <f>METEO!Q4</f>
        <v>0</v>
      </c>
      <c r="J17" s="9">
        <f>METEO!R4</f>
        <v>0</v>
      </c>
      <c r="K17" s="9">
        <f>METEO!S4</f>
        <v>0</v>
      </c>
      <c r="L17" s="9">
        <f>METEO!T4</f>
        <v>0</v>
      </c>
      <c r="M17" s="9">
        <f>METEO!U4</f>
        <v>0</v>
      </c>
      <c r="N17" s="9">
        <f>METEO!V4</f>
        <v>0</v>
      </c>
      <c r="O17" s="37">
        <f>METEO!W4</f>
        <v>0</v>
      </c>
    </row>
    <row r="18" spans="2:15" x14ac:dyDescent="0.35">
      <c r="B18" s="4" t="str">
        <f>METEO!A5</f>
        <v>1.1 1ier étage Gauche</v>
      </c>
      <c r="C18" s="5">
        <f>METEO!C5</f>
        <v>350</v>
      </c>
      <c r="D18" s="9">
        <f>METEO!L5</f>
        <v>350</v>
      </c>
      <c r="E18" s="9">
        <f>METEO!M5</f>
        <v>350</v>
      </c>
      <c r="F18" s="9">
        <f>METEO!N5</f>
        <v>350</v>
      </c>
      <c r="G18" s="9">
        <f>METEO!O5</f>
        <v>0</v>
      </c>
      <c r="H18" s="9">
        <f>METEO!P5</f>
        <v>0</v>
      </c>
      <c r="I18" s="9">
        <f>METEO!Q5</f>
        <v>0</v>
      </c>
      <c r="J18" s="9">
        <f>METEO!R5</f>
        <v>0</v>
      </c>
      <c r="K18" s="9">
        <f>METEO!S5</f>
        <v>0</v>
      </c>
      <c r="L18" s="9">
        <f>METEO!T5</f>
        <v>0</v>
      </c>
      <c r="M18" s="9">
        <f>METEO!U5</f>
        <v>0</v>
      </c>
      <c r="N18" s="9">
        <f>METEO!V5</f>
        <v>0</v>
      </c>
      <c r="O18" s="37">
        <f>METEO!W5</f>
        <v>0</v>
      </c>
    </row>
    <row r="19" spans="2:15" ht="15" thickBot="1" x14ac:dyDescent="0.4">
      <c r="B19" s="23" t="str">
        <f>METEO!A6</f>
        <v>1.2 2ième étage droit</v>
      </c>
      <c r="C19" s="24">
        <f>METEO!C6</f>
        <v>450</v>
      </c>
      <c r="D19" s="9">
        <f>METEO!L6</f>
        <v>450</v>
      </c>
      <c r="E19" s="9">
        <f>METEO!M6</f>
        <v>450</v>
      </c>
      <c r="F19" s="9">
        <f>METEO!N6</f>
        <v>450</v>
      </c>
      <c r="G19" s="9">
        <f>METEO!O6</f>
        <v>0</v>
      </c>
      <c r="H19" s="9">
        <f>METEO!P6</f>
        <v>0</v>
      </c>
      <c r="I19" s="9">
        <f>METEO!Q6</f>
        <v>0</v>
      </c>
      <c r="J19" s="9">
        <f>METEO!R6</f>
        <v>0</v>
      </c>
      <c r="K19" s="9">
        <f>METEO!S6</f>
        <v>0</v>
      </c>
      <c r="L19" s="9">
        <f>METEO!T6</f>
        <v>0</v>
      </c>
      <c r="M19" s="9">
        <f>METEO!U6</f>
        <v>0</v>
      </c>
      <c r="N19" s="9">
        <f>METEO!V6</f>
        <v>0</v>
      </c>
      <c r="O19" s="37">
        <f>METEO!W6</f>
        <v>0</v>
      </c>
    </row>
    <row r="20" spans="2:15" ht="15" thickBot="1" x14ac:dyDescent="0.4">
      <c r="B20" s="25" t="s">
        <v>35</v>
      </c>
      <c r="C20" s="26">
        <f>SUM(C16:C19)</f>
        <v>1450</v>
      </c>
      <c r="D20" s="33">
        <f t="shared" ref="D20:O20" si="1">SUM(D16:D19)</f>
        <v>1450</v>
      </c>
      <c r="E20" s="33">
        <f t="shared" si="1"/>
        <v>1450</v>
      </c>
      <c r="F20" s="33">
        <f t="shared" si="1"/>
        <v>1100</v>
      </c>
      <c r="G20" s="33">
        <f t="shared" si="1"/>
        <v>0</v>
      </c>
      <c r="H20" s="33">
        <f t="shared" si="1"/>
        <v>0</v>
      </c>
      <c r="I20" s="33">
        <f t="shared" si="1"/>
        <v>0</v>
      </c>
      <c r="J20" s="33">
        <f t="shared" si="1"/>
        <v>0</v>
      </c>
      <c r="K20" s="26">
        <f t="shared" si="1"/>
        <v>0</v>
      </c>
      <c r="L20" s="26">
        <f t="shared" si="1"/>
        <v>0</v>
      </c>
      <c r="M20" s="26">
        <f t="shared" si="1"/>
        <v>0</v>
      </c>
      <c r="N20" s="26">
        <f t="shared" si="1"/>
        <v>0</v>
      </c>
      <c r="O20" s="26">
        <f t="shared" si="1"/>
        <v>0</v>
      </c>
    </row>
    <row r="21" spans="2:15" ht="15" thickBot="1" x14ac:dyDescent="0.4">
      <c r="B21" s="57" t="s">
        <v>33</v>
      </c>
      <c r="C21" s="58"/>
      <c r="D21" s="34"/>
      <c r="E21" s="43"/>
      <c r="F21" s="43"/>
      <c r="G21" s="43"/>
      <c r="H21" s="43"/>
      <c r="I21" s="43"/>
      <c r="J21" s="43"/>
      <c r="K21" s="35"/>
      <c r="L21" s="35"/>
      <c r="M21" s="35"/>
      <c r="N21" s="36"/>
      <c r="O21" s="50"/>
    </row>
    <row r="22" spans="2:15" x14ac:dyDescent="0.35">
      <c r="B22" s="9" t="str">
        <f>KAUKA!A3</f>
        <v>0.1 Local RDC New Cambodge</v>
      </c>
      <c r="C22" s="11">
        <f>KAUKA!C3</f>
        <v>100</v>
      </c>
      <c r="D22" s="9">
        <f>KAUKA!I3</f>
        <v>0</v>
      </c>
      <c r="E22" s="9">
        <f>KAUKA!J3</f>
        <v>0</v>
      </c>
      <c r="F22" s="9">
        <f>KAUKA!K3</f>
        <v>0</v>
      </c>
      <c r="G22" s="9">
        <f>KAUKA!L3</f>
        <v>0</v>
      </c>
      <c r="H22" s="9">
        <f>KAUKA!M3</f>
        <v>0</v>
      </c>
      <c r="I22" s="9">
        <f>KAUKA!N3</f>
        <v>0</v>
      </c>
      <c r="J22" s="9">
        <f>KAUKA!O3</f>
        <v>0</v>
      </c>
      <c r="K22" s="9">
        <f>KAUKA!P3</f>
        <v>0</v>
      </c>
      <c r="L22" s="9">
        <f>KAUKA!Q3</f>
        <v>0</v>
      </c>
      <c r="M22" s="9">
        <f>KAUKA!R3</f>
        <v>0</v>
      </c>
      <c r="N22" s="9">
        <f>KAUKA!S3</f>
        <v>0</v>
      </c>
      <c r="O22" s="37">
        <f>KAUKA!T3</f>
        <v>0</v>
      </c>
    </row>
    <row r="23" spans="2:15" ht="15" thickBot="1" x14ac:dyDescent="0.4">
      <c r="B23" s="23" t="str">
        <f>KAUKA!A4</f>
        <v>1.1 1ier étage New Cambodge</v>
      </c>
      <c r="C23" s="24">
        <f>KAUKA!C4</f>
        <v>0</v>
      </c>
      <c r="D23" s="49">
        <f>KAUKA!I4</f>
        <v>0</v>
      </c>
      <c r="E23" s="49">
        <f>KAUKA!J4</f>
        <v>0</v>
      </c>
      <c r="F23" s="49">
        <f>KAUKA!K4</f>
        <v>0</v>
      </c>
      <c r="G23" s="49">
        <f>KAUKA!L4</f>
        <v>0</v>
      </c>
      <c r="H23" s="49">
        <f>KAUKA!M4</f>
        <v>0</v>
      </c>
      <c r="I23" s="49">
        <f>KAUKA!N4</f>
        <v>0</v>
      </c>
      <c r="J23" s="49">
        <f>KAUKA!O4</f>
        <v>0</v>
      </c>
      <c r="K23" s="49">
        <f>KAUKA!P4</f>
        <v>0</v>
      </c>
      <c r="L23" s="49">
        <f>KAUKA!Q4</f>
        <v>0</v>
      </c>
      <c r="M23" s="49">
        <f>KAUKA!R4</f>
        <v>0</v>
      </c>
      <c r="N23" s="49">
        <f>KAUKA!S4</f>
        <v>0</v>
      </c>
      <c r="O23" s="40">
        <f>KAUKA!T4</f>
        <v>0</v>
      </c>
    </row>
    <row r="24" spans="2:15" ht="15" thickBot="1" x14ac:dyDescent="0.4">
      <c r="B24" s="25" t="s">
        <v>35</v>
      </c>
      <c r="C24" s="26">
        <f>SUM(C22:C23)</f>
        <v>100</v>
      </c>
      <c r="D24" s="26">
        <f t="shared" ref="D24:O24" si="2">SUM(D22:D23)</f>
        <v>0</v>
      </c>
      <c r="E24" s="26">
        <f t="shared" si="2"/>
        <v>0</v>
      </c>
      <c r="F24" s="26">
        <f t="shared" si="2"/>
        <v>0</v>
      </c>
      <c r="G24" s="26">
        <f t="shared" si="2"/>
        <v>0</v>
      </c>
      <c r="H24" s="26">
        <f t="shared" si="2"/>
        <v>0</v>
      </c>
      <c r="I24" s="26">
        <f t="shared" si="2"/>
        <v>0</v>
      </c>
      <c r="J24" s="26">
        <f t="shared" si="2"/>
        <v>0</v>
      </c>
      <c r="K24" s="26">
        <f t="shared" si="2"/>
        <v>0</v>
      </c>
      <c r="L24" s="26">
        <f t="shared" si="2"/>
        <v>0</v>
      </c>
      <c r="M24" s="26">
        <f t="shared" si="2"/>
        <v>0</v>
      </c>
      <c r="N24" s="26">
        <f t="shared" si="2"/>
        <v>0</v>
      </c>
      <c r="O24" s="26">
        <f t="shared" si="2"/>
        <v>0</v>
      </c>
    </row>
    <row r="25" spans="2:15" ht="19" thickBot="1" x14ac:dyDescent="0.5">
      <c r="B25" s="27" t="s">
        <v>34</v>
      </c>
      <c r="C25" s="28">
        <f t="shared" ref="C25:N25" si="3">C24+C20+C14</f>
        <v>4850</v>
      </c>
      <c r="D25" s="28">
        <f t="shared" si="3"/>
        <v>4750</v>
      </c>
      <c r="E25" s="28">
        <f t="shared" si="3"/>
        <v>4600</v>
      </c>
      <c r="F25" s="28">
        <f t="shared" si="3"/>
        <v>4750</v>
      </c>
      <c r="G25" s="28">
        <f t="shared" si="3"/>
        <v>0</v>
      </c>
      <c r="H25" s="28">
        <f t="shared" si="3"/>
        <v>0</v>
      </c>
      <c r="I25" s="28">
        <f t="shared" si="3"/>
        <v>0</v>
      </c>
      <c r="J25" s="28">
        <f>J24+J20+J14</f>
        <v>0</v>
      </c>
      <c r="K25" s="28">
        <f t="shared" si="3"/>
        <v>0</v>
      </c>
      <c r="L25" s="28">
        <f t="shared" si="3"/>
        <v>0</v>
      </c>
      <c r="M25" s="28">
        <f t="shared" si="3"/>
        <v>0</v>
      </c>
      <c r="N25" s="28">
        <f t="shared" si="3"/>
        <v>0</v>
      </c>
      <c r="O25" s="28">
        <f>O24+O20+O14</f>
        <v>0</v>
      </c>
    </row>
  </sheetData>
  <mergeCells count="4">
    <mergeCell ref="B4:C4"/>
    <mergeCell ref="B21:C21"/>
    <mergeCell ref="B15:C15"/>
    <mergeCell ref="B3:O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8" sqref="J18"/>
    </sheetView>
  </sheetViews>
  <sheetFormatPr baseColWidth="10" defaultRowHeight="14.5" x14ac:dyDescent="0.35"/>
  <cols>
    <col min="1" max="1" width="21.08984375" bestFit="1" customWidth="1"/>
    <col min="2" max="2" width="19.36328125" bestFit="1" customWidth="1"/>
    <col min="7" max="7" width="14.26953125" bestFit="1" customWidth="1"/>
    <col min="8" max="8" width="7" bestFit="1" customWidth="1"/>
    <col min="9" max="9" width="6.6328125" bestFit="1" customWidth="1"/>
    <col min="10" max="10" width="7.6328125" bestFit="1" customWidth="1"/>
  </cols>
  <sheetData>
    <row r="1" spans="1:20" ht="21.5" thickBot="1" x14ac:dyDescent="0.55000000000000004">
      <c r="A1" s="62" t="s">
        <v>17</v>
      </c>
      <c r="B1" s="63"/>
      <c r="C1" s="63"/>
      <c r="D1" s="63"/>
      <c r="E1" s="63"/>
      <c r="F1" s="63"/>
      <c r="G1" s="64"/>
    </row>
    <row r="2" spans="1:20" s="1" customFormat="1" ht="15" thickBot="1" x14ac:dyDescent="0.4">
      <c r="A2" s="12" t="s">
        <v>16</v>
      </c>
      <c r="B2" s="13" t="s">
        <v>14</v>
      </c>
      <c r="C2" s="13" t="s">
        <v>0</v>
      </c>
      <c r="D2" s="13" t="s">
        <v>1</v>
      </c>
      <c r="E2" s="13" t="s">
        <v>2</v>
      </c>
      <c r="F2" s="13" t="s">
        <v>3</v>
      </c>
      <c r="G2" s="14" t="s">
        <v>41</v>
      </c>
      <c r="H2" s="18">
        <v>44562</v>
      </c>
      <c r="I2" s="18">
        <f>H2+31</f>
        <v>44593</v>
      </c>
      <c r="J2" s="18">
        <f t="shared" ref="J2:S2" si="0">I2+31</f>
        <v>44624</v>
      </c>
      <c r="K2" s="18">
        <f t="shared" si="0"/>
        <v>44655</v>
      </c>
      <c r="L2" s="18">
        <f t="shared" si="0"/>
        <v>44686</v>
      </c>
      <c r="M2" s="18">
        <f t="shared" si="0"/>
        <v>44717</v>
      </c>
      <c r="N2" s="18">
        <f t="shared" si="0"/>
        <v>44748</v>
      </c>
      <c r="O2" s="18">
        <f t="shared" si="0"/>
        <v>44779</v>
      </c>
      <c r="P2" s="18">
        <f t="shared" si="0"/>
        <v>44810</v>
      </c>
      <c r="Q2" s="18">
        <f t="shared" si="0"/>
        <v>44841</v>
      </c>
      <c r="R2" s="18">
        <f t="shared" si="0"/>
        <v>44872</v>
      </c>
      <c r="S2" s="18">
        <f t="shared" si="0"/>
        <v>44903</v>
      </c>
      <c r="T2" s="2"/>
    </row>
    <row r="3" spans="1:20" x14ac:dyDescent="0.35">
      <c r="A3" s="9" t="s">
        <v>20</v>
      </c>
      <c r="B3" s="67" t="s">
        <v>48</v>
      </c>
      <c r="C3" s="68"/>
      <c r="D3" s="68"/>
      <c r="E3" s="68"/>
      <c r="F3" s="68"/>
      <c r="G3" s="68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t="s">
        <v>48</v>
      </c>
    </row>
    <row r="4" spans="1:20" x14ac:dyDescent="0.35">
      <c r="A4" s="4" t="s">
        <v>6</v>
      </c>
      <c r="B4" s="3" t="s">
        <v>39</v>
      </c>
      <c r="C4" s="3">
        <v>500</v>
      </c>
      <c r="D4" s="3">
        <v>0</v>
      </c>
      <c r="E4" s="3">
        <v>0</v>
      </c>
      <c r="F4" s="3">
        <f>C4*3</f>
        <v>1500</v>
      </c>
      <c r="G4" s="44">
        <v>1000</v>
      </c>
      <c r="H4" s="46">
        <v>500</v>
      </c>
      <c r="I4" s="51">
        <v>500</v>
      </c>
      <c r="J4" s="46">
        <v>500</v>
      </c>
      <c r="K4" s="46"/>
      <c r="L4" s="46"/>
      <c r="M4" s="46"/>
      <c r="N4" s="46"/>
      <c r="O4" s="46"/>
      <c r="P4" s="46"/>
      <c r="Q4" s="46"/>
      <c r="R4" s="46"/>
      <c r="S4" s="46"/>
      <c r="T4" t="s">
        <v>49</v>
      </c>
    </row>
    <row r="5" spans="1:20" x14ac:dyDescent="0.35">
      <c r="A5" s="4" t="s">
        <v>7</v>
      </c>
      <c r="B5" s="3" t="s">
        <v>46</v>
      </c>
      <c r="C5" s="3">
        <v>500</v>
      </c>
      <c r="D5" s="3"/>
      <c r="E5" s="3"/>
      <c r="F5" s="3">
        <f>C5*3</f>
        <v>1500</v>
      </c>
      <c r="G5" s="44">
        <f>C5*2</f>
        <v>1000</v>
      </c>
      <c r="H5" s="46">
        <v>500</v>
      </c>
      <c r="I5" s="46"/>
      <c r="J5" s="46">
        <v>500</v>
      </c>
      <c r="K5" s="46"/>
      <c r="L5" s="46"/>
      <c r="M5" s="46"/>
      <c r="N5" s="46"/>
      <c r="O5" s="46"/>
      <c r="P5" s="46"/>
      <c r="Q5" s="46"/>
      <c r="R5" s="46"/>
      <c r="S5" s="46"/>
      <c r="T5" t="s">
        <v>50</v>
      </c>
    </row>
    <row r="6" spans="1:20" x14ac:dyDescent="0.35">
      <c r="A6" s="4" t="s">
        <v>8</v>
      </c>
      <c r="B6" s="3" t="s">
        <v>44</v>
      </c>
      <c r="C6" s="3">
        <v>500</v>
      </c>
      <c r="D6" s="3"/>
      <c r="E6" s="3"/>
      <c r="F6" s="3">
        <v>1500</v>
      </c>
      <c r="G6" s="44">
        <v>500</v>
      </c>
      <c r="H6" s="46">
        <v>500</v>
      </c>
      <c r="I6" s="51">
        <v>500</v>
      </c>
      <c r="J6" s="46">
        <v>500</v>
      </c>
      <c r="K6" s="46"/>
      <c r="L6" s="46"/>
      <c r="M6" s="46"/>
      <c r="N6" s="46"/>
      <c r="O6" s="46"/>
      <c r="P6" s="46"/>
      <c r="Q6" s="46"/>
      <c r="R6" s="46"/>
      <c r="S6" s="46"/>
    </row>
    <row r="7" spans="1:20" x14ac:dyDescent="0.35">
      <c r="A7" s="4" t="s">
        <v>9</v>
      </c>
      <c r="B7" s="3" t="s">
        <v>47</v>
      </c>
      <c r="C7" s="3">
        <v>500</v>
      </c>
      <c r="D7" s="3"/>
      <c r="E7" s="3"/>
      <c r="F7" s="3">
        <v>1500</v>
      </c>
      <c r="G7" s="44">
        <v>1000</v>
      </c>
      <c r="H7" s="46">
        <v>500</v>
      </c>
      <c r="I7" s="46">
        <v>500</v>
      </c>
      <c r="J7" s="46">
        <v>500</v>
      </c>
      <c r="K7" s="46"/>
      <c r="L7" s="46"/>
      <c r="M7" s="46"/>
      <c r="N7" s="46"/>
      <c r="O7" s="46"/>
      <c r="P7" s="46"/>
      <c r="Q7" s="46"/>
      <c r="R7" s="46"/>
      <c r="S7" s="46"/>
    </row>
    <row r="8" spans="1:20" x14ac:dyDescent="0.35">
      <c r="A8" s="4" t="s">
        <v>13</v>
      </c>
      <c r="B8" s="65" t="s">
        <v>38</v>
      </c>
      <c r="C8" s="3">
        <v>475</v>
      </c>
      <c r="D8" s="3"/>
      <c r="E8" s="3"/>
      <c r="F8" s="3">
        <f>C8*3</f>
        <v>1425</v>
      </c>
      <c r="G8" s="44">
        <f>C8*2</f>
        <v>950</v>
      </c>
      <c r="H8" s="46">
        <v>475</v>
      </c>
      <c r="I8" s="46">
        <v>475</v>
      </c>
      <c r="J8" s="46">
        <v>475</v>
      </c>
      <c r="K8" s="46"/>
      <c r="L8" s="46"/>
      <c r="M8" s="46"/>
      <c r="N8" s="46"/>
      <c r="O8" s="46"/>
      <c r="P8" s="46"/>
      <c r="Q8" s="46"/>
      <c r="R8" s="46"/>
      <c r="S8" s="46"/>
    </row>
    <row r="9" spans="1:20" x14ac:dyDescent="0.35">
      <c r="A9" s="4" t="s">
        <v>12</v>
      </c>
      <c r="B9" s="66"/>
      <c r="C9" s="3">
        <v>475</v>
      </c>
      <c r="D9" s="3"/>
      <c r="E9" s="3"/>
      <c r="F9" s="3">
        <f>C9*3</f>
        <v>1425</v>
      </c>
      <c r="G9" s="44">
        <f>C9*2</f>
        <v>950</v>
      </c>
      <c r="H9" s="46">
        <v>475</v>
      </c>
      <c r="I9" s="46">
        <v>475</v>
      </c>
      <c r="J9" s="46">
        <v>475</v>
      </c>
      <c r="K9" s="46"/>
      <c r="L9" s="46"/>
      <c r="M9" s="46"/>
      <c r="N9" s="46"/>
      <c r="O9" s="46"/>
      <c r="P9" s="46"/>
      <c r="Q9" s="46"/>
      <c r="R9" s="46"/>
      <c r="S9" s="46"/>
    </row>
    <row r="10" spans="1:20" x14ac:dyDescent="0.35">
      <c r="A10" s="4" t="s">
        <v>11</v>
      </c>
      <c r="B10" s="67" t="s">
        <v>40</v>
      </c>
      <c r="C10" s="68"/>
      <c r="D10" s="68"/>
      <c r="E10" s="68"/>
      <c r="F10" s="68"/>
      <c r="G10" s="68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</row>
    <row r="11" spans="1:20" ht="15" thickBot="1" x14ac:dyDescent="0.4">
      <c r="A11" s="6" t="s">
        <v>10</v>
      </c>
      <c r="B11" s="7" t="s">
        <v>45</v>
      </c>
      <c r="C11" s="7">
        <v>350</v>
      </c>
      <c r="D11" s="7"/>
      <c r="E11" s="7"/>
      <c r="F11" s="7">
        <f>+C11*3</f>
        <v>1050</v>
      </c>
      <c r="G11" s="45">
        <v>350</v>
      </c>
      <c r="H11" s="48">
        <v>350</v>
      </c>
      <c r="I11" s="51">
        <v>350</v>
      </c>
      <c r="J11" s="51">
        <v>350</v>
      </c>
      <c r="K11" s="46"/>
      <c r="L11" s="3"/>
      <c r="M11" s="3"/>
      <c r="N11" s="3"/>
      <c r="O11" s="3"/>
      <c r="P11" s="3"/>
      <c r="Q11" s="3"/>
      <c r="R11" s="46"/>
      <c r="S11" s="3"/>
      <c r="T11" t="s">
        <v>49</v>
      </c>
    </row>
    <row r="12" spans="1:20" s="1" customFormat="1" ht="15" thickBot="1" x14ac:dyDescent="0.4">
      <c r="A12" s="30" t="s">
        <v>15</v>
      </c>
      <c r="B12" s="31"/>
      <c r="C12" s="31">
        <f>SUM(C3:C11)</f>
        <v>3300</v>
      </c>
      <c r="D12" s="31"/>
      <c r="E12" s="31"/>
      <c r="F12" s="31"/>
      <c r="G12" s="32">
        <f t="shared" ref="G12:M12" si="1">SUM(G3:G11)</f>
        <v>5750</v>
      </c>
      <c r="H12" s="1">
        <f t="shared" si="1"/>
        <v>3300</v>
      </c>
      <c r="I12" s="1">
        <f t="shared" si="1"/>
        <v>2800</v>
      </c>
      <c r="J12" s="1">
        <f t="shared" si="1"/>
        <v>3300</v>
      </c>
      <c r="K12" s="1">
        <f t="shared" si="1"/>
        <v>0</v>
      </c>
      <c r="L12" s="1">
        <f t="shared" si="1"/>
        <v>0</v>
      </c>
      <c r="M12" s="1">
        <f t="shared" si="1"/>
        <v>0</v>
      </c>
      <c r="N12" s="1">
        <f t="shared" ref="N12:O12" si="2">SUM(N3:N11)</f>
        <v>0</v>
      </c>
      <c r="O12" s="1">
        <f t="shared" si="2"/>
        <v>0</v>
      </c>
      <c r="P12" s="1">
        <f t="shared" ref="P12:S12" si="3">SUM(P3:P11)</f>
        <v>0</v>
      </c>
      <c r="Q12" s="1">
        <f t="shared" si="3"/>
        <v>0</v>
      </c>
      <c r="R12" s="1">
        <f t="shared" si="3"/>
        <v>0</v>
      </c>
      <c r="S12" s="1">
        <f t="shared" si="3"/>
        <v>0</v>
      </c>
    </row>
  </sheetData>
  <mergeCells count="4">
    <mergeCell ref="A1:G1"/>
    <mergeCell ref="B8:B9"/>
    <mergeCell ref="B10:G10"/>
    <mergeCell ref="B3:G3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7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I13" sqref="I13"/>
    </sheetView>
  </sheetViews>
  <sheetFormatPr baseColWidth="10" defaultRowHeight="14.5" x14ac:dyDescent="0.35"/>
  <cols>
    <col min="1" max="1" width="21.08984375" bestFit="1" customWidth="1"/>
    <col min="2" max="2" width="19.90625" bestFit="1" customWidth="1"/>
    <col min="3" max="3" width="5.36328125" bestFit="1" customWidth="1"/>
    <col min="10" max="10" width="6.54296875" hidden="1" customWidth="1"/>
    <col min="11" max="11" width="6.6328125" hidden="1" customWidth="1"/>
  </cols>
  <sheetData>
    <row r="1" spans="1:23" ht="21.5" thickBot="1" x14ac:dyDescent="0.55000000000000004">
      <c r="A1" s="69" t="s">
        <v>18</v>
      </c>
      <c r="B1" s="70"/>
      <c r="C1" s="70"/>
      <c r="D1" s="70"/>
      <c r="E1" s="70"/>
      <c r="F1" s="70"/>
      <c r="G1" s="70"/>
      <c r="H1" s="70"/>
      <c r="I1" s="71"/>
    </row>
    <row r="2" spans="1:23" s="19" customFormat="1" ht="15" thickBot="1" x14ac:dyDescent="0.4">
      <c r="A2" s="15" t="s">
        <v>16</v>
      </c>
      <c r="B2" s="16" t="s">
        <v>14</v>
      </c>
      <c r="C2" s="16" t="s">
        <v>0</v>
      </c>
      <c r="D2" s="16" t="s">
        <v>1</v>
      </c>
      <c r="E2" s="16" t="s">
        <v>2</v>
      </c>
      <c r="F2" s="16" t="s">
        <v>3</v>
      </c>
      <c r="G2" s="16" t="s">
        <v>4</v>
      </c>
      <c r="H2" s="16" t="s">
        <v>5</v>
      </c>
      <c r="I2" s="17" t="s">
        <v>25</v>
      </c>
      <c r="J2" s="18">
        <v>43952</v>
      </c>
      <c r="K2" s="18">
        <v>43983</v>
      </c>
      <c r="L2" s="18">
        <v>44562</v>
      </c>
      <c r="M2" s="18">
        <f>L2+31</f>
        <v>44593</v>
      </c>
      <c r="N2" s="18">
        <f t="shared" ref="N2:W2" si="0">M2+31</f>
        <v>44624</v>
      </c>
      <c r="O2" s="18">
        <f t="shared" si="0"/>
        <v>44655</v>
      </c>
      <c r="P2" s="18">
        <f t="shared" si="0"/>
        <v>44686</v>
      </c>
      <c r="Q2" s="18">
        <f t="shared" si="0"/>
        <v>44717</v>
      </c>
      <c r="R2" s="18">
        <f t="shared" si="0"/>
        <v>44748</v>
      </c>
      <c r="S2" s="18">
        <f t="shared" si="0"/>
        <v>44779</v>
      </c>
      <c r="T2" s="18">
        <f t="shared" si="0"/>
        <v>44810</v>
      </c>
      <c r="U2" s="18">
        <f t="shared" si="0"/>
        <v>44841</v>
      </c>
      <c r="V2" s="18">
        <f t="shared" si="0"/>
        <v>44872</v>
      </c>
      <c r="W2" s="18">
        <f t="shared" si="0"/>
        <v>44903</v>
      </c>
    </row>
    <row r="3" spans="1:23" x14ac:dyDescent="0.35">
      <c r="A3" s="20" t="s">
        <v>23</v>
      </c>
      <c r="B3" s="21" t="s">
        <v>42</v>
      </c>
      <c r="C3" s="21">
        <v>300</v>
      </c>
      <c r="D3" s="21" t="s">
        <v>30</v>
      </c>
      <c r="E3" s="21">
        <v>12.5</v>
      </c>
      <c r="F3" s="21">
        <f>C3*3</f>
        <v>900</v>
      </c>
      <c r="G3" s="21">
        <v>300</v>
      </c>
      <c r="H3" s="21">
        <f>G3+F3</f>
        <v>1200</v>
      </c>
      <c r="I3" s="22"/>
      <c r="L3" s="46">
        <v>300</v>
      </c>
      <c r="M3" s="46">
        <v>300</v>
      </c>
      <c r="N3" s="46">
        <v>300</v>
      </c>
      <c r="O3" s="46"/>
      <c r="P3" s="46"/>
      <c r="Q3" s="46"/>
      <c r="R3" s="46"/>
      <c r="S3" s="46"/>
      <c r="T3" s="46"/>
      <c r="U3" s="46"/>
      <c r="V3" s="46"/>
      <c r="W3" s="46"/>
    </row>
    <row r="4" spans="1:23" x14ac:dyDescent="0.35">
      <c r="A4" s="4" t="s">
        <v>24</v>
      </c>
      <c r="B4" s="3" t="s">
        <v>43</v>
      </c>
      <c r="C4" s="3">
        <v>350</v>
      </c>
      <c r="D4" s="3" t="s">
        <v>30</v>
      </c>
      <c r="E4" s="3">
        <v>12.5</v>
      </c>
      <c r="F4" s="3">
        <f>C4*3</f>
        <v>1050</v>
      </c>
      <c r="G4" s="3">
        <f>2*370</f>
        <v>740</v>
      </c>
      <c r="H4" s="3">
        <f>+G4+F4</f>
        <v>1790</v>
      </c>
      <c r="I4" s="5"/>
      <c r="L4" s="46">
        <v>350</v>
      </c>
      <c r="M4" s="46">
        <v>350</v>
      </c>
      <c r="N4" s="46"/>
      <c r="O4" s="46"/>
      <c r="P4" s="46"/>
      <c r="Q4" s="46"/>
      <c r="R4" s="46"/>
      <c r="S4" s="46"/>
      <c r="T4" s="46"/>
      <c r="U4" s="46"/>
      <c r="V4" s="46"/>
      <c r="W4" s="46"/>
    </row>
    <row r="5" spans="1:23" x14ac:dyDescent="0.35">
      <c r="A5" s="4" t="s">
        <v>21</v>
      </c>
      <c r="B5" s="3" t="s">
        <v>29</v>
      </c>
      <c r="C5" s="3">
        <v>350</v>
      </c>
      <c r="D5" s="3" t="s">
        <v>30</v>
      </c>
      <c r="E5" s="3">
        <v>12.5</v>
      </c>
      <c r="F5" s="3">
        <f>C5*3</f>
        <v>1050</v>
      </c>
      <c r="G5" s="3">
        <f>350*2</f>
        <v>700</v>
      </c>
      <c r="H5" s="3">
        <f t="shared" ref="H5" si="1">350*4</f>
        <v>1400</v>
      </c>
      <c r="I5" s="5"/>
      <c r="L5" s="46">
        <v>350</v>
      </c>
      <c r="M5" s="46">
        <v>350</v>
      </c>
      <c r="N5" s="46">
        <v>350</v>
      </c>
      <c r="O5" s="46"/>
      <c r="P5" s="46"/>
      <c r="Q5" s="46"/>
      <c r="R5" s="46"/>
      <c r="S5" s="46"/>
      <c r="T5" s="46"/>
      <c r="U5" s="46"/>
      <c r="V5" s="46"/>
      <c r="W5" s="46"/>
    </row>
    <row r="6" spans="1:23" ht="15" thickBot="1" x14ac:dyDescent="0.4">
      <c r="A6" s="6" t="s">
        <v>22</v>
      </c>
      <c r="B6" s="7" t="s">
        <v>37</v>
      </c>
      <c r="C6" s="7">
        <v>450</v>
      </c>
      <c r="D6" s="7" t="s">
        <v>30</v>
      </c>
      <c r="E6" s="7">
        <v>12.5</v>
      </c>
      <c r="F6" s="7">
        <f>C6*3</f>
        <v>1350</v>
      </c>
      <c r="G6" s="7">
        <v>450</v>
      </c>
      <c r="H6" s="7">
        <f>450*4</f>
        <v>1800</v>
      </c>
      <c r="I6" s="8"/>
      <c r="L6" s="46">
        <v>450</v>
      </c>
      <c r="M6" s="46">
        <v>450</v>
      </c>
      <c r="N6" s="46">
        <v>450</v>
      </c>
      <c r="O6" s="46"/>
      <c r="P6" s="46"/>
      <c r="Q6" s="46"/>
      <c r="R6" s="46"/>
      <c r="S6" s="46"/>
      <c r="T6" s="46"/>
      <c r="U6" s="46"/>
      <c r="V6" s="46"/>
      <c r="W6" s="46"/>
    </row>
    <row r="7" spans="1:23" s="1" customFormat="1" x14ac:dyDescent="0.35">
      <c r="A7" s="1" t="s">
        <v>15</v>
      </c>
      <c r="C7" s="1">
        <f>SUM(C3:C6)</f>
        <v>1450</v>
      </c>
      <c r="G7" s="1">
        <f t="shared" ref="G7:Q7" si="2">SUM(G3:G6)</f>
        <v>2190</v>
      </c>
      <c r="H7" s="1">
        <f t="shared" si="2"/>
        <v>6190</v>
      </c>
      <c r="I7" s="1">
        <f t="shared" si="2"/>
        <v>0</v>
      </c>
      <c r="J7" s="1">
        <f t="shared" si="2"/>
        <v>0</v>
      </c>
      <c r="K7" s="1">
        <f t="shared" si="2"/>
        <v>0</v>
      </c>
      <c r="L7" s="1">
        <f t="shared" si="2"/>
        <v>1450</v>
      </c>
      <c r="M7" s="1">
        <f t="shared" si="2"/>
        <v>1450</v>
      </c>
      <c r="N7" s="1">
        <f t="shared" si="2"/>
        <v>1100</v>
      </c>
      <c r="O7" s="1">
        <f t="shared" si="2"/>
        <v>0</v>
      </c>
      <c r="P7" s="42">
        <f t="shared" si="2"/>
        <v>0</v>
      </c>
      <c r="Q7" s="1">
        <f t="shared" si="2"/>
        <v>0</v>
      </c>
      <c r="R7" s="1">
        <f t="shared" ref="R7:W7" si="3">SUM(R3:R6)</f>
        <v>0</v>
      </c>
      <c r="S7" s="1">
        <f t="shared" si="3"/>
        <v>0</v>
      </c>
      <c r="T7" s="1">
        <f t="shared" si="3"/>
        <v>0</v>
      </c>
      <c r="U7" s="1">
        <f t="shared" si="3"/>
        <v>0</v>
      </c>
      <c r="V7" s="1">
        <f t="shared" si="3"/>
        <v>0</v>
      </c>
      <c r="W7" s="1">
        <f t="shared" si="3"/>
        <v>0</v>
      </c>
    </row>
  </sheetData>
  <mergeCells count="1"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1"/>
  <sheetViews>
    <sheetView workbookViewId="0">
      <selection activeCell="C15" sqref="C15"/>
    </sheetView>
  </sheetViews>
  <sheetFormatPr baseColWidth="10" defaultRowHeight="14.5" x14ac:dyDescent="0.35"/>
  <cols>
    <col min="1" max="1" width="21.08984375" bestFit="1" customWidth="1"/>
    <col min="2" max="2" width="22.54296875" bestFit="1" customWidth="1"/>
    <col min="9" max="9" width="7" bestFit="1" customWidth="1"/>
    <col min="10" max="10" width="6.6328125" bestFit="1" customWidth="1"/>
    <col min="11" max="11" width="7.6328125" bestFit="1" customWidth="1"/>
  </cols>
  <sheetData>
    <row r="1" spans="1:20" ht="21.5" thickBot="1" x14ac:dyDescent="0.55000000000000004">
      <c r="A1" s="69" t="s">
        <v>19</v>
      </c>
      <c r="B1" s="70"/>
      <c r="C1" s="70"/>
      <c r="D1" s="70"/>
      <c r="E1" s="70"/>
      <c r="F1" s="70"/>
      <c r="G1" s="70"/>
      <c r="H1" s="71"/>
    </row>
    <row r="2" spans="1:20" s="1" customFormat="1" ht="15" thickBot="1" x14ac:dyDescent="0.4">
      <c r="A2" s="12" t="s">
        <v>16</v>
      </c>
      <c r="B2" s="13" t="s">
        <v>14</v>
      </c>
      <c r="C2" s="13" t="s">
        <v>0</v>
      </c>
      <c r="D2" s="13" t="s">
        <v>1</v>
      </c>
      <c r="E2" s="13" t="s">
        <v>2</v>
      </c>
      <c r="F2" s="13" t="s">
        <v>3</v>
      </c>
      <c r="G2" s="13" t="s">
        <v>4</v>
      </c>
      <c r="H2" s="14" t="s">
        <v>5</v>
      </c>
      <c r="I2" s="18">
        <v>44562</v>
      </c>
      <c r="J2" s="18">
        <f>I2+31</f>
        <v>44593</v>
      </c>
      <c r="K2" s="18">
        <f t="shared" ref="K2:T2" si="0">J2+31</f>
        <v>44624</v>
      </c>
      <c r="L2" s="18">
        <f t="shared" si="0"/>
        <v>44655</v>
      </c>
      <c r="M2" s="18">
        <f t="shared" si="0"/>
        <v>44686</v>
      </c>
      <c r="N2" s="18">
        <f t="shared" si="0"/>
        <v>44717</v>
      </c>
      <c r="O2" s="18">
        <f t="shared" si="0"/>
        <v>44748</v>
      </c>
      <c r="P2" s="18">
        <f t="shared" si="0"/>
        <v>44779</v>
      </c>
      <c r="Q2" s="18">
        <f t="shared" si="0"/>
        <v>44810</v>
      </c>
      <c r="R2" s="18">
        <f t="shared" si="0"/>
        <v>44841</v>
      </c>
      <c r="S2" s="18">
        <f t="shared" si="0"/>
        <v>44872</v>
      </c>
      <c r="T2" s="18">
        <f t="shared" si="0"/>
        <v>44903</v>
      </c>
    </row>
    <row r="3" spans="1:20" x14ac:dyDescent="0.35">
      <c r="A3" s="9" t="s">
        <v>27</v>
      </c>
      <c r="B3" s="10" t="s">
        <v>26</v>
      </c>
      <c r="C3" s="10">
        <v>100</v>
      </c>
      <c r="D3" s="10"/>
      <c r="E3" s="10"/>
      <c r="F3" s="10">
        <f>C3*6</f>
        <v>600</v>
      </c>
      <c r="G3" s="10"/>
      <c r="H3" s="11">
        <f>G3+F3</f>
        <v>600</v>
      </c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</row>
    <row r="4" spans="1:20" x14ac:dyDescent="0.35">
      <c r="A4" s="4" t="s">
        <v>28</v>
      </c>
      <c r="B4" s="3" t="s">
        <v>51</v>
      </c>
      <c r="C4" s="3"/>
      <c r="D4" s="3"/>
      <c r="E4" s="3"/>
      <c r="F4" s="3"/>
      <c r="G4" s="3"/>
      <c r="H4" s="5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</row>
    <row r="5" spans="1:20" x14ac:dyDescent="0.35">
      <c r="A5" s="4"/>
      <c r="B5" s="3"/>
      <c r="C5" s="3"/>
      <c r="D5" s="3"/>
      <c r="E5" s="3"/>
      <c r="F5" s="3"/>
      <c r="G5" s="3"/>
      <c r="H5" s="5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</row>
    <row r="6" spans="1:20" x14ac:dyDescent="0.35">
      <c r="A6" s="4"/>
      <c r="B6" s="3"/>
      <c r="C6" s="3"/>
      <c r="D6" s="3"/>
      <c r="E6" s="3"/>
      <c r="F6" s="3"/>
      <c r="G6" s="3"/>
      <c r="H6" s="5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</row>
    <row r="7" spans="1:20" x14ac:dyDescent="0.35">
      <c r="A7" s="4"/>
      <c r="B7" s="3"/>
      <c r="C7" s="3"/>
      <c r="D7" s="3"/>
      <c r="E7" s="3"/>
      <c r="F7" s="3"/>
      <c r="G7" s="3"/>
      <c r="H7" s="5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</row>
    <row r="8" spans="1:20" x14ac:dyDescent="0.35">
      <c r="A8" s="4"/>
      <c r="B8" s="3"/>
      <c r="C8" s="3"/>
      <c r="D8" s="3"/>
      <c r="E8" s="3"/>
      <c r="F8" s="3"/>
      <c r="G8" s="3"/>
      <c r="H8" s="5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</row>
    <row r="9" spans="1:20" x14ac:dyDescent="0.35">
      <c r="A9" s="4"/>
      <c r="B9" s="3"/>
      <c r="C9" s="3"/>
      <c r="D9" s="3"/>
      <c r="E9" s="3"/>
      <c r="F9" s="3"/>
      <c r="G9" s="3"/>
      <c r="H9" s="5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</row>
    <row r="10" spans="1:20" ht="15" thickBot="1" x14ac:dyDescent="0.4">
      <c r="A10" s="6"/>
      <c r="B10" s="7"/>
      <c r="C10" s="7"/>
      <c r="D10" s="7"/>
      <c r="E10" s="7"/>
      <c r="F10" s="7"/>
      <c r="G10" s="7"/>
      <c r="H10" s="8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</row>
    <row r="11" spans="1:20" s="1" customFormat="1" x14ac:dyDescent="0.35">
      <c r="A11" s="1" t="s">
        <v>15</v>
      </c>
      <c r="H11" s="1">
        <f>SUM(H3:H10)</f>
        <v>600</v>
      </c>
      <c r="I11" s="1">
        <f t="shared" ref="I11:T11" si="1">SUM(I3:I10)</f>
        <v>0</v>
      </c>
      <c r="J11" s="1">
        <f t="shared" si="1"/>
        <v>0</v>
      </c>
      <c r="K11" s="1">
        <f t="shared" si="1"/>
        <v>0</v>
      </c>
      <c r="L11" s="1">
        <f t="shared" si="1"/>
        <v>0</v>
      </c>
      <c r="M11" s="1">
        <f t="shared" si="1"/>
        <v>0</v>
      </c>
      <c r="N11" s="1">
        <f t="shared" si="1"/>
        <v>0</v>
      </c>
      <c r="O11" s="1">
        <f t="shared" si="1"/>
        <v>0</v>
      </c>
      <c r="P11" s="1">
        <f t="shared" si="1"/>
        <v>0</v>
      </c>
      <c r="Q11" s="1">
        <f t="shared" si="1"/>
        <v>0</v>
      </c>
      <c r="R11" s="1">
        <f t="shared" si="1"/>
        <v>0</v>
      </c>
      <c r="S11" s="1">
        <f t="shared" si="1"/>
        <v>0</v>
      </c>
      <c r="T11" s="1">
        <f t="shared" si="1"/>
        <v>0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Synthèse</vt:lpstr>
      <vt:lpstr>WANGATA</vt:lpstr>
      <vt:lpstr>METEO</vt:lpstr>
      <vt:lpstr>KAUKA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DELL</cp:lastModifiedBy>
  <dcterms:created xsi:type="dcterms:W3CDTF">2020-04-27T11:32:42Z</dcterms:created>
  <dcterms:modified xsi:type="dcterms:W3CDTF">2022-04-13T16:33:16Z</dcterms:modified>
</cp:coreProperties>
</file>