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takeuchi/Desktop/python/51_jupyter notebooks/54_exel/"/>
    </mc:Choice>
  </mc:AlternateContent>
  <xr:revisionPtr revIDLastSave="0" documentId="13_ncr:1_{F8C353EA-84AD-7646-A6B9-F9E754BA679B}" xr6:coauthVersionLast="45" xr6:coauthVersionMax="45" xr10:uidLastSave="{00000000-0000-0000-0000-000000000000}"/>
  <bookViews>
    <workbookView xWindow="0" yWindow="0" windowWidth="25600" windowHeight="16000" activeTab="2" xr2:uid="{027395D4-422C-8F40-BA9B-0222CA3583CD}"/>
  </bookViews>
  <sheets>
    <sheet name="予実管理表" sheetId="3" r:id="rId1"/>
    <sheet name="売上管理表" sheetId="2" r:id="rId2"/>
    <sheet name="発注管理表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4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6" i="3"/>
  <c r="D14" i="3"/>
  <c r="D10" i="3"/>
  <c r="D8" i="3"/>
  <c r="D4" i="3"/>
  <c r="D5" i="3"/>
  <c r="D3" i="3"/>
  <c r="D6" i="3" l="1"/>
  <c r="D7" i="3" l="1"/>
  <c r="D9" i="3" l="1"/>
  <c r="D11" i="3" l="1"/>
  <c r="D12" i="3" l="1"/>
  <c r="D13" i="3" l="1"/>
  <c r="D15" i="3" l="1"/>
  <c r="D16" i="3" l="1"/>
  <c r="D17" i="3" s="1"/>
  <c r="D18" i="3" l="1"/>
  <c r="D19" i="3" s="1"/>
  <c r="D20" i="3" l="1"/>
  <c r="D21" i="3" l="1"/>
  <c r="E5" i="3"/>
  <c r="E3" i="3"/>
  <c r="E4" i="3"/>
  <c r="E2" i="3"/>
</calcChain>
</file>

<file path=xl/sharedStrings.xml><?xml version="1.0" encoding="utf-8"?>
<sst xmlns="http://schemas.openxmlformats.org/spreadsheetml/2006/main" count="257" uniqueCount="105">
  <si>
    <t>社員番号</t>
    <rPh sb="0" eb="2">
      <t>シャイn</t>
    </rPh>
    <rPh sb="2" eb="4">
      <t>バンゴウ</t>
    </rPh>
    <phoneticPr fontId="1"/>
  </si>
  <si>
    <t>氏名</t>
    <rPh sb="0" eb="2">
      <t>シメイ</t>
    </rPh>
    <phoneticPr fontId="1"/>
  </si>
  <si>
    <t>支店</t>
    <rPh sb="0" eb="2">
      <t>シテn</t>
    </rPh>
    <phoneticPr fontId="1"/>
  </si>
  <si>
    <t>売上目標</t>
    <rPh sb="0" eb="2">
      <t>ウリアゲ</t>
    </rPh>
    <rPh sb="2" eb="4">
      <t>モクヒョウ</t>
    </rPh>
    <phoneticPr fontId="1"/>
  </si>
  <si>
    <t>売上実績</t>
    <rPh sb="0" eb="2">
      <t>ウリアゲ</t>
    </rPh>
    <rPh sb="2" eb="4">
      <t>ジッセキ</t>
    </rPh>
    <phoneticPr fontId="1"/>
  </si>
  <si>
    <t>達成率</t>
    <rPh sb="0" eb="2">
      <t>タッセイ</t>
    </rPh>
    <rPh sb="2" eb="3">
      <t>リテゥ</t>
    </rPh>
    <phoneticPr fontId="1"/>
  </si>
  <si>
    <t>a001</t>
    <phoneticPr fontId="1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</si>
  <si>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</si>
  <si>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</si>
  <si>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</si>
  <si>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</si>
  <si>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</si>
  <si>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</si>
  <si>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</si>
  <si>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</si>
  <si>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</si>
  <si>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</si>
  <si>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</si>
  <si>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</si>
  <si>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</si>
  <si>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</si>
  <si>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</si>
  <si>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</si>
  <si>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</si>
  <si>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</si>
  <si>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</si>
  <si>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西迫しんご</t>
    <rPh sb="0" eb="2">
      <t>ニシサコ</t>
    </rPh>
    <phoneticPr fontId="1"/>
  </si>
  <si>
    <t>えーら</t>
    <phoneticPr fontId="1"/>
  </si>
  <si>
    <t>松丸</t>
    <rPh sb="0" eb="2">
      <t>マツマル</t>
    </rPh>
    <phoneticPr fontId="1"/>
  </si>
  <si>
    <t>諸本</t>
    <rPh sb="0" eb="1">
      <t>モロモロ</t>
    </rPh>
    <rPh sb="1" eb="2">
      <t>モト</t>
    </rPh>
    <phoneticPr fontId="1"/>
  </si>
  <si>
    <t>おがたつ</t>
    <phoneticPr fontId="1"/>
  </si>
  <si>
    <t>タモリ</t>
    <phoneticPr fontId="1"/>
  </si>
  <si>
    <t>八みね</t>
    <rPh sb="0" eb="1">
      <t>ハチミネ</t>
    </rPh>
    <phoneticPr fontId="1"/>
  </si>
  <si>
    <t>ゆきえ</t>
    <phoneticPr fontId="1"/>
  </si>
  <si>
    <t>うらただん</t>
    <phoneticPr fontId="1"/>
  </si>
  <si>
    <t>もも氏</t>
    <rPh sb="2" eb="3">
      <t xml:space="preserve">シ </t>
    </rPh>
    <phoneticPr fontId="1"/>
  </si>
  <si>
    <t>ところ</t>
    <phoneticPr fontId="1"/>
  </si>
  <si>
    <t>くるみ</t>
    <phoneticPr fontId="1"/>
  </si>
  <si>
    <t>しおり</t>
    <phoneticPr fontId="1"/>
  </si>
  <si>
    <t>つかね</t>
    <phoneticPr fontId="1"/>
  </si>
  <si>
    <t>みさ</t>
    <phoneticPr fontId="1"/>
  </si>
  <si>
    <t>西澤</t>
    <rPh sb="0" eb="1">
      <t>ニシザワ</t>
    </rPh>
    <phoneticPr fontId="1"/>
  </si>
  <si>
    <t>清水</t>
    <rPh sb="0" eb="2">
      <t>シミズ</t>
    </rPh>
    <phoneticPr fontId="1"/>
  </si>
  <si>
    <t>みか</t>
    <phoneticPr fontId="1"/>
  </si>
  <si>
    <t>てる</t>
    <phoneticPr fontId="1"/>
  </si>
  <si>
    <t>みやび</t>
    <phoneticPr fontId="1"/>
  </si>
  <si>
    <t>北海道</t>
    <rPh sb="0" eb="3">
      <t>ホッカイ</t>
    </rPh>
    <phoneticPr fontId="1"/>
  </si>
  <si>
    <t>青森</t>
    <rPh sb="0" eb="2">
      <t>アオ</t>
    </rPh>
    <phoneticPr fontId="1"/>
  </si>
  <si>
    <t>岩手</t>
    <rPh sb="0" eb="2">
      <t>イワテ</t>
    </rPh>
    <phoneticPr fontId="1"/>
  </si>
  <si>
    <t>秋田</t>
    <rPh sb="0" eb="2">
      <t>アキ</t>
    </rPh>
    <phoneticPr fontId="1"/>
  </si>
  <si>
    <t>宮城</t>
    <rPh sb="0" eb="2">
      <t>ミヤギ</t>
    </rPh>
    <phoneticPr fontId="1"/>
  </si>
  <si>
    <t>山形</t>
    <rPh sb="0" eb="2">
      <t>ヤマ</t>
    </rPh>
    <phoneticPr fontId="1"/>
  </si>
  <si>
    <t>福島</t>
    <rPh sb="0" eb="2">
      <t>フクシマ</t>
    </rPh>
    <phoneticPr fontId="1"/>
  </si>
  <si>
    <t>長野</t>
    <rPh sb="0" eb="2">
      <t>ナガノ</t>
    </rPh>
    <phoneticPr fontId="1"/>
  </si>
  <si>
    <t>新潟</t>
    <rPh sb="0" eb="2">
      <t>ニイガタ</t>
    </rPh>
    <phoneticPr fontId="1"/>
  </si>
  <si>
    <t>栃木</t>
    <rPh sb="0" eb="2">
      <t>トチギ</t>
    </rPh>
    <phoneticPr fontId="1"/>
  </si>
  <si>
    <t>茨城</t>
    <rPh sb="0" eb="2">
      <t>イバラキ</t>
    </rPh>
    <phoneticPr fontId="1"/>
  </si>
  <si>
    <t>山梨</t>
    <rPh sb="0" eb="2">
      <t>ヤマナセィ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</si>
  <si>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</si>
  <si>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</si>
  <si>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</si>
  <si>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</si>
  <si>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</si>
  <si>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</si>
  <si>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</t>
    </rPh>
    <phoneticPr fontId="1"/>
  </si>
  <si>
    <t>静岡</t>
    <rPh sb="0" eb="2">
      <t>シズオカ</t>
    </rPh>
    <phoneticPr fontId="1"/>
  </si>
  <si>
    <t>売上日</t>
    <rPh sb="0" eb="2">
      <t xml:space="preserve">ウリアゲヒ </t>
    </rPh>
    <rPh sb="2" eb="3">
      <t xml:space="preserve">ヒ </t>
    </rPh>
    <phoneticPr fontId="1"/>
  </si>
  <si>
    <t>商品分類</t>
    <rPh sb="0" eb="4">
      <t>ショウヒn</t>
    </rPh>
    <phoneticPr fontId="1"/>
  </si>
  <si>
    <t>商品名</t>
    <rPh sb="0" eb="3">
      <t>ショウヒn</t>
    </rPh>
    <phoneticPr fontId="1"/>
  </si>
  <si>
    <t>単価（円）</t>
    <rPh sb="0" eb="2">
      <t>タンカ</t>
    </rPh>
    <rPh sb="3" eb="4">
      <t>エn</t>
    </rPh>
    <phoneticPr fontId="1"/>
  </si>
  <si>
    <t>数量</t>
    <rPh sb="0" eb="2">
      <t>スウ</t>
    </rPh>
    <phoneticPr fontId="1"/>
  </si>
  <si>
    <t>売上管理表（円）</t>
    <rPh sb="0" eb="5">
      <t>ウリアゲ</t>
    </rPh>
    <rPh sb="6" eb="7">
      <t>エn</t>
    </rPh>
    <phoneticPr fontId="1"/>
  </si>
  <si>
    <t>a019</t>
    <phoneticPr fontId="1"/>
  </si>
  <si>
    <t>a020</t>
    <phoneticPr fontId="1"/>
  </si>
  <si>
    <t>a015</t>
    <phoneticPr fontId="1"/>
  </si>
  <si>
    <t>a006</t>
    <phoneticPr fontId="1"/>
  </si>
  <si>
    <t>a017</t>
    <phoneticPr fontId="1"/>
  </si>
  <si>
    <t>a011</t>
    <phoneticPr fontId="1"/>
  </si>
  <si>
    <t>a007</t>
    <phoneticPr fontId="1"/>
  </si>
  <si>
    <t>食べ物</t>
    <rPh sb="0" eb="1">
      <t>タベ</t>
    </rPh>
    <phoneticPr fontId="1"/>
  </si>
  <si>
    <t>バナナ</t>
    <phoneticPr fontId="1"/>
  </si>
  <si>
    <t>リンゴ</t>
    <phoneticPr fontId="1"/>
  </si>
  <si>
    <t>メロン</t>
    <phoneticPr fontId="1"/>
  </si>
  <si>
    <t>ピーチ</t>
    <phoneticPr fontId="1"/>
  </si>
  <si>
    <t>キウイ</t>
    <phoneticPr fontId="1"/>
  </si>
  <si>
    <t>スイカ</t>
    <phoneticPr fontId="1"/>
  </si>
  <si>
    <t>お酒</t>
    <phoneticPr fontId="1"/>
  </si>
  <si>
    <t>薬</t>
    <rPh sb="0" eb="1">
      <t>クスリ</t>
    </rPh>
    <phoneticPr fontId="1"/>
  </si>
  <si>
    <t>ビール</t>
    <phoneticPr fontId="1"/>
  </si>
  <si>
    <t>ハイボール</t>
    <phoneticPr fontId="1"/>
  </si>
  <si>
    <t>日本酒</t>
    <rPh sb="0" eb="3">
      <t>ニホn</t>
    </rPh>
    <phoneticPr fontId="1"/>
  </si>
  <si>
    <t>胃薬</t>
    <rPh sb="0" eb="2">
      <t>イグスリ</t>
    </rPh>
    <phoneticPr fontId="1"/>
  </si>
  <si>
    <t>頭痛薬</t>
    <rPh sb="0" eb="3">
      <t>ズツウヤク</t>
    </rPh>
    <phoneticPr fontId="1"/>
  </si>
  <si>
    <t>胃薬</t>
    <rPh sb="0" eb="1">
      <t>イグスリ</t>
    </rPh>
    <phoneticPr fontId="1"/>
  </si>
  <si>
    <t>会社名</t>
    <rPh sb="0" eb="3">
      <t>カイシャ</t>
    </rPh>
    <phoneticPr fontId="1"/>
  </si>
  <si>
    <t>商品番号</t>
    <rPh sb="0" eb="4">
      <t>ショウヒn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</si>
  <si>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</si>
  <si>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</si>
  <si>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発注金額</t>
    <rPh sb="0" eb="4">
      <t>ハッチュウ</t>
    </rPh>
    <phoneticPr fontId="1"/>
  </si>
  <si>
    <t>株式会社A</t>
    <rPh sb="0" eb="4">
      <t>カブシキ</t>
    </rPh>
    <phoneticPr fontId="1"/>
  </si>
  <si>
    <t>株式会社B</t>
    <rPh sb="0" eb="4">
      <t>カブシキ</t>
    </rPh>
    <phoneticPr fontId="1"/>
  </si>
  <si>
    <t>株式会社C</t>
    <rPh sb="0" eb="4">
      <t>カブシキ</t>
    </rPh>
    <phoneticPr fontId="1"/>
  </si>
  <si>
    <t>株式会社D</t>
    <rPh sb="0" eb="4">
      <t>カブシキ</t>
    </rPh>
    <phoneticPr fontId="1"/>
  </si>
  <si>
    <t>株式会社E</t>
    <rPh sb="0" eb="4">
      <t>カブシキ</t>
    </rPh>
    <phoneticPr fontId="1"/>
  </si>
  <si>
    <t>株式会社F</t>
    <rPh sb="0" eb="4">
      <t>カブシキ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</si>
</sst>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  <xf numFmtId="1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A7C0-FA3A-2C40-862F-CF55D338D352}">
  <dimension ref="A1:F21"/>
  <sheetViews>
    <sheetView workbookViewId="0">
      <selection activeCell="C26" sqref="C26"/>
    </sheetView>
  </sheetViews>
  <sheetFormatPr baseColWidth="10" defaultRowHeight="20"/>
  <cols>
    <col min="5" max="5" width="10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28</v>
      </c>
      <c r="C2" t="s">
        <v>46</v>
      </c>
      <c r="D2" s="1">
        <v>40000</v>
      </c>
      <c r="E2" s="3">
        <f t="shared" ref="E2:E5" si="0">D2*F2</f>
        <v>31200</v>
      </c>
      <c r="F2" s="2">
        <v>0.78</v>
      </c>
    </row>
    <row r="3" spans="1:6">
      <c r="A3" t="s">
        <v>7</v>
      </c>
      <c r="B3" t="s">
        <v>29</v>
      </c>
      <c r="C3" t="s">
        <v>47</v>
      </c>
      <c r="D3" s="1">
        <f>D2*0.85</f>
        <v>34000</v>
      </c>
      <c r="E3" s="3">
        <f t="shared" si="0"/>
        <v>33660</v>
      </c>
      <c r="F3" s="2">
        <v>0.99</v>
      </c>
    </row>
    <row r="4" spans="1:6">
      <c r="A4" t="s">
        <v>8</v>
      </c>
      <c r="B4" t="s">
        <v>26</v>
      </c>
      <c r="C4" t="s">
        <v>48</v>
      </c>
      <c r="D4" s="1">
        <f>D3*0.75</f>
        <v>25500</v>
      </c>
      <c r="E4" s="3">
        <f t="shared" si="0"/>
        <v>11475</v>
      </c>
      <c r="F4" s="2">
        <v>0.45</v>
      </c>
    </row>
    <row r="5" spans="1:6">
      <c r="A5" t="s">
        <v>9</v>
      </c>
      <c r="B5" t="s">
        <v>30</v>
      </c>
      <c r="C5" t="s">
        <v>49</v>
      </c>
      <c r="D5" s="1">
        <f t="shared" ref="D4:D21" si="1">D4*0.85</f>
        <v>21675</v>
      </c>
      <c r="E5" s="3">
        <f t="shared" si="0"/>
        <v>28177.5</v>
      </c>
      <c r="F5" s="2">
        <v>1.3</v>
      </c>
    </row>
    <row r="6" spans="1:6">
      <c r="A6" t="s">
        <v>10</v>
      </c>
      <c r="B6" t="s">
        <v>27</v>
      </c>
      <c r="C6" t="s">
        <v>50</v>
      </c>
      <c r="D6" s="1">
        <f t="shared" si="1"/>
        <v>18423.75</v>
      </c>
      <c r="E6" s="3">
        <f>D6*F6</f>
        <v>9211.875</v>
      </c>
      <c r="F6" s="2">
        <v>0.5</v>
      </c>
    </row>
    <row r="7" spans="1:6">
      <c r="A7" t="s">
        <v>11</v>
      </c>
      <c r="B7" t="s">
        <v>31</v>
      </c>
      <c r="C7" t="s">
        <v>51</v>
      </c>
      <c r="D7" s="1">
        <f t="shared" si="1"/>
        <v>15660.1875</v>
      </c>
      <c r="E7" s="3">
        <f t="shared" ref="E7:E21" si="2">D7*F7</f>
        <v>6733.8806249999998</v>
      </c>
      <c r="F7" s="2">
        <v>0.43</v>
      </c>
    </row>
    <row r="8" spans="1:6">
      <c r="A8" t="s">
        <v>12</v>
      </c>
      <c r="B8" t="s">
        <v>32</v>
      </c>
      <c r="C8" t="s">
        <v>52</v>
      </c>
      <c r="D8" s="1">
        <f>D7*0.65</f>
        <v>10179.121875000001</v>
      </c>
      <c r="E8" s="3">
        <f t="shared" si="2"/>
        <v>5496.7258125000008</v>
      </c>
      <c r="F8" s="2">
        <v>0.54</v>
      </c>
    </row>
    <row r="9" spans="1:6">
      <c r="A9" t="s">
        <v>13</v>
      </c>
      <c r="B9" t="s">
        <v>33</v>
      </c>
      <c r="C9" t="s">
        <v>53</v>
      </c>
      <c r="D9" s="1">
        <f t="shared" si="1"/>
        <v>8652.2535937499997</v>
      </c>
      <c r="E9" s="3">
        <f t="shared" si="2"/>
        <v>6748.7578031249996</v>
      </c>
      <c r="F9" s="2">
        <v>0.78</v>
      </c>
    </row>
    <row r="10" spans="1:6">
      <c r="A10" t="s">
        <v>14</v>
      </c>
      <c r="B10" t="s">
        <v>34</v>
      </c>
      <c r="C10" t="s">
        <v>54</v>
      </c>
      <c r="D10" s="1">
        <f>D9*1.75</f>
        <v>15141.443789062499</v>
      </c>
      <c r="E10" s="3">
        <f t="shared" si="2"/>
        <v>11810.326155468751</v>
      </c>
      <c r="F10" s="2">
        <v>0.78</v>
      </c>
    </row>
    <row r="11" spans="1:6">
      <c r="A11" t="s">
        <v>15</v>
      </c>
      <c r="B11" t="s">
        <v>35</v>
      </c>
      <c r="C11" t="s">
        <v>63</v>
      </c>
      <c r="D11" s="1">
        <f t="shared" si="1"/>
        <v>12870.227220703124</v>
      </c>
      <c r="E11" s="3">
        <f t="shared" si="2"/>
        <v>15444.272664843747</v>
      </c>
      <c r="F11" s="2">
        <v>1.2</v>
      </c>
    </row>
    <row r="12" spans="1:6">
      <c r="A12" t="s">
        <v>16</v>
      </c>
      <c r="B12" t="s">
        <v>36</v>
      </c>
      <c r="C12" t="s">
        <v>62</v>
      </c>
      <c r="D12" s="1">
        <f t="shared" si="1"/>
        <v>10939.693137597655</v>
      </c>
      <c r="E12" s="3">
        <f t="shared" si="2"/>
        <v>1312.7631765117185</v>
      </c>
      <c r="F12" s="2">
        <v>0.12</v>
      </c>
    </row>
    <row r="13" spans="1:6">
      <c r="A13" t="s">
        <v>17</v>
      </c>
      <c r="B13" t="s">
        <v>37</v>
      </c>
      <c r="C13" t="s">
        <v>64</v>
      </c>
      <c r="D13" s="1">
        <f t="shared" si="1"/>
        <v>9298.7391669580065</v>
      </c>
      <c r="E13" s="3">
        <f t="shared" si="2"/>
        <v>8182.890466923046</v>
      </c>
      <c r="F13" s="2">
        <v>0.88</v>
      </c>
    </row>
    <row r="14" spans="1:6">
      <c r="A14" t="s">
        <v>18</v>
      </c>
      <c r="B14" t="s">
        <v>38</v>
      </c>
      <c r="C14" t="s">
        <v>55</v>
      </c>
      <c r="D14" s="1">
        <f>D13*1.85</f>
        <v>17202.667458872314</v>
      </c>
      <c r="E14" s="3">
        <f t="shared" si="2"/>
        <v>5848.9069360165877</v>
      </c>
      <c r="F14" s="2">
        <v>0.34</v>
      </c>
    </row>
    <row r="15" spans="1:6">
      <c r="A15" t="s">
        <v>19</v>
      </c>
      <c r="B15" t="s">
        <v>39</v>
      </c>
      <c r="C15" t="s">
        <v>56</v>
      </c>
      <c r="D15" s="1">
        <f t="shared" si="1"/>
        <v>14622.267340041466</v>
      </c>
      <c r="E15" s="3">
        <f t="shared" si="2"/>
        <v>9650.6964444273672</v>
      </c>
      <c r="F15" s="2">
        <v>0.66</v>
      </c>
    </row>
    <row r="16" spans="1:6">
      <c r="A16" t="s">
        <v>20</v>
      </c>
      <c r="B16" t="s">
        <v>40</v>
      </c>
      <c r="C16" t="s">
        <v>57</v>
      </c>
      <c r="D16" s="1">
        <f t="shared" si="1"/>
        <v>12428.927239035245</v>
      </c>
      <c r="E16" s="3">
        <f t="shared" si="2"/>
        <v>8700.2490673246702</v>
      </c>
      <c r="F16" s="2">
        <v>0.7</v>
      </c>
    </row>
    <row r="17" spans="1:6">
      <c r="A17" t="s">
        <v>21</v>
      </c>
      <c r="B17" t="s">
        <v>41</v>
      </c>
      <c r="C17" t="s">
        <v>58</v>
      </c>
      <c r="D17" s="1">
        <f>D16*0.15</f>
        <v>1864.3390858552866</v>
      </c>
      <c r="E17" s="3">
        <f t="shared" si="2"/>
        <v>1099.9600606546192</v>
      </c>
      <c r="F17" s="2">
        <v>0.59</v>
      </c>
    </row>
    <row r="18" spans="1:6">
      <c r="A18" t="s">
        <v>22</v>
      </c>
      <c r="B18" t="s">
        <v>42</v>
      </c>
      <c r="C18" t="s">
        <v>59</v>
      </c>
      <c r="D18" s="1">
        <f t="shared" si="1"/>
        <v>1584.6882229769935</v>
      </c>
      <c r="E18" s="3">
        <f t="shared" si="2"/>
        <v>1426.2194006792943</v>
      </c>
      <c r="F18" s="2">
        <v>0.9</v>
      </c>
    </row>
    <row r="19" spans="1:6">
      <c r="A19" t="s">
        <v>23</v>
      </c>
      <c r="B19" t="s">
        <v>43</v>
      </c>
      <c r="C19" t="s">
        <v>60</v>
      </c>
      <c r="D19" s="1">
        <f>D18*1.85</f>
        <v>2931.6732125074382</v>
      </c>
      <c r="E19" s="3">
        <f t="shared" si="2"/>
        <v>3518.0078550089256</v>
      </c>
      <c r="F19" s="2">
        <v>1.2</v>
      </c>
    </row>
    <row r="20" spans="1:6">
      <c r="A20" t="s">
        <v>24</v>
      </c>
      <c r="B20" t="s">
        <v>44</v>
      </c>
      <c r="C20" t="s">
        <v>61</v>
      </c>
      <c r="D20" s="1">
        <f t="shared" si="1"/>
        <v>2491.9222306313222</v>
      </c>
      <c r="E20" s="3">
        <f t="shared" si="2"/>
        <v>573.14211304520416</v>
      </c>
      <c r="F20" s="2">
        <v>0.23</v>
      </c>
    </row>
    <row r="21" spans="1:6">
      <c r="A21" t="s">
        <v>25</v>
      </c>
      <c r="B21" t="s">
        <v>45</v>
      </c>
      <c r="C21" t="s">
        <v>65</v>
      </c>
      <c r="D21" s="1">
        <f t="shared" si="1"/>
        <v>2118.1338960366238</v>
      </c>
      <c r="E21" s="3">
        <f t="shared" si="2"/>
        <v>931.97891425611454</v>
      </c>
      <c r="F21" s="2">
        <v>0.44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EF66-8A6A-E24B-A4AC-58C676328C66}">
  <dimension ref="A1:I26"/>
  <sheetViews>
    <sheetView zoomScaleNormal="100" workbookViewId="0">
      <selection activeCell="C21" sqref="C21"/>
    </sheetView>
  </sheetViews>
  <sheetFormatPr baseColWidth="10" defaultRowHeight="20"/>
  <sheetData>
    <row r="1" spans="1:9">
      <c r="A1" t="s">
        <v>66</v>
      </c>
      <c r="B1" t="s">
        <v>0</v>
      </c>
      <c r="C1" t="s">
        <v>1</v>
      </c>
      <c r="D1" t="s">
        <v>2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>
      <c r="A2" s="4">
        <v>43986</v>
      </c>
      <c r="B2" t="s">
        <v>72</v>
      </c>
      <c r="C2" t="str">
        <f>VLOOKUP(B:B,予実管理表!A:B,2,FALSE)</f>
        <v>てる</v>
      </c>
      <c r="D2" t="str">
        <f>VLOOKUP(C:C,予実管理表!B:C,2,FALSE)</f>
        <v>神奈川</v>
      </c>
      <c r="E2" t="s">
        <v>79</v>
      </c>
      <c r="F2" t="s">
        <v>80</v>
      </c>
      <c r="G2">
        <v>700</v>
      </c>
      <c r="H2">
        <v>5</v>
      </c>
      <c r="I2">
        <f>G2*H2</f>
        <v>3500</v>
      </c>
    </row>
    <row r="3" spans="1:9">
      <c r="A3" s="4">
        <v>43988</v>
      </c>
      <c r="B3" t="s">
        <v>15</v>
      </c>
      <c r="C3" t="str">
        <f>VLOOKUP(B:B,予実管理表!A:B,2,FALSE)</f>
        <v>もも氏</v>
      </c>
      <c r="D3" t="str">
        <f>VLOOKUP(C:C,予実管理表!B:C,2,FALSE)</f>
        <v>石川</v>
      </c>
      <c r="E3" t="s">
        <v>86</v>
      </c>
      <c r="F3" t="s">
        <v>88</v>
      </c>
      <c r="G3">
        <v>1000</v>
      </c>
      <c r="H3">
        <v>9</v>
      </c>
      <c r="I3">
        <f t="shared" ref="I3:I26" si="0">G3*H3</f>
        <v>9000</v>
      </c>
    </row>
    <row r="4" spans="1:9">
      <c r="A4" s="4">
        <v>43991</v>
      </c>
      <c r="B4" t="s">
        <v>8</v>
      </c>
      <c r="C4" t="str">
        <f>VLOOKUP(B:B,予実管理表!A:B,2,FALSE)</f>
        <v>西迫しんご</v>
      </c>
      <c r="D4" t="str">
        <f>VLOOKUP(C:C,予実管理表!B:C,2,FALSE)</f>
        <v>岩手</v>
      </c>
      <c r="E4" t="s">
        <v>86</v>
      </c>
      <c r="F4" t="s">
        <v>89</v>
      </c>
      <c r="G4">
        <v>200</v>
      </c>
      <c r="H4">
        <v>1</v>
      </c>
      <c r="I4">
        <f t="shared" si="0"/>
        <v>200</v>
      </c>
    </row>
    <row r="5" spans="1:9">
      <c r="A5" s="4">
        <v>43994</v>
      </c>
      <c r="B5" t="s">
        <v>17</v>
      </c>
      <c r="C5" t="str">
        <f>VLOOKUP(B:B,予実管理表!A:B,2,FALSE)</f>
        <v>くるみ</v>
      </c>
      <c r="D5" t="str">
        <f>VLOOKUP(C:C,予実管理表!B:C,2,FALSE)</f>
        <v>福井</v>
      </c>
      <c r="E5" t="s">
        <v>79</v>
      </c>
      <c r="F5" t="s">
        <v>81</v>
      </c>
      <c r="G5">
        <v>150</v>
      </c>
      <c r="H5">
        <v>1</v>
      </c>
      <c r="I5">
        <f t="shared" si="0"/>
        <v>150</v>
      </c>
    </row>
    <row r="6" spans="1:9">
      <c r="A6" s="4">
        <v>43995</v>
      </c>
      <c r="B6" t="s">
        <v>76</v>
      </c>
      <c r="C6" t="str">
        <f>VLOOKUP(B:B,予実管理表!A:B,2,FALSE)</f>
        <v>清水</v>
      </c>
      <c r="D6" t="str">
        <f>VLOOKUP(C:C,予実管理表!B:C,2,FALSE)</f>
        <v>千葉</v>
      </c>
      <c r="E6" t="s">
        <v>79</v>
      </c>
      <c r="F6" t="s">
        <v>82</v>
      </c>
      <c r="G6">
        <v>700</v>
      </c>
      <c r="H6">
        <v>1</v>
      </c>
      <c r="I6">
        <f t="shared" si="0"/>
        <v>700</v>
      </c>
    </row>
    <row r="7" spans="1:9">
      <c r="A7" s="4">
        <v>43996</v>
      </c>
      <c r="B7" t="s">
        <v>19</v>
      </c>
      <c r="C7" t="str">
        <f>VLOOKUP(B:B,予実管理表!A:B,2,FALSE)</f>
        <v>つかね</v>
      </c>
      <c r="D7" t="str">
        <f>VLOOKUP(C:C,予実管理表!B:C,2,FALSE)</f>
        <v>茨城</v>
      </c>
      <c r="E7" t="s">
        <v>79</v>
      </c>
      <c r="F7" t="s">
        <v>80</v>
      </c>
      <c r="G7">
        <v>500</v>
      </c>
      <c r="H7">
        <v>8</v>
      </c>
      <c r="I7">
        <f t="shared" si="0"/>
        <v>4000</v>
      </c>
    </row>
    <row r="8" spans="1:9">
      <c r="A8" s="4">
        <v>44000</v>
      </c>
      <c r="B8" t="s">
        <v>20</v>
      </c>
      <c r="C8" t="str">
        <f>VLOOKUP(B:B,予実管理表!A:B,2,FALSE)</f>
        <v>みさ</v>
      </c>
      <c r="D8" t="str">
        <f>VLOOKUP(C:C,予実管理表!B:C,2,FALSE)</f>
        <v>山梨</v>
      </c>
      <c r="E8" t="s">
        <v>86</v>
      </c>
      <c r="F8" t="s">
        <v>89</v>
      </c>
      <c r="G8">
        <v>300</v>
      </c>
      <c r="H8">
        <v>1</v>
      </c>
      <c r="I8">
        <f t="shared" si="0"/>
        <v>300</v>
      </c>
    </row>
    <row r="9" spans="1:9">
      <c r="A9" s="4">
        <v>44002</v>
      </c>
      <c r="B9" t="s">
        <v>17</v>
      </c>
      <c r="C9" t="str">
        <f>VLOOKUP(B:B,予実管理表!A:B,2,FALSE)</f>
        <v>くるみ</v>
      </c>
      <c r="D9" t="str">
        <f>VLOOKUP(C:C,予実管理表!B:C,2,FALSE)</f>
        <v>福井</v>
      </c>
      <c r="E9" t="s">
        <v>86</v>
      </c>
      <c r="F9" t="s">
        <v>90</v>
      </c>
      <c r="G9">
        <v>1500</v>
      </c>
      <c r="H9">
        <v>1</v>
      </c>
      <c r="I9">
        <f t="shared" si="0"/>
        <v>1500</v>
      </c>
    </row>
    <row r="10" spans="1:9">
      <c r="A10" s="4">
        <v>44003</v>
      </c>
      <c r="B10" t="s">
        <v>73</v>
      </c>
      <c r="C10" t="str">
        <f>VLOOKUP(B:B,予実管理表!A:B,2,FALSE)</f>
        <v>みやび</v>
      </c>
      <c r="D10" t="str">
        <f>VLOOKUP(C:C,予実管理表!B:C,2,FALSE)</f>
        <v>静岡</v>
      </c>
      <c r="E10" t="s">
        <v>86</v>
      </c>
      <c r="F10" t="s">
        <v>88</v>
      </c>
      <c r="G10">
        <v>400</v>
      </c>
      <c r="H10">
        <v>2</v>
      </c>
      <c r="I10">
        <f t="shared" si="0"/>
        <v>800</v>
      </c>
    </row>
    <row r="11" spans="1:9">
      <c r="A11" s="4">
        <v>44005</v>
      </c>
      <c r="B11" t="s">
        <v>77</v>
      </c>
      <c r="C11" t="str">
        <f>VLOOKUP(B:B,予実管理表!A:B,2,FALSE)</f>
        <v>ところ</v>
      </c>
      <c r="D11" t="str">
        <f>VLOOKUP(C:C,予実管理表!B:C,2,FALSE)</f>
        <v>富山</v>
      </c>
      <c r="E11" t="s">
        <v>86</v>
      </c>
      <c r="F11" t="s">
        <v>88</v>
      </c>
      <c r="G11">
        <v>400</v>
      </c>
      <c r="H11">
        <v>2</v>
      </c>
      <c r="I11">
        <f t="shared" si="0"/>
        <v>800</v>
      </c>
    </row>
    <row r="12" spans="1:9">
      <c r="A12" s="4">
        <v>44006</v>
      </c>
      <c r="B12" t="s">
        <v>78</v>
      </c>
      <c r="C12" t="str">
        <f>VLOOKUP(B:B,予実管理表!A:B,2,FALSE)</f>
        <v>八みね</v>
      </c>
      <c r="D12" t="str">
        <f>VLOOKUP(C:C,予実管理表!B:C,2,FALSE)</f>
        <v>福島</v>
      </c>
      <c r="E12" t="s">
        <v>87</v>
      </c>
      <c r="F12" t="s">
        <v>91</v>
      </c>
      <c r="G12">
        <v>700</v>
      </c>
      <c r="H12">
        <v>4</v>
      </c>
      <c r="I12">
        <f t="shared" si="0"/>
        <v>2800</v>
      </c>
    </row>
    <row r="13" spans="1:9">
      <c r="A13" s="5">
        <v>44012</v>
      </c>
      <c r="B13" t="s">
        <v>17</v>
      </c>
      <c r="C13" t="str">
        <f>VLOOKUP(B:B,予実管理表!A:B,2,FALSE)</f>
        <v>くるみ</v>
      </c>
      <c r="D13" t="str">
        <f>VLOOKUP(C:C,予実管理表!B:C,2,FALSE)</f>
        <v>福井</v>
      </c>
      <c r="E13" t="s">
        <v>79</v>
      </c>
      <c r="F13" t="s">
        <v>83</v>
      </c>
      <c r="G13">
        <v>800</v>
      </c>
      <c r="H13">
        <v>4</v>
      </c>
      <c r="I13">
        <f t="shared" si="0"/>
        <v>3200</v>
      </c>
    </row>
    <row r="14" spans="1:9">
      <c r="A14" s="4">
        <v>44013</v>
      </c>
      <c r="B14" t="s">
        <v>18</v>
      </c>
      <c r="C14" t="str">
        <f>VLOOKUP(B:B,予実管理表!A:B,2,FALSE)</f>
        <v>しおり</v>
      </c>
      <c r="D14" t="str">
        <f>VLOOKUP(C:C,予実管理表!B:C,2,FALSE)</f>
        <v>栃木</v>
      </c>
      <c r="E14" t="s">
        <v>79</v>
      </c>
      <c r="F14" t="s">
        <v>81</v>
      </c>
      <c r="G14">
        <v>500</v>
      </c>
      <c r="H14">
        <v>7</v>
      </c>
      <c r="I14">
        <f t="shared" si="0"/>
        <v>3500</v>
      </c>
    </row>
    <row r="15" spans="1:9">
      <c r="A15" s="4">
        <v>44015</v>
      </c>
      <c r="B15" t="s">
        <v>19</v>
      </c>
      <c r="C15" t="str">
        <f>VLOOKUP(B:B,予実管理表!A:B,2,FALSE)</f>
        <v>つかね</v>
      </c>
      <c r="D15" t="str">
        <f>VLOOKUP(C:C,予実管理表!B:C,2,FALSE)</f>
        <v>茨城</v>
      </c>
      <c r="E15" t="s">
        <v>86</v>
      </c>
      <c r="F15" t="s">
        <v>90</v>
      </c>
      <c r="G15">
        <v>3000</v>
      </c>
      <c r="H15">
        <v>2</v>
      </c>
      <c r="I15">
        <f t="shared" si="0"/>
        <v>6000</v>
      </c>
    </row>
    <row r="16" spans="1:9">
      <c r="A16" s="4">
        <v>44021</v>
      </c>
      <c r="B16" t="s">
        <v>6</v>
      </c>
      <c r="C16" t="str">
        <f>VLOOKUP(B:B,予実管理表!A:B,2,FALSE)</f>
        <v>松丸</v>
      </c>
      <c r="D16" t="str">
        <f>VLOOKUP(C:C,予実管理表!B:C,2,FALSE)</f>
        <v>北海道</v>
      </c>
      <c r="E16" t="s">
        <v>86</v>
      </c>
      <c r="F16" t="s">
        <v>89</v>
      </c>
      <c r="G16">
        <v>650</v>
      </c>
      <c r="H16">
        <v>4</v>
      </c>
      <c r="I16">
        <f t="shared" si="0"/>
        <v>2600</v>
      </c>
    </row>
    <row r="17" spans="1:9">
      <c r="A17" s="4">
        <v>44022</v>
      </c>
      <c r="B17" t="s">
        <v>7</v>
      </c>
      <c r="C17" t="str">
        <f>VLOOKUP(B:B,予実管理表!A:B,2,FALSE)</f>
        <v>諸本</v>
      </c>
      <c r="D17" t="str">
        <f>VLOOKUP(C:C,予実管理表!B:C,2,FALSE)</f>
        <v>青森</v>
      </c>
      <c r="E17" t="s">
        <v>79</v>
      </c>
      <c r="F17" t="s">
        <v>84</v>
      </c>
      <c r="G17">
        <v>120</v>
      </c>
      <c r="H17">
        <v>4</v>
      </c>
      <c r="I17">
        <f t="shared" si="0"/>
        <v>480</v>
      </c>
    </row>
    <row r="18" spans="1:9">
      <c r="A18" s="4">
        <v>44024</v>
      </c>
      <c r="B18" t="s">
        <v>8</v>
      </c>
      <c r="C18" t="str">
        <f>VLOOKUP(B:B,予実管理表!A:B,2,FALSE)</f>
        <v>西迫しんご</v>
      </c>
      <c r="D18" t="str">
        <f>VLOOKUP(C:C,予実管理表!B:C,2,FALSE)</f>
        <v>岩手</v>
      </c>
      <c r="E18" t="s">
        <v>86</v>
      </c>
      <c r="F18" t="s">
        <v>88</v>
      </c>
      <c r="G18">
        <v>400</v>
      </c>
      <c r="H18">
        <v>2</v>
      </c>
      <c r="I18">
        <f t="shared" si="0"/>
        <v>800</v>
      </c>
    </row>
    <row r="19" spans="1:9">
      <c r="A19" s="4">
        <v>44026</v>
      </c>
      <c r="B19" t="s">
        <v>20</v>
      </c>
      <c r="C19" t="str">
        <f>VLOOKUP(B:B,予実管理表!A:B,2,FALSE)</f>
        <v>みさ</v>
      </c>
      <c r="D19" t="str">
        <f>VLOOKUP(C:C,予実管理表!B:C,2,FALSE)</f>
        <v>山梨</v>
      </c>
      <c r="E19" t="s">
        <v>87</v>
      </c>
      <c r="F19" t="s">
        <v>92</v>
      </c>
      <c r="G19">
        <v>300</v>
      </c>
      <c r="H19">
        <v>3</v>
      </c>
      <c r="I19">
        <f t="shared" si="0"/>
        <v>900</v>
      </c>
    </row>
    <row r="20" spans="1:9">
      <c r="A20" s="4">
        <v>44027</v>
      </c>
      <c r="B20" t="s">
        <v>21</v>
      </c>
      <c r="C20" t="str">
        <f>VLOOKUP(B:B,予実管理表!A:B,2,FALSE)</f>
        <v>西澤</v>
      </c>
      <c r="D20" t="str">
        <f>VLOOKUP(C:C,予実管理表!B:C,2,FALSE)</f>
        <v>埼玉</v>
      </c>
      <c r="E20" t="s">
        <v>87</v>
      </c>
      <c r="F20" t="s">
        <v>93</v>
      </c>
      <c r="G20">
        <v>2000</v>
      </c>
      <c r="H20">
        <v>4</v>
      </c>
      <c r="I20">
        <f t="shared" si="0"/>
        <v>8000</v>
      </c>
    </row>
    <row r="21" spans="1:9">
      <c r="A21" s="4">
        <v>44030</v>
      </c>
      <c r="B21" t="s">
        <v>12</v>
      </c>
      <c r="C21" t="str">
        <f>VLOOKUP(B:B,予実管理表!A:B,2,FALSE)</f>
        <v>八みね</v>
      </c>
      <c r="D21" t="str">
        <f>VLOOKUP(C:C,予実管理表!B:C,2,FALSE)</f>
        <v>福島</v>
      </c>
      <c r="E21" t="s">
        <v>79</v>
      </c>
      <c r="F21" t="s">
        <v>84</v>
      </c>
      <c r="G21">
        <v>800</v>
      </c>
      <c r="H21">
        <v>6</v>
      </c>
      <c r="I21">
        <f t="shared" si="0"/>
        <v>4800</v>
      </c>
    </row>
    <row r="22" spans="1:9">
      <c r="A22" s="4">
        <v>44032</v>
      </c>
      <c r="B22" t="s">
        <v>74</v>
      </c>
      <c r="C22" t="str">
        <f>VLOOKUP(B:B,予実管理表!A:B,2,FALSE)</f>
        <v>みさ</v>
      </c>
      <c r="D22" t="str">
        <f>VLOOKUP(C:C,予実管理表!B:C,2,FALSE)</f>
        <v>山梨</v>
      </c>
      <c r="E22" t="s">
        <v>86</v>
      </c>
      <c r="F22" t="s">
        <v>90</v>
      </c>
      <c r="G22">
        <v>500</v>
      </c>
      <c r="H22">
        <v>2</v>
      </c>
      <c r="I22">
        <f t="shared" si="0"/>
        <v>1000</v>
      </c>
    </row>
    <row r="23" spans="1:9">
      <c r="A23" s="4">
        <v>44033</v>
      </c>
      <c r="B23" t="s">
        <v>6</v>
      </c>
      <c r="C23" t="str">
        <f>VLOOKUP(B:B,予実管理表!A:B,2,FALSE)</f>
        <v>松丸</v>
      </c>
      <c r="D23" t="str">
        <f>VLOOKUP(C:C,予実管理表!B:C,2,FALSE)</f>
        <v>北海道</v>
      </c>
      <c r="E23" t="s">
        <v>79</v>
      </c>
      <c r="F23" t="s">
        <v>81</v>
      </c>
      <c r="G23">
        <v>200</v>
      </c>
      <c r="H23">
        <v>1</v>
      </c>
      <c r="I23">
        <f t="shared" si="0"/>
        <v>200</v>
      </c>
    </row>
    <row r="24" spans="1:9">
      <c r="A24" s="4">
        <v>44037</v>
      </c>
      <c r="B24" t="s">
        <v>75</v>
      </c>
      <c r="C24" t="str">
        <f>VLOOKUP(B:B,予実管理表!A:B,2,FALSE)</f>
        <v>タモリ</v>
      </c>
      <c r="D24" t="str">
        <f>VLOOKUP(C:C,予実管理表!B:C,2,FALSE)</f>
        <v>山形</v>
      </c>
      <c r="E24" t="s">
        <v>79</v>
      </c>
      <c r="F24" t="s">
        <v>85</v>
      </c>
      <c r="G24">
        <v>700</v>
      </c>
      <c r="H24">
        <v>4</v>
      </c>
      <c r="I24">
        <f t="shared" si="0"/>
        <v>2800</v>
      </c>
    </row>
    <row r="25" spans="1:9">
      <c r="A25" s="4">
        <v>44040</v>
      </c>
      <c r="B25" t="s">
        <v>6</v>
      </c>
      <c r="C25" t="str">
        <f>VLOOKUP(B:B,予実管理表!A:B,2,FALSE)</f>
        <v>松丸</v>
      </c>
      <c r="D25" t="str">
        <f>VLOOKUP(C:C,予実管理表!B:C,2,FALSE)</f>
        <v>北海道</v>
      </c>
      <c r="E25" t="s">
        <v>86</v>
      </c>
      <c r="F25" t="s">
        <v>88</v>
      </c>
      <c r="G25">
        <v>200</v>
      </c>
      <c r="H25">
        <v>5</v>
      </c>
      <c r="I25">
        <f t="shared" si="0"/>
        <v>1000</v>
      </c>
    </row>
    <row r="26" spans="1:9">
      <c r="A26" s="4">
        <v>44041</v>
      </c>
      <c r="B26" t="s">
        <v>72</v>
      </c>
      <c r="C26" t="str">
        <f>VLOOKUP(B:B,予実管理表!A:B,2,FALSE)</f>
        <v>てる</v>
      </c>
      <c r="D26" t="str">
        <f>VLOOKUP(C:C,予実管理表!B:C,2,FALSE)</f>
        <v>神奈川</v>
      </c>
      <c r="E26" t="s">
        <v>79</v>
      </c>
      <c r="F26" t="s">
        <v>84</v>
      </c>
      <c r="G26">
        <v>1500</v>
      </c>
      <c r="H26">
        <v>7</v>
      </c>
      <c r="I26">
        <f t="shared" si="0"/>
        <v>10500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FC6C-1CD8-404E-AC02-86179B3F6C7F}">
  <dimension ref="A1:G26"/>
  <sheetViews>
    <sheetView tabSelected="1" workbookViewId="0">
      <selection activeCell="E11" sqref="E11"/>
    </sheetView>
  </sheetViews>
  <sheetFormatPr baseColWidth="10" defaultRowHeight="20"/>
  <sheetData>
    <row r="1" spans="1:7">
      <c r="A1" t="s">
        <v>94</v>
      </c>
      <c r="B1" t="s">
        <v>95</v>
      </c>
      <c r="C1" t="s">
        <v>67</v>
      </c>
      <c r="D1" t="s">
        <v>68</v>
      </c>
      <c r="E1" t="s">
        <v>96</v>
      </c>
      <c r="F1" t="s">
        <v>97</v>
      </c>
      <c r="G1" t="s">
        <v>98</v>
      </c>
    </row>
    <row r="2" spans="1:7">
      <c r="A2" s="4" t="s">
        <v>99</v>
      </c>
      <c r="B2" t="s">
        <v>72</v>
      </c>
      <c r="C2" t="s">
        <v>79</v>
      </c>
      <c r="D2" t="s">
        <v>80</v>
      </c>
      <c r="E2">
        <v>700</v>
      </c>
      <c r="F2">
        <v>5</v>
      </c>
      <c r="G2">
        <f>E2*F2</f>
        <v>3500</v>
      </c>
    </row>
    <row r="3" spans="1:7">
      <c r="A3" s="4" t="s">
        <v>103</v>
      </c>
      <c r="B3" t="s">
        <v>15</v>
      </c>
      <c r="C3" t="s">
        <v>86</v>
      </c>
      <c r="D3" t="s">
        <v>88</v>
      </c>
      <c r="E3">
        <v>1000</v>
      </c>
      <c r="F3">
        <v>9</v>
      </c>
      <c r="G3">
        <f t="shared" ref="G3:G26" si="0">E3*F3</f>
        <v>9000</v>
      </c>
    </row>
    <row r="4" spans="1:7">
      <c r="A4" s="4" t="s">
        <v>101</v>
      </c>
      <c r="B4" t="s">
        <v>8</v>
      </c>
      <c r="C4" t="s">
        <v>86</v>
      </c>
      <c r="D4" t="s">
        <v>89</v>
      </c>
      <c r="E4">
        <v>200</v>
      </c>
      <c r="F4">
        <v>1</v>
      </c>
      <c r="G4">
        <f t="shared" si="0"/>
        <v>200</v>
      </c>
    </row>
    <row r="5" spans="1:7">
      <c r="A5" s="4" t="s">
        <v>102</v>
      </c>
      <c r="B5" t="s">
        <v>17</v>
      </c>
      <c r="C5" t="s">
        <v>79</v>
      </c>
      <c r="D5" t="s">
        <v>81</v>
      </c>
      <c r="E5">
        <v>150</v>
      </c>
      <c r="F5">
        <v>1</v>
      </c>
      <c r="G5">
        <f t="shared" si="0"/>
        <v>150</v>
      </c>
    </row>
    <row r="6" spans="1:7">
      <c r="A6" s="4" t="s">
        <v>103</v>
      </c>
      <c r="B6" t="s">
        <v>76</v>
      </c>
      <c r="C6" t="s">
        <v>79</v>
      </c>
      <c r="D6" t="s">
        <v>82</v>
      </c>
      <c r="E6">
        <v>700</v>
      </c>
      <c r="F6">
        <v>1</v>
      </c>
      <c r="G6">
        <f t="shared" si="0"/>
        <v>700</v>
      </c>
    </row>
    <row r="7" spans="1:7">
      <c r="A7" s="4" t="s">
        <v>104</v>
      </c>
      <c r="B7" t="s">
        <v>19</v>
      </c>
      <c r="C7" t="s">
        <v>79</v>
      </c>
      <c r="D7" t="s">
        <v>80</v>
      </c>
      <c r="E7">
        <v>500</v>
      </c>
      <c r="F7">
        <v>8</v>
      </c>
      <c r="G7">
        <f t="shared" si="0"/>
        <v>4000</v>
      </c>
    </row>
    <row r="8" spans="1:7">
      <c r="A8" s="4" t="s">
        <v>102</v>
      </c>
      <c r="B8" t="s">
        <v>20</v>
      </c>
      <c r="C8" t="s">
        <v>86</v>
      </c>
      <c r="D8" t="s">
        <v>89</v>
      </c>
      <c r="E8">
        <v>300</v>
      </c>
      <c r="F8">
        <v>1</v>
      </c>
      <c r="G8">
        <f t="shared" si="0"/>
        <v>300</v>
      </c>
    </row>
    <row r="9" spans="1:7">
      <c r="A9" s="4" t="s">
        <v>102</v>
      </c>
      <c r="B9" t="s">
        <v>17</v>
      </c>
      <c r="C9" t="s">
        <v>86</v>
      </c>
      <c r="D9" t="s">
        <v>90</v>
      </c>
      <c r="E9">
        <v>1500</v>
      </c>
      <c r="F9">
        <v>1</v>
      </c>
      <c r="G9">
        <f t="shared" si="0"/>
        <v>1500</v>
      </c>
    </row>
    <row r="10" spans="1:7">
      <c r="A10" s="4" t="s">
        <v>101</v>
      </c>
      <c r="B10" t="s">
        <v>73</v>
      </c>
      <c r="C10" t="s">
        <v>86</v>
      </c>
      <c r="D10" t="s">
        <v>88</v>
      </c>
      <c r="E10">
        <v>400</v>
      </c>
      <c r="F10">
        <v>2</v>
      </c>
      <c r="G10">
        <f t="shared" si="0"/>
        <v>800</v>
      </c>
    </row>
    <row r="11" spans="1:7">
      <c r="A11" s="4" t="s">
        <v>100</v>
      </c>
      <c r="B11" t="s">
        <v>77</v>
      </c>
      <c r="C11" t="s">
        <v>86</v>
      </c>
      <c r="D11" t="s">
        <v>88</v>
      </c>
      <c r="E11">
        <v>400</v>
      </c>
      <c r="F11">
        <v>2</v>
      </c>
      <c r="G11">
        <f t="shared" si="0"/>
        <v>800</v>
      </c>
    </row>
    <row r="12" spans="1:7">
      <c r="A12" s="4" t="s">
        <v>99</v>
      </c>
      <c r="B12" t="s">
        <v>78</v>
      </c>
      <c r="C12" t="s">
        <v>87</v>
      </c>
      <c r="D12" t="s">
        <v>91</v>
      </c>
      <c r="E12">
        <v>700</v>
      </c>
      <c r="F12">
        <v>4</v>
      </c>
      <c r="G12">
        <f t="shared" si="0"/>
        <v>2800</v>
      </c>
    </row>
    <row r="13" spans="1:7">
      <c r="A13" s="4" t="s">
        <v>100</v>
      </c>
      <c r="B13" t="s">
        <v>17</v>
      </c>
      <c r="C13" t="s">
        <v>79</v>
      </c>
      <c r="D13" t="s">
        <v>83</v>
      </c>
      <c r="E13">
        <v>800</v>
      </c>
      <c r="F13">
        <v>4</v>
      </c>
      <c r="G13">
        <f t="shared" si="0"/>
        <v>3200</v>
      </c>
    </row>
    <row r="14" spans="1:7">
      <c r="A14" s="4" t="s">
        <v>101</v>
      </c>
      <c r="B14" t="s">
        <v>18</v>
      </c>
      <c r="C14" t="s">
        <v>79</v>
      </c>
      <c r="D14" t="s">
        <v>81</v>
      </c>
      <c r="E14">
        <v>500</v>
      </c>
      <c r="F14">
        <v>7</v>
      </c>
      <c r="G14">
        <f t="shared" si="0"/>
        <v>3500</v>
      </c>
    </row>
    <row r="15" spans="1:7">
      <c r="A15" s="4" t="s">
        <v>102</v>
      </c>
      <c r="B15" t="s">
        <v>19</v>
      </c>
      <c r="C15" t="s">
        <v>86</v>
      </c>
      <c r="D15" t="s">
        <v>90</v>
      </c>
      <c r="E15">
        <v>3000</v>
      </c>
      <c r="F15">
        <v>2</v>
      </c>
      <c r="G15">
        <f t="shared" si="0"/>
        <v>6000</v>
      </c>
    </row>
    <row r="16" spans="1:7">
      <c r="A16" s="4" t="s">
        <v>102</v>
      </c>
      <c r="B16" t="s">
        <v>6</v>
      </c>
      <c r="C16" t="s">
        <v>86</v>
      </c>
      <c r="D16" t="s">
        <v>89</v>
      </c>
      <c r="E16">
        <v>650</v>
      </c>
      <c r="F16">
        <v>4</v>
      </c>
      <c r="G16">
        <f t="shared" si="0"/>
        <v>2600</v>
      </c>
    </row>
    <row r="17" spans="1:7">
      <c r="A17" s="4" t="s">
        <v>99</v>
      </c>
      <c r="B17" t="s">
        <v>7</v>
      </c>
      <c r="C17" t="s">
        <v>79</v>
      </c>
      <c r="D17" t="s">
        <v>84</v>
      </c>
      <c r="E17">
        <v>120</v>
      </c>
      <c r="F17">
        <v>4</v>
      </c>
      <c r="G17">
        <f t="shared" si="0"/>
        <v>480</v>
      </c>
    </row>
    <row r="18" spans="1:7">
      <c r="A18" s="4" t="s">
        <v>103</v>
      </c>
      <c r="B18" t="s">
        <v>8</v>
      </c>
      <c r="C18" t="s">
        <v>86</v>
      </c>
      <c r="D18" t="s">
        <v>88</v>
      </c>
      <c r="E18">
        <v>400</v>
      </c>
      <c r="F18">
        <v>2</v>
      </c>
      <c r="G18">
        <f t="shared" si="0"/>
        <v>800</v>
      </c>
    </row>
    <row r="19" spans="1:7">
      <c r="A19" s="4" t="s">
        <v>99</v>
      </c>
      <c r="B19" t="s">
        <v>20</v>
      </c>
      <c r="C19" t="s">
        <v>87</v>
      </c>
      <c r="D19" t="s">
        <v>92</v>
      </c>
      <c r="E19">
        <v>300</v>
      </c>
      <c r="F19">
        <v>3</v>
      </c>
      <c r="G19">
        <f t="shared" si="0"/>
        <v>900</v>
      </c>
    </row>
    <row r="20" spans="1:7">
      <c r="A20" s="4" t="s">
        <v>101</v>
      </c>
      <c r="B20" t="s">
        <v>21</v>
      </c>
      <c r="C20" t="s">
        <v>87</v>
      </c>
      <c r="D20" t="s">
        <v>93</v>
      </c>
      <c r="E20">
        <v>2000</v>
      </c>
      <c r="F20">
        <v>4</v>
      </c>
      <c r="G20">
        <f t="shared" si="0"/>
        <v>8000</v>
      </c>
    </row>
    <row r="21" spans="1:7">
      <c r="A21" s="4" t="s">
        <v>103</v>
      </c>
      <c r="B21" t="s">
        <v>12</v>
      </c>
      <c r="C21" t="s">
        <v>79</v>
      </c>
      <c r="D21" t="s">
        <v>84</v>
      </c>
      <c r="E21">
        <v>800</v>
      </c>
      <c r="F21">
        <v>6</v>
      </c>
      <c r="G21">
        <f t="shared" si="0"/>
        <v>4800</v>
      </c>
    </row>
    <row r="22" spans="1:7">
      <c r="A22" s="4" t="s">
        <v>101</v>
      </c>
      <c r="B22" t="s">
        <v>74</v>
      </c>
      <c r="C22" t="s">
        <v>86</v>
      </c>
      <c r="D22" t="s">
        <v>90</v>
      </c>
      <c r="E22">
        <v>500</v>
      </c>
      <c r="F22">
        <v>2</v>
      </c>
      <c r="G22">
        <f t="shared" si="0"/>
        <v>1000</v>
      </c>
    </row>
    <row r="23" spans="1:7">
      <c r="A23" s="4" t="s">
        <v>100</v>
      </c>
      <c r="B23" t="s">
        <v>6</v>
      </c>
      <c r="C23" t="s">
        <v>79</v>
      </c>
      <c r="D23" t="s">
        <v>81</v>
      </c>
      <c r="E23">
        <v>200</v>
      </c>
      <c r="F23">
        <v>1</v>
      </c>
      <c r="G23">
        <f t="shared" si="0"/>
        <v>200</v>
      </c>
    </row>
    <row r="24" spans="1:7">
      <c r="A24" s="4" t="s">
        <v>103</v>
      </c>
      <c r="B24" t="s">
        <v>75</v>
      </c>
      <c r="C24" t="s">
        <v>79</v>
      </c>
      <c r="D24" t="s">
        <v>85</v>
      </c>
      <c r="E24">
        <v>700</v>
      </c>
      <c r="F24">
        <v>4</v>
      </c>
      <c r="G24">
        <f t="shared" si="0"/>
        <v>2800</v>
      </c>
    </row>
    <row r="25" spans="1:7">
      <c r="A25" s="4" t="s">
        <v>99</v>
      </c>
      <c r="B25" t="s">
        <v>6</v>
      </c>
      <c r="C25" t="s">
        <v>86</v>
      </c>
      <c r="D25" t="s">
        <v>88</v>
      </c>
      <c r="E25">
        <v>200</v>
      </c>
      <c r="F25">
        <v>5</v>
      </c>
      <c r="G25">
        <f t="shared" si="0"/>
        <v>1000</v>
      </c>
    </row>
    <row r="26" spans="1:7">
      <c r="A26" s="4" t="s">
        <v>101</v>
      </c>
      <c r="B26" t="s">
        <v>72</v>
      </c>
      <c r="C26" t="s">
        <v>79</v>
      </c>
      <c r="D26" t="s">
        <v>84</v>
      </c>
      <c r="E26">
        <v>1500</v>
      </c>
      <c r="F26">
        <v>7</v>
      </c>
      <c r="G26">
        <f t="shared" si="0"/>
        <v>10500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予実管理表</vt:lpstr>
      <vt:lpstr>売上管理表</vt:lpstr>
      <vt:lpstr>発注管理表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2020-06-14T03:57:38Z</dcterms:created>
  <dcterms:modified xsi:type="dcterms:W3CDTF">2020-06-14T04:52:28Z</dcterms:modified>
</cp:coreProperties>
</file>