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escription" sheetId="1" state="visible" r:id="rId2"/>
    <sheet name="Links" sheetId="2" state="visible" r:id="rId3"/>
    <sheet name="Own research" sheetId="3" state="visible" r:id="rId4"/>
    <sheet name="Own reasearch URLs" sheetId="4" state="visible" r:id="rId5"/>
    <sheet name="CWE" sheetId="5" state="visible" r:id="rId6"/>
    <sheet name="Group CVE" sheetId="6" state="visible" r:id="rId7"/>
    <sheet name="_Variabl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<sst xmlns="http://schemas.openxmlformats.org/spreadsheetml/2006/main" count="179" uniqueCount="75">
  <si>
    <t xml:space="preserve">Change file name, and then CVE id will be copied from there. Possibly refresh (F9), if below cell has not changed, despite file name change.</t>
  </si>
  <si>
    <r>
      <rPr>
        <sz val="11"/>
        <color rgb="FF000000"/>
        <rFont val="Calibri"/>
        <family val="2"/>
        <charset val="1"/>
      </rPr>
      <t xml:space="preserve">Which technical impacts can be achieved with successful exploitation of vulnerability? Do </t>
    </r>
    <r>
      <rPr>
        <b val="true"/>
        <sz val="11"/>
        <color rgb="FF000000"/>
        <rFont val="Calibri"/>
        <family val="2"/>
        <charset val="238"/>
      </rPr>
      <t xml:space="preserve">NOT COPY</t>
    </r>
    <r>
      <rPr>
        <sz val="11"/>
        <color rgb="FF000000"/>
        <rFont val="Calibri"/>
        <family val="2"/>
        <charset val="1"/>
      </rPr>
      <t xml:space="preserve"> from CWE description.</t>
    </r>
  </si>
  <si>
    <r>
      <rPr>
        <sz val="11"/>
        <color rgb="FF000000"/>
        <rFont val="Calibri"/>
        <family val="2"/>
        <charset val="1"/>
      </rPr>
      <t xml:space="preserve">Given level of investigation, formulate</t>
    </r>
    <r>
      <rPr>
        <b val="true"/>
        <sz val="11"/>
        <color rgb="FF000000"/>
        <rFont val="Calibri"/>
        <family val="2"/>
        <charset val="238"/>
      </rPr>
      <t xml:space="preserve"> YOUR OWN</t>
    </r>
    <r>
      <rPr>
        <sz val="11"/>
        <color rgb="FF000000"/>
        <rFont val="Calibri"/>
        <family val="2"/>
        <charset val="1"/>
      </rPr>
      <t xml:space="preserve"> CVSS scores.</t>
    </r>
  </si>
  <si>
    <r>
      <rPr>
        <sz val="11"/>
        <color rgb="FF000000"/>
        <rFont val="Calibri"/>
        <family val="2"/>
        <charset val="1"/>
      </rPr>
      <t xml:space="preserve">Which vector changers could be achieved with successful exploitation of vulnerability? Multiple values can be marked. </t>
    </r>
    <r>
      <rPr>
        <b val="true"/>
        <sz val="11"/>
        <color rgb="FF000000"/>
        <rFont val="Calibri"/>
        <family val="2"/>
        <charset val="238"/>
      </rPr>
      <t xml:space="preserve">Vector changers are described on cloud</t>
    </r>
    <r>
      <rPr>
        <sz val="11"/>
        <color rgb="FF000000"/>
        <rFont val="Calibri"/>
        <family val="2"/>
        <charset val="1"/>
      </rPr>
      <t xml:space="preserve">.</t>
    </r>
  </si>
  <si>
    <t xml:space="preserve">Technical impact</t>
  </si>
  <si>
    <t xml:space="preserve">Does occur (1)?</t>
  </si>
  <si>
    <t xml:space="preserve">CVSS Exploitability</t>
  </si>
  <si>
    <t xml:space="preserve">Vector changer</t>
  </si>
  <si>
    <t xml:space="preserve">Description</t>
  </si>
  <si>
    <t xml:space="preserve">Time:</t>
  </si>
  <si>
    <t xml:space="preserve">Refresh next cell (F9) to get time</t>
  </si>
  <si>
    <t xml:space="preserve">Start time (paste value)</t>
  </si>
  <si>
    <t xml:space="preserve">End time (paste value)</t>
  </si>
  <si>
    <t xml:space="preserve">Elapsed time (s):</t>
  </si>
  <si>
    <t xml:space="preserve">Lack of new information at this level</t>
  </si>
  <si>
    <t xml:space="preserve">End of internet reached</t>
  </si>
  <si>
    <t xml:space="preserve">Detailed analysis would take 10x avg</t>
  </si>
  <si>
    <t xml:space="preserve">Crucial info found: exploit code</t>
  </si>
  <si>
    <t xml:space="preserve">Compromised machine</t>
  </si>
  <si>
    <t xml:space="preserve">Does occur (Y/N)?</t>
  </si>
  <si>
    <t xml:space="preserve">min. shell command</t>
  </si>
  <si>
    <t xml:space="preserve">Y</t>
  </si>
  <si>
    <t xml:space="preserve">Notes:</t>
  </si>
  <si>
    <t xml:space="preserve">Links</t>
  </si>
  <si>
    <t xml:space="preserve">Own research</t>
  </si>
  <si>
    <t xml:space="preserve">Copy queries and URLs you have investigated during "Own research" phase. Minimally, include URLs that contained important pieces of information.</t>
  </si>
  <si>
    <t xml:space="preserve">Queries and URLs</t>
  </si>
  <si>
    <t xml:space="preserve">CWE</t>
  </si>
  <si>
    <t xml:space="preserve">If this is kind of compund CVE - where impacts can be achieved if multiple, found together CVEs are used; type below other CVEs or paste URL where they are enumerated.</t>
  </si>
  <si>
    <t xml:space="preserve">CVEs or URL</t>
  </si>
  <si>
    <t xml:space="preserve">Version</t>
  </si>
  <si>
    <t xml:space="preserve">1.0.5</t>
  </si>
  <si>
    <t xml:space="preserve">CELL</t>
  </si>
  <si>
    <t xml:space="preserve">CVE_Start</t>
  </si>
  <si>
    <t xml:space="preserve">CVE_End</t>
  </si>
  <si>
    <t xml:space="preserve">CVE</t>
  </si>
  <si>
    <t xml:space="preserve">Execute Unauthorized Code or Commands</t>
  </si>
  <si>
    <t xml:space="preserve">AV</t>
  </si>
  <si>
    <t xml:space="preserve">N</t>
  </si>
  <si>
    <t xml:space="preserve">Gain Privileges or Assume Identity</t>
  </si>
  <si>
    <t xml:space="preserve"> </t>
  </si>
  <si>
    <t xml:space="preserve">A</t>
  </si>
  <si>
    <t xml:space="preserve">Modify Memory</t>
  </si>
  <si>
    <t xml:space="preserve">L</t>
  </si>
  <si>
    <t xml:space="preserve">Modify Files or Directories</t>
  </si>
  <si>
    <t xml:space="preserve">P</t>
  </si>
  <si>
    <t xml:space="preserve">Modify Application Data</t>
  </si>
  <si>
    <t xml:space="preserve">AC</t>
  </si>
  <si>
    <t xml:space="preserve">PR</t>
  </si>
  <si>
    <t xml:space="preserve">Read Memory</t>
  </si>
  <si>
    <t xml:space="preserve">H</t>
  </si>
  <si>
    <t xml:space="preserve">Read Application Data</t>
  </si>
  <si>
    <t xml:space="preserve">Read Files or Directories</t>
  </si>
  <si>
    <t xml:space="preserve">NONE</t>
  </si>
  <si>
    <t xml:space="preserve">DoS: Crash, Exit, or Restart</t>
  </si>
  <si>
    <t xml:space="preserve">NOT ENOU.</t>
  </si>
  <si>
    <t xml:space="preserve">DATA</t>
  </si>
  <si>
    <t xml:space="preserve">DoS: Instability</t>
  </si>
  <si>
    <t xml:space="preserve">UI</t>
  </si>
  <si>
    <t xml:space="preserve">DoS: Resource Consumption (CPU)</t>
  </si>
  <si>
    <t xml:space="preserve">R</t>
  </si>
  <si>
    <t xml:space="preserve">DoS: Resource Consumption (Memory)</t>
  </si>
  <si>
    <t xml:space="preserve">DoS: Resource Consumption (Other)</t>
  </si>
  <si>
    <t xml:space="preserve">DoS: Amplification</t>
  </si>
  <si>
    <t xml:space="preserve">Bypass Protection Mechanism</t>
  </si>
  <si>
    <t xml:space="preserve">Hide Activities</t>
  </si>
  <si>
    <t xml:space="preserve">Reduce Maintainability</t>
  </si>
  <si>
    <t xml:space="preserve">Reduce Performance</t>
  </si>
  <si>
    <t xml:space="preserve">Reduce Reliability</t>
  </si>
  <si>
    <t xml:space="preserve">Quality Degradation</t>
  </si>
  <si>
    <t xml:space="preserve">Alter Execution Logic</t>
  </si>
  <si>
    <t xml:space="preserve">Varies by Context</t>
  </si>
  <si>
    <t xml:space="preserve">Unexpected State</t>
  </si>
  <si>
    <t xml:space="preserve">Other</t>
  </si>
  <si>
    <t xml:space="preserve">NOT ENOUGH DATA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</si>
</sst>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[$-F400]h:mm:ss\ AM/PM"/>
    <numFmt numFmtId="167" formatCode="0"/>
    <numFmt numFmtId="168" formatCode="yyyy\-mm\-dd\ hh:mm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38"/>
    </font>
    <font>
      <sz val="11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0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8"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3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8" activeCellId="0" sqref="F18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5.71"/>
    <col collapsed="false" customWidth="true" hidden="false" outlineLevel="0" max="3" min="3" style="0" width="2.57"/>
    <col collapsed="false" customWidth="true" hidden="false" outlineLevel="0" max="4" min="4" style="0" width="15.71"/>
    <col collapsed="false" customWidth="true" hidden="false" outlineLevel="0" max="6" min="6" style="0" width="36.29"/>
    <col collapsed="false" customWidth="true" hidden="false" outlineLevel="0" max="7" min="7" style="0" width="14.01"/>
    <col collapsed="false" customWidth="true" hidden="false" outlineLevel="0" max="9" min="9" style="0" width="11.71"/>
    <col collapsed="false" customWidth="true" hidden="false" outlineLevel="0" max="10" min="10" style="0" width="7.15"/>
    <col collapsed="false" customWidth="true" hidden="false" outlineLevel="0" max="11" min="11" style="0" width="14.28"/>
    <col collapsed="false" customWidth="true" hidden="false" outlineLevel="0" max="13" min="13" style="0" width="11.14"/>
    <col collapsed="false" customWidth="true" hidden="false" outlineLevel="0" max="14" min="14" style="0" width="6.71"/>
    <col collapsed="false" customWidth="true" hidden="false" outlineLevel="0" max="15" min="15" style="0" width="14.86"/>
  </cols>
  <sheetData>
    <row r="1" customFormat="false" ht="77.45" hidden="false" customHeight="true" outlineLevel="0" collapsed="false">
      <c r="B1" s="1" t="s">
        <v>0</v>
      </c>
      <c r="C1" s="1"/>
      <c r="D1" s="1"/>
      <c r="F1" s="1" t="s">
        <v>1</v>
      </c>
      <c r="G1" s="1"/>
      <c r="I1" s="1" t="s">
        <v>2</v>
      </c>
      <c r="J1" s="1"/>
      <c r="K1" s="1"/>
      <c r="M1" s="1" t="s">
        <v>3</v>
      </c>
      <c r="N1" s="1"/>
      <c r="O1" s="1"/>
    </row>
    <row r="2" customFormat="false" ht="15" hidden="false" customHeight="false" outlineLevel="0" collapsed="false">
      <c r="B2" s="2" t="str">
        <f aca="false">_Variables!D6</f>
        <v>CVE-2021-21220_v105_AC</v>
      </c>
      <c r="C2" s="2"/>
      <c r="D2" s="2"/>
      <c r="E2" s="3"/>
      <c r="F2" s="4" t="s">
        <v>4</v>
      </c>
      <c r="G2" s="5" t="s">
        <v>5</v>
      </c>
      <c r="I2" s="6" t="s">
        <v>6</v>
      </c>
      <c r="J2" s="6"/>
      <c r="K2" s="5" t="s">
        <v>5</v>
      </c>
      <c r="M2" s="6" t="s">
        <v>7</v>
      </c>
      <c r="N2" s="6"/>
      <c r="O2" s="5" t="s">
        <v>5</v>
      </c>
    </row>
    <row r="3" customFormat="false" ht="15" hidden="false" customHeight="false" outlineLevel="0" collapsed="false">
      <c r="B3" s="2"/>
      <c r="C3" s="2"/>
      <c r="D3" s="2"/>
      <c r="E3" s="3"/>
      <c r="F3" s="7" t="str">
        <f aca="false" t="array" ref="F3:F28">_Variables!C11:C36</f>
        <v>Execute Unauthorized Code or Commands</v>
      </c>
      <c r="G3" s="8" t="n">
        <v>1</v>
      </c>
      <c r="I3" s="9" t="str">
        <f aca="false" t="array" ref="I3:J15">_Variables!J11:K23</f>
        <v>AV</v>
      </c>
      <c r="J3" s="10" t="str">
        <v>N</v>
      </c>
      <c r="K3" s="11" t="n">
        <v>1</v>
      </c>
      <c r="M3" s="9" t="str">
        <f aca="false" t="array" ref="M3:N11">_Variables!N11:O19</f>
        <v>AV</v>
      </c>
      <c r="N3" s="12" t="str">
        <v>N</v>
      </c>
      <c r="O3" s="13"/>
    </row>
    <row r="4" customFormat="false" ht="15.75" hidden="false" customHeight="false" outlineLevel="0" collapsed="false">
      <c r="B4" s="2"/>
      <c r="C4" s="2"/>
      <c r="D4" s="2"/>
      <c r="E4" s="3"/>
      <c r="F4" s="7" t="str">
        <v>Gain Privileges or Assume Identity</v>
      </c>
      <c r="G4" s="8" t="n">
        <v>1</v>
      </c>
      <c r="I4" s="7" t="str">
        <v> </v>
      </c>
      <c r="J4" s="14" t="str">
        <v>A</v>
      </c>
      <c r="K4" s="15"/>
      <c r="M4" s="7" t="str">
        <v> </v>
      </c>
      <c r="N4" s="0" t="str">
        <v>A</v>
      </c>
      <c r="O4" s="8"/>
    </row>
    <row r="5" customFormat="false" ht="15" hidden="false" customHeight="false" outlineLevel="0" collapsed="false">
      <c r="B5" s="2" t="s">
        <v>8</v>
      </c>
      <c r="C5" s="2"/>
      <c r="D5" s="2"/>
      <c r="E5" s="3"/>
      <c r="F5" s="7" t="str">
        <v>Modify Memory</v>
      </c>
      <c r="G5" s="8" t="n">
        <v>1</v>
      </c>
      <c r="I5" s="7" t="str">
        <v> </v>
      </c>
      <c r="J5" s="14" t="str">
        <v>L</v>
      </c>
      <c r="K5" s="15"/>
      <c r="L5" s="16"/>
      <c r="M5" s="7" t="str">
        <v> </v>
      </c>
      <c r="N5" s="0" t="str">
        <v>L</v>
      </c>
      <c r="O5" s="8" t="n">
        <v>1</v>
      </c>
    </row>
    <row r="6" customFormat="false" ht="15" hidden="false" customHeight="false" outlineLevel="0" collapsed="false">
      <c r="B6" s="2"/>
      <c r="C6" s="2"/>
      <c r="D6" s="2"/>
      <c r="E6" s="3"/>
      <c r="F6" s="7" t="str">
        <v>Modify Files or Directories</v>
      </c>
      <c r="G6" s="8"/>
      <c r="I6" s="17" t="str">
        <v> </v>
      </c>
      <c r="J6" s="18" t="str">
        <v>P</v>
      </c>
      <c r="K6" s="19"/>
      <c r="L6" s="16" t="n">
        <f aca="false">SUM(K3:K6)</f>
        <v>1</v>
      </c>
      <c r="M6" s="17" t="str">
        <v> </v>
      </c>
      <c r="N6" s="20" t="str">
        <v>P</v>
      </c>
      <c r="O6" s="21"/>
    </row>
    <row r="7" customFormat="false" ht="15.75" hidden="false" customHeight="false" outlineLevel="0" collapsed="false">
      <c r="B7" s="2"/>
      <c r="C7" s="2"/>
      <c r="D7" s="2"/>
      <c r="E7" s="3"/>
      <c r="F7" s="7" t="str">
        <v>Modify Application Data</v>
      </c>
      <c r="G7" s="8" t="n">
        <v>1</v>
      </c>
      <c r="I7" s="9" t="str">
        <v>AC</v>
      </c>
      <c r="J7" s="10" t="str">
        <v>L</v>
      </c>
      <c r="K7" s="11" t="n">
        <v>1</v>
      </c>
      <c r="L7" s="16"/>
      <c r="M7" s="9" t="str">
        <v>PR</v>
      </c>
      <c r="N7" s="12" t="str">
        <v>N</v>
      </c>
      <c r="O7" s="13"/>
    </row>
    <row r="8" customFormat="false" ht="15" hidden="false" customHeight="false" outlineLevel="0" collapsed="false">
      <c r="B8" s="22" t="s">
        <v>9</v>
      </c>
      <c r="C8" s="23"/>
      <c r="D8" s="24"/>
      <c r="F8" s="7" t="str">
        <v>Read Memory</v>
      </c>
      <c r="G8" s="8"/>
      <c r="I8" s="17" t="str">
        <v> </v>
      </c>
      <c r="J8" s="18" t="str">
        <v>H</v>
      </c>
      <c r="K8" s="19"/>
      <c r="L8" s="16" t="n">
        <f aca="false">SUM(K7:K8)</f>
        <v>1</v>
      </c>
      <c r="M8" s="7" t="str">
        <v> </v>
      </c>
      <c r="N8" s="0" t="str">
        <v>L</v>
      </c>
      <c r="O8" s="8"/>
    </row>
    <row r="9" customFormat="false" ht="15" hidden="false" customHeight="false" outlineLevel="0" collapsed="false">
      <c r="B9" s="25" t="s">
        <v>10</v>
      </c>
      <c r="C9" s="3"/>
      <c r="D9" s="26" t="n">
        <f aca="true">NOW()</f>
        <v>45299.5495014699</v>
      </c>
      <c r="F9" s="7" t="str">
        <v>Read Application Data</v>
      </c>
      <c r="G9" s="8"/>
      <c r="I9" s="9" t="str">
        <v>PR</v>
      </c>
      <c r="J9" s="10" t="str">
        <v>N</v>
      </c>
      <c r="K9" s="11" t="n">
        <v>1</v>
      </c>
      <c r="L9" s="16"/>
      <c r="M9" s="17" t="str">
        <v> </v>
      </c>
      <c r="N9" s="20" t="str">
        <v>H</v>
      </c>
      <c r="O9" s="21" t="n">
        <v>1</v>
      </c>
    </row>
    <row r="10" customFormat="false" ht="15" hidden="false" customHeight="false" outlineLevel="0" collapsed="false">
      <c r="B10" s="25" t="s">
        <v>11</v>
      </c>
      <c r="C10" s="3"/>
      <c r="D10" s="26" t="n">
        <v>45152.5886548611</v>
      </c>
      <c r="F10" s="7" t="str">
        <v>Read Files or Directories</v>
      </c>
      <c r="G10" s="8"/>
      <c r="I10" s="7" t="str">
        <v> </v>
      </c>
      <c r="J10" s="14" t="str">
        <v>L</v>
      </c>
      <c r="K10" s="15"/>
      <c r="L10" s="16"/>
      <c r="M10" s="7" t="str">
        <v>NONE</v>
      </c>
      <c r="N10" s="0" t="str">
        <v>NONE</v>
      </c>
      <c r="O10" s="8"/>
    </row>
    <row r="11" customFormat="false" ht="15.75" hidden="false" customHeight="false" outlineLevel="0" collapsed="false">
      <c r="B11" s="25" t="s">
        <v>12</v>
      </c>
      <c r="D11" s="26" t="n">
        <v>45152.5899686343</v>
      </c>
      <c r="F11" s="7" t="str">
        <v>DoS: Crash, Exit, or Restart</v>
      </c>
      <c r="G11" s="8" t="n">
        <v>1</v>
      </c>
      <c r="I11" s="17" t="str">
        <v> </v>
      </c>
      <c r="J11" s="18" t="str">
        <v>H</v>
      </c>
      <c r="K11" s="19"/>
      <c r="L11" s="16" t="n">
        <f aca="false">SUM(K9:K11)</f>
        <v>1</v>
      </c>
      <c r="M11" s="27" t="str">
        <v>NOT ENOU.</v>
      </c>
      <c r="N11" s="28" t="str">
        <v>DATA</v>
      </c>
      <c r="O11" s="29"/>
      <c r="P11" s="16" t="n">
        <f aca="false">SUM(O3:O11)</f>
        <v>2</v>
      </c>
    </row>
    <row r="12" customFormat="false" ht="15.75" hidden="false" customHeight="false" outlineLevel="0" collapsed="false">
      <c r="B12" s="30" t="s">
        <v>13</v>
      </c>
      <c r="C12" s="28"/>
      <c r="D12" s="31" t="n">
        <f aca="false">(D11-D10)*86400</f>
        <v>113.510000263341</v>
      </c>
      <c r="F12" s="7" t="str">
        <v>DoS: Instability</v>
      </c>
      <c r="G12" s="8" t="n">
        <v>1</v>
      </c>
      <c r="I12" s="9" t="str">
        <v>UI</v>
      </c>
      <c r="J12" s="10" t="str">
        <v>N</v>
      </c>
      <c r="K12" s="11" t="n">
        <v>1</v>
      </c>
      <c r="L12" s="16"/>
      <c r="O12" s="32"/>
    </row>
    <row r="13" customFormat="false" ht="15" hidden="false" customHeight="false" outlineLevel="0" collapsed="false">
      <c r="B13" s="33"/>
      <c r="D13" s="34" t="n">
        <f aca="false">D10&lt;&gt;""</f>
        <v>1</v>
      </c>
      <c r="F13" s="7" t="str">
        <v>DoS: Resource Consumption (CPU)</v>
      </c>
      <c r="G13" s="8" t="n">
        <v>1</v>
      </c>
      <c r="I13" s="17" t="str">
        <v> </v>
      </c>
      <c r="J13" s="18" t="str">
        <v>R</v>
      </c>
      <c r="K13" s="19"/>
      <c r="L13" s="16" t="n">
        <f aca="false">SUM(K12:K13)</f>
        <v>1</v>
      </c>
      <c r="O13" s="32"/>
    </row>
    <row r="14" customFormat="false" ht="15.75" hidden="false" customHeight="false" outlineLevel="0" collapsed="false">
      <c r="C14" s="0" t="n">
        <v>1</v>
      </c>
      <c r="D14" s="34" t="n">
        <f aca="false">D11&lt;&gt;""</f>
        <v>1</v>
      </c>
      <c r="F14" s="7" t="str">
        <v>DoS: Resource Consumption (Memory)</v>
      </c>
      <c r="G14" s="8" t="n">
        <v>1</v>
      </c>
      <c r="I14" s="7" t="str">
        <v>NONE</v>
      </c>
      <c r="J14" s="14" t="str">
        <v>NONE</v>
      </c>
      <c r="K14" s="15"/>
      <c r="L14" s="16"/>
      <c r="O14" s="32"/>
    </row>
    <row r="15" customFormat="false" ht="15.75" hidden="false" customHeight="false" outlineLevel="0" collapsed="false">
      <c r="B15" s="3" t="s">
        <v>14</v>
      </c>
      <c r="C15" s="35"/>
      <c r="D15" s="34" t="n">
        <f aca="false">AND(D12&gt;0,D12&lt;3600)</f>
        <v>1</v>
      </c>
      <c r="F15" s="7" t="str">
        <v>DoS: Resource Consumption (Other)</v>
      </c>
      <c r="G15" s="8" t="n">
        <v>1</v>
      </c>
      <c r="I15" s="27" t="str">
        <v>NOT ENOU.</v>
      </c>
      <c r="J15" s="36" t="str">
        <v>DATA</v>
      </c>
      <c r="K15" s="37"/>
      <c r="L15" s="16" t="n">
        <f aca="false">SUM(K14:K15)</f>
        <v>0</v>
      </c>
      <c r="O15" s="16" t="n">
        <f aca="false">SUM(O3:O14)</f>
        <v>2</v>
      </c>
    </row>
    <row r="16" customFormat="false" ht="15.75" hidden="false" customHeight="false" outlineLevel="0" collapsed="false">
      <c r="B16" s="3" t="s">
        <v>15</v>
      </c>
      <c r="C16" s="35"/>
      <c r="F16" s="7" t="str">
        <v>DoS: Amplification</v>
      </c>
      <c r="G16" s="8"/>
      <c r="K16" s="16"/>
    </row>
    <row r="17" customFormat="false" ht="15.75" hidden="false" customHeight="false" outlineLevel="0" collapsed="false">
      <c r="B17" s="3" t="s">
        <v>16</v>
      </c>
      <c r="C17" s="35"/>
      <c r="F17" s="7" t="str">
        <v>Bypass Protection Mechanism</v>
      </c>
      <c r="G17" s="8" t="n">
        <v>1</v>
      </c>
    </row>
    <row r="18" customFormat="false" ht="15.75" hidden="false" customHeight="false" outlineLevel="0" collapsed="false">
      <c r="B18" s="3" t="s">
        <v>17</v>
      </c>
      <c r="C18" s="35"/>
      <c r="F18" s="7" t="str">
        <v>Hide Activities</v>
      </c>
      <c r="G18" s="8"/>
      <c r="M18" s="38" t="s">
        <v>18</v>
      </c>
      <c r="N18" s="39"/>
      <c r="O18" s="35" t="s">
        <v>19</v>
      </c>
    </row>
    <row r="19" customFormat="false" ht="15.75" hidden="false" customHeight="false" outlineLevel="0" collapsed="false">
      <c r="F19" s="7" t="str">
        <v>Reduce Maintainability</v>
      </c>
      <c r="G19" s="8"/>
      <c r="M19" s="27" t="s">
        <v>20</v>
      </c>
      <c r="N19" s="40"/>
      <c r="O19" s="41" t="s">
        <v>21</v>
      </c>
    </row>
    <row r="20" customFormat="false" ht="15" hidden="false" customHeight="false" outlineLevel="0" collapsed="false">
      <c r="F20" s="7" t="str">
        <v>Reduce Performance</v>
      </c>
      <c r="G20" s="42"/>
    </row>
    <row r="21" customFormat="false" ht="15" hidden="false" customHeight="false" outlineLevel="0" collapsed="false">
      <c r="F21" s="7" t="str">
        <v>Reduce Reliability</v>
      </c>
      <c r="G21" s="43"/>
    </row>
    <row r="22" customFormat="false" ht="15" hidden="false" customHeight="false" outlineLevel="0" collapsed="false">
      <c r="F22" s="7" t="str">
        <v>Quality Degradation</v>
      </c>
      <c r="G22" s="43"/>
    </row>
    <row r="23" customFormat="false" ht="15" hidden="false" customHeight="false" outlineLevel="0" collapsed="false">
      <c r="F23" s="7" t="str">
        <v>Alter Execution Logic</v>
      </c>
      <c r="G23" s="43"/>
    </row>
    <row r="24" customFormat="false" ht="15" hidden="false" customHeight="false" outlineLevel="0" collapsed="false">
      <c r="F24" s="7" t="str">
        <v>Varies by Context</v>
      </c>
      <c r="G24" s="43"/>
    </row>
    <row r="25" customFormat="false" ht="15" hidden="false" customHeight="false" outlineLevel="0" collapsed="false">
      <c r="F25" s="7" t="str">
        <v>Unexpected State</v>
      </c>
      <c r="G25" s="43"/>
    </row>
    <row r="26" customFormat="false" ht="15" hidden="false" customHeight="false" outlineLevel="0" collapsed="false">
      <c r="F26" s="7" t="str">
        <v>Other</v>
      </c>
      <c r="G26" s="43"/>
    </row>
    <row r="27" customFormat="false" ht="15" hidden="false" customHeight="false" outlineLevel="0" collapsed="false">
      <c r="F27" s="9" t="str">
        <v>NONE</v>
      </c>
      <c r="G27" s="44"/>
    </row>
    <row r="28" customFormat="false" ht="15.75" hidden="false" customHeight="false" outlineLevel="0" collapsed="false">
      <c r="F28" s="27" t="str">
        <v>NOT ENOUGH DATA</v>
      </c>
      <c r="G28" s="45"/>
    </row>
    <row r="29" customFormat="false" ht="15.75" hidden="false" customHeight="false" outlineLevel="0" collapsed="false">
      <c r="G29" s="16" t="n">
        <f aca="false">SUM(G3:G28)</f>
        <v>10</v>
      </c>
    </row>
    <row r="30" customFormat="false" ht="15" hidden="false" customHeight="false" outlineLevel="0" collapsed="false">
      <c r="B30" s="38" t="s">
        <v>22</v>
      </c>
      <c r="C30" s="46"/>
      <c r="D30" s="46"/>
      <c r="E30" s="46"/>
      <c r="F30" s="46"/>
      <c r="G30" s="46"/>
      <c r="H30" s="46"/>
      <c r="I30" s="46"/>
      <c r="J30" s="46"/>
      <c r="K30" s="39"/>
    </row>
    <row r="31" customFormat="false" ht="15" hidden="false" customHeight="false" outlineLevel="0" collapsed="false">
      <c r="B31" s="7"/>
      <c r="K31" s="47"/>
    </row>
    <row r="32" customFormat="false" ht="15" hidden="false" customHeight="false" outlineLevel="0" collapsed="false">
      <c r="B32" s="7"/>
      <c r="K32" s="47"/>
    </row>
    <row r="33" customFormat="false" ht="15" hidden="false" customHeight="false" outlineLevel="0" collapsed="false">
      <c r="B33" s="7"/>
      <c r="K33" s="47"/>
    </row>
    <row r="34" customFormat="false" ht="15" hidden="false" customHeight="false" outlineLevel="0" collapsed="false">
      <c r="B34" s="7"/>
      <c r="K34" s="47"/>
    </row>
    <row r="35" customFormat="false" ht="15.75" hidden="false" customHeight="false" outlineLevel="0" collapsed="false">
      <c r="B35" s="27"/>
      <c r="C35" s="28"/>
      <c r="D35" s="28"/>
      <c r="E35" s="28"/>
      <c r="F35" s="28"/>
      <c r="G35" s="28"/>
      <c r="H35" s="28"/>
      <c r="I35" s="28"/>
      <c r="J35" s="28"/>
      <c r="K35" s="40"/>
    </row>
  </sheetData>
  <mergeCells count="8">
    <mergeCell ref="B1:D1"/>
    <mergeCell ref="F1:G1"/>
    <mergeCell ref="I1:K1"/>
    <mergeCell ref="M1:O1"/>
    <mergeCell ref="B2:D4"/>
    <mergeCell ref="I2:J2"/>
    <mergeCell ref="M2:N2"/>
    <mergeCell ref="B5:D7"/>
  </mergeCells>
  <conditionalFormatting sqref="B1:D1">
    <cfRule type="expression" priority="2" aboveAverage="0" equalAverage="0" bottom="0" percent="0" rank="0" text="" dxfId="0">
      <formula>$B$2="CVE-XXXX-XXXXX.xlsx"</formula>
    </cfRule>
  </conditionalFormatting>
  <conditionalFormatting sqref="D10">
    <cfRule type="expression" priority="3" aboveAverage="0" equalAverage="0" bottom="0" percent="0" rank="0" text="" dxfId="1">
      <formula>AND(NOT($D$13),NOT($D$15))</formula>
    </cfRule>
  </conditionalFormatting>
  <conditionalFormatting sqref="D11">
    <cfRule type="expression" priority="4" aboveAverage="0" equalAverage="0" bottom="0" percent="0" rank="0" text="" dxfId="2">
      <formula>AND(NOT($D$14),NOT($D$15))</formula>
    </cfRule>
  </conditionalFormatting>
  <conditionalFormatting sqref="D12">
    <cfRule type="expression" priority="5" aboveAverage="0" equalAverage="0" bottom="0" percent="0" rank="0" text="" dxfId="3">
      <formula>NOT($D$15)</formula>
    </cfRule>
  </conditionalFormatting>
  <conditionalFormatting sqref="G3:G28">
    <cfRule type="expression" priority="6" aboveAverage="0" equalAverage="0" bottom="0" percent="0" rank="0" text="" dxfId="4">
      <formula>$G$29=0</formula>
    </cfRule>
  </conditionalFormatting>
  <conditionalFormatting sqref="K3:K6">
    <cfRule type="expression" priority="7" aboveAverage="0" equalAverage="0" bottom="0" percent="0" rank="0" text="" dxfId="5">
      <formula>AND($L$6&lt;&gt;1,$L$15&lt;&gt;1)</formula>
    </cfRule>
  </conditionalFormatting>
  <conditionalFormatting sqref="K7:K8">
    <cfRule type="expression" priority="8" aboveAverage="0" equalAverage="0" bottom="0" percent="0" rank="0" text="" dxfId="6">
      <formula>AND($L$8&lt;&gt;1,$L$15&lt;&gt;1)</formula>
    </cfRule>
  </conditionalFormatting>
  <conditionalFormatting sqref="K9:K11">
    <cfRule type="expression" priority="9" aboveAverage="0" equalAverage="0" bottom="0" percent="0" rank="0" text="" dxfId="7">
      <formula>AND($L$11&lt;&gt;1,$L$15&lt;&gt;1)</formula>
    </cfRule>
  </conditionalFormatting>
  <conditionalFormatting sqref="K12:K13">
    <cfRule type="expression" priority="10" aboveAverage="0" equalAverage="0" bottom="0" percent="0" rank="0" text="" dxfId="8">
      <formula>AND($L$13&lt;&gt;1,$L$15&lt;&gt;1)</formula>
    </cfRule>
  </conditionalFormatting>
  <conditionalFormatting sqref="K14:K15">
    <cfRule type="expression" priority="11" aboveAverage="0" equalAverage="0" bottom="0" percent="0" rank="0" text="" dxfId="9">
      <formula>AND($L$15&lt;&gt;1,AND($L$13&lt;&gt;1,$L$11&lt;&gt;1,$L$8&lt;&gt;1,$L$6&lt;&gt;1))</formula>
    </cfRule>
  </conditionalFormatting>
  <conditionalFormatting sqref="O3:O11">
    <cfRule type="expression" priority="12" aboveAverage="0" equalAverage="0" bottom="0" percent="0" rank="0" text="" dxfId="10">
      <formula>$P$11&lt;1</formula>
    </cfRule>
  </conditionalFormatting>
  <conditionalFormatting sqref="O19">
    <cfRule type="expression" priority="13" aboveAverage="0" equalAverage="0" bottom="0" percent="0" rank="0" text="" dxfId="11">
      <formula>AND($O$19&lt;&gt;"Y",$O$19&lt;&gt;"N")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3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8" activeCellId="0" sqref="B18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5.71"/>
    <col collapsed="false" customWidth="true" hidden="false" outlineLevel="0" max="3" min="3" style="0" width="2.57"/>
    <col collapsed="false" customWidth="true" hidden="false" outlineLevel="0" max="4" min="4" style="0" width="15.71"/>
    <col collapsed="false" customWidth="true" hidden="false" outlineLevel="0" max="6" min="6" style="0" width="36.29"/>
    <col collapsed="false" customWidth="true" hidden="false" outlineLevel="0" max="7" min="7" style="0" width="14.01"/>
    <col collapsed="false" customWidth="true" hidden="false" outlineLevel="0" max="9" min="9" style="0" width="11.71"/>
    <col collapsed="false" customWidth="true" hidden="false" outlineLevel="0" max="10" min="10" style="0" width="7.15"/>
    <col collapsed="false" customWidth="true" hidden="false" outlineLevel="0" max="11" min="11" style="0" width="14.28"/>
    <col collapsed="false" customWidth="true" hidden="false" outlineLevel="0" max="13" min="13" style="0" width="11.14"/>
    <col collapsed="false" customWidth="true" hidden="false" outlineLevel="0" max="14" min="14" style="0" width="6.71"/>
    <col collapsed="false" customWidth="true" hidden="false" outlineLevel="0" max="15" min="15" style="0" width="14.86"/>
  </cols>
  <sheetData>
    <row r="1" customFormat="false" ht="77.45" hidden="false" customHeight="true" outlineLevel="0" collapsed="false">
      <c r="B1" s="1" t="s">
        <v>0</v>
      </c>
      <c r="C1" s="1"/>
      <c r="D1" s="1"/>
      <c r="F1" s="1" t="s">
        <v>1</v>
      </c>
      <c r="G1" s="1"/>
      <c r="I1" s="1" t="s">
        <v>2</v>
      </c>
      <c r="J1" s="1"/>
      <c r="K1" s="1"/>
      <c r="M1" s="1" t="s">
        <v>3</v>
      </c>
      <c r="N1" s="1"/>
      <c r="O1" s="1"/>
    </row>
    <row r="2" customFormat="false" ht="15" hidden="false" customHeight="false" outlineLevel="0" collapsed="false">
      <c r="B2" s="2" t="str">
        <f aca="false">_Variables!D6</f>
        <v>CVE-2021-21220_v105_AC</v>
      </c>
      <c r="C2" s="2"/>
      <c r="D2" s="2"/>
      <c r="E2" s="3"/>
      <c r="F2" s="4" t="s">
        <v>4</v>
      </c>
      <c r="G2" s="5" t="s">
        <v>5</v>
      </c>
      <c r="I2" s="6" t="s">
        <v>6</v>
      </c>
      <c r="J2" s="6"/>
      <c r="K2" s="5" t="s">
        <v>5</v>
      </c>
      <c r="M2" s="6" t="s">
        <v>7</v>
      </c>
      <c r="N2" s="6"/>
      <c r="O2" s="5" t="s">
        <v>5</v>
      </c>
    </row>
    <row r="3" customFormat="false" ht="15" hidden="false" customHeight="false" outlineLevel="0" collapsed="false">
      <c r="B3" s="2"/>
      <c r="C3" s="2"/>
      <c r="D3" s="2"/>
      <c r="E3" s="3"/>
      <c r="F3" s="7" t="str">
        <f aca="false" t="array" ref="F3:F28">_Variables!C11:C36</f>
        <v>Execute Unauthorized Code or Commands</v>
      </c>
      <c r="G3" s="8" t="n">
        <v>1</v>
      </c>
      <c r="I3" s="9" t="str">
        <f aca="false" t="array" ref="I3:J15">_Variables!J11:K23</f>
        <v>AV</v>
      </c>
      <c r="J3" s="10" t="str">
        <v>N</v>
      </c>
      <c r="K3" s="11" t="n">
        <v>1</v>
      </c>
      <c r="M3" s="9" t="str">
        <f aca="false" t="array" ref="M3:N11">_Variables!N11:O19</f>
        <v>AV</v>
      </c>
      <c r="N3" s="12" t="str">
        <v>N</v>
      </c>
      <c r="O3" s="13"/>
    </row>
    <row r="4" customFormat="false" ht="15.75" hidden="false" customHeight="false" outlineLevel="0" collapsed="false">
      <c r="B4" s="2"/>
      <c r="C4" s="2"/>
      <c r="D4" s="2"/>
      <c r="E4" s="3"/>
      <c r="F4" s="7" t="str">
        <v>Gain Privileges or Assume Identity</v>
      </c>
      <c r="G4" s="8" t="n">
        <v>1</v>
      </c>
      <c r="I4" s="7" t="str">
        <v> </v>
      </c>
      <c r="J4" s="14" t="str">
        <v>A</v>
      </c>
      <c r="K4" s="15"/>
      <c r="M4" s="7" t="str">
        <v> </v>
      </c>
      <c r="N4" s="0" t="str">
        <v>A</v>
      </c>
      <c r="O4" s="8"/>
    </row>
    <row r="5" customFormat="false" ht="15" hidden="false" customHeight="false" outlineLevel="0" collapsed="false">
      <c r="B5" s="2" t="s">
        <v>23</v>
      </c>
      <c r="C5" s="2"/>
      <c r="D5" s="2"/>
      <c r="E5" s="3"/>
      <c r="F5" s="7" t="str">
        <v>Modify Memory</v>
      </c>
      <c r="G5" s="8" t="n">
        <v>1</v>
      </c>
      <c r="I5" s="7" t="str">
        <v> </v>
      </c>
      <c r="J5" s="14" t="str">
        <v>L</v>
      </c>
      <c r="K5" s="15"/>
      <c r="L5" s="16"/>
      <c r="M5" s="7" t="str">
        <v> </v>
      </c>
      <c r="N5" s="0" t="str">
        <v>L</v>
      </c>
      <c r="O5" s="8" t="n">
        <v>1</v>
      </c>
    </row>
    <row r="6" customFormat="false" ht="15" hidden="false" customHeight="false" outlineLevel="0" collapsed="false">
      <c r="B6" s="2"/>
      <c r="C6" s="2"/>
      <c r="D6" s="2"/>
      <c r="E6" s="3"/>
      <c r="F6" s="7" t="str">
        <v>Modify Files or Directories</v>
      </c>
      <c r="G6" s="8" t="n">
        <v>1</v>
      </c>
      <c r="I6" s="17" t="str">
        <v> </v>
      </c>
      <c r="J6" s="18" t="str">
        <v>P</v>
      </c>
      <c r="K6" s="19"/>
      <c r="L6" s="16" t="n">
        <f aca="false">SUM(K3:K6)</f>
        <v>1</v>
      </c>
      <c r="M6" s="17" t="str">
        <v> </v>
      </c>
      <c r="N6" s="20" t="str">
        <v>P</v>
      </c>
      <c r="O6" s="21"/>
    </row>
    <row r="7" customFormat="false" ht="15.75" hidden="false" customHeight="false" outlineLevel="0" collapsed="false">
      <c r="B7" s="2"/>
      <c r="C7" s="2"/>
      <c r="D7" s="2"/>
      <c r="E7" s="3"/>
      <c r="F7" s="7" t="str">
        <v>Modify Application Data</v>
      </c>
      <c r="G7" s="8" t="n">
        <v>1</v>
      </c>
      <c r="I7" s="9" t="str">
        <v>AC</v>
      </c>
      <c r="J7" s="10" t="str">
        <v>L</v>
      </c>
      <c r="K7" s="11" t="n">
        <v>1</v>
      </c>
      <c r="L7" s="16"/>
      <c r="M7" s="9" t="str">
        <v>PR</v>
      </c>
      <c r="N7" s="12" t="str">
        <v>N</v>
      </c>
      <c r="O7" s="13"/>
    </row>
    <row r="8" customFormat="false" ht="15" hidden="false" customHeight="false" outlineLevel="0" collapsed="false">
      <c r="B8" s="22" t="s">
        <v>9</v>
      </c>
      <c r="C8" s="23"/>
      <c r="D8" s="24"/>
      <c r="F8" s="7" t="str">
        <v>Read Memory</v>
      </c>
      <c r="G8" s="8"/>
      <c r="I8" s="17" t="str">
        <v> </v>
      </c>
      <c r="J8" s="18" t="str">
        <v>H</v>
      </c>
      <c r="K8" s="19"/>
      <c r="L8" s="16" t="n">
        <f aca="false">SUM(K7:K8)</f>
        <v>1</v>
      </c>
      <c r="M8" s="7" t="str">
        <v> </v>
      </c>
      <c r="N8" s="0" t="str">
        <v>L</v>
      </c>
      <c r="O8" s="8"/>
    </row>
    <row r="9" customFormat="false" ht="15" hidden="false" customHeight="false" outlineLevel="0" collapsed="false">
      <c r="B9" s="25" t="s">
        <v>10</v>
      </c>
      <c r="C9" s="3"/>
      <c r="D9" s="26" t="n">
        <f aca="true">NOW()</f>
        <v>45299.5495086343</v>
      </c>
      <c r="F9" s="7" t="str">
        <v>Read Application Data</v>
      </c>
      <c r="G9" s="8" t="n">
        <v>1</v>
      </c>
      <c r="I9" s="9" t="str">
        <v>PR</v>
      </c>
      <c r="J9" s="10" t="str">
        <v>N</v>
      </c>
      <c r="K9" s="11" t="n">
        <v>1</v>
      </c>
      <c r="L9" s="16"/>
      <c r="M9" s="17" t="str">
        <v> </v>
      </c>
      <c r="N9" s="20" t="str">
        <v>H</v>
      </c>
      <c r="O9" s="21" t="n">
        <v>1</v>
      </c>
    </row>
    <row r="10" customFormat="false" ht="15" hidden="false" customHeight="false" outlineLevel="0" collapsed="false">
      <c r="B10" s="25" t="s">
        <v>11</v>
      </c>
      <c r="C10" s="3"/>
      <c r="D10" s="26" t="n">
        <v>45152.5915393519</v>
      </c>
      <c r="F10" s="7" t="str">
        <v>Read Files or Directories</v>
      </c>
      <c r="G10" s="8" t="n">
        <v>1</v>
      </c>
      <c r="I10" s="7" t="str">
        <v> </v>
      </c>
      <c r="J10" s="14" t="str">
        <v>L</v>
      </c>
      <c r="K10" s="15"/>
      <c r="L10" s="16"/>
      <c r="M10" s="7" t="str">
        <v>NONE</v>
      </c>
      <c r="N10" s="0" t="str">
        <v>NONE</v>
      </c>
      <c r="O10" s="8"/>
    </row>
    <row r="11" customFormat="false" ht="15.75" hidden="false" customHeight="false" outlineLevel="0" collapsed="false">
      <c r="B11" s="25" t="s">
        <v>12</v>
      </c>
      <c r="D11" s="26" t="n">
        <v>45152.5929263889</v>
      </c>
      <c r="F11" s="7" t="str">
        <v>DoS: Crash, Exit, or Restart</v>
      </c>
      <c r="G11" s="8" t="n">
        <v>1</v>
      </c>
      <c r="I11" s="17" t="str">
        <v> </v>
      </c>
      <c r="J11" s="18" t="str">
        <v>H</v>
      </c>
      <c r="K11" s="19"/>
      <c r="L11" s="16" t="n">
        <f aca="false">SUM(K9:K11)</f>
        <v>1</v>
      </c>
      <c r="M11" s="27" t="str">
        <v>NOT ENOU.</v>
      </c>
      <c r="N11" s="28" t="str">
        <v>DATA</v>
      </c>
      <c r="O11" s="29"/>
      <c r="P11" s="16" t="n">
        <f aca="false">SUM(O3:O11)</f>
        <v>2</v>
      </c>
    </row>
    <row r="12" customFormat="false" ht="15.75" hidden="false" customHeight="false" outlineLevel="0" collapsed="false">
      <c r="B12" s="30" t="s">
        <v>13</v>
      </c>
      <c r="C12" s="28"/>
      <c r="D12" s="31" t="n">
        <f aca="false">(D11-D10)*86400</f>
        <v>119.840000127442</v>
      </c>
      <c r="F12" s="7" t="str">
        <v>DoS: Instability</v>
      </c>
      <c r="G12" s="8" t="n">
        <v>1</v>
      </c>
      <c r="I12" s="9" t="str">
        <v>UI</v>
      </c>
      <c r="J12" s="10" t="str">
        <v>N</v>
      </c>
      <c r="K12" s="11" t="n">
        <v>1</v>
      </c>
      <c r="L12" s="16"/>
      <c r="O12" s="32"/>
    </row>
    <row r="13" customFormat="false" ht="15" hidden="false" customHeight="false" outlineLevel="0" collapsed="false">
      <c r="B13" s="33"/>
      <c r="D13" s="34" t="n">
        <f aca="false">D10&lt;&gt;""</f>
        <v>1</v>
      </c>
      <c r="F13" s="7" t="str">
        <v>DoS: Resource Consumption (CPU)</v>
      </c>
      <c r="G13" s="8" t="n">
        <v>1</v>
      </c>
      <c r="I13" s="17" t="str">
        <v> </v>
      </c>
      <c r="J13" s="18" t="str">
        <v>R</v>
      </c>
      <c r="K13" s="19"/>
      <c r="L13" s="16" t="n">
        <f aca="false">SUM(K12:K13)</f>
        <v>1</v>
      </c>
      <c r="O13" s="32"/>
    </row>
    <row r="14" customFormat="false" ht="15.75" hidden="false" customHeight="false" outlineLevel="0" collapsed="false">
      <c r="C14" s="0" t="n">
        <v>1</v>
      </c>
      <c r="D14" s="34" t="n">
        <f aca="false">D11&lt;&gt;""</f>
        <v>1</v>
      </c>
      <c r="F14" s="7" t="str">
        <v>DoS: Resource Consumption (Memory)</v>
      </c>
      <c r="G14" s="8" t="n">
        <v>1</v>
      </c>
      <c r="I14" s="7" t="str">
        <v>NONE</v>
      </c>
      <c r="J14" s="14" t="str">
        <v>NONE</v>
      </c>
      <c r="K14" s="15"/>
      <c r="L14" s="16"/>
      <c r="O14" s="32"/>
    </row>
    <row r="15" customFormat="false" ht="15.75" hidden="false" customHeight="false" outlineLevel="0" collapsed="false">
      <c r="B15" s="3" t="s">
        <v>14</v>
      </c>
      <c r="C15" s="35"/>
      <c r="D15" s="34" t="n">
        <f aca="false">AND(D12&gt;0,D12&lt;3600)</f>
        <v>1</v>
      </c>
      <c r="F15" s="7" t="str">
        <v>DoS: Resource Consumption (Other)</v>
      </c>
      <c r="G15" s="8" t="n">
        <v>1</v>
      </c>
      <c r="I15" s="27" t="str">
        <v>NOT ENOU.</v>
      </c>
      <c r="J15" s="36" t="str">
        <v>DATA</v>
      </c>
      <c r="K15" s="37"/>
      <c r="L15" s="16" t="n">
        <f aca="false">SUM(K14:K15)</f>
        <v>0</v>
      </c>
      <c r="O15" s="16" t="n">
        <f aca="false">SUM(O3:O14)</f>
        <v>2</v>
      </c>
    </row>
    <row r="16" customFormat="false" ht="15.75" hidden="false" customHeight="false" outlineLevel="0" collapsed="false">
      <c r="B16" s="3" t="s">
        <v>15</v>
      </c>
      <c r="C16" s="35"/>
      <c r="F16" s="7" t="str">
        <v>DoS: Amplification</v>
      </c>
      <c r="G16" s="8"/>
      <c r="K16" s="16"/>
    </row>
    <row r="17" customFormat="false" ht="15.75" hidden="false" customHeight="false" outlineLevel="0" collapsed="false">
      <c r="B17" s="3" t="s">
        <v>16</v>
      </c>
      <c r="C17" s="35"/>
      <c r="F17" s="7" t="str">
        <v>Bypass Protection Mechanism</v>
      </c>
      <c r="G17" s="8" t="n">
        <v>1</v>
      </c>
    </row>
    <row r="18" customFormat="false" ht="15.75" hidden="false" customHeight="false" outlineLevel="0" collapsed="false">
      <c r="B18" s="3" t="s">
        <v>17</v>
      </c>
      <c r="C18" s="35" t="n">
        <v>1</v>
      </c>
      <c r="F18" s="7" t="str">
        <v>Hide Activities</v>
      </c>
      <c r="G18" s="8" t="n">
        <v>1</v>
      </c>
      <c r="M18" s="38" t="s">
        <v>18</v>
      </c>
      <c r="N18" s="39"/>
      <c r="O18" s="35" t="s">
        <v>19</v>
      </c>
    </row>
    <row r="19" customFormat="false" ht="15.75" hidden="false" customHeight="false" outlineLevel="0" collapsed="false">
      <c r="F19" s="7" t="str">
        <v>Reduce Maintainability</v>
      </c>
      <c r="G19" s="8"/>
      <c r="M19" s="27" t="s">
        <v>20</v>
      </c>
      <c r="N19" s="40"/>
      <c r="O19" s="41" t="s">
        <v>21</v>
      </c>
    </row>
    <row r="20" customFormat="false" ht="15" hidden="false" customHeight="false" outlineLevel="0" collapsed="false">
      <c r="F20" s="7" t="str">
        <v>Reduce Performance</v>
      </c>
      <c r="G20" s="42"/>
    </row>
    <row r="21" customFormat="false" ht="15" hidden="false" customHeight="false" outlineLevel="0" collapsed="false">
      <c r="F21" s="7" t="str">
        <v>Reduce Reliability</v>
      </c>
      <c r="G21" s="43"/>
    </row>
    <row r="22" customFormat="false" ht="15" hidden="false" customHeight="false" outlineLevel="0" collapsed="false">
      <c r="F22" s="7" t="str">
        <v>Quality Degradation</v>
      </c>
      <c r="G22" s="43"/>
    </row>
    <row r="23" customFormat="false" ht="15" hidden="false" customHeight="false" outlineLevel="0" collapsed="false">
      <c r="F23" s="7" t="str">
        <v>Alter Execution Logic</v>
      </c>
      <c r="G23" s="43"/>
    </row>
    <row r="24" customFormat="false" ht="15" hidden="false" customHeight="false" outlineLevel="0" collapsed="false">
      <c r="F24" s="7" t="str">
        <v>Varies by Context</v>
      </c>
      <c r="G24" s="43"/>
    </row>
    <row r="25" customFormat="false" ht="15" hidden="false" customHeight="false" outlineLevel="0" collapsed="false">
      <c r="F25" s="7" t="str">
        <v>Unexpected State</v>
      </c>
      <c r="G25" s="43"/>
    </row>
    <row r="26" customFormat="false" ht="15" hidden="false" customHeight="false" outlineLevel="0" collapsed="false">
      <c r="F26" s="7" t="str">
        <v>Other</v>
      </c>
      <c r="G26" s="43"/>
    </row>
    <row r="27" customFormat="false" ht="15" hidden="false" customHeight="false" outlineLevel="0" collapsed="false">
      <c r="F27" s="9" t="str">
        <v>NONE</v>
      </c>
      <c r="G27" s="44"/>
    </row>
    <row r="28" customFormat="false" ht="15.75" hidden="false" customHeight="false" outlineLevel="0" collapsed="false">
      <c r="F28" s="27" t="str">
        <v>NOT ENOUGH DATA</v>
      </c>
      <c r="G28" s="45"/>
    </row>
    <row r="29" customFormat="false" ht="15.75" hidden="false" customHeight="false" outlineLevel="0" collapsed="false">
      <c r="G29" s="16" t="n">
        <f aca="false">SUM(G3:G28)</f>
        <v>14</v>
      </c>
    </row>
    <row r="30" customFormat="false" ht="15" hidden="false" customHeight="false" outlineLevel="0" collapsed="false">
      <c r="B30" s="38" t="s">
        <v>22</v>
      </c>
      <c r="C30" s="46"/>
      <c r="D30" s="46"/>
      <c r="E30" s="46"/>
      <c r="F30" s="46"/>
      <c r="G30" s="46"/>
      <c r="H30" s="46"/>
      <c r="I30" s="46"/>
      <c r="J30" s="46"/>
      <c r="K30" s="39"/>
    </row>
    <row r="31" customFormat="false" ht="15" hidden="false" customHeight="false" outlineLevel="0" collapsed="false">
      <c r="B31" s="7"/>
      <c r="K31" s="47"/>
    </row>
    <row r="32" customFormat="false" ht="15" hidden="false" customHeight="false" outlineLevel="0" collapsed="false">
      <c r="B32" s="7"/>
      <c r="K32" s="47"/>
    </row>
    <row r="33" customFormat="false" ht="15" hidden="false" customHeight="false" outlineLevel="0" collapsed="false">
      <c r="B33" s="7"/>
      <c r="K33" s="47"/>
    </row>
    <row r="34" customFormat="false" ht="15" hidden="false" customHeight="false" outlineLevel="0" collapsed="false">
      <c r="B34" s="7"/>
      <c r="K34" s="47"/>
    </row>
    <row r="35" customFormat="false" ht="15.75" hidden="false" customHeight="false" outlineLevel="0" collapsed="false">
      <c r="B35" s="27"/>
      <c r="C35" s="28"/>
      <c r="D35" s="28"/>
      <c r="E35" s="28"/>
      <c r="F35" s="28"/>
      <c r="G35" s="28"/>
      <c r="H35" s="28"/>
      <c r="I35" s="28"/>
      <c r="J35" s="28"/>
      <c r="K35" s="40"/>
    </row>
  </sheetData>
  <mergeCells count="8">
    <mergeCell ref="B1:D1"/>
    <mergeCell ref="F1:G1"/>
    <mergeCell ref="I1:K1"/>
    <mergeCell ref="M1:O1"/>
    <mergeCell ref="B2:D4"/>
    <mergeCell ref="I2:J2"/>
    <mergeCell ref="M2:N2"/>
    <mergeCell ref="B5:D7"/>
  </mergeCells>
  <conditionalFormatting sqref="B1:D1">
    <cfRule type="expression" priority="2" aboveAverage="0" equalAverage="0" bottom="0" percent="0" rank="0" text="" dxfId="12">
      <formula>$B$2="CVE-XXXX-XXXXX.xlsx"</formula>
    </cfRule>
  </conditionalFormatting>
  <conditionalFormatting sqref="D10">
    <cfRule type="expression" priority="3" aboveAverage="0" equalAverage="0" bottom="0" percent="0" rank="0" text="" dxfId="13">
      <formula>AND(NOT($D$13),NOT($D$15))</formula>
    </cfRule>
  </conditionalFormatting>
  <conditionalFormatting sqref="D11">
    <cfRule type="expression" priority="4" aboveAverage="0" equalAverage="0" bottom="0" percent="0" rank="0" text="" dxfId="14">
      <formula>AND(NOT($D$14),NOT($D$15))</formula>
    </cfRule>
  </conditionalFormatting>
  <conditionalFormatting sqref="D12">
    <cfRule type="expression" priority="5" aboveAverage="0" equalAverage="0" bottom="0" percent="0" rank="0" text="" dxfId="15">
      <formula>NOT($D$15)</formula>
    </cfRule>
  </conditionalFormatting>
  <conditionalFormatting sqref="G3:G28">
    <cfRule type="expression" priority="6" aboveAverage="0" equalAverage="0" bottom="0" percent="0" rank="0" text="" dxfId="16">
      <formula>$G$29=0</formula>
    </cfRule>
  </conditionalFormatting>
  <conditionalFormatting sqref="K3:K6">
    <cfRule type="expression" priority="7" aboveAverage="0" equalAverage="0" bottom="0" percent="0" rank="0" text="" dxfId="17">
      <formula>AND($L$6&lt;&gt;1,$L$15&lt;&gt;1)</formula>
    </cfRule>
  </conditionalFormatting>
  <conditionalFormatting sqref="K7:K8">
    <cfRule type="expression" priority="8" aboveAverage="0" equalAverage="0" bottom="0" percent="0" rank="0" text="" dxfId="18">
      <formula>AND($L$8&lt;&gt;1,$L$15&lt;&gt;1)</formula>
    </cfRule>
  </conditionalFormatting>
  <conditionalFormatting sqref="K9:K11">
    <cfRule type="expression" priority="9" aboveAverage="0" equalAverage="0" bottom="0" percent="0" rank="0" text="" dxfId="19">
      <formula>AND($L$11&lt;&gt;1,$L$15&lt;&gt;1)</formula>
    </cfRule>
  </conditionalFormatting>
  <conditionalFormatting sqref="K12:K13">
    <cfRule type="expression" priority="10" aboveAverage="0" equalAverage="0" bottom="0" percent="0" rank="0" text="" dxfId="20">
      <formula>AND($L$13&lt;&gt;1,$L$15&lt;&gt;1)</formula>
    </cfRule>
  </conditionalFormatting>
  <conditionalFormatting sqref="K14:K15">
    <cfRule type="expression" priority="11" aboveAverage="0" equalAverage="0" bottom="0" percent="0" rank="0" text="" dxfId="21">
      <formula>AND($L$15&lt;&gt;1,AND($L$13&lt;&gt;1,$L$11&lt;&gt;1,$L$8&lt;&gt;1,$L$6&lt;&gt;1))</formula>
    </cfRule>
  </conditionalFormatting>
  <conditionalFormatting sqref="O3:O11">
    <cfRule type="expression" priority="12" aboveAverage="0" equalAverage="0" bottom="0" percent="0" rank="0" text="" dxfId="22">
      <formula>$P$11&lt;1</formula>
    </cfRule>
  </conditionalFormatting>
  <conditionalFormatting sqref="O19">
    <cfRule type="expression" priority="13" aboveAverage="0" equalAverage="0" bottom="0" percent="0" rank="0" text="" dxfId="23">
      <formula>AND($O$19&lt;&gt;"Y",$O$19&lt;&gt;"N")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3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29" activeCellId="0" sqref="G29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5.71"/>
    <col collapsed="false" customWidth="true" hidden="false" outlineLevel="0" max="3" min="3" style="0" width="2.57"/>
    <col collapsed="false" customWidth="true" hidden="false" outlineLevel="0" max="4" min="4" style="0" width="15.71"/>
    <col collapsed="false" customWidth="true" hidden="false" outlineLevel="0" max="6" min="6" style="0" width="36.29"/>
    <col collapsed="false" customWidth="true" hidden="false" outlineLevel="0" max="7" min="7" style="0" width="14.01"/>
    <col collapsed="false" customWidth="true" hidden="false" outlineLevel="0" max="9" min="9" style="0" width="11.71"/>
    <col collapsed="false" customWidth="true" hidden="false" outlineLevel="0" max="10" min="10" style="0" width="7.15"/>
    <col collapsed="false" customWidth="true" hidden="false" outlineLevel="0" max="11" min="11" style="0" width="14.28"/>
    <col collapsed="false" customWidth="true" hidden="false" outlineLevel="0" max="13" min="13" style="0" width="11.14"/>
    <col collapsed="false" customWidth="true" hidden="false" outlineLevel="0" max="14" min="14" style="0" width="6.71"/>
    <col collapsed="false" customWidth="true" hidden="false" outlineLevel="0" max="15" min="15" style="0" width="14.86"/>
  </cols>
  <sheetData>
    <row r="1" customFormat="false" ht="77.45" hidden="false" customHeight="true" outlineLevel="0" collapsed="false">
      <c r="B1" s="1" t="s">
        <v>0</v>
      </c>
      <c r="C1" s="1"/>
      <c r="D1" s="1"/>
      <c r="F1" s="1" t="s">
        <v>1</v>
      </c>
      <c r="G1" s="1"/>
      <c r="I1" s="1" t="s">
        <v>2</v>
      </c>
      <c r="J1" s="1"/>
      <c r="K1" s="1"/>
      <c r="M1" s="1" t="s">
        <v>3</v>
      </c>
      <c r="N1" s="1"/>
      <c r="O1" s="1"/>
    </row>
    <row r="2" customFormat="false" ht="15" hidden="false" customHeight="false" outlineLevel="0" collapsed="false">
      <c r="B2" s="2" t="str">
        <f aca="false">_Variables!D6</f>
        <v>CVE-2021-21220_v105_AC</v>
      </c>
      <c r="C2" s="2"/>
      <c r="D2" s="2"/>
      <c r="E2" s="3"/>
      <c r="F2" s="4" t="s">
        <v>4</v>
      </c>
      <c r="G2" s="5" t="s">
        <v>5</v>
      </c>
      <c r="I2" s="6" t="s">
        <v>6</v>
      </c>
      <c r="J2" s="6"/>
      <c r="K2" s="5" t="s">
        <v>5</v>
      </c>
      <c r="M2" s="6" t="s">
        <v>7</v>
      </c>
      <c r="N2" s="6"/>
      <c r="O2" s="5" t="s">
        <v>5</v>
      </c>
    </row>
    <row r="3" customFormat="false" ht="15" hidden="false" customHeight="false" outlineLevel="0" collapsed="false">
      <c r="B3" s="2"/>
      <c r="C3" s="2"/>
      <c r="D3" s="2"/>
      <c r="E3" s="3"/>
      <c r="F3" s="7" t="str">
        <f aca="false" t="array" ref="F3:F28">_Variables!C11:C36</f>
        <v>Execute Unauthorized Code or Commands</v>
      </c>
      <c r="G3" s="8"/>
      <c r="I3" s="9" t="str">
        <f aca="false" t="array" ref="I3:J15">_Variables!J11:K23</f>
        <v>AV</v>
      </c>
      <c r="J3" s="10" t="str">
        <v>N</v>
      </c>
      <c r="K3" s="11"/>
      <c r="M3" s="9" t="str">
        <f aca="false" t="array" ref="M3:N11">_Variables!N11:O19</f>
        <v>AV</v>
      </c>
      <c r="N3" s="12" t="str">
        <v>N</v>
      </c>
      <c r="O3" s="13"/>
    </row>
    <row r="4" customFormat="false" ht="15.75" hidden="false" customHeight="false" outlineLevel="0" collapsed="false">
      <c r="B4" s="2"/>
      <c r="C4" s="2"/>
      <c r="D4" s="2"/>
      <c r="E4" s="3"/>
      <c r="F4" s="7" t="str">
        <v>Gain Privileges or Assume Identity</v>
      </c>
      <c r="G4" s="8"/>
      <c r="I4" s="7" t="str">
        <v> </v>
      </c>
      <c r="J4" s="14" t="str">
        <v>A</v>
      </c>
      <c r="K4" s="15"/>
      <c r="M4" s="7" t="str">
        <v> </v>
      </c>
      <c r="N4" s="0" t="str">
        <v>A</v>
      </c>
      <c r="O4" s="8"/>
    </row>
    <row r="5" customFormat="false" ht="15" hidden="false" customHeight="false" outlineLevel="0" collapsed="false">
      <c r="B5" s="2" t="s">
        <v>24</v>
      </c>
      <c r="C5" s="2"/>
      <c r="D5" s="2"/>
      <c r="E5" s="3"/>
      <c r="F5" s="7" t="str">
        <v>Modify Memory</v>
      </c>
      <c r="G5" s="8"/>
      <c r="I5" s="7" t="str">
        <v> </v>
      </c>
      <c r="J5" s="14" t="str">
        <v>L</v>
      </c>
      <c r="K5" s="15"/>
      <c r="L5" s="16"/>
      <c r="M5" s="7" t="str">
        <v> </v>
      </c>
      <c r="N5" s="0" t="str">
        <v>L</v>
      </c>
      <c r="O5" s="8"/>
    </row>
    <row r="6" customFormat="false" ht="15" hidden="false" customHeight="false" outlineLevel="0" collapsed="false">
      <c r="B6" s="2"/>
      <c r="C6" s="2"/>
      <c r="D6" s="2"/>
      <c r="E6" s="3"/>
      <c r="F6" s="7" t="str">
        <v>Modify Files or Directories</v>
      </c>
      <c r="G6" s="8"/>
      <c r="I6" s="17" t="str">
        <v> </v>
      </c>
      <c r="J6" s="18" t="str">
        <v>P</v>
      </c>
      <c r="K6" s="19"/>
      <c r="L6" s="16" t="n">
        <f aca="false">SUM(K3:K6)</f>
        <v>0</v>
      </c>
      <c r="M6" s="17" t="str">
        <v> </v>
      </c>
      <c r="N6" s="20" t="str">
        <v>P</v>
      </c>
      <c r="O6" s="21"/>
    </row>
    <row r="7" customFormat="false" ht="15.75" hidden="false" customHeight="false" outlineLevel="0" collapsed="false">
      <c r="B7" s="2"/>
      <c r="C7" s="2"/>
      <c r="D7" s="2"/>
      <c r="E7" s="3"/>
      <c r="F7" s="7" t="str">
        <v>Modify Application Data</v>
      </c>
      <c r="G7" s="8"/>
      <c r="I7" s="9" t="str">
        <v>AC</v>
      </c>
      <c r="J7" s="10" t="str">
        <v>L</v>
      </c>
      <c r="K7" s="11"/>
      <c r="L7" s="16"/>
      <c r="M7" s="9" t="str">
        <v>PR</v>
      </c>
      <c r="N7" s="12" t="str">
        <v>N</v>
      </c>
      <c r="O7" s="13"/>
    </row>
    <row r="8" customFormat="false" ht="15" hidden="false" customHeight="false" outlineLevel="0" collapsed="false">
      <c r="B8" s="22" t="s">
        <v>9</v>
      </c>
      <c r="C8" s="23"/>
      <c r="D8" s="24"/>
      <c r="F8" s="7" t="str">
        <v>Read Memory</v>
      </c>
      <c r="G8" s="8"/>
      <c r="I8" s="17" t="str">
        <v> </v>
      </c>
      <c r="J8" s="18" t="str">
        <v>H</v>
      </c>
      <c r="K8" s="19"/>
      <c r="L8" s="16" t="n">
        <f aca="false">SUM(K7:K8)</f>
        <v>0</v>
      </c>
      <c r="M8" s="7" t="str">
        <v> </v>
      </c>
      <c r="N8" s="0" t="str">
        <v>L</v>
      </c>
      <c r="O8" s="8"/>
    </row>
    <row r="9" customFormat="false" ht="15" hidden="false" customHeight="false" outlineLevel="0" collapsed="false">
      <c r="B9" s="25" t="s">
        <v>10</v>
      </c>
      <c r="C9" s="3"/>
      <c r="D9" s="26" t="n">
        <f aca="true">NOW()</f>
        <v>45299.5544381019</v>
      </c>
      <c r="F9" s="7" t="str">
        <v>Read Application Data</v>
      </c>
      <c r="G9" s="8"/>
      <c r="I9" s="9" t="str">
        <v>PR</v>
      </c>
      <c r="J9" s="10" t="str">
        <v>N</v>
      </c>
      <c r="K9" s="11"/>
      <c r="L9" s="16"/>
      <c r="M9" s="17" t="str">
        <v> </v>
      </c>
      <c r="N9" s="20" t="str">
        <v>H</v>
      </c>
      <c r="O9" s="21"/>
    </row>
    <row r="10" customFormat="false" ht="15" hidden="false" customHeight="false" outlineLevel="0" collapsed="false">
      <c r="B10" s="25" t="s">
        <v>11</v>
      </c>
      <c r="C10" s="3"/>
      <c r="D10" s="26"/>
      <c r="F10" s="7" t="str">
        <v>Read Files or Directories</v>
      </c>
      <c r="G10" s="8"/>
      <c r="I10" s="7" t="str">
        <v> </v>
      </c>
      <c r="J10" s="14" t="str">
        <v>L</v>
      </c>
      <c r="K10" s="15"/>
      <c r="L10" s="16"/>
      <c r="M10" s="7" t="str">
        <v>NONE</v>
      </c>
      <c r="N10" s="0" t="str">
        <v>NONE</v>
      </c>
      <c r="O10" s="8"/>
    </row>
    <row r="11" customFormat="false" ht="15.75" hidden="false" customHeight="false" outlineLevel="0" collapsed="false">
      <c r="B11" s="25" t="s">
        <v>12</v>
      </c>
      <c r="D11" s="26"/>
      <c r="F11" s="7" t="str">
        <v>DoS: Crash, Exit, or Restart</v>
      </c>
      <c r="G11" s="8"/>
      <c r="I11" s="17" t="str">
        <v> </v>
      </c>
      <c r="J11" s="18" t="str">
        <v>H</v>
      </c>
      <c r="K11" s="19"/>
      <c r="L11" s="16" t="n">
        <f aca="false">SUM(K9:K11)</f>
        <v>0</v>
      </c>
      <c r="M11" s="27" t="str">
        <v>NOT ENOU.</v>
      </c>
      <c r="N11" s="28" t="str">
        <v>DATA</v>
      </c>
      <c r="O11" s="29"/>
      <c r="P11" s="16" t="n">
        <f aca="false">SUM(O3:O11)</f>
        <v>0</v>
      </c>
    </row>
    <row r="12" customFormat="false" ht="15.75" hidden="false" customHeight="false" outlineLevel="0" collapsed="false">
      <c r="B12" s="30" t="s">
        <v>13</v>
      </c>
      <c r="C12" s="28"/>
      <c r="D12" s="31" t="n">
        <f aca="false">(D11-D10)*86400</f>
        <v>0</v>
      </c>
      <c r="F12" s="7" t="str">
        <v>DoS: Instability</v>
      </c>
      <c r="G12" s="8"/>
      <c r="I12" s="9" t="str">
        <v>UI</v>
      </c>
      <c r="J12" s="10" t="str">
        <v>N</v>
      </c>
      <c r="K12" s="11"/>
      <c r="L12" s="16"/>
      <c r="O12" s="32"/>
    </row>
    <row r="13" customFormat="false" ht="15" hidden="false" customHeight="false" outlineLevel="0" collapsed="false">
      <c r="B13" s="33"/>
      <c r="D13" s="34" t="n">
        <f aca="false">D10&lt;&gt;""</f>
        <v>0</v>
      </c>
      <c r="F13" s="7" t="str">
        <v>DoS: Resource Consumption (CPU)</v>
      </c>
      <c r="G13" s="8"/>
      <c r="I13" s="17" t="str">
        <v> </v>
      </c>
      <c r="J13" s="18" t="str">
        <v>R</v>
      </c>
      <c r="K13" s="19"/>
      <c r="L13" s="16" t="n">
        <f aca="false">SUM(K12:K13)</f>
        <v>0</v>
      </c>
      <c r="O13" s="32"/>
    </row>
    <row r="14" customFormat="false" ht="15.75" hidden="false" customHeight="false" outlineLevel="0" collapsed="false">
      <c r="C14" s="0" t="n">
        <v>1</v>
      </c>
      <c r="D14" s="34" t="n">
        <f aca="false">D11&lt;&gt;""</f>
        <v>0</v>
      </c>
      <c r="F14" s="7" t="str">
        <v>DoS: Resource Consumption (Memory)</v>
      </c>
      <c r="G14" s="8"/>
      <c r="I14" s="7" t="str">
        <v>NONE</v>
      </c>
      <c r="J14" s="14" t="str">
        <v>NONE</v>
      </c>
      <c r="K14" s="15"/>
      <c r="L14" s="16"/>
      <c r="O14" s="32"/>
    </row>
    <row r="15" customFormat="false" ht="15.75" hidden="false" customHeight="false" outlineLevel="0" collapsed="false">
      <c r="B15" s="3" t="s">
        <v>14</v>
      </c>
      <c r="C15" s="35"/>
      <c r="D15" s="34" t="n">
        <f aca="false">AND(D12&gt;0,D12&lt;3600)</f>
        <v>0</v>
      </c>
      <c r="F15" s="7" t="str">
        <v>DoS: Resource Consumption (Other)</v>
      </c>
      <c r="G15" s="8"/>
      <c r="I15" s="27" t="str">
        <v>NOT ENOU.</v>
      </c>
      <c r="J15" s="36" t="str">
        <v>DATA</v>
      </c>
      <c r="K15" s="37"/>
      <c r="L15" s="16" t="n">
        <f aca="false">SUM(K14:K15)</f>
        <v>0</v>
      </c>
      <c r="O15" s="16" t="n">
        <f aca="false">SUM(O3:O14)</f>
        <v>0</v>
      </c>
    </row>
    <row r="16" customFormat="false" ht="15.75" hidden="false" customHeight="false" outlineLevel="0" collapsed="false">
      <c r="B16" s="3" t="s">
        <v>15</v>
      </c>
      <c r="C16" s="35"/>
      <c r="F16" s="7" t="str">
        <v>DoS: Amplification</v>
      </c>
      <c r="G16" s="8"/>
      <c r="K16" s="16"/>
    </row>
    <row r="17" customFormat="false" ht="15.75" hidden="false" customHeight="false" outlineLevel="0" collapsed="false">
      <c r="B17" s="3" t="s">
        <v>16</v>
      </c>
      <c r="C17" s="35"/>
      <c r="F17" s="7" t="str">
        <v>Bypass Protection Mechanism</v>
      </c>
      <c r="G17" s="8"/>
    </row>
    <row r="18" customFormat="false" ht="15.75" hidden="false" customHeight="false" outlineLevel="0" collapsed="false">
      <c r="B18" s="3" t="s">
        <v>17</v>
      </c>
      <c r="C18" s="35"/>
      <c r="F18" s="7" t="str">
        <v>Hide Activities</v>
      </c>
      <c r="G18" s="8"/>
      <c r="M18" s="38" t="s">
        <v>18</v>
      </c>
      <c r="N18" s="39"/>
      <c r="O18" s="35" t="s">
        <v>19</v>
      </c>
    </row>
    <row r="19" customFormat="false" ht="15.75" hidden="false" customHeight="false" outlineLevel="0" collapsed="false">
      <c r="F19" s="7" t="str">
        <v>Reduce Maintainability</v>
      </c>
      <c r="G19" s="8"/>
      <c r="M19" s="27" t="s">
        <v>20</v>
      </c>
      <c r="N19" s="40"/>
      <c r="O19" s="41"/>
    </row>
    <row r="20" customFormat="false" ht="15" hidden="false" customHeight="false" outlineLevel="0" collapsed="false">
      <c r="F20" s="7" t="str">
        <v>Reduce Performance</v>
      </c>
      <c r="G20" s="42"/>
    </row>
    <row r="21" customFormat="false" ht="15" hidden="false" customHeight="false" outlineLevel="0" collapsed="false">
      <c r="F21" s="7" t="str">
        <v>Reduce Reliability</v>
      </c>
      <c r="G21" s="43"/>
    </row>
    <row r="22" customFormat="false" ht="15" hidden="false" customHeight="false" outlineLevel="0" collapsed="false">
      <c r="F22" s="7" t="str">
        <v>Quality Degradation</v>
      </c>
      <c r="G22" s="43"/>
    </row>
    <row r="23" customFormat="false" ht="15" hidden="false" customHeight="false" outlineLevel="0" collapsed="false">
      <c r="F23" s="7" t="str">
        <v>Alter Execution Logic</v>
      </c>
      <c r="G23" s="43"/>
    </row>
    <row r="24" customFormat="false" ht="15" hidden="false" customHeight="false" outlineLevel="0" collapsed="false">
      <c r="F24" s="7" t="str">
        <v>Varies by Context</v>
      </c>
      <c r="G24" s="43"/>
    </row>
    <row r="25" customFormat="false" ht="15" hidden="false" customHeight="false" outlineLevel="0" collapsed="false">
      <c r="F25" s="7" t="str">
        <v>Unexpected State</v>
      </c>
      <c r="G25" s="43"/>
    </row>
    <row r="26" customFormat="false" ht="15" hidden="false" customHeight="false" outlineLevel="0" collapsed="false">
      <c r="F26" s="7" t="str">
        <v>Other</v>
      </c>
      <c r="G26" s="43"/>
    </row>
    <row r="27" customFormat="false" ht="15" hidden="false" customHeight="false" outlineLevel="0" collapsed="false">
      <c r="F27" s="9" t="str">
        <v>NONE</v>
      </c>
      <c r="G27" s="44"/>
    </row>
    <row r="28" customFormat="false" ht="15.75" hidden="false" customHeight="false" outlineLevel="0" collapsed="false">
      <c r="F28" s="27" t="str">
        <v>NOT ENOUGH DATA</v>
      </c>
      <c r="G28" s="45"/>
    </row>
    <row r="29" customFormat="false" ht="15.75" hidden="false" customHeight="false" outlineLevel="0" collapsed="false">
      <c r="G29" s="16" t="n">
        <f aca="false">SUM(G3:G28)</f>
        <v>0</v>
      </c>
    </row>
    <row r="30" customFormat="false" ht="15" hidden="false" customHeight="false" outlineLevel="0" collapsed="false">
      <c r="B30" s="38" t="s">
        <v>22</v>
      </c>
      <c r="C30" s="46"/>
      <c r="D30" s="46"/>
      <c r="E30" s="46"/>
      <c r="F30" s="46"/>
      <c r="G30" s="46"/>
      <c r="H30" s="46"/>
      <c r="I30" s="46"/>
      <c r="J30" s="46"/>
      <c r="K30" s="39"/>
    </row>
    <row r="31" customFormat="false" ht="15" hidden="false" customHeight="false" outlineLevel="0" collapsed="false">
      <c r="B31" s="7"/>
      <c r="K31" s="47"/>
    </row>
    <row r="32" customFormat="false" ht="15" hidden="false" customHeight="false" outlineLevel="0" collapsed="false">
      <c r="B32" s="7"/>
      <c r="K32" s="47"/>
    </row>
    <row r="33" customFormat="false" ht="15" hidden="false" customHeight="false" outlineLevel="0" collapsed="false">
      <c r="B33" s="7"/>
      <c r="K33" s="47"/>
    </row>
    <row r="34" customFormat="false" ht="15" hidden="false" customHeight="false" outlineLevel="0" collapsed="false">
      <c r="B34" s="7"/>
      <c r="K34" s="47"/>
    </row>
    <row r="35" customFormat="false" ht="15.75" hidden="false" customHeight="false" outlineLevel="0" collapsed="false">
      <c r="B35" s="27"/>
      <c r="C35" s="28"/>
      <c r="D35" s="28"/>
      <c r="E35" s="28"/>
      <c r="F35" s="28"/>
      <c r="G35" s="28"/>
      <c r="H35" s="28"/>
      <c r="I35" s="28"/>
      <c r="J35" s="28"/>
      <c r="K35" s="40"/>
    </row>
  </sheetData>
  <mergeCells count="8">
    <mergeCell ref="B1:D1"/>
    <mergeCell ref="F1:G1"/>
    <mergeCell ref="I1:K1"/>
    <mergeCell ref="M1:O1"/>
    <mergeCell ref="B2:D4"/>
    <mergeCell ref="I2:J2"/>
    <mergeCell ref="M2:N2"/>
    <mergeCell ref="B5:D7"/>
  </mergeCells>
  <conditionalFormatting sqref="B1:D1">
    <cfRule type="expression" priority="2" aboveAverage="0" equalAverage="0" bottom="0" percent="0" rank="0" text="" dxfId="24">
      <formula>$B$2="CVE-XXXX-XXXXX.xlsx"</formula>
    </cfRule>
  </conditionalFormatting>
  <conditionalFormatting sqref="D10">
    <cfRule type="expression" priority="3" aboveAverage="0" equalAverage="0" bottom="0" percent="0" rank="0" text="" dxfId="25">
      <formula>AND(NOT($D$13),NOT($D$15))</formula>
    </cfRule>
  </conditionalFormatting>
  <conditionalFormatting sqref="D11">
    <cfRule type="expression" priority="4" aboveAverage="0" equalAverage="0" bottom="0" percent="0" rank="0" text="" dxfId="26">
      <formula>AND(NOT($D$14),NOT($D$15))</formula>
    </cfRule>
  </conditionalFormatting>
  <conditionalFormatting sqref="D12">
    <cfRule type="expression" priority="5" aboveAverage="0" equalAverage="0" bottom="0" percent="0" rank="0" text="" dxfId="27">
      <formula>NOT($D$15)</formula>
    </cfRule>
  </conditionalFormatting>
  <conditionalFormatting sqref="G3:G28">
    <cfRule type="expression" priority="6" aboveAverage="0" equalAverage="0" bottom="0" percent="0" rank="0" text="" dxfId="28">
      <formula>$G$29=0</formula>
    </cfRule>
  </conditionalFormatting>
  <conditionalFormatting sqref="K3:K6">
    <cfRule type="expression" priority="7" aboveAverage="0" equalAverage="0" bottom="0" percent="0" rank="0" text="" dxfId="29">
      <formula>AND($L$6&lt;&gt;1,$L$15&lt;&gt;1)</formula>
    </cfRule>
  </conditionalFormatting>
  <conditionalFormatting sqref="K7:K8">
    <cfRule type="expression" priority="8" aboveAverage="0" equalAverage="0" bottom="0" percent="0" rank="0" text="" dxfId="30">
      <formula>AND($L$8&lt;&gt;1,$L$15&lt;&gt;1)</formula>
    </cfRule>
  </conditionalFormatting>
  <conditionalFormatting sqref="K9:K11">
    <cfRule type="expression" priority="9" aboveAverage="0" equalAverage="0" bottom="0" percent="0" rank="0" text="" dxfId="31">
      <formula>AND($L$11&lt;&gt;1,$L$15&lt;&gt;1)</formula>
    </cfRule>
  </conditionalFormatting>
  <conditionalFormatting sqref="K12:K13">
    <cfRule type="expression" priority="10" aboveAverage="0" equalAverage="0" bottom="0" percent="0" rank="0" text="" dxfId="32">
      <formula>AND($L$13&lt;&gt;1,$L$15&lt;&gt;1)</formula>
    </cfRule>
  </conditionalFormatting>
  <conditionalFormatting sqref="K14:K15">
    <cfRule type="expression" priority="11" aboveAverage="0" equalAverage="0" bottom="0" percent="0" rank="0" text="" dxfId="33">
      <formula>AND($L$15&lt;&gt;1,AND($L$13&lt;&gt;1,$L$11&lt;&gt;1,$L$8&lt;&gt;1,$L$6&lt;&gt;1))</formula>
    </cfRule>
  </conditionalFormatting>
  <conditionalFormatting sqref="O3:O11">
    <cfRule type="expression" priority="12" aboveAverage="0" equalAverage="0" bottom="0" percent="0" rank="0" text="" dxfId="34">
      <formula>$P$11&lt;1</formula>
    </cfRule>
  </conditionalFormatting>
  <conditionalFormatting sqref="O19">
    <cfRule type="expression" priority="13" aboveAverage="0" equalAverage="0" bottom="0" percent="0" rank="0" text="" dxfId="35">
      <formula>AND($O$19&lt;&gt;"Y",$O$19&lt;&gt;"N")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44.71"/>
  </cols>
  <sheetData>
    <row r="1" customFormat="false" ht="60" hidden="false" customHeight="true" outlineLevel="0" collapsed="false">
      <c r="B1" s="48" t="s">
        <v>25</v>
      </c>
    </row>
    <row r="2" customFormat="false" ht="15.75" hidden="false" customHeight="false" outlineLevel="0" collapsed="false">
      <c r="B2" s="35" t="s">
        <v>26</v>
      </c>
    </row>
    <row r="3" customFormat="false" ht="15" hidden="false" customHeight="false" outlineLevel="0" collapsed="false">
      <c r="B3" s="49"/>
    </row>
    <row r="4" customFormat="false" ht="15" hidden="false" customHeight="false" outlineLevel="0" collapsed="false">
      <c r="B4" s="49"/>
    </row>
    <row r="5" customFormat="false" ht="15" hidden="false" customHeight="false" outlineLevel="0" collapsed="false">
      <c r="B5" s="49"/>
    </row>
    <row r="6" customFormat="false" ht="15" hidden="false" customHeight="false" outlineLevel="0" collapsed="false">
      <c r="B6" s="49"/>
    </row>
    <row r="7" customFormat="false" ht="15" hidden="false" customHeight="false" outlineLevel="0" collapsed="false">
      <c r="B7" s="49"/>
    </row>
    <row r="8" customFormat="false" ht="15" hidden="false" customHeight="false" outlineLevel="0" collapsed="false">
      <c r="B8" s="49"/>
    </row>
    <row r="9" customFormat="false" ht="15" hidden="false" customHeight="false" outlineLevel="0" collapsed="false">
      <c r="B9" s="49"/>
    </row>
    <row r="10" customFormat="false" ht="15" hidden="false" customHeight="false" outlineLevel="0" collapsed="false">
      <c r="B10" s="49"/>
    </row>
    <row r="11" customFormat="false" ht="15" hidden="false" customHeight="false" outlineLevel="0" collapsed="false">
      <c r="B11" s="49"/>
    </row>
    <row r="12" customFormat="false" ht="15" hidden="false" customHeight="false" outlineLevel="0" collapsed="false">
      <c r="B12" s="49"/>
    </row>
    <row r="13" customFormat="false" ht="15" hidden="false" customHeight="false" outlineLevel="0" collapsed="false">
      <c r="B13" s="49"/>
    </row>
    <row r="14" customFormat="false" ht="15" hidden="false" customHeight="false" outlineLevel="0" collapsed="false">
      <c r="B14" s="49"/>
    </row>
    <row r="15" customFormat="false" ht="15" hidden="false" customHeight="false" outlineLevel="0" collapsed="false">
      <c r="B15" s="49"/>
    </row>
    <row r="16" customFormat="false" ht="15" hidden="false" customHeight="false" outlineLevel="0" collapsed="false">
      <c r="B16" s="49"/>
    </row>
    <row r="17" customFormat="false" ht="15" hidden="false" customHeight="false" outlineLevel="0" collapsed="false">
      <c r="B17" s="49"/>
    </row>
    <row r="18" customFormat="false" ht="15" hidden="false" customHeight="false" outlineLevel="0" collapsed="false">
      <c r="B18" s="49"/>
    </row>
    <row r="19" customFormat="false" ht="15" hidden="false" customHeight="false" outlineLevel="0" collapsed="false">
      <c r="B19" s="49"/>
    </row>
    <row r="20" customFormat="false" ht="15" hidden="false" customHeight="false" outlineLevel="0" collapsed="false">
      <c r="B20" s="49"/>
    </row>
    <row r="21" customFormat="false" ht="15" hidden="false" customHeight="false" outlineLevel="0" collapsed="false">
      <c r="B21" s="49"/>
    </row>
    <row r="22" customFormat="false" ht="15" hidden="false" customHeight="false" outlineLevel="0" collapsed="false">
      <c r="B22" s="49"/>
    </row>
    <row r="23" customFormat="false" ht="15" hidden="false" customHeight="false" outlineLevel="0" collapsed="false">
      <c r="B23" s="49"/>
    </row>
    <row r="24" customFormat="false" ht="15" hidden="false" customHeight="false" outlineLevel="0" collapsed="false">
      <c r="B24" s="49"/>
    </row>
    <row r="25" customFormat="false" ht="15" hidden="false" customHeight="false" outlineLevel="0" collapsed="false">
      <c r="B25" s="49"/>
    </row>
    <row r="26" customFormat="false" ht="15" hidden="false" customHeight="false" outlineLevel="0" collapsed="false">
      <c r="B26" s="49"/>
    </row>
    <row r="27" customFormat="false" ht="15" hidden="false" customHeight="false" outlineLevel="0" collapsed="false">
      <c r="B27" s="49"/>
    </row>
    <row r="28" customFormat="false" ht="15" hidden="false" customHeight="false" outlineLevel="0" collapsed="false">
      <c r="B28" s="49"/>
    </row>
    <row r="29" customFormat="false" ht="15" hidden="false" customHeight="false" outlineLevel="0" collapsed="false">
      <c r="B29" s="49"/>
    </row>
    <row r="30" customFormat="false" ht="15" hidden="false" customHeight="false" outlineLevel="0" collapsed="false">
      <c r="B30" s="49"/>
    </row>
    <row r="31" customFormat="false" ht="15.75" hidden="false" customHeight="false" outlineLevel="0" collapsed="false">
      <c r="B31" s="5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3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39" activeCellId="0" sqref="E39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5.71"/>
    <col collapsed="false" customWidth="true" hidden="false" outlineLevel="0" max="3" min="3" style="0" width="2.57"/>
    <col collapsed="false" customWidth="true" hidden="false" outlineLevel="0" max="4" min="4" style="0" width="15.71"/>
    <col collapsed="false" customWidth="true" hidden="false" outlineLevel="0" max="6" min="6" style="0" width="36.29"/>
    <col collapsed="false" customWidth="true" hidden="false" outlineLevel="0" max="7" min="7" style="0" width="14.01"/>
    <col collapsed="false" customWidth="true" hidden="false" outlineLevel="0" max="9" min="9" style="0" width="11.71"/>
    <col collapsed="false" customWidth="true" hidden="false" outlineLevel="0" max="10" min="10" style="0" width="7.15"/>
    <col collapsed="false" customWidth="true" hidden="false" outlineLevel="0" max="11" min="11" style="0" width="14.28"/>
    <col collapsed="false" customWidth="true" hidden="false" outlineLevel="0" max="13" min="13" style="0" width="11.14"/>
    <col collapsed="false" customWidth="true" hidden="false" outlineLevel="0" max="14" min="14" style="0" width="6.71"/>
    <col collapsed="false" customWidth="true" hidden="false" outlineLevel="0" max="15" min="15" style="0" width="14.86"/>
  </cols>
  <sheetData>
    <row r="1" customFormat="false" ht="77.45" hidden="false" customHeight="true" outlineLevel="0" collapsed="false">
      <c r="B1" s="1" t="s">
        <v>0</v>
      </c>
      <c r="C1" s="1"/>
      <c r="D1" s="1"/>
      <c r="F1" s="1" t="s">
        <v>1</v>
      </c>
      <c r="G1" s="1"/>
      <c r="I1" s="1" t="s">
        <v>2</v>
      </c>
      <c r="J1" s="1"/>
      <c r="K1" s="1"/>
      <c r="M1" s="1" t="s">
        <v>3</v>
      </c>
      <c r="N1" s="1"/>
      <c r="O1" s="1"/>
    </row>
    <row r="2" customFormat="false" ht="15" hidden="false" customHeight="false" outlineLevel="0" collapsed="false">
      <c r="B2" s="2" t="str">
        <f aca="false">_Variables!D6</f>
        <v>CVE-2021-21220_v105_AC</v>
      </c>
      <c r="C2" s="2"/>
      <c r="D2" s="2"/>
      <c r="E2" s="3"/>
      <c r="F2" s="4" t="s">
        <v>4</v>
      </c>
      <c r="G2" s="5" t="s">
        <v>5</v>
      </c>
      <c r="I2" s="6" t="s">
        <v>6</v>
      </c>
      <c r="J2" s="6"/>
      <c r="K2" s="5" t="s">
        <v>5</v>
      </c>
      <c r="M2" s="6" t="s">
        <v>7</v>
      </c>
      <c r="N2" s="6"/>
      <c r="O2" s="5" t="s">
        <v>5</v>
      </c>
    </row>
    <row r="3" customFormat="false" ht="15" hidden="false" customHeight="false" outlineLevel="0" collapsed="false">
      <c r="B3" s="2"/>
      <c r="C3" s="2"/>
      <c r="D3" s="2"/>
      <c r="E3" s="3"/>
      <c r="F3" s="7" t="str">
        <f aca="false" t="array" ref="F3:F28">_Variables!C11:C36</f>
        <v>Execute Unauthorized Code or Commands</v>
      </c>
      <c r="G3" s="8" t="n">
        <v>1</v>
      </c>
      <c r="I3" s="9" t="str">
        <f aca="false" t="array" ref="I3:J15">_Variables!J11:K23</f>
        <v>AV</v>
      </c>
      <c r="J3" s="10" t="str">
        <v>N</v>
      </c>
      <c r="K3" s="11" t="n">
        <v>1</v>
      </c>
      <c r="M3" s="9" t="str">
        <f aca="false" t="array" ref="M3:N11">_Variables!N11:O19</f>
        <v>AV</v>
      </c>
      <c r="N3" s="12" t="str">
        <v>N</v>
      </c>
      <c r="O3" s="13"/>
    </row>
    <row r="4" customFormat="false" ht="15.75" hidden="false" customHeight="false" outlineLevel="0" collapsed="false">
      <c r="B4" s="2"/>
      <c r="C4" s="2"/>
      <c r="D4" s="2"/>
      <c r="E4" s="3"/>
      <c r="F4" s="7" t="str">
        <v>Gain Privileges or Assume Identity</v>
      </c>
      <c r="G4" s="8" t="n">
        <v>1</v>
      </c>
      <c r="I4" s="7" t="str">
        <v> </v>
      </c>
      <c r="J4" s="14" t="str">
        <v>A</v>
      </c>
      <c r="K4" s="15"/>
      <c r="M4" s="7" t="str">
        <v> </v>
      </c>
      <c r="N4" s="0" t="str">
        <v>A</v>
      </c>
      <c r="O4" s="8"/>
    </row>
    <row r="5" customFormat="false" ht="15" hidden="false" customHeight="false" outlineLevel="0" collapsed="false">
      <c r="B5" s="2" t="s">
        <v>27</v>
      </c>
      <c r="C5" s="2"/>
      <c r="D5" s="2"/>
      <c r="E5" s="3"/>
      <c r="F5" s="7" t="str">
        <v>Modify Memory</v>
      </c>
      <c r="G5" s="8" t="n">
        <v>1</v>
      </c>
      <c r="I5" s="7" t="str">
        <v> </v>
      </c>
      <c r="J5" s="14" t="str">
        <v>L</v>
      </c>
      <c r="K5" s="15"/>
      <c r="L5" s="16"/>
      <c r="M5" s="7" t="str">
        <v> </v>
      </c>
      <c r="N5" s="0" t="str">
        <v>L</v>
      </c>
      <c r="O5" s="8" t="n">
        <v>1</v>
      </c>
    </row>
    <row r="6" customFormat="false" ht="15" hidden="false" customHeight="false" outlineLevel="0" collapsed="false">
      <c r="B6" s="2"/>
      <c r="C6" s="2"/>
      <c r="D6" s="2"/>
      <c r="E6" s="3"/>
      <c r="F6" s="7" t="str">
        <v>Modify Files or Directories</v>
      </c>
      <c r="G6" s="8" t="n">
        <v>1</v>
      </c>
      <c r="I6" s="17" t="str">
        <v> </v>
      </c>
      <c r="J6" s="18" t="str">
        <v>P</v>
      </c>
      <c r="K6" s="19"/>
      <c r="L6" s="16" t="n">
        <f aca="false">SUM(K3:K6)</f>
        <v>1</v>
      </c>
      <c r="M6" s="17" t="str">
        <v> </v>
      </c>
      <c r="N6" s="20" t="str">
        <v>P</v>
      </c>
      <c r="O6" s="21"/>
    </row>
    <row r="7" customFormat="false" ht="15.75" hidden="false" customHeight="false" outlineLevel="0" collapsed="false">
      <c r="B7" s="2"/>
      <c r="C7" s="2"/>
      <c r="D7" s="2"/>
      <c r="E7" s="3"/>
      <c r="F7" s="7" t="str">
        <v>Modify Application Data</v>
      </c>
      <c r="G7" s="8" t="n">
        <v>1</v>
      </c>
      <c r="I7" s="9" t="str">
        <v>AC</v>
      </c>
      <c r="J7" s="10" t="str">
        <v>L</v>
      </c>
      <c r="K7" s="11" t="n">
        <v>1</v>
      </c>
      <c r="L7" s="16"/>
      <c r="M7" s="9" t="str">
        <v>PR</v>
      </c>
      <c r="N7" s="12" t="str">
        <v>N</v>
      </c>
      <c r="O7" s="13"/>
    </row>
    <row r="8" customFormat="false" ht="15" hidden="false" customHeight="false" outlineLevel="0" collapsed="false">
      <c r="B8" s="22" t="s">
        <v>9</v>
      </c>
      <c r="C8" s="23"/>
      <c r="D8" s="24"/>
      <c r="F8" s="7" t="str">
        <v>Read Memory</v>
      </c>
      <c r="G8" s="8"/>
      <c r="I8" s="17" t="str">
        <v> </v>
      </c>
      <c r="J8" s="18" t="str">
        <v>H</v>
      </c>
      <c r="K8" s="19"/>
      <c r="L8" s="16" t="n">
        <f aca="false">SUM(K7:K8)</f>
        <v>1</v>
      </c>
      <c r="M8" s="7" t="str">
        <v> </v>
      </c>
      <c r="N8" s="0" t="str">
        <v>L</v>
      </c>
      <c r="O8" s="8"/>
    </row>
    <row r="9" customFormat="false" ht="15" hidden="false" customHeight="false" outlineLevel="0" collapsed="false">
      <c r="B9" s="25" t="s">
        <v>10</v>
      </c>
      <c r="C9" s="3"/>
      <c r="D9" s="26" t="n">
        <f aca="true">NOW()</f>
        <v>45299.5499244444</v>
      </c>
      <c r="F9" s="7" t="str">
        <v>Read Application Data</v>
      </c>
      <c r="G9" s="8" t="n">
        <v>1</v>
      </c>
      <c r="I9" s="9" t="str">
        <v>PR</v>
      </c>
      <c r="J9" s="10" t="str">
        <v>N</v>
      </c>
      <c r="K9" s="11" t="n">
        <v>1</v>
      </c>
      <c r="L9" s="16"/>
      <c r="M9" s="17" t="str">
        <v> </v>
      </c>
      <c r="N9" s="20" t="str">
        <v>H</v>
      </c>
      <c r="O9" s="21" t="n">
        <v>1</v>
      </c>
    </row>
    <row r="10" customFormat="false" ht="15" hidden="false" customHeight="false" outlineLevel="0" collapsed="false">
      <c r="B10" s="25" t="s">
        <v>11</v>
      </c>
      <c r="C10" s="3"/>
      <c r="D10" s="26" t="n">
        <v>45152.5928009259</v>
      </c>
      <c r="F10" s="7" t="str">
        <v>Read Files or Directories</v>
      </c>
      <c r="G10" s="8" t="n">
        <v>1</v>
      </c>
      <c r="I10" s="7" t="str">
        <v> </v>
      </c>
      <c r="J10" s="14" t="str">
        <v>L</v>
      </c>
      <c r="K10" s="15"/>
      <c r="L10" s="16"/>
      <c r="M10" s="7" t="str">
        <v>NONE</v>
      </c>
      <c r="N10" s="0" t="str">
        <v>NONE</v>
      </c>
      <c r="O10" s="8"/>
    </row>
    <row r="11" customFormat="false" ht="15.75" hidden="false" customHeight="false" outlineLevel="0" collapsed="false">
      <c r="B11" s="25" t="s">
        <v>12</v>
      </c>
      <c r="D11" s="26" t="n">
        <v>45152.5943152778</v>
      </c>
      <c r="F11" s="7" t="str">
        <v>DoS: Crash, Exit, or Restart</v>
      </c>
      <c r="G11" s="8" t="n">
        <v>1</v>
      </c>
      <c r="I11" s="17" t="str">
        <v> </v>
      </c>
      <c r="J11" s="18" t="str">
        <v>H</v>
      </c>
      <c r="K11" s="19"/>
      <c r="L11" s="16" t="n">
        <f aca="false">SUM(K9:K11)</f>
        <v>1</v>
      </c>
      <c r="M11" s="27" t="str">
        <v>NOT ENOU.</v>
      </c>
      <c r="N11" s="28" t="str">
        <v>DATA</v>
      </c>
      <c r="O11" s="29"/>
      <c r="P11" s="16" t="n">
        <f aca="false">SUM(O3:O11)</f>
        <v>2</v>
      </c>
    </row>
    <row r="12" customFormat="false" ht="15.75" hidden="false" customHeight="false" outlineLevel="0" collapsed="false">
      <c r="B12" s="30" t="s">
        <v>13</v>
      </c>
      <c r="C12" s="28"/>
      <c r="D12" s="31" t="n">
        <f aca="false">(D11-D10)*86400</f>
        <v>130.840000184253</v>
      </c>
      <c r="F12" s="7" t="str">
        <v>DoS: Instability</v>
      </c>
      <c r="G12" s="8" t="n">
        <v>1</v>
      </c>
      <c r="I12" s="9" t="str">
        <v>UI</v>
      </c>
      <c r="J12" s="10" t="str">
        <v>N</v>
      </c>
      <c r="K12" s="11" t="n">
        <v>1</v>
      </c>
      <c r="L12" s="16"/>
      <c r="O12" s="32"/>
    </row>
    <row r="13" customFormat="false" ht="15" hidden="false" customHeight="false" outlineLevel="0" collapsed="false">
      <c r="B13" s="33"/>
      <c r="D13" s="34" t="n">
        <f aca="false">D10&lt;&gt;""</f>
        <v>1</v>
      </c>
      <c r="F13" s="7" t="str">
        <v>DoS: Resource Consumption (CPU)</v>
      </c>
      <c r="G13" s="8" t="n">
        <v>1</v>
      </c>
      <c r="I13" s="17" t="str">
        <v> </v>
      </c>
      <c r="J13" s="18" t="str">
        <v>R</v>
      </c>
      <c r="K13" s="19"/>
      <c r="L13" s="16" t="n">
        <f aca="false">SUM(K12:K13)</f>
        <v>1</v>
      </c>
      <c r="O13" s="32"/>
    </row>
    <row r="14" customFormat="false" ht="15.75" hidden="false" customHeight="false" outlineLevel="0" collapsed="false">
      <c r="C14" s="0" t="n">
        <v>1</v>
      </c>
      <c r="D14" s="34" t="n">
        <f aca="false">D11&lt;&gt;""</f>
        <v>1</v>
      </c>
      <c r="F14" s="7" t="str">
        <v>DoS: Resource Consumption (Memory)</v>
      </c>
      <c r="G14" s="8" t="n">
        <v>1</v>
      </c>
      <c r="I14" s="7" t="str">
        <v>NONE</v>
      </c>
      <c r="J14" s="14" t="str">
        <v>NONE</v>
      </c>
      <c r="K14" s="15"/>
      <c r="L14" s="16"/>
      <c r="O14" s="32"/>
    </row>
    <row r="15" customFormat="false" ht="15.75" hidden="false" customHeight="false" outlineLevel="0" collapsed="false">
      <c r="B15" s="3" t="s">
        <v>14</v>
      </c>
      <c r="C15" s="35" t="n">
        <v>1</v>
      </c>
      <c r="D15" s="34" t="n">
        <f aca="false">AND(D12&gt;0,D12&lt;3600)</f>
        <v>1</v>
      </c>
      <c r="F15" s="7" t="str">
        <v>DoS: Resource Consumption (Other)</v>
      </c>
      <c r="G15" s="8" t="n">
        <v>1</v>
      </c>
      <c r="I15" s="27" t="str">
        <v>NOT ENOU.</v>
      </c>
      <c r="J15" s="36" t="str">
        <v>DATA</v>
      </c>
      <c r="K15" s="37"/>
      <c r="L15" s="16" t="n">
        <f aca="false">SUM(K14:K15)</f>
        <v>0</v>
      </c>
      <c r="O15" s="16" t="n">
        <f aca="false">SUM(O3:O14)</f>
        <v>2</v>
      </c>
    </row>
    <row r="16" customFormat="false" ht="15.75" hidden="false" customHeight="false" outlineLevel="0" collapsed="false">
      <c r="B16" s="3" t="s">
        <v>15</v>
      </c>
      <c r="C16" s="35"/>
      <c r="F16" s="7" t="str">
        <v>DoS: Amplification</v>
      </c>
      <c r="G16" s="8"/>
      <c r="K16" s="16"/>
    </row>
    <row r="17" customFormat="false" ht="15.75" hidden="false" customHeight="false" outlineLevel="0" collapsed="false">
      <c r="B17" s="3" t="s">
        <v>16</v>
      </c>
      <c r="C17" s="35"/>
      <c r="F17" s="7" t="str">
        <v>Bypass Protection Mechanism</v>
      </c>
      <c r="G17" s="8" t="n">
        <v>1</v>
      </c>
    </row>
    <row r="18" customFormat="false" ht="15.75" hidden="false" customHeight="false" outlineLevel="0" collapsed="false">
      <c r="B18" s="3" t="s">
        <v>17</v>
      </c>
      <c r="C18" s="35"/>
      <c r="F18" s="7" t="str">
        <v>Hide Activities</v>
      </c>
      <c r="G18" s="8" t="n">
        <v>1</v>
      </c>
      <c r="M18" s="38" t="s">
        <v>18</v>
      </c>
      <c r="N18" s="39"/>
      <c r="O18" s="35" t="s">
        <v>19</v>
      </c>
    </row>
    <row r="19" customFormat="false" ht="15.75" hidden="false" customHeight="false" outlineLevel="0" collapsed="false">
      <c r="F19" s="7" t="str">
        <v>Reduce Maintainability</v>
      </c>
      <c r="G19" s="8"/>
      <c r="M19" s="27" t="s">
        <v>20</v>
      </c>
      <c r="N19" s="40"/>
      <c r="O19" s="41" t="s">
        <v>21</v>
      </c>
    </row>
    <row r="20" customFormat="false" ht="15" hidden="false" customHeight="false" outlineLevel="0" collapsed="false">
      <c r="F20" s="7" t="str">
        <v>Reduce Performance</v>
      </c>
      <c r="G20" s="42"/>
    </row>
    <row r="21" customFormat="false" ht="15" hidden="false" customHeight="false" outlineLevel="0" collapsed="false">
      <c r="F21" s="7" t="str">
        <v>Reduce Reliability</v>
      </c>
      <c r="G21" s="43"/>
    </row>
    <row r="22" customFormat="false" ht="15" hidden="false" customHeight="false" outlineLevel="0" collapsed="false">
      <c r="F22" s="7" t="str">
        <v>Quality Degradation</v>
      </c>
      <c r="G22" s="43"/>
    </row>
    <row r="23" customFormat="false" ht="15" hidden="false" customHeight="false" outlineLevel="0" collapsed="false">
      <c r="F23" s="7" t="str">
        <v>Alter Execution Logic</v>
      </c>
      <c r="G23" s="43"/>
    </row>
    <row r="24" customFormat="false" ht="15" hidden="false" customHeight="false" outlineLevel="0" collapsed="false">
      <c r="F24" s="7" t="str">
        <v>Varies by Context</v>
      </c>
      <c r="G24" s="43"/>
    </row>
    <row r="25" customFormat="false" ht="15" hidden="false" customHeight="false" outlineLevel="0" collapsed="false">
      <c r="F25" s="7" t="str">
        <v>Unexpected State</v>
      </c>
      <c r="G25" s="43"/>
    </row>
    <row r="26" customFormat="false" ht="15" hidden="false" customHeight="false" outlineLevel="0" collapsed="false">
      <c r="F26" s="7" t="str">
        <v>Other</v>
      </c>
      <c r="G26" s="43"/>
    </row>
    <row r="27" customFormat="false" ht="15" hidden="false" customHeight="false" outlineLevel="0" collapsed="false">
      <c r="F27" s="9" t="str">
        <v>NONE</v>
      </c>
      <c r="G27" s="44"/>
    </row>
    <row r="28" customFormat="false" ht="15.75" hidden="false" customHeight="false" outlineLevel="0" collapsed="false">
      <c r="F28" s="27" t="str">
        <v>NOT ENOUGH DATA</v>
      </c>
      <c r="G28" s="45"/>
    </row>
    <row r="29" customFormat="false" ht="15.75" hidden="false" customHeight="false" outlineLevel="0" collapsed="false">
      <c r="G29" s="16" t="n">
        <f aca="false">SUM(G3:G28)</f>
        <v>14</v>
      </c>
    </row>
    <row r="30" customFormat="false" ht="15" hidden="false" customHeight="false" outlineLevel="0" collapsed="false">
      <c r="B30" s="38" t="s">
        <v>22</v>
      </c>
      <c r="C30" s="46"/>
      <c r="D30" s="46"/>
      <c r="E30" s="46"/>
      <c r="F30" s="46"/>
      <c r="G30" s="46"/>
      <c r="H30" s="46"/>
      <c r="I30" s="46"/>
      <c r="J30" s="46"/>
      <c r="K30" s="39"/>
    </row>
    <row r="31" customFormat="false" ht="15" hidden="false" customHeight="false" outlineLevel="0" collapsed="false">
      <c r="B31" s="7"/>
      <c r="K31" s="47"/>
    </row>
    <row r="32" customFormat="false" ht="15" hidden="false" customHeight="false" outlineLevel="0" collapsed="false">
      <c r="B32" s="7"/>
      <c r="K32" s="47"/>
    </row>
    <row r="33" customFormat="false" ht="15" hidden="false" customHeight="false" outlineLevel="0" collapsed="false">
      <c r="B33" s="7"/>
      <c r="K33" s="47"/>
    </row>
    <row r="34" customFormat="false" ht="15" hidden="false" customHeight="false" outlineLevel="0" collapsed="false">
      <c r="B34" s="7"/>
      <c r="K34" s="47"/>
    </row>
    <row r="35" customFormat="false" ht="15.75" hidden="false" customHeight="false" outlineLevel="0" collapsed="false">
      <c r="B35" s="27"/>
      <c r="C35" s="28"/>
      <c r="D35" s="28"/>
      <c r="E35" s="28"/>
      <c r="F35" s="28"/>
      <c r="G35" s="28"/>
      <c r="H35" s="28"/>
      <c r="I35" s="28"/>
      <c r="J35" s="28"/>
      <c r="K35" s="40"/>
    </row>
  </sheetData>
  <mergeCells count="8">
    <mergeCell ref="B1:D1"/>
    <mergeCell ref="F1:G1"/>
    <mergeCell ref="I1:K1"/>
    <mergeCell ref="M1:O1"/>
    <mergeCell ref="B2:D4"/>
    <mergeCell ref="I2:J2"/>
    <mergeCell ref="M2:N2"/>
    <mergeCell ref="B5:D7"/>
  </mergeCells>
  <conditionalFormatting sqref="B1:D1">
    <cfRule type="expression" priority="2" aboveAverage="0" equalAverage="0" bottom="0" percent="0" rank="0" text="" dxfId="36">
      <formula>$B$2="CVE-XXXX-XXXXX.xlsx"</formula>
    </cfRule>
  </conditionalFormatting>
  <conditionalFormatting sqref="D10">
    <cfRule type="expression" priority="3" aboveAverage="0" equalAverage="0" bottom="0" percent="0" rank="0" text="" dxfId="37">
      <formula>AND(NOT($D$13),NOT($D$15))</formula>
    </cfRule>
  </conditionalFormatting>
  <conditionalFormatting sqref="D11">
    <cfRule type="expression" priority="4" aboveAverage="0" equalAverage="0" bottom="0" percent="0" rank="0" text="" dxfId="38">
      <formula>AND(NOT($D$14),NOT($D$15))</formula>
    </cfRule>
  </conditionalFormatting>
  <conditionalFormatting sqref="D12">
    <cfRule type="expression" priority="5" aboveAverage="0" equalAverage="0" bottom="0" percent="0" rank="0" text="" dxfId="39">
      <formula>NOT($D$15)</formula>
    </cfRule>
  </conditionalFormatting>
  <conditionalFormatting sqref="G3:G28">
    <cfRule type="expression" priority="6" aboveAverage="0" equalAverage="0" bottom="0" percent="0" rank="0" text="" dxfId="40">
      <formula>$G$29=0</formula>
    </cfRule>
  </conditionalFormatting>
  <conditionalFormatting sqref="K3:K6">
    <cfRule type="expression" priority="7" aboveAverage="0" equalAverage="0" bottom="0" percent="0" rank="0" text="" dxfId="41">
      <formula>AND($L$6&lt;&gt;1,$L$15&lt;&gt;1)</formula>
    </cfRule>
  </conditionalFormatting>
  <conditionalFormatting sqref="K7:K8">
    <cfRule type="expression" priority="8" aboveAverage="0" equalAverage="0" bottom="0" percent="0" rank="0" text="" dxfId="42">
      <formula>AND($L$8&lt;&gt;1,$L$15&lt;&gt;1)</formula>
    </cfRule>
  </conditionalFormatting>
  <conditionalFormatting sqref="K9:K11">
    <cfRule type="expression" priority="9" aboveAverage="0" equalAverage="0" bottom="0" percent="0" rank="0" text="" dxfId="43">
      <formula>AND($L$11&lt;&gt;1,$L$15&lt;&gt;1)</formula>
    </cfRule>
  </conditionalFormatting>
  <conditionalFormatting sqref="K12:K13">
    <cfRule type="expression" priority="10" aboveAverage="0" equalAverage="0" bottom="0" percent="0" rank="0" text="" dxfId="44">
      <formula>AND($L$13&lt;&gt;1,$L$15&lt;&gt;1)</formula>
    </cfRule>
  </conditionalFormatting>
  <conditionalFormatting sqref="K14:K15">
    <cfRule type="expression" priority="11" aboveAverage="0" equalAverage="0" bottom="0" percent="0" rank="0" text="" dxfId="45">
      <formula>AND($L$15&lt;&gt;1,AND($L$13&lt;&gt;1,$L$11&lt;&gt;1,$L$8&lt;&gt;1,$L$6&lt;&gt;1))</formula>
    </cfRule>
  </conditionalFormatting>
  <conditionalFormatting sqref="O3:O11">
    <cfRule type="expression" priority="12" aboveAverage="0" equalAverage="0" bottom="0" percent="0" rank="0" text="" dxfId="46">
      <formula>$P$11&lt;1</formula>
    </cfRule>
  </conditionalFormatting>
  <conditionalFormatting sqref="O19">
    <cfRule type="expression" priority="13" aboveAverage="0" equalAverage="0" bottom="0" percent="0" rank="0" text="" dxfId="47">
      <formula>AND($O$19&lt;&gt;"Y",$O$19&lt;&gt;"N")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44.71"/>
  </cols>
  <sheetData>
    <row r="1" customFormat="false" ht="60" hidden="false" customHeight="true" outlineLevel="0" collapsed="false">
      <c r="B1" s="48" t="s">
        <v>28</v>
      </c>
    </row>
    <row r="2" customFormat="false" ht="15.75" hidden="false" customHeight="false" outlineLevel="0" collapsed="false">
      <c r="B2" s="35" t="s">
        <v>29</v>
      </c>
    </row>
    <row r="3" customFormat="false" ht="15" hidden="false" customHeight="false" outlineLevel="0" collapsed="false">
      <c r="B3" s="49"/>
    </row>
    <row r="4" customFormat="false" ht="15" hidden="false" customHeight="false" outlineLevel="0" collapsed="false">
      <c r="B4" s="49"/>
    </row>
    <row r="5" customFormat="false" ht="15" hidden="false" customHeight="false" outlineLevel="0" collapsed="false">
      <c r="B5" s="49"/>
    </row>
    <row r="6" customFormat="false" ht="15" hidden="false" customHeight="false" outlineLevel="0" collapsed="false">
      <c r="B6" s="49"/>
    </row>
    <row r="7" customFormat="false" ht="15" hidden="false" customHeight="false" outlineLevel="0" collapsed="false">
      <c r="B7" s="49"/>
    </row>
    <row r="8" customFormat="false" ht="15" hidden="false" customHeight="false" outlineLevel="0" collapsed="false">
      <c r="B8" s="49"/>
    </row>
    <row r="9" customFormat="false" ht="15" hidden="false" customHeight="false" outlineLevel="0" collapsed="false">
      <c r="B9" s="49"/>
    </row>
    <row r="10" customFormat="false" ht="15" hidden="false" customHeight="false" outlineLevel="0" collapsed="false">
      <c r="B10" s="49"/>
    </row>
    <row r="11" customFormat="false" ht="15" hidden="false" customHeight="false" outlineLevel="0" collapsed="false">
      <c r="B11" s="49"/>
    </row>
    <row r="12" customFormat="false" ht="15" hidden="false" customHeight="false" outlineLevel="0" collapsed="false">
      <c r="B12" s="49"/>
    </row>
    <row r="13" customFormat="false" ht="15" hidden="false" customHeight="false" outlineLevel="0" collapsed="false">
      <c r="B13" s="49"/>
    </row>
    <row r="14" customFormat="false" ht="15" hidden="false" customHeight="false" outlineLevel="0" collapsed="false">
      <c r="B14" s="49"/>
    </row>
    <row r="15" customFormat="false" ht="15" hidden="false" customHeight="false" outlineLevel="0" collapsed="false">
      <c r="B15" s="49"/>
    </row>
    <row r="16" customFormat="false" ht="15" hidden="false" customHeight="false" outlineLevel="0" collapsed="false">
      <c r="B16" s="49"/>
    </row>
    <row r="17" customFormat="false" ht="15" hidden="false" customHeight="false" outlineLevel="0" collapsed="false">
      <c r="B17" s="49"/>
    </row>
    <row r="18" customFormat="false" ht="15" hidden="false" customHeight="false" outlineLevel="0" collapsed="false">
      <c r="B18" s="49"/>
    </row>
    <row r="19" customFormat="false" ht="15" hidden="false" customHeight="false" outlineLevel="0" collapsed="false">
      <c r="B19" s="49"/>
    </row>
    <row r="20" customFormat="false" ht="15" hidden="false" customHeight="false" outlineLevel="0" collapsed="false">
      <c r="B20" s="49"/>
    </row>
    <row r="21" customFormat="false" ht="15" hidden="false" customHeight="false" outlineLevel="0" collapsed="false">
      <c r="B21" s="49"/>
    </row>
    <row r="22" customFormat="false" ht="15" hidden="false" customHeight="false" outlineLevel="0" collapsed="false">
      <c r="B22" s="49"/>
    </row>
    <row r="23" customFormat="false" ht="15" hidden="false" customHeight="false" outlineLevel="0" collapsed="false">
      <c r="B23" s="49"/>
    </row>
    <row r="24" customFormat="false" ht="15" hidden="false" customHeight="false" outlineLevel="0" collapsed="false">
      <c r="B24" s="49"/>
    </row>
    <row r="25" customFormat="false" ht="15" hidden="false" customHeight="false" outlineLevel="0" collapsed="false">
      <c r="B25" s="49"/>
    </row>
    <row r="26" customFormat="false" ht="15" hidden="false" customHeight="false" outlineLevel="0" collapsed="false">
      <c r="B26" s="49"/>
    </row>
    <row r="27" customFormat="false" ht="15" hidden="false" customHeight="false" outlineLevel="0" collapsed="false">
      <c r="B27" s="49"/>
    </row>
    <row r="28" customFormat="false" ht="15" hidden="false" customHeight="false" outlineLevel="0" collapsed="false">
      <c r="B28" s="49"/>
    </row>
    <row r="29" customFormat="false" ht="15" hidden="false" customHeight="false" outlineLevel="0" collapsed="false">
      <c r="B29" s="49"/>
    </row>
    <row r="30" customFormat="false" ht="15" hidden="false" customHeight="false" outlineLevel="0" collapsed="false">
      <c r="B30" s="49"/>
    </row>
    <row r="31" customFormat="false" ht="15.75" hidden="false" customHeight="false" outlineLevel="0" collapsed="false">
      <c r="B31" s="5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O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C2" s="0" t="s">
        <v>30</v>
      </c>
      <c r="D2" s="0" t="s">
        <v>31</v>
      </c>
    </row>
    <row r="3" customFormat="false" ht="15" hidden="false" customHeight="false" outlineLevel="0" collapsed="false">
      <c r="C3" s="0" t="s">
        <v>32</v>
      </c>
      <c r="D3" s="0" t="str">
        <f aca="true" t="array" ref="D3:D3">CELL("filename")</f>
        <v>'file:///C:/Users/user/Downloads/Ankiety/Adam/CVE-2021-21220_v105_AC.xlsx'#$_Variables</v>
      </c>
    </row>
    <row r="4" customFormat="false" ht="15" hidden="false" customHeight="false" outlineLevel="0" collapsed="false">
      <c r="C4" s="0" t="s">
        <v>33</v>
      </c>
      <c r="D4" s="0" t="n">
        <f aca="false">FIND("[",D3)</f>
        <v>62</v>
      </c>
    </row>
    <row r="5" customFormat="false" ht="15" hidden="false" customHeight="false" outlineLevel="0" collapsed="false">
      <c r="C5" s="0" t="s">
        <v>34</v>
      </c>
      <c r="D5" s="0" t="n">
        <f aca="false">FIND(".",D3)</f>
        <v>85</v>
      </c>
    </row>
    <row r="6" customFormat="false" ht="15" hidden="false" customHeight="false" outlineLevel="0" collapsed="false">
      <c r="C6" s="0" t="s">
        <v>35</v>
      </c>
      <c r="D6" s="0" t="str">
        <f aca="false">MID(D3,D4+1,D5-D4-1)</f>
        <v>CVE-2021-21220_v105_AC</v>
      </c>
    </row>
    <row r="11" customFormat="false" ht="15" hidden="false" customHeight="false" outlineLevel="0" collapsed="false">
      <c r="B11" s="0" t="n">
        <v>1</v>
      </c>
      <c r="C11" s="0" t="s">
        <v>36</v>
      </c>
      <c r="J11" s="0" t="s">
        <v>37</v>
      </c>
      <c r="K11" s="0" t="s">
        <v>38</v>
      </c>
      <c r="N11" s="0" t="s">
        <v>37</v>
      </c>
      <c r="O11" s="0" t="s">
        <v>38</v>
      </c>
    </row>
    <row r="12" customFormat="false" ht="15" hidden="false" customHeight="false" outlineLevel="0" collapsed="false">
      <c r="B12" s="0" t="n">
        <v>2</v>
      </c>
      <c r="C12" s="0" t="s">
        <v>39</v>
      </c>
      <c r="J12" s="0" t="s">
        <v>40</v>
      </c>
      <c r="K12" s="0" t="s">
        <v>41</v>
      </c>
      <c r="N12" s="0" t="s">
        <v>40</v>
      </c>
      <c r="O12" s="0" t="s">
        <v>41</v>
      </c>
    </row>
    <row r="13" customFormat="false" ht="15" hidden="false" customHeight="false" outlineLevel="0" collapsed="false">
      <c r="B13" s="0" t="n">
        <v>3</v>
      </c>
      <c r="C13" s="0" t="s">
        <v>42</v>
      </c>
      <c r="J13" s="0" t="s">
        <v>40</v>
      </c>
      <c r="K13" s="0" t="s">
        <v>43</v>
      </c>
      <c r="N13" s="0" t="s">
        <v>40</v>
      </c>
      <c r="O13" s="0" t="s">
        <v>43</v>
      </c>
    </row>
    <row r="14" customFormat="false" ht="15" hidden="false" customHeight="false" outlineLevel="0" collapsed="false">
      <c r="B14" s="0" t="n">
        <v>4</v>
      </c>
      <c r="C14" s="0" t="s">
        <v>44</v>
      </c>
      <c r="J14" s="0" t="s">
        <v>40</v>
      </c>
      <c r="K14" s="0" t="s">
        <v>45</v>
      </c>
      <c r="N14" s="0" t="s">
        <v>40</v>
      </c>
      <c r="O14" s="0" t="s">
        <v>45</v>
      </c>
    </row>
    <row r="15" customFormat="false" ht="15" hidden="false" customHeight="false" outlineLevel="0" collapsed="false">
      <c r="B15" s="0" t="n">
        <v>5</v>
      </c>
      <c r="C15" s="0" t="s">
        <v>46</v>
      </c>
      <c r="J15" s="0" t="s">
        <v>47</v>
      </c>
      <c r="K15" s="0" t="s">
        <v>43</v>
      </c>
      <c r="N15" s="0" t="s">
        <v>48</v>
      </c>
      <c r="O15" s="0" t="s">
        <v>38</v>
      </c>
    </row>
    <row r="16" customFormat="false" ht="15" hidden="false" customHeight="false" outlineLevel="0" collapsed="false">
      <c r="B16" s="0" t="n">
        <v>6</v>
      </c>
      <c r="C16" s="0" t="s">
        <v>49</v>
      </c>
      <c r="J16" s="0" t="s">
        <v>40</v>
      </c>
      <c r="K16" s="0" t="s">
        <v>50</v>
      </c>
      <c r="N16" s="0" t="s">
        <v>40</v>
      </c>
      <c r="O16" s="0" t="s">
        <v>43</v>
      </c>
    </row>
    <row r="17" customFormat="false" ht="15" hidden="false" customHeight="false" outlineLevel="0" collapsed="false">
      <c r="B17" s="0" t="n">
        <v>7</v>
      </c>
      <c r="C17" s="0" t="s">
        <v>51</v>
      </c>
      <c r="J17" s="0" t="s">
        <v>48</v>
      </c>
      <c r="K17" s="0" t="s">
        <v>38</v>
      </c>
      <c r="N17" s="0" t="s">
        <v>40</v>
      </c>
      <c r="O17" s="0" t="s">
        <v>50</v>
      </c>
    </row>
    <row r="18" customFormat="false" ht="15" hidden="false" customHeight="false" outlineLevel="0" collapsed="false">
      <c r="B18" s="0" t="n">
        <v>8</v>
      </c>
      <c r="C18" s="0" t="s">
        <v>52</v>
      </c>
      <c r="J18" s="0" t="s">
        <v>40</v>
      </c>
      <c r="K18" s="0" t="s">
        <v>43</v>
      </c>
      <c r="N18" s="0" t="s">
        <v>53</v>
      </c>
      <c r="O18" s="0" t="s">
        <v>53</v>
      </c>
    </row>
    <row r="19" customFormat="false" ht="15" hidden="false" customHeight="false" outlineLevel="0" collapsed="false">
      <c r="B19" s="0" t="n">
        <v>9</v>
      </c>
      <c r="C19" s="0" t="s">
        <v>54</v>
      </c>
      <c r="J19" s="0" t="s">
        <v>40</v>
      </c>
      <c r="K19" s="0" t="s">
        <v>50</v>
      </c>
      <c r="N19" s="0" t="s">
        <v>55</v>
      </c>
      <c r="O19" s="0" t="s">
        <v>56</v>
      </c>
    </row>
    <row r="20" customFormat="false" ht="15" hidden="false" customHeight="false" outlineLevel="0" collapsed="false">
      <c r="B20" s="0" t="n">
        <v>10</v>
      </c>
      <c r="C20" s="0" t="s">
        <v>57</v>
      </c>
      <c r="J20" s="0" t="s">
        <v>58</v>
      </c>
      <c r="K20" s="0" t="s">
        <v>38</v>
      </c>
    </row>
    <row r="21" customFormat="false" ht="15" hidden="false" customHeight="false" outlineLevel="0" collapsed="false">
      <c r="B21" s="0" t="n">
        <v>11</v>
      </c>
      <c r="C21" s="0" t="s">
        <v>59</v>
      </c>
      <c r="J21" s="0" t="s">
        <v>40</v>
      </c>
      <c r="K21" s="0" t="s">
        <v>60</v>
      </c>
    </row>
    <row r="22" customFormat="false" ht="15" hidden="false" customHeight="false" outlineLevel="0" collapsed="false">
      <c r="B22" s="0" t="n">
        <v>12</v>
      </c>
      <c r="C22" s="0" t="s">
        <v>61</v>
      </c>
      <c r="J22" s="0" t="s">
        <v>53</v>
      </c>
      <c r="K22" s="0" t="s">
        <v>53</v>
      </c>
    </row>
    <row r="23" customFormat="false" ht="15" hidden="false" customHeight="false" outlineLevel="0" collapsed="false">
      <c r="B23" s="0" t="n">
        <v>13</v>
      </c>
      <c r="C23" s="0" t="s">
        <v>62</v>
      </c>
      <c r="J23" s="0" t="s">
        <v>55</v>
      </c>
      <c r="K23" s="0" t="s">
        <v>56</v>
      </c>
    </row>
    <row r="24" customFormat="false" ht="15" hidden="false" customHeight="false" outlineLevel="0" collapsed="false">
      <c r="B24" s="0" t="n">
        <v>14</v>
      </c>
      <c r="C24" s="0" t="s">
        <v>63</v>
      </c>
    </row>
    <row r="25" customFormat="false" ht="15" hidden="false" customHeight="false" outlineLevel="0" collapsed="false">
      <c r="B25" s="0" t="n">
        <v>15</v>
      </c>
      <c r="C25" s="0" t="s">
        <v>64</v>
      </c>
    </row>
    <row r="26" customFormat="false" ht="15" hidden="false" customHeight="false" outlineLevel="0" collapsed="false">
      <c r="B26" s="0" t="n">
        <v>16</v>
      </c>
      <c r="C26" s="0" t="s">
        <v>65</v>
      </c>
    </row>
    <row r="27" customFormat="false" ht="15" hidden="false" customHeight="false" outlineLevel="0" collapsed="false">
      <c r="B27" s="0" t="n">
        <v>17</v>
      </c>
      <c r="C27" s="0" t="s">
        <v>66</v>
      </c>
    </row>
    <row r="28" customFormat="false" ht="15" hidden="false" customHeight="false" outlineLevel="0" collapsed="false">
      <c r="C28" s="0" t="s">
        <v>67</v>
      </c>
    </row>
    <row r="29" customFormat="false" ht="15" hidden="false" customHeight="false" outlineLevel="0" collapsed="false">
      <c r="C29" s="0" t="s">
        <v>68</v>
      </c>
    </row>
    <row r="30" customFormat="false" ht="15" hidden="false" customHeight="false" outlineLevel="0" collapsed="false">
      <c r="C30" s="0" t="s">
        <v>69</v>
      </c>
    </row>
    <row r="31" customFormat="false" ht="15" hidden="false" customHeight="false" outlineLevel="0" collapsed="false">
      <c r="C31" s="0" t="s">
        <v>70</v>
      </c>
    </row>
    <row r="32" customFormat="false" ht="15" hidden="false" customHeight="false" outlineLevel="0" collapsed="false">
      <c r="C32" s="0" t="s">
        <v>71</v>
      </c>
    </row>
    <row r="33" customFormat="false" ht="15" hidden="false" customHeight="false" outlineLevel="0" collapsed="false">
      <c r="C33" s="0" t="s">
        <v>72</v>
      </c>
    </row>
    <row r="34" customFormat="false" ht="15" hidden="false" customHeight="false" outlineLevel="0" collapsed="false">
      <c r="C34" s="0" t="s">
        <v>73</v>
      </c>
    </row>
    <row r="35" customFormat="false" ht="15" hidden="false" customHeight="false" outlineLevel="0" collapsed="false">
      <c r="C35" s="0" t="s">
        <v>53</v>
      </c>
    </row>
    <row r="36" customFormat="false" ht="15" hidden="false" customHeight="false" outlineLevel="0" collapsed="false">
      <c r="C36" s="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Tomek Machalewski</dc:creator>
  <dc:description/>
  <dc:language>pl-PL</dc:language>
  <cp:lastModifiedBy>Jacek Kiełbasa</cp:lastModifiedBy>
  <dcterms:modified xsi:type="dcterms:W3CDTF">2024-01-02T22:22:10Z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