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WavePC\Desktop\Praca\CyberEva\aktualne\Ankiety\2023_01_15\Marcin\"/>
    </mc:Choice>
  </mc:AlternateContent>
  <xr:revisionPtr revIDLastSave="0" documentId="13_ncr:1_{D7211288-2B06-4BE5-AF2C-F2FBEF3D496E}" xr6:coauthVersionLast="47" xr6:coauthVersionMax="47" xr10:uidLastSave="{00000000-0000-0000-0000-000000000000}"/>
  <bookViews>
    <workbookView xWindow="-28920" yWindow="-120" windowWidth="29040" windowHeight="15720" activeTab="6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<sst xmlns="http://schemas.openxmlformats.org/spreadsheetml/2006/main" count="182" uniqueCount="77">
  <si>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</si>
  <si>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</si>
  <si>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</si>
  <si>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</si>
  <si>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</si>
  <si>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</si>
  <si>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</si>
  <si>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</si>
  <si>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</si>
  <si>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</si>
  <si>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</si>
  <si>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</si>
  <si>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</si>
  <si>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</si>
  <si>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</si>
  <si>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</si>
  <si>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</si>
  <si>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</si>
  <si>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</si>
  <si>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</si>
  <si>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</si>
  <si>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</si>
  <si>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</si>
  <si>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</si>
  <si>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</si>
  <si>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</si>
  <si>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</si>
  <si>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</si>
  <si>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</si>
  <si>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</si>
  <si>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</si>
  <si>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</si>
  <si>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</si>
  <si>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</si>
  <si>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</si>
  <si>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</si>
  <si>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</si>
  <si>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</si>
  <si>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</si>
  <si>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</si>
  <si>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</si>
  <si>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</si>
  <si>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</si>
  <si>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</si>
  <si>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</si>
  <si>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</si>
  <si>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</si>
  <si>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</si>
  <si>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</si>
  <si>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</si>
  <si>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</si>
  <si>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</si>
  <si>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</si>
  <si>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</si>
  <si>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</si>
  <si>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</si>
  <si>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</si>
  <si>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</si>
  <si>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</si>
  <si>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</si>
  <si>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</si>
  <si>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</si>
  <si>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</si>
  <si>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</si>
  <si>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</si>
  <si>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</si>
  <si>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</si>
  <si>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</si>
  <si>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</si>
  <si>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</si>
  <si>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</si>
  <si>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</si>
  <si>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</si>
  <si>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Opis podatności nie tłumaczy jego natury.</t>
  </si>
  <si>
    <t>Pełna informacj a dostępna jest w linkach nist. Jest to atak wysoce teoretyczny i naukowy o małym zastosowaniu praktycznym.
For the attack to work, the browser must:
allow cross-origin iframes to be loaded with cookies
allow rendering SVG filters on iframes and
delegate rendering tasks to the GPU</t>
  </si>
  <si>
    <t>n</t>
  </si>
  <si>
    <t>1.0.5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</si>
</sst>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wrapText="1"/>
    </xf>
  </cellXfs>
  <cellStyles count="1">
    <cellStyle name="Normalny" xfId="0" builtinId="0"/>
  </cellStyles>
  <dxfs count="47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5"/>
  <sheetViews>
    <sheetView zoomScale="85" zoomScaleNormal="85" workbookViewId="0">
      <selection activeCell="N22" sqref="N2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47" t="s">
        <v>50</v>
      </c>
      <c r="C1" s="47"/>
      <c r="D1" s="47"/>
      <c r="F1" s="47" t="s">
        <v>45</v>
      </c>
      <c r="G1" s="47"/>
      <c r="I1" s="47" t="s">
        <v>44</v>
      </c>
      <c r="J1" s="47"/>
      <c r="K1" s="47"/>
      <c r="M1" s="47" t="s">
        <v>47</v>
      </c>
      <c r="N1" s="47"/>
      <c r="O1" s="47"/>
    </row>
    <row r="2" spans="2:16" x14ac:dyDescent="0.25">
      <c r="B2" s="56" t="str">
        <f ca="1">_Variables!D6</f>
        <v>CVE-2023-44216-done</v>
      </c>
      <c r="C2" s="57"/>
      <c r="D2" s="58"/>
      <c r="E2" s="7"/>
      <c r="F2" s="4" t="s">
        <v>19</v>
      </c>
      <c r="G2" s="5" t="s">
        <v>33</v>
      </c>
      <c r="I2" s="54" t="s">
        <v>43</v>
      </c>
      <c r="J2" s="55"/>
      <c r="K2" s="5" t="s">
        <v>33</v>
      </c>
      <c r="M2" s="54" t="s">
        <v>46</v>
      </c>
      <c r="N2" s="55"/>
      <c r="O2" s="5" t="s">
        <v>33</v>
      </c>
    </row>
    <row r="3" spans="2:16" x14ac:dyDescent="0.25">
      <c r="B3" s="59"/>
      <c r="C3" s="60"/>
      <c r="D3" s="61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62"/>
      <c r="C4" s="63"/>
      <c r="D4" s="64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6" t="s">
        <v>31</v>
      </c>
      <c r="C5" s="57"/>
      <c r="D5" s="58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9"/>
      <c r="C6" s="60"/>
      <c r="D6" s="61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2"/>
      <c r="C7" s="63"/>
      <c r="D7" s="64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>
        <v>1</v>
      </c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45306.963948263889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45236.581597222219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>
        <v>1</v>
      </c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45236.583593402778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>
        <v>1</v>
      </c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172.47000031638891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75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48" t="s">
        <v>73</v>
      </c>
      <c r="D30" s="48"/>
      <c r="E30" s="48"/>
      <c r="F30" s="48"/>
      <c r="G30" s="48"/>
      <c r="H30" s="48"/>
      <c r="I30" s="48"/>
      <c r="J30" s="48"/>
      <c r="K30" s="49"/>
    </row>
    <row r="31" spans="2:15" x14ac:dyDescent="0.25">
      <c r="B31" s="1"/>
      <c r="C31" s="50"/>
      <c r="D31" s="50"/>
      <c r="E31" s="50"/>
      <c r="F31" s="50"/>
      <c r="G31" s="50"/>
      <c r="H31" s="50"/>
      <c r="I31" s="50"/>
      <c r="J31" s="50"/>
      <c r="K31" s="51"/>
    </row>
    <row r="32" spans="2:15" x14ac:dyDescent="0.25">
      <c r="B32" s="1"/>
      <c r="C32" s="50"/>
      <c r="D32" s="50"/>
      <c r="E32" s="50"/>
      <c r="F32" s="50"/>
      <c r="G32" s="50"/>
      <c r="H32" s="50"/>
      <c r="I32" s="50"/>
      <c r="J32" s="50"/>
      <c r="K32" s="51"/>
    </row>
    <row r="33" spans="2:11" x14ac:dyDescent="0.25">
      <c r="B33" s="1"/>
      <c r="C33" s="50"/>
      <c r="D33" s="50"/>
      <c r="E33" s="50"/>
      <c r="F33" s="50"/>
      <c r="G33" s="50"/>
      <c r="H33" s="50"/>
      <c r="I33" s="50"/>
      <c r="J33" s="50"/>
      <c r="K33" s="51"/>
    </row>
    <row r="34" spans="2:11" x14ac:dyDescent="0.25">
      <c r="B34" s="1"/>
      <c r="C34" s="50"/>
      <c r="D34" s="50"/>
      <c r="E34" s="50"/>
      <c r="F34" s="50"/>
      <c r="G34" s="50"/>
      <c r="H34" s="50"/>
      <c r="I34" s="50"/>
      <c r="J34" s="50"/>
      <c r="K34" s="51"/>
    </row>
    <row r="35" spans="2:11" ht="15.75" thickBot="1" x14ac:dyDescent="0.3">
      <c r="B35" s="2"/>
      <c r="C35" s="52"/>
      <c r="D35" s="52"/>
      <c r="E35" s="52"/>
      <c r="F35" s="52"/>
      <c r="G35" s="52"/>
      <c r="H35" s="52"/>
      <c r="I35" s="52"/>
      <c r="J35" s="52"/>
      <c r="K35" s="53"/>
    </row>
  </sheetData>
  <mergeCells count="9">
    <mergeCell ref="B1:D1"/>
    <mergeCell ref="F1:G1"/>
    <mergeCell ref="I1:K1"/>
    <mergeCell ref="M1:O1"/>
    <mergeCell ref="C30:K35"/>
    <mergeCell ref="I2:J2"/>
    <mergeCell ref="B5:D7"/>
    <mergeCell ref="B2:D4"/>
    <mergeCell ref="M2:N2"/>
  </mergeCells>
  <conditionalFormatting sqref="B1:D1">
    <cfRule type="expression" dxfId="46" priority="2">
      <formula>$B$2="CVE-XXXX-XXXXX.xlsx"</formula>
    </cfRule>
  </conditionalFormatting>
  <conditionalFormatting sqref="D11">
    <cfRule type="expression" dxfId="45" priority="15">
      <formula>AND(NOT($D$14),NOT($D$15))</formula>
    </cfRule>
  </conditionalFormatting>
  <conditionalFormatting sqref="D12">
    <cfRule type="expression" dxfId="44" priority="14">
      <formula>NOT($D$15)</formula>
    </cfRule>
  </conditionalFormatting>
  <conditionalFormatting sqref="G3:G28">
    <cfRule type="expression" dxfId="43" priority="19">
      <formula>$G$29=0</formula>
    </cfRule>
  </conditionalFormatting>
  <conditionalFormatting sqref="K3:K6">
    <cfRule type="expression" dxfId="42" priority="10">
      <formula>AND($L$6&lt;&gt;1,$L$15&lt;&gt;1)</formula>
    </cfRule>
  </conditionalFormatting>
  <conditionalFormatting sqref="K7:K8">
    <cfRule type="expression" dxfId="41" priority="9">
      <formula>AND($L$8&lt;&gt;1,$L$15&lt;&gt;1)</formula>
    </cfRule>
  </conditionalFormatting>
  <conditionalFormatting sqref="K9:K11">
    <cfRule type="expression" dxfId="40" priority="8">
      <formula>AND($L$11&lt;&gt;1,$L$15&lt;&gt;1)</formula>
    </cfRule>
  </conditionalFormatting>
  <conditionalFormatting sqref="K12:K13">
    <cfRule type="expression" dxfId="39" priority="7">
      <formula>AND($L$13&lt;&gt;1,$L$15&lt;&gt;1)</formula>
    </cfRule>
  </conditionalFormatting>
  <conditionalFormatting sqref="K14:K15">
    <cfRule type="expression" dxfId="38" priority="6">
      <formula>AND($L$15&lt;&gt;1,AND($L$13&lt;&gt;1,$L$11&lt;&gt;1,$L$8&lt;&gt;1,$L$6&lt;&gt;1))</formula>
    </cfRule>
  </conditionalFormatting>
  <conditionalFormatting sqref="O3:O11">
    <cfRule type="expression" dxfId="37" priority="5">
      <formula>$P$11&lt;1</formula>
    </cfRule>
  </conditionalFormatting>
  <conditionalFormatting sqref="O19">
    <cfRule type="expression" dxfId="3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5"/>
  <sheetViews>
    <sheetView zoomScale="85" zoomScaleNormal="85" workbookViewId="0">
      <selection activeCell="O3" sqref="O3:O11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47" t="s">
        <v>50</v>
      </c>
      <c r="C1" s="47"/>
      <c r="D1" s="47"/>
      <c r="F1" s="47" t="s">
        <v>45</v>
      </c>
      <c r="G1" s="47"/>
      <c r="I1" s="47" t="s">
        <v>44</v>
      </c>
      <c r="J1" s="47"/>
      <c r="K1" s="47"/>
      <c r="M1" s="47" t="s">
        <v>47</v>
      </c>
      <c r="N1" s="47"/>
      <c r="O1" s="47"/>
    </row>
    <row r="2" spans="2:16" x14ac:dyDescent="0.25">
      <c r="B2" s="56" t="str">
        <f ca="1">_Variables!D6</f>
        <v>CVE-2023-44216-done</v>
      </c>
      <c r="C2" s="57"/>
      <c r="D2" s="58"/>
      <c r="E2" s="7"/>
      <c r="F2" s="4" t="s">
        <v>19</v>
      </c>
      <c r="G2" s="5" t="s">
        <v>33</v>
      </c>
      <c r="I2" s="54" t="s">
        <v>43</v>
      </c>
      <c r="J2" s="55"/>
      <c r="K2" s="5" t="s">
        <v>33</v>
      </c>
      <c r="M2" s="54" t="s">
        <v>46</v>
      </c>
      <c r="N2" s="55"/>
      <c r="O2" s="5" t="s">
        <v>33</v>
      </c>
    </row>
    <row r="3" spans="2:16" x14ac:dyDescent="0.25">
      <c r="B3" s="59"/>
      <c r="C3" s="60"/>
      <c r="D3" s="61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62"/>
      <c r="C4" s="63"/>
      <c r="D4" s="64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6" t="s">
        <v>48</v>
      </c>
      <c r="C5" s="57"/>
      <c r="D5" s="58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9"/>
      <c r="C6" s="60"/>
      <c r="D6" s="61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2"/>
      <c r="C7" s="63"/>
      <c r="D7" s="64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>
        <v>1</v>
      </c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45306.963948263889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45236.583925694445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45236.589170023151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453.11000018846244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>
        <v>1</v>
      </c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75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3</v>
      </c>
    </row>
    <row r="30" spans="2:15" x14ac:dyDescent="0.25">
      <c r="B30" s="18" t="s">
        <v>36</v>
      </c>
      <c r="C30" s="65" t="s">
        <v>74</v>
      </c>
      <c r="D30" s="48"/>
      <c r="E30" s="48"/>
      <c r="F30" s="48"/>
      <c r="G30" s="48"/>
      <c r="H30" s="48"/>
      <c r="I30" s="48"/>
      <c r="J30" s="48"/>
      <c r="K30" s="49"/>
    </row>
    <row r="31" spans="2:15" x14ac:dyDescent="0.25">
      <c r="B31" s="1"/>
      <c r="C31" s="50"/>
      <c r="D31" s="50"/>
      <c r="E31" s="50"/>
      <c r="F31" s="50"/>
      <c r="G31" s="50"/>
      <c r="H31" s="50"/>
      <c r="I31" s="50"/>
      <c r="J31" s="50"/>
      <c r="K31" s="51"/>
    </row>
    <row r="32" spans="2:15" x14ac:dyDescent="0.25">
      <c r="B32" s="1"/>
      <c r="C32" s="50"/>
      <c r="D32" s="50"/>
      <c r="E32" s="50"/>
      <c r="F32" s="50"/>
      <c r="G32" s="50"/>
      <c r="H32" s="50"/>
      <c r="I32" s="50"/>
      <c r="J32" s="50"/>
      <c r="K32" s="51"/>
    </row>
    <row r="33" spans="2:11" x14ac:dyDescent="0.25">
      <c r="B33" s="1"/>
      <c r="C33" s="50"/>
      <c r="D33" s="50"/>
      <c r="E33" s="50"/>
      <c r="F33" s="50"/>
      <c r="G33" s="50"/>
      <c r="H33" s="50"/>
      <c r="I33" s="50"/>
      <c r="J33" s="50"/>
      <c r="K33" s="51"/>
    </row>
    <row r="34" spans="2:11" x14ac:dyDescent="0.25">
      <c r="B34" s="1"/>
      <c r="C34" s="50"/>
      <c r="D34" s="50"/>
      <c r="E34" s="50"/>
      <c r="F34" s="50"/>
      <c r="G34" s="50"/>
      <c r="H34" s="50"/>
      <c r="I34" s="50"/>
      <c r="J34" s="50"/>
      <c r="K34" s="51"/>
    </row>
    <row r="35" spans="2:11" ht="15.75" thickBot="1" x14ac:dyDescent="0.3">
      <c r="B35" s="2"/>
      <c r="C35" s="52"/>
      <c r="D35" s="52"/>
      <c r="E35" s="52"/>
      <c r="F35" s="52"/>
      <c r="G35" s="52"/>
      <c r="H35" s="52"/>
      <c r="I35" s="52"/>
      <c r="J35" s="52"/>
      <c r="K35" s="53"/>
    </row>
  </sheetData>
  <mergeCells count="9">
    <mergeCell ref="M1:O1"/>
    <mergeCell ref="B2:D4"/>
    <mergeCell ref="I2:J2"/>
    <mergeCell ref="M2:N2"/>
    <mergeCell ref="C30:K35"/>
    <mergeCell ref="B5:D7"/>
    <mergeCell ref="B1:D1"/>
    <mergeCell ref="F1:G1"/>
    <mergeCell ref="I1:K1"/>
  </mergeCells>
  <conditionalFormatting sqref="B1:D1">
    <cfRule type="expression" dxfId="35" priority="2">
      <formula>$B$2="CVE-XXXX-XXXXX.xlsx"</formula>
    </cfRule>
  </conditionalFormatting>
  <conditionalFormatting sqref="D10">
    <cfRule type="expression" dxfId="34" priority="9">
      <formula>AND(NOT($D$13),NOT($D$15))</formula>
    </cfRule>
  </conditionalFormatting>
  <conditionalFormatting sqref="D11">
    <cfRule type="expression" dxfId="33" priority="11">
      <formula>AND(NOT($D$14),NOT($D$15))</formula>
    </cfRule>
  </conditionalFormatting>
  <conditionalFormatting sqref="D12">
    <cfRule type="expression" dxfId="32" priority="10">
      <formula>NOT($D$15)</formula>
    </cfRule>
  </conditionalFormatting>
  <conditionalFormatting sqref="G3:G28">
    <cfRule type="expression" dxfId="31" priority="12">
      <formula>$G$29=0</formula>
    </cfRule>
  </conditionalFormatting>
  <conditionalFormatting sqref="K3:K6">
    <cfRule type="expression" dxfId="30" priority="8">
      <formula>AND($L$6&lt;&gt;1,$L$15&lt;&gt;1)</formula>
    </cfRule>
  </conditionalFormatting>
  <conditionalFormatting sqref="K7:K8">
    <cfRule type="expression" dxfId="29" priority="7">
      <formula>AND($L$8&lt;&gt;1,$L$15&lt;&gt;1)</formula>
    </cfRule>
  </conditionalFormatting>
  <conditionalFormatting sqref="K9:K11">
    <cfRule type="expression" dxfId="28" priority="6">
      <formula>AND($L$11&lt;&gt;1,$L$15&lt;&gt;1)</formula>
    </cfRule>
  </conditionalFormatting>
  <conditionalFormatting sqref="K12:K13">
    <cfRule type="expression" dxfId="27" priority="5">
      <formula>AND($L$13&lt;&gt;1,$L$15&lt;&gt;1)</formula>
    </cfRule>
  </conditionalFormatting>
  <conditionalFormatting sqref="K14:K15">
    <cfRule type="expression" dxfId="26" priority="4">
      <formula>AND($L$15&lt;&gt;1,AND($L$13&lt;&gt;1,$L$11&lt;&gt;1,$L$8&lt;&gt;1,$L$6&lt;&gt;1))</formula>
    </cfRule>
  </conditionalFormatting>
  <conditionalFormatting sqref="O3:O11">
    <cfRule type="expression" dxfId="25" priority="3">
      <formula>$P$11&lt;1</formula>
    </cfRule>
  </conditionalFormatting>
  <conditionalFormatting sqref="O19">
    <cfRule type="expression" dxfId="24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35"/>
  <sheetViews>
    <sheetView zoomScale="85" zoomScaleNormal="85" workbookViewId="0">
      <selection activeCell="O3" sqref="O3:O11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47" t="s">
        <v>50</v>
      </c>
      <c r="C1" s="47"/>
      <c r="D1" s="47"/>
      <c r="F1" s="47" t="s">
        <v>45</v>
      </c>
      <c r="G1" s="47"/>
      <c r="I1" s="47" t="s">
        <v>44</v>
      </c>
      <c r="J1" s="47"/>
      <c r="K1" s="47"/>
      <c r="M1" s="47" t="s">
        <v>47</v>
      </c>
      <c r="N1" s="47"/>
      <c r="O1" s="47"/>
    </row>
    <row r="2" spans="2:16" x14ac:dyDescent="0.25">
      <c r="B2" s="56" t="str">
        <f ca="1">_Variables!D6</f>
        <v>CVE-2023-44216-done</v>
      </c>
      <c r="C2" s="57"/>
      <c r="D2" s="58"/>
      <c r="E2" s="7"/>
      <c r="F2" s="4" t="s">
        <v>19</v>
      </c>
      <c r="G2" s="5" t="s">
        <v>33</v>
      </c>
      <c r="I2" s="54" t="s">
        <v>43</v>
      </c>
      <c r="J2" s="55"/>
      <c r="K2" s="5" t="s">
        <v>33</v>
      </c>
      <c r="M2" s="54" t="s">
        <v>46</v>
      </c>
      <c r="N2" s="55"/>
      <c r="O2" s="5" t="s">
        <v>33</v>
      </c>
    </row>
    <row r="3" spans="2:16" x14ac:dyDescent="0.25">
      <c r="B3" s="59"/>
      <c r="C3" s="60"/>
      <c r="D3" s="61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62"/>
      <c r="C4" s="63"/>
      <c r="D4" s="64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6" t="s">
        <v>49</v>
      </c>
      <c r="C5" s="57"/>
      <c r="D5" s="58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9"/>
      <c r="C6" s="60"/>
      <c r="D6" s="61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2"/>
      <c r="C7" s="63"/>
      <c r="D7" s="64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>
        <v>1</v>
      </c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45306.963948263889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/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/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0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0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0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>
        <v>1</v>
      </c>
      <c r="D15" s="23" t="b">
        <f>AND(D12&gt;0,D12&lt;3600)</f>
        <v>0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>
        <v>1</v>
      </c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75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3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3" priority="9">
      <formula>$B$2="CVE-XXXX-XXXXX.xlsx"</formula>
    </cfRule>
  </conditionalFormatting>
  <conditionalFormatting sqref="D10">
    <cfRule type="expression" dxfId="22" priority="16">
      <formula>AND(NOT($D$13),NOT($D$15))</formula>
    </cfRule>
  </conditionalFormatting>
  <conditionalFormatting sqref="D11">
    <cfRule type="expression" dxfId="21" priority="18">
      <formula>AND(NOT($D$14),NOT($D$15))</formula>
    </cfRule>
  </conditionalFormatting>
  <conditionalFormatting sqref="D12">
    <cfRule type="expression" dxfId="20" priority="17">
      <formula>NOT($D$15)</formula>
    </cfRule>
  </conditionalFormatting>
  <conditionalFormatting sqref="G3:G28">
    <cfRule type="expression" dxfId="19" priority="7">
      <formula>$G$29=0</formula>
    </cfRule>
  </conditionalFormatting>
  <conditionalFormatting sqref="K3:K6">
    <cfRule type="expression" dxfId="18" priority="6">
      <formula>AND($L$6&lt;&gt;1,$L$15&lt;&gt;1)</formula>
    </cfRule>
  </conditionalFormatting>
  <conditionalFormatting sqref="K7:K8">
    <cfRule type="expression" dxfId="17" priority="5">
      <formula>AND($L$8&lt;&gt;1,$L$15&lt;&gt;1)</formula>
    </cfRule>
  </conditionalFormatting>
  <conditionalFormatting sqref="K9:K11">
    <cfRule type="expression" dxfId="16" priority="4">
      <formula>AND($L$11&lt;&gt;1,$L$15&lt;&gt;1)</formula>
    </cfRule>
  </conditionalFormatting>
  <conditionalFormatting sqref="K12:K13">
    <cfRule type="expression" dxfId="15" priority="3">
      <formula>AND($L$13&lt;&gt;1,$L$15&lt;&gt;1)</formula>
    </cfRule>
  </conditionalFormatting>
  <conditionalFormatting sqref="K14:K15">
    <cfRule type="expression" dxfId="14" priority="2">
      <formula>AND($L$15&lt;&gt;1,AND($L$13&lt;&gt;1,$L$11&lt;&gt;1,$L$8&lt;&gt;1,$L$6&lt;&gt;1))</formula>
    </cfRule>
  </conditionalFormatting>
  <conditionalFormatting sqref="O3:O11">
    <cfRule type="expression" dxfId="13" priority="1">
      <formula>$P$11&lt;1</formula>
    </cfRule>
  </conditionalFormatting>
  <conditionalFormatting sqref="O19">
    <cfRule type="expression" dxfId="12" priority="8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31"/>
  <sheetViews>
    <sheetView workbookViewId="0">
      <selection activeCell="E27" sqref="E27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35"/>
  <sheetViews>
    <sheetView zoomScale="85" zoomScaleNormal="85" workbookViewId="0">
      <selection activeCell="L24" sqref="L24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47" t="s">
        <v>50</v>
      </c>
      <c r="C1" s="47"/>
      <c r="D1" s="47"/>
      <c r="F1" s="47" t="s">
        <v>45</v>
      </c>
      <c r="G1" s="47"/>
      <c r="I1" s="47" t="s">
        <v>44</v>
      </c>
      <c r="J1" s="47"/>
      <c r="K1" s="47"/>
      <c r="M1" s="47" t="s">
        <v>47</v>
      </c>
      <c r="N1" s="47"/>
      <c r="O1" s="47"/>
    </row>
    <row r="2" spans="2:16" x14ac:dyDescent="0.25">
      <c r="B2" s="56" t="str">
        <f ca="1">_Variables!D6</f>
        <v>CVE-2023-44216-done</v>
      </c>
      <c r="C2" s="57"/>
      <c r="D2" s="58"/>
      <c r="E2" s="7"/>
      <c r="F2" s="4" t="s">
        <v>19</v>
      </c>
      <c r="G2" s="5" t="s">
        <v>33</v>
      </c>
      <c r="I2" s="54" t="s">
        <v>43</v>
      </c>
      <c r="J2" s="55"/>
      <c r="K2" s="5" t="s">
        <v>33</v>
      </c>
      <c r="M2" s="54" t="s">
        <v>46</v>
      </c>
      <c r="N2" s="55"/>
      <c r="O2" s="5" t="s">
        <v>33</v>
      </c>
    </row>
    <row r="3" spans="2:16" x14ac:dyDescent="0.25">
      <c r="B3" s="59"/>
      <c r="C3" s="60"/>
      <c r="D3" s="61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62"/>
      <c r="C4" s="63"/>
      <c r="D4" s="64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6" t="s">
        <v>51</v>
      </c>
      <c r="C5" s="57"/>
      <c r="D5" s="58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9"/>
      <c r="C6" s="60"/>
      <c r="D6" s="61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2"/>
      <c r="C7" s="63"/>
      <c r="D7" s="64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>
        <v>1</v>
      </c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45306.963948263889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45300.602883217594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45300.604827662035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167.99999966751784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75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3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1" priority="8">
      <formula>$B$2="CVE-XXXX-XXXXX.xlsx"</formula>
    </cfRule>
  </conditionalFormatting>
  <conditionalFormatting sqref="D10">
    <cfRule type="expression" dxfId="10" priority="15">
      <formula>AND(NOT($D$13),NOT($D$15))</formula>
    </cfRule>
  </conditionalFormatting>
  <conditionalFormatting sqref="D11">
    <cfRule type="expression" dxfId="9" priority="17">
      <formula>AND(NOT($D$14),NOT($D$15))</formula>
    </cfRule>
  </conditionalFormatting>
  <conditionalFormatting sqref="D12">
    <cfRule type="expression" dxfId="8" priority="16">
      <formula>NOT($D$15)</formula>
    </cfRule>
  </conditionalFormatting>
  <conditionalFormatting sqref="G3:G28">
    <cfRule type="expression" dxfId="7" priority="6">
      <formula>$G$29=0</formula>
    </cfRule>
  </conditionalFormatting>
  <conditionalFormatting sqref="K3:K6">
    <cfRule type="expression" dxfId="6" priority="5">
      <formula>AND($L$6&lt;&gt;1,$L$15&lt;&gt;1)</formula>
    </cfRule>
  </conditionalFormatting>
  <conditionalFormatting sqref="K7:K8">
    <cfRule type="expression" dxfId="5" priority="4">
      <formula>AND($L$8&lt;&gt;1,$L$15&lt;&gt;1)</formula>
    </cfRule>
  </conditionalFormatting>
  <conditionalFormatting sqref="K9:K11">
    <cfRule type="expression" dxfId="4" priority="3">
      <formula>AND($L$11&lt;&gt;1,$L$15&lt;&gt;1)</formula>
    </cfRule>
  </conditionalFormatting>
  <conditionalFormatting sqref="K12:K13">
    <cfRule type="expression" dxfId="3" priority="2">
      <formula>AND($L$13&lt;&gt;1,$L$15&lt;&gt;1)</formula>
    </cfRule>
  </conditionalFormatting>
  <conditionalFormatting sqref="K14:K15">
    <cfRule type="expression" dxfId="2" priority="1">
      <formula>AND($L$15&lt;&gt;1,AND($L$13&lt;&gt;1,$L$11&lt;&gt;1,$L$8&lt;&gt;1,$L$6&lt;&gt;1))</formula>
    </cfRule>
  </conditionalFormatting>
  <conditionalFormatting sqref="O3:O11">
    <cfRule type="expression" dxfId="1" priority="9">
      <formula>$P$11&lt;1</formula>
    </cfRule>
  </conditionalFormatting>
  <conditionalFormatting sqref="O19">
    <cfRule type="expression" dxfId="0" priority="7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36"/>
  <sheetViews>
    <sheetView tabSelected="1" workbookViewId="0">
      <selection activeCell="D3" sqref="D3"/>
    </sheetView>
  </sheetViews>
  <sheetFormatPr defaultRowHeight="15" x14ac:dyDescent="0.25"/>
  <sheetData>
    <row r="2" spans="2:15" x14ac:dyDescent="0.25">
      <c r="C2" t="s">
        <v>54</v>
      </c>
      <c r="D2" t="s">
        <v>76</v>
      </c>
    </row>
    <row r="3" spans="2:15" x14ac:dyDescent="0.25">
      <c r="C3" t="s">
        <v>0</v>
      </c>
      <c r="D3" t="str" cm="1">
        <f t="array" aca="1" ref="D3" ca="1">CELL("filename")</f>
        <v>C:\Users\WavePC\Desktop\Praca\CyberEva\aktualne\Ankiety\2023_01_15\Marcin\[CVE-2023-44216-done.xlsx]_Variables</v>
      </c>
    </row>
    <row r="4" spans="2:15" x14ac:dyDescent="0.25">
      <c r="C4" t="s">
        <v>2</v>
      </c>
      <c r="D4">
        <f ca="1">FIND("[",D3)</f>
        <v>75</v>
      </c>
    </row>
    <row r="5" spans="2:15" x14ac:dyDescent="0.25">
      <c r="C5" t="s">
        <v>3</v>
      </c>
      <c r="D5">
        <f ca="1">FIND(".",D3)</f>
        <v>95</v>
      </c>
    </row>
    <row r="6" spans="2:15" x14ac:dyDescent="0.25">
      <c r="C6" t="s">
        <v>1</v>
      </c>
      <c r="D6" t="str">
        <f ca="1">MID(D3,D4+1,D5-D4-1)</f>
        <v>CVE-2023-44216-done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Jacek Kiełbasa</cp:lastModifiedBy>
  <dcterms:created xsi:type="dcterms:W3CDTF">2015-06-05T18:17:20Z</dcterms:created>
  <dcterms:modified xsi:type="dcterms:W3CDTF">2024-01-15T22:08:06Z</dcterms:modified>
</cp:coreProperties>
</file>