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8C3EBCEC-7C7E-4C00-B1F1-8E4A901CC7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G29" i="6"/>
  <c r="G29" i="5"/>
  <c r="G29" i="4"/>
  <c r="G29" i="3"/>
  <c r="D14" i="6"/>
  <c r="D13" i="6"/>
  <c r="D12" i="6"/>
  <c r="D15" i="6" s="1"/>
  <c r="P11" i="6"/>
  <c r="D9" i="6"/>
  <c r="D14" i="5"/>
  <c r="D13" i="5"/>
  <c r="D12" i="5"/>
  <c r="D15" i="5" s="1"/>
  <c r="P11" i="5"/>
  <c r="D9" i="5"/>
  <c r="D14" i="4"/>
  <c r="D13" i="4"/>
  <c r="D12" i="4"/>
  <c r="D15" i="4" s="1"/>
  <c r="P11" i="4"/>
  <c r="P11" i="3"/>
  <c r="D9" i="3"/>
  <c r="D3" i="1" a="1"/>
  <c r="D3" i="1" s="1"/>
  <c r="D4" i="1" s="1"/>
  <c r="D12" i="3" l="1"/>
  <c r="D15" i="3" s="1"/>
  <c r="D13" i="3"/>
  <c r="D5" i="1"/>
  <c r="D6" i="1" s="1"/>
  <c r="B2" i="4" l="1"/>
  <c r="B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<sst xmlns="http://schemas.openxmlformats.org/spreadsheetml/2006/main" count="463" uniqueCount="77">
  <si>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</si>
  <si>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</si>
  <si>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</si>
  <si>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</si>
  <si>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</si>
  <si>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</si>
  <si>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</si>
  <si>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</si>
  <si>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</si>
  <si>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</si>
  <si>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</si>
  <si>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</si>
  <si>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</si>
  <si>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</si>
  <si>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</si>
  <si>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</si>
  <si>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</si>
  <si>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</si>
  <si>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</si>
  <si>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</si>
  <si>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</si>
  <si>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</si>
  <si>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</si>
  <si>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</si>
  <si>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</si>
  <si>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</si>
  <si>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</si>
  <si>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</si>
  <si>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</si>
  <si>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</si>
  <si>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</si>
  <si>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</si>
  <si>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</si>
  <si>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</si>
  <si>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</si>
  <si>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</si>
  <si>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</si>
  <si>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</si>
  <si>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</si>
  <si>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</si>
  <si>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</si>
  <si>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</si>
  <si>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</si>
  <si>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</si>
  <si>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</si>
  <si>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</si>
  <si>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</si>
  <si>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</si>
  <si>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</si>
  <si>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</si>
  <si>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</si>
  <si>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</si>
  <si>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</si>
  <si>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</si>
  <si>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</si>
  <si>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</si>
  <si>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</si>
  <si>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</si>
  <si>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</si>
  <si>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</si>
  <si>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</si>
  <si>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</si>
  <si>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</si>
  <si>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</si>
  <si>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</si>
  <si>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</si>
  <si>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</si>
  <si>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</si>
  <si>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</si>
  <si>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</si>
  <si>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</si>
  <si>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</si>
  <si>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</si>
  <si>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</si>
  <si>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</t>
  </si>
  <si>
    <t>CVE-2019-13053</t>
  </si>
  <si>
    <t>https://www.opencve.io/cve/CVE-2019-13053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</si>
</sst>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0" fillId="0" borderId="9" xfId="0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45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tabSelected="1" zoomScale="85" zoomScaleNormal="85" workbookViewId="0">
      <selection activeCell="F2" sqref="F2:O2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">
        <v>75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">
        <v>4</v>
      </c>
      <c r="G3" s="16"/>
      <c r="I3" s="30" t="s">
        <v>20</v>
      </c>
      <c r="J3" s="26" t="s">
        <v>22</v>
      </c>
      <c r="K3" s="31"/>
      <c r="M3" s="30" t="s">
        <v>20</v>
      </c>
      <c r="N3" s="35" t="s">
        <v>22</v>
      </c>
      <c r="O3" s="36"/>
    </row>
    <row r="4" spans="2:16" ht="15.75" thickBot="1" x14ac:dyDescent="0.3">
      <c r="B4" s="59"/>
      <c r="C4" s="60"/>
      <c r="D4" s="61"/>
      <c r="E4" s="7"/>
      <c r="F4" s="1" t="s">
        <v>5</v>
      </c>
      <c r="G4" s="16">
        <v>1</v>
      </c>
      <c r="I4" s="1" t="s">
        <v>30</v>
      </c>
      <c r="J4" s="27" t="s">
        <v>21</v>
      </c>
      <c r="K4" s="25">
        <v>1</v>
      </c>
      <c r="M4" s="1" t="s">
        <v>30</v>
      </c>
      <c r="N4" t="s">
        <v>21</v>
      </c>
      <c r="O4" s="16">
        <v>1</v>
      </c>
    </row>
    <row r="5" spans="2:16" x14ac:dyDescent="0.25">
      <c r="B5" s="53" t="s">
        <v>31</v>
      </c>
      <c r="C5" s="54"/>
      <c r="D5" s="55"/>
      <c r="E5" s="7"/>
      <c r="F5" s="1" t="s">
        <v>6</v>
      </c>
      <c r="G5" s="16"/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6"/>
      <c r="C6" s="57"/>
      <c r="D6" s="58"/>
      <c r="E6" s="7"/>
      <c r="F6" s="1" t="s">
        <v>7</v>
      </c>
      <c r="G6" s="16"/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9"/>
      <c r="C7" s="60"/>
      <c r="D7" s="61"/>
      <c r="E7" s="7"/>
      <c r="F7" s="1" t="s">
        <v>8</v>
      </c>
      <c r="G7" s="16"/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>
        <v>1</v>
      </c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/>
    </row>
    <row r="9" spans="2:16" x14ac:dyDescent="0.25">
      <c r="B9" s="9" t="s">
        <v>37</v>
      </c>
      <c r="C9" s="7"/>
      <c r="D9" s="10">
        <f ca="1">NOW()</f>
        <v>45313.015856944447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1.3657407407407408E-2</v>
      </c>
      <c r="F10" s="1" t="s">
        <v>11</v>
      </c>
      <c r="G10" s="16"/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10">
        <v>1.4837962962962963E-2</v>
      </c>
      <c r="F11" s="1" t="s">
        <v>12</v>
      </c>
      <c r="G11" s="16"/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101.9999999999999</v>
      </c>
      <c r="F12" s="1" t="s">
        <v>13</v>
      </c>
      <c r="G12" s="16"/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/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>
        <v>1</v>
      </c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/>
      <c r="M19" s="2" t="s">
        <v>62</v>
      </c>
      <c r="N19" s="22"/>
      <c r="O19" s="39" t="s">
        <v>74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>
        <v>1</v>
      </c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M1:O1"/>
    <mergeCell ref="B5:D7"/>
    <mergeCell ref="B2:D4"/>
    <mergeCell ref="B1:D1"/>
    <mergeCell ref="F1:G1"/>
    <mergeCell ref="I1:K1"/>
  </mergeCells>
  <conditionalFormatting sqref="B1:D1">
    <cfRule type="expression" dxfId="44" priority="2">
      <formula>$B$2="CVE-XXXX-XXXXX.xlsx"</formula>
    </cfRule>
  </conditionalFormatting>
  <conditionalFormatting sqref="D12">
    <cfRule type="expression" dxfId="43" priority="14">
      <formula>NOT($D$15)</formula>
    </cfRule>
  </conditionalFormatting>
  <conditionalFormatting sqref="G3:G28">
    <cfRule type="expression" dxfId="42" priority="19">
      <formula>$G$29=0</formula>
    </cfRule>
  </conditionalFormatting>
  <conditionalFormatting sqref="K3:K6">
    <cfRule type="expression" dxfId="41" priority="10">
      <formula>AND($L$6&lt;&gt;1,$L$15&lt;&gt;1)</formula>
    </cfRule>
  </conditionalFormatting>
  <conditionalFormatting sqref="K7:K8">
    <cfRule type="expression" dxfId="40" priority="9">
      <formula>AND($L$8&lt;&gt;1,$L$15&lt;&gt;1)</formula>
    </cfRule>
  </conditionalFormatting>
  <conditionalFormatting sqref="K9:K11">
    <cfRule type="expression" dxfId="39" priority="8">
      <formula>AND($L$11&lt;&gt;1,$L$15&lt;&gt;1)</formula>
    </cfRule>
  </conditionalFormatting>
  <conditionalFormatting sqref="K12:K13">
    <cfRule type="expression" dxfId="38" priority="7">
      <formula>AND($L$13&lt;&gt;1,$L$15&lt;&gt;1)</formula>
    </cfRule>
  </conditionalFormatting>
  <conditionalFormatting sqref="K14:K15">
    <cfRule type="expression" dxfId="37" priority="6">
      <formula>AND($L$15&lt;&gt;1,AND($L$13&lt;&gt;1,$L$11&lt;&gt;1,$L$8&lt;&gt;1,$L$6&lt;&gt;1))</formula>
    </cfRule>
  </conditionalFormatting>
  <conditionalFormatting sqref="O3:O11">
    <cfRule type="expression" dxfId="36" priority="5">
      <formula>$P$11&lt;1</formula>
    </cfRule>
  </conditionalFormatting>
  <conditionalFormatting sqref="O19">
    <cfRule type="expression" dxfId="35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tr">
        <f ca="1">_Variables!D6</f>
        <v>CVE-2019-13053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">
        <v>4</v>
      </c>
      <c r="G3" s="16"/>
      <c r="I3" s="30" t="s">
        <v>20</v>
      </c>
      <c r="J3" s="26" t="s">
        <v>22</v>
      </c>
      <c r="K3" s="31"/>
      <c r="M3" s="30" t="s">
        <v>20</v>
      </c>
      <c r="N3" s="35" t="s">
        <v>22</v>
      </c>
      <c r="O3" s="36"/>
    </row>
    <row r="4" spans="2:16" ht="15.75" thickBot="1" x14ac:dyDescent="0.3">
      <c r="B4" s="59"/>
      <c r="C4" s="60"/>
      <c r="D4" s="61"/>
      <c r="E4" s="7"/>
      <c r="F4" s="1" t="s">
        <v>5</v>
      </c>
      <c r="G4" s="16">
        <v>1</v>
      </c>
      <c r="I4" s="1" t="s">
        <v>30</v>
      </c>
      <c r="J4" s="27" t="s">
        <v>21</v>
      </c>
      <c r="K4" s="25">
        <v>1</v>
      </c>
      <c r="M4" s="1" t="s">
        <v>30</v>
      </c>
      <c r="N4" t="s">
        <v>21</v>
      </c>
      <c r="O4" s="16">
        <v>1</v>
      </c>
    </row>
    <row r="5" spans="2:16" x14ac:dyDescent="0.25">
      <c r="B5" s="53" t="s">
        <v>48</v>
      </c>
      <c r="C5" s="54"/>
      <c r="D5" s="55"/>
      <c r="E5" s="7"/>
      <c r="F5" s="1" t="s">
        <v>6</v>
      </c>
      <c r="G5" s="16"/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6"/>
      <c r="C6" s="57"/>
      <c r="D6" s="58"/>
      <c r="E6" s="7"/>
      <c r="F6" s="1" t="s">
        <v>7</v>
      </c>
      <c r="G6" s="16"/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9"/>
      <c r="C7" s="60"/>
      <c r="D7" s="61"/>
      <c r="E7" s="7"/>
      <c r="F7" s="1" t="s">
        <v>8</v>
      </c>
      <c r="G7" s="16"/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>
        <v>1</v>
      </c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/>
    </row>
    <row r="9" spans="2:16" x14ac:dyDescent="0.25">
      <c r="B9" s="9" t="s">
        <v>37</v>
      </c>
      <c r="C9" s="7"/>
      <c r="D9" s="10">
        <v>0.97909722222222229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1.53125E-2</v>
      </c>
      <c r="F10" s="1" t="s">
        <v>11</v>
      </c>
      <c r="G10" s="16"/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47">
        <v>1.8252314814814815E-2</v>
      </c>
      <c r="F11" s="1" t="s">
        <v>12</v>
      </c>
      <c r="G11" s="16"/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254.00000000000003</v>
      </c>
      <c r="F12" s="1" t="s">
        <v>13</v>
      </c>
      <c r="G12" s="16"/>
      <c r="I12" s="30" t="s">
        <v>28</v>
      </c>
      <c r="J12" s="26" t="s">
        <v>22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/>
      <c r="I13" s="32" t="s">
        <v>30</v>
      </c>
      <c r="J13" s="33" t="s">
        <v>29</v>
      </c>
      <c r="K13" s="34">
        <v>1</v>
      </c>
      <c r="L13" s="6"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>
        <v>1</v>
      </c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/>
      <c r="M19" s="2" t="s">
        <v>62</v>
      </c>
      <c r="N19" s="22"/>
      <c r="O19" s="39" t="s">
        <v>74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>
        <v>1</v>
      </c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34" priority="9">
      <formula>$B$2="CVE-XXXX-XXXXX.xlsx"</formula>
    </cfRule>
  </conditionalFormatting>
  <conditionalFormatting sqref="D11">
    <cfRule type="expression" dxfId="33" priority="18">
      <formula>AND(NOT($D$14),NOT($D$15))</formula>
    </cfRule>
  </conditionalFormatting>
  <conditionalFormatting sqref="D12">
    <cfRule type="expression" dxfId="32" priority="17">
      <formula>NOT($D$15)</formula>
    </cfRule>
  </conditionalFormatting>
  <conditionalFormatting sqref="G3:G28">
    <cfRule type="expression" dxfId="31" priority="7">
      <formula>$G$29=0</formula>
    </cfRule>
  </conditionalFormatting>
  <conditionalFormatting sqref="K3:K6">
    <cfRule type="expression" dxfId="30" priority="6">
      <formula>AND($L$6&lt;&gt;1,$L$15&lt;&gt;1)</formula>
    </cfRule>
  </conditionalFormatting>
  <conditionalFormatting sqref="K7:K8">
    <cfRule type="expression" dxfId="29" priority="5">
      <formula>AND($L$8&lt;&gt;1,$L$15&lt;&gt;1)</formula>
    </cfRule>
  </conditionalFormatting>
  <conditionalFormatting sqref="K9:K11">
    <cfRule type="expression" dxfId="28" priority="4">
      <formula>AND($L$11&lt;&gt;1,$L$15&lt;&gt;1)</formula>
    </cfRule>
  </conditionalFormatting>
  <conditionalFormatting sqref="K12:K13">
    <cfRule type="expression" dxfId="27" priority="3">
      <formula>AND($L$13&lt;&gt;1,$L$15&lt;&gt;1)</formula>
    </cfRule>
  </conditionalFormatting>
  <conditionalFormatting sqref="K14:K15">
    <cfRule type="expression" dxfId="26" priority="2">
      <formula>AND($L$15&lt;&gt;1,AND($L$13&lt;&gt;1,$L$11&lt;&gt;1,$L$8&lt;&gt;1,$L$6&lt;&gt;1))</formula>
    </cfRule>
  </conditionalFormatting>
  <conditionalFormatting sqref="O3:O11">
    <cfRule type="expression" dxfId="25" priority="1">
      <formula>$P$11&lt;1</formula>
    </cfRule>
  </conditionalFormatting>
  <conditionalFormatting sqref="O19">
    <cfRule type="expression" dxfId="24" priority="8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tr">
        <f ca="1">_Variables!D6</f>
        <v>CVE-2019-13053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">
        <v>4</v>
      </c>
      <c r="G3" s="16"/>
      <c r="I3" s="30" t="s">
        <v>20</v>
      </c>
      <c r="J3" s="26" t="s">
        <v>22</v>
      </c>
      <c r="K3" s="31"/>
      <c r="M3" s="30" t="s">
        <v>20</v>
      </c>
      <c r="N3" s="35" t="s">
        <v>22</v>
      </c>
      <c r="O3" s="36"/>
    </row>
    <row r="4" spans="2:16" ht="15.75" thickBot="1" x14ac:dyDescent="0.3">
      <c r="B4" s="59"/>
      <c r="C4" s="60"/>
      <c r="D4" s="61"/>
      <c r="E4" s="7"/>
      <c r="F4" s="1" t="s">
        <v>5</v>
      </c>
      <c r="G4" s="16">
        <v>1</v>
      </c>
      <c r="I4" s="1" t="s">
        <v>30</v>
      </c>
      <c r="J4" s="27" t="s">
        <v>21</v>
      </c>
      <c r="K4" s="25">
        <v>1</v>
      </c>
      <c r="M4" s="1" t="s">
        <v>30</v>
      </c>
      <c r="N4" t="s">
        <v>21</v>
      </c>
      <c r="O4" s="16">
        <v>1</v>
      </c>
    </row>
    <row r="5" spans="2:16" x14ac:dyDescent="0.25">
      <c r="B5" s="53" t="s">
        <v>49</v>
      </c>
      <c r="C5" s="54"/>
      <c r="D5" s="55"/>
      <c r="E5" s="7"/>
      <c r="F5" s="1" t="s">
        <v>6</v>
      </c>
      <c r="G5" s="16"/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6"/>
      <c r="C6" s="57"/>
      <c r="D6" s="58"/>
      <c r="E6" s="7"/>
      <c r="F6" s="1" t="s">
        <v>7</v>
      </c>
      <c r="G6" s="16"/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9"/>
      <c r="C7" s="60"/>
      <c r="D7" s="61"/>
      <c r="E7" s="7"/>
      <c r="F7" s="1" t="s">
        <v>8</v>
      </c>
      <c r="G7" s="16"/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>
        <v>1</v>
      </c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/>
    </row>
    <row r="9" spans="2:16" x14ac:dyDescent="0.25">
      <c r="B9" s="9" t="s">
        <v>37</v>
      </c>
      <c r="C9" s="7"/>
      <c r="D9" s="10">
        <f ca="1">NOW()</f>
        <v>45313.015856944447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47">
        <v>1.8287037037037036E-2</v>
      </c>
      <c r="F10" s="1" t="s">
        <v>11</v>
      </c>
      <c r="G10" s="16"/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47">
        <v>1.8703703703703705E-2</v>
      </c>
      <c r="F11" s="1" t="s">
        <v>12</v>
      </c>
      <c r="G11" s="16"/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36.000000000000234</v>
      </c>
      <c r="F12" s="1" t="s">
        <v>13</v>
      </c>
      <c r="G12" s="16"/>
      <c r="I12" s="30" t="s">
        <v>28</v>
      </c>
      <c r="J12" s="26" t="s">
        <v>22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/>
      <c r="I13" s="32" t="s">
        <v>30</v>
      </c>
      <c r="J13" s="33" t="s">
        <v>29</v>
      </c>
      <c r="K13" s="34">
        <v>1</v>
      </c>
      <c r="L13" s="6"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>
        <v>1</v>
      </c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/>
      <c r="M19" s="2" t="s">
        <v>62</v>
      </c>
      <c r="N19" s="22"/>
      <c r="O19" s="39" t="s">
        <v>74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50">
        <v>1</v>
      </c>
    </row>
    <row r="22" spans="2:15" x14ac:dyDescent="0.25">
      <c r="F22" s="1" t="s">
        <v>68</v>
      </c>
      <c r="G22" s="50"/>
    </row>
    <row r="23" spans="2:15" x14ac:dyDescent="0.25">
      <c r="F23" s="1" t="s">
        <v>69</v>
      </c>
      <c r="G23" s="50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3" sqref="B3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 t="s">
        <v>76</v>
      </c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zoomScale="85" zoomScaleNormal="85" workbookViewId="0">
      <selection activeCell="E36" sqref="E36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">
        <v>75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">
        <v>4</v>
      </c>
      <c r="G3" s="16"/>
      <c r="I3" s="30" t="s">
        <v>20</v>
      </c>
      <c r="J3" s="26" t="s">
        <v>22</v>
      </c>
      <c r="K3" s="31"/>
      <c r="M3" s="30" t="s">
        <v>20</v>
      </c>
      <c r="N3" s="35" t="s">
        <v>22</v>
      </c>
      <c r="O3" s="36"/>
    </row>
    <row r="4" spans="2:16" ht="15.75" thickBot="1" x14ac:dyDescent="0.3">
      <c r="B4" s="59"/>
      <c r="C4" s="60"/>
      <c r="D4" s="61"/>
      <c r="E4" s="7"/>
      <c r="F4" s="1" t="s">
        <v>5</v>
      </c>
      <c r="G4" s="16">
        <v>1</v>
      </c>
      <c r="I4" s="1" t="s">
        <v>30</v>
      </c>
      <c r="J4" s="27" t="s">
        <v>21</v>
      </c>
      <c r="K4" s="25">
        <v>1</v>
      </c>
      <c r="M4" s="1" t="s">
        <v>30</v>
      </c>
      <c r="N4" t="s">
        <v>21</v>
      </c>
      <c r="O4" s="16">
        <v>1</v>
      </c>
    </row>
    <row r="5" spans="2:16" x14ac:dyDescent="0.25">
      <c r="B5" s="53" t="s">
        <v>51</v>
      </c>
      <c r="C5" s="54"/>
      <c r="D5" s="55"/>
      <c r="E5" s="7"/>
      <c r="F5" s="1" t="s">
        <v>6</v>
      </c>
      <c r="G5" s="16"/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6"/>
      <c r="C6" s="57"/>
      <c r="D6" s="58"/>
      <c r="E6" s="7"/>
      <c r="F6" s="1" t="s">
        <v>7</v>
      </c>
      <c r="G6" s="16"/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9"/>
      <c r="C7" s="60"/>
      <c r="D7" s="61"/>
      <c r="E7" s="7"/>
      <c r="F7" s="1" t="s">
        <v>8</v>
      </c>
      <c r="G7" s="16"/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>
        <v>1</v>
      </c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/>
    </row>
    <row r="9" spans="2:16" x14ac:dyDescent="0.25">
      <c r="B9" s="9" t="s">
        <v>37</v>
      </c>
      <c r="C9" s="7"/>
      <c r="D9" s="10">
        <f ca="1">NOW()</f>
        <v>45313.015856944447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2.0150462962962964E-2</v>
      </c>
      <c r="F10" s="1" t="s">
        <v>11</v>
      </c>
      <c r="G10" s="16"/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10">
        <v>2.1550925925925928E-2</v>
      </c>
      <c r="F11" s="1" t="s">
        <v>12</v>
      </c>
      <c r="G11" s="16"/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121.00000000000013</v>
      </c>
      <c r="F12" s="1" t="s">
        <v>13</v>
      </c>
      <c r="G12" s="16"/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/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>
        <v>1</v>
      </c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/>
      <c r="M19" s="2" t="s">
        <v>62</v>
      </c>
      <c r="N19" s="22"/>
      <c r="O19" s="39" t="s">
        <v>74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>
        <v>1</v>
      </c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11" priority="16">
      <formula>$B$2="CVE-XXXX-XXXXX.xlsx"</formula>
    </cfRule>
  </conditionalFormatting>
  <conditionalFormatting sqref="D10">
    <cfRule type="expression" dxfId="10" priority="23">
      <formula>AND(NOT($D$13),NOT($D$15))</formula>
    </cfRule>
  </conditionalFormatting>
  <conditionalFormatting sqref="D11">
    <cfRule type="expression" dxfId="9" priority="25">
      <formula>AND(NOT($D$14),NOT($D$15))</formula>
    </cfRule>
  </conditionalFormatting>
  <conditionalFormatting sqref="D12">
    <cfRule type="expression" dxfId="8" priority="24">
      <formula>NOT($D$15)</formula>
    </cfRule>
  </conditionalFormatting>
  <conditionalFormatting sqref="G3:G28">
    <cfRule type="expression" dxfId="7" priority="8">
      <formula>$G$29=0</formula>
    </cfRule>
  </conditionalFormatting>
  <conditionalFormatting sqref="K3:K6">
    <cfRule type="expression" dxfId="6" priority="7">
      <formula>AND($L$6&lt;&gt;1,$L$15&lt;&gt;1)</formula>
    </cfRule>
  </conditionalFormatting>
  <conditionalFormatting sqref="K7:K8">
    <cfRule type="expression" dxfId="5" priority="6">
      <formula>AND($L$8&lt;&gt;1,$L$15&lt;&gt;1)</formula>
    </cfRule>
  </conditionalFormatting>
  <conditionalFormatting sqref="K9:K11">
    <cfRule type="expression" dxfId="4" priority="5">
      <formula>AND($L$11&lt;&gt;1,$L$15&lt;&gt;1)</formula>
    </cfRule>
  </conditionalFormatting>
  <conditionalFormatting sqref="K12:K13">
    <cfRule type="expression" dxfId="3" priority="4">
      <formula>AND($L$13&lt;&gt;1,$L$15&lt;&gt;1)</formula>
    </cfRule>
  </conditionalFormatting>
  <conditionalFormatting sqref="K14:K15">
    <cfRule type="expression" dxfId="2" priority="3">
      <formula>AND($L$15&lt;&gt;1,AND($L$13&lt;&gt;1,$L$11&lt;&gt;1,$L$8&lt;&gt;1,$L$6&lt;&gt;1))</formula>
    </cfRule>
  </conditionalFormatting>
  <conditionalFormatting sqref="O3:O11">
    <cfRule type="expression" dxfId="1" priority="2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C:\Users\tturb\Desktop\[CVE-2019-13053.xlsx]CWE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39</v>
      </c>
    </row>
    <row r="6" spans="2:15" x14ac:dyDescent="0.25">
      <c r="C6" t="s">
        <v>1</v>
      </c>
      <c r="D6" t="str">
        <f ca="1">MID(D3,D4+1,D5-D4-1)</f>
        <v>CVE-2019-13053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2024-01-21T23:23:56Z</dcterms:modified>
</cp:coreProperties>
</file>