
<file path=[Content_Types].xml><?xml version="1.0" encoding="utf-8"?>
<Types xmlns="http://schemas.openxmlformats.org/package/2006/content-types">
  <Default ContentType="image/jpeg" Extension="jpg"/>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日付" sheetId="1" r:id="rId4"/>
    <sheet state="visible" name="Weekly(H)" sheetId="2" r:id="rId5"/>
    <sheet state="visible" name="Monthly" sheetId="3" r:id="rId6"/>
    <sheet state="visible" name="Weekly(H)_20210408バックアップ" sheetId="4" r:id="rId7"/>
    <sheet state="visible" name="Monthly_20210408バックアップ" sheetId="5" r:id="rId8"/>
    <sheet state="visible" name="Weekly(V)" sheetId="6" r:id="rId9"/>
    <sheet state="visible" name="Daily" sheetId="7" r:id="rId10"/>
    <sheet state="visible" name="Weekly(H)_old" sheetId="8" r:id="rId11"/>
    <sheet state="visible" name="目標設定" sheetId="9" r:id="rId12"/>
    <sheet state="visible" name="5ヵ年計画" sheetId="10" r:id="rId13"/>
    <sheet state="visible" name="年間目標" sheetId="11" r:id="rId14"/>
    <sheet state="visible" name="4半期目標" sheetId="12" r:id="rId15"/>
    <sheet state="visible" name="Inbox" sheetId="13" r:id="rId16"/>
    <sheet state="visible" name="FuturePaging" sheetId="14" r:id="rId17"/>
    <sheet state="visible" name="トレード日誌" sheetId="15" r:id="rId18"/>
    <sheet state="visible" name="約束" sheetId="16" r:id="rId19"/>
    <sheet state="visible" name="座右の銘" sheetId="17" r:id="rId20"/>
    <sheet state="visible" name="読書" sheetId="18" r:id="rId21"/>
    <sheet state="visible" name="自己分析等" sheetId="19" r:id="rId22"/>
    <sheet state="visible" name="欲しい、やりたい" sheetId="20" r:id="rId23"/>
    <sheet state="visible" name="祝日一覧" sheetId="21" r:id="rId24"/>
    <sheet state="visible" name="17ピクセル" sheetId="22" r:id="rId25"/>
    <sheet state="visible" name="7ピクセル" sheetId="23" r:id="rId26"/>
    <sheet state="visible" name="8ピクセル" sheetId="24" r:id="rId27"/>
    <sheet state="visible" name="9ピクセル" sheetId="25" r:id="rId28"/>
    <sheet state="visible" name="10ピクセル" sheetId="26" r:id="rId29"/>
    <sheet state="visible" name="11ピクセル" sheetId="27" r:id="rId30"/>
  </sheets>
  <definedNames/>
  <calcPr/>
</workbook>
</file>

<file path=xl/sharedStrings.xml><?xml version="1.0" encoding="utf-8"?>
<sst xmlns="http://schemas.openxmlformats.org/spreadsheetml/2006/main" count="1583" uniqueCount="273">
  <si>
    <t>先月月初</t>
  </si>
  <si>
    <t>当月月初</t>
  </si>
  <si>
    <t>翌月月初</t>
  </si>
  <si>
    <t>週間目標</t>
  </si>
  <si>
    <t>今月のテーマ</t>
  </si>
  <si>
    <t>ルーティーン行動</t>
  </si>
  <si>
    <t>月</t>
  </si>
  <si>
    <t>火</t>
  </si>
  <si>
    <t>水</t>
  </si>
  <si>
    <t>木</t>
  </si>
  <si>
    <t>金</t>
  </si>
  <si>
    <t>土</t>
  </si>
  <si>
    <t>日</t>
  </si>
  <si>
    <t>役割と重点タスク</t>
  </si>
  <si>
    <t>役割1：自分自身</t>
  </si>
  <si>
    <t>目標1：身体</t>
  </si>
  <si>
    <t>目標2：社会・情緒</t>
  </si>
  <si>
    <t>目標3：知性</t>
  </si>
  <si>
    <t>目標4：精神</t>
  </si>
  <si>
    <t>役割2：トレーダー</t>
  </si>
  <si>
    <t>目標1：</t>
  </si>
  <si>
    <t>目標2：</t>
  </si>
  <si>
    <t>目標3：</t>
  </si>
  <si>
    <t>目標4：</t>
  </si>
  <si>
    <t>役割3：</t>
  </si>
  <si>
    <t>役割4：</t>
  </si>
  <si>
    <t>今週の振り返り</t>
  </si>
  <si>
    <t>良かったこと</t>
  </si>
  <si>
    <t>課題・改善</t>
  </si>
  <si>
    <t>利損：</t>
  </si>
  <si>
    <t>今日の一言：</t>
  </si>
  <si>
    <t>Note:</t>
  </si>
  <si>
    <t>□</t>
  </si>
  <si>
    <t>Weekly PDCA</t>
  </si>
  <si>
    <t>ゴールの確認</t>
  </si>
  <si>
    <t>課題を見直す</t>
  </si>
  <si>
    <t>ゴールを実現するにあたって考えられる「課題」書き出してください。</t>
  </si>
  <si>
    <t>今週実行していた課題を繰り返したり、目標を見直してもいいです。</t>
  </si>
  <si>
    <t>課題の絞り込み</t>
  </si>
  <si>
    <t>上記の課題のなかから「もっともインパクトがありそうなもの」を、3つ選んで丸をしてください。</t>
  </si>
  <si>
    <t>解決策を考える</t>
  </si>
  <si>
    <t>課題を解決する方法を書き出してください。</t>
  </si>
  <si>
    <t>解決策の絞り込み</t>
  </si>
  <si>
    <t>上記の解決策のなかから「もっともインパクトがありそうなもの」を3つ選んで丸をしてください。</t>
  </si>
  <si>
    <t>タスク化</t>
  </si>
  <si>
    <t>解決策について「手段（どうやるか）」と「期日（いつまでにやるか）」を決めてください。</t>
  </si>
  <si>
    <t>年</t>
  </si>
  <si>
    <t>chk</t>
  </si>
  <si>
    <t>Priority</t>
  </si>
  <si>
    <t>プライベート</t>
  </si>
  <si>
    <t>ビジネス</t>
  </si>
  <si>
    <t>月間目標</t>
  </si>
  <si>
    <t>THU</t>
  </si>
  <si>
    <t>FRI</t>
  </si>
  <si>
    <t>SAT</t>
  </si>
  <si>
    <t>SUN</t>
  </si>
  <si>
    <t>MON</t>
  </si>
  <si>
    <t>TUE</t>
  </si>
  <si>
    <t>WED</t>
  </si>
  <si>
    <t>日付</t>
  </si>
  <si>
    <t>今月記録した項目の索引</t>
  </si>
  <si>
    <t>役割1：</t>
  </si>
  <si>
    <t>役割2：</t>
  </si>
  <si>
    <t>(</t>
  </si>
  <si>
    <t>)</t>
  </si>
  <si>
    <t>行動予定</t>
  </si>
  <si>
    <t>理想/結果</t>
  </si>
  <si>
    <t>↓</t>
  </si>
  <si>
    <t>ABC</t>
  </si>
  <si>
    <t>Routin</t>
  </si>
  <si>
    <t>Time</t>
  </si>
  <si>
    <t>Prioritized Task List</t>
  </si>
  <si>
    <t>今日のセルフトーク(アファメーション)</t>
  </si>
  <si>
    <t>今日一日で得たい結果(1日が終わったときの理想の状態、および得たい結果)</t>
  </si>
  <si>
    <t>Memo</t>
  </si>
  <si>
    <t>昨日のよかったこと・気づいたこと</t>
  </si>
  <si>
    <t>昨日をもう一度やり直せるのなら</t>
  </si>
  <si>
    <t>価値観/ミッション/役割(なぜ？)</t>
  </si>
  <si>
    <t>目標(何を？/いつ？)</t>
  </si>
  <si>
    <t>優先度</t>
  </si>
  <si>
    <t>ステップ/どのように？</t>
  </si>
  <si>
    <t>期限</t>
  </si>
  <si>
    <t>5ヵ年計画</t>
  </si>
  <si>
    <r>
      <rPr>
        <rFont val="Arial"/>
        <color theme="1"/>
      </rPr>
      <t xml:space="preserve">ビジネス
</t>
    </r>
    <r>
      <rPr>
        <rFont val="Arial"/>
        <color theme="1"/>
        <sz val="6.0"/>
      </rPr>
      <t>(仕事、収入、地位、人間関係、能力等の状態)</t>
    </r>
  </si>
  <si>
    <r>
      <rPr>
        <rFont val="Arial"/>
        <color theme="1"/>
      </rPr>
      <t xml:space="preserve">プライベート
</t>
    </r>
    <r>
      <rPr>
        <rFont val="Arial"/>
        <color theme="1"/>
        <sz val="6.0"/>
      </rPr>
      <t>(住居、家族、余暇時間、地域社会との関係等の状態)</t>
    </r>
  </si>
  <si>
    <t>1年後
(　　　歳)</t>
  </si>
  <si>
    <t>3年後
(　　　歳)</t>
  </si>
  <si>
    <t>5年後
(　　　歳)</t>
  </si>
  <si>
    <t>ブレイクダウン</t>
  </si>
  <si>
    <t>目標：</t>
  </si>
  <si>
    <t>フェーズ</t>
  </si>
  <si>
    <t>詳細</t>
  </si>
  <si>
    <t>第 1 四半期</t>
  </si>
  <si>
    <t>第 2 四半期</t>
  </si>
  <si>
    <t>1 月</t>
  </si>
  <si>
    <t>2 月</t>
  </si>
  <si>
    <t>3 月</t>
  </si>
  <si>
    <t>4 月</t>
  </si>
  <si>
    <t>5 月</t>
  </si>
  <si>
    <t>6 月</t>
  </si>
  <si>
    <t>プロジェクトの週:</t>
  </si>
  <si>
    <t>各月の最初の月曜日の
日付を入力します --&gt;</t>
  </si>
  <si>
    <t xml:space="preserve">- </t>
  </si>
  <si>
    <t>第 3 四半期</t>
  </si>
  <si>
    <t>第 4 四半期</t>
  </si>
  <si>
    <t>7 月</t>
  </si>
  <si>
    <t>8 月</t>
  </si>
  <si>
    <t>9 月</t>
  </si>
  <si>
    <t>10 月</t>
  </si>
  <si>
    <t>11 月</t>
  </si>
  <si>
    <t>12 月</t>
  </si>
  <si>
    <t>WBS 番号</t>
  </si>
  <si>
    <t>タスクのタイトル</t>
  </si>
  <si>
    <t>開始日</t>
  </si>
  <si>
    <t>第 1 週</t>
  </si>
  <si>
    <t>第 2 週</t>
  </si>
  <si>
    <t>第 3 週</t>
  </si>
  <si>
    <t>第 4 週</t>
  </si>
  <si>
    <t>第 5 週</t>
  </si>
  <si>
    <t>第 6 週</t>
  </si>
  <si>
    <t>第 7 週</t>
  </si>
  <si>
    <t>第 8 週</t>
  </si>
  <si>
    <t>第 9 週</t>
  </si>
  <si>
    <t>第 10 週</t>
  </si>
  <si>
    <t>第 11 週</t>
  </si>
  <si>
    <t>第 12 週</t>
  </si>
  <si>
    <t>Inbox</t>
  </si>
  <si>
    <t>欲しい(w)、買う(b)、やりたい(d)、行きたい(g)</t>
  </si>
  <si>
    <t>メモ(N)、言葉(Q)、考え(I)、価値観(V)、習慣(H)</t>
  </si>
  <si>
    <t>処理</t>
  </si>
  <si>
    <t>Cat</t>
  </si>
  <si>
    <t>日時：</t>
  </si>
  <si>
    <t>通貨ペア：</t>
  </si>
  <si>
    <t>日足：　　25　　・　　75　　・　　200</t>
  </si>
  <si>
    <t>4時間：　　25　　・　　75　　・　　200</t>
  </si>
  <si>
    <t>ローソク足：</t>
  </si>
  <si>
    <t>1時間：　　25　　・　　75　　・　　200</t>
  </si>
  <si>
    <t>15分：　　25　　・　　75　　・　　200</t>
  </si>
  <si>
    <t>en：</t>
  </si>
  <si>
    <t>long ・ short</t>
  </si>
  <si>
    <t>lot：</t>
  </si>
  <si>
    <t>tp：</t>
  </si>
  <si>
    <t>sl：</t>
  </si>
  <si>
    <t>エントリー根拠：</t>
  </si>
  <si>
    <t>結果：</t>
  </si>
  <si>
    <t>コメント、振り返り：</t>
  </si>
  <si>
    <t>Promise List</t>
  </si>
  <si>
    <t>誰と</t>
  </si>
  <si>
    <t>何を？</t>
  </si>
  <si>
    <t>心に残る言葉</t>
  </si>
  <si>
    <t>誰のコトバ</t>
  </si>
  <si>
    <t>座右の銘</t>
  </si>
  <si>
    <t>読書</t>
  </si>
  <si>
    <t>書名</t>
  </si>
  <si>
    <t>著者名</t>
  </si>
  <si>
    <t>開始</t>
  </si>
  <si>
    <t>学び、行動1</t>
  </si>
  <si>
    <t>メモ、感想</t>
  </si>
  <si>
    <t>学び、行動2</t>
  </si>
  <si>
    <t>学び、行動3</t>
  </si>
  <si>
    <t>Mission Statement</t>
  </si>
  <si>
    <t>私はどうありたい？</t>
  </si>
  <si>
    <t>価値観</t>
  </si>
  <si>
    <t>説明文</t>
  </si>
  <si>
    <t>価値観分析</t>
  </si>
  <si>
    <t>質問</t>
  </si>
  <si>
    <t>あなたはなぜ今の会社(学校)に入りましたか？</t>
  </si>
  <si>
    <t>あなたはなぜ今の趣味を始めたのですか？</t>
  </si>
  <si>
    <t>あなたはなぜこの場所に住んでるのですか？</t>
  </si>
  <si>
    <t>これまでに会った人で、ぜひもう一度会いたいと思う人は？</t>
  </si>
  <si>
    <t>あなたが一番好きな言葉は？</t>
  </si>
  <si>
    <t>あなたがこれまでに読んだ一番好きな本は？</t>
  </si>
  <si>
    <t>これまでの仕事で一番充実していたことは？いつ？</t>
  </si>
  <si>
    <t>どんな仕事？</t>
  </si>
  <si>
    <t>なぜ？</t>
  </si>
  <si>
    <t>家族との思い出で一番楽しかったことは？いつ？</t>
  </si>
  <si>
    <t>どんな内容？</t>
  </si>
  <si>
    <t>友達とのイベントや活動で、一番充実していたことは？</t>
  </si>
  <si>
    <t>10年後にはどのような人になりたいですか？</t>
  </si>
  <si>
    <t>人と接する上で何が一番大切ですか？</t>
  </si>
  <si>
    <t>失うと気力がなくなるものはなんですか？</t>
  </si>
  <si>
    <t>今後の人生において最も身につけたい才能や能力は何ですか？</t>
  </si>
  <si>
    <t>あなたがもっとも得意だったことは何ですか？</t>
  </si>
  <si>
    <t>あなたがこれまで最もわくわくしたことはどのようなことでしたか？</t>
  </si>
  <si>
    <t>あなたが心のそこから「リラックス」できる時間はどのような時ですか？</t>
  </si>
  <si>
    <t>あなたの理想とする人は、何をもっとも大事にしているのでしょうか？</t>
  </si>
  <si>
    <t>あなたが出会った中で、最も愛する人は誰ですか？</t>
  </si>
  <si>
    <t>人生の中で学ぶことの多かった失敗、挫折体験は何ですか？</t>
  </si>
  <si>
    <t>仕事とプライベートで共通して言える指針は何ですか？</t>
  </si>
  <si>
    <t>あなたの人生の中で、充実感の高かった成功体験はなんでしたか？</t>
  </si>
  <si>
    <t>今後仕事面で充実したいことは何ですか？</t>
  </si>
  <si>
    <t>プライベートで素晴らしい結果をもたらすと思われることは何ですか？</t>
  </si>
  <si>
    <t>毎日の生活で気をつけていることは何ですか？</t>
  </si>
  <si>
    <t>私生活で最も価値があると考える行動は何ですか？</t>
  </si>
  <si>
    <t>今後の人生でやりたいことは何ですか？</t>
  </si>
  <si>
    <t>今、十分な時間があれば誰と何をしたいですか？</t>
  </si>
  <si>
    <t>これからの人生で一番実現したいことは何ですか？</t>
  </si>
  <si>
    <t>あなたの理想とする人生はどのようなことをして成し遂げた人ですか？</t>
  </si>
  <si>
    <t>あなたの人生の中で大きな影響を受けた人はどんな点が最も優れていましたか？</t>
  </si>
  <si>
    <t>あなたの得意なものはなんでしたか？また今後どう活かしますか？</t>
  </si>
  <si>
    <t>立場を変えて考える</t>
  </si>
  <si>
    <t>誰の立場で考えますか？</t>
  </si>
  <si>
    <t>その人はあなたに対して何を望んでますか？何をいやだと思ってますか？</t>
  </si>
  <si>
    <t>望まれていることを実現するにはどうしたら良いですか？</t>
  </si>
  <si>
    <t>反対に嫌われている点を改めるにはどうしたら良いですか？</t>
  </si>
  <si>
    <t>憧れの人物</t>
  </si>
  <si>
    <t>誰の？</t>
  </si>
  <si>
    <t>どんなところ？</t>
  </si>
  <si>
    <t>20年後の自分へインタビュー</t>
  </si>
  <si>
    <t>誰と一緒でしたか？</t>
  </si>
  <si>
    <t>どのような車に乗り、どんな身なりでしたか？</t>
  </si>
  <si>
    <t>今現在どんな仕事をしているようでしたか？</t>
  </si>
  <si>
    <t>どんな所に住んでいそうでしたか？</t>
  </si>
  <si>
    <t>あなたが今一番大切なものは何ですか？</t>
  </si>
  <si>
    <t>あなたがそのような成功を収めたのはどうしてでしょうか？</t>
  </si>
  <si>
    <t>そのようになるには何が必要でしたか？</t>
  </si>
  <si>
    <t>そのように運にも恵まれるには、あなたが何をしてきたからですか？</t>
  </si>
  <si>
    <t>今思えば何が転機でしたか？</t>
  </si>
  <si>
    <t>そこでどんな判断をしたのですか？</t>
  </si>
  <si>
    <t>今、何をしているときが一番楽しいですか？</t>
  </si>
  <si>
    <t>あなたを一番支えてくれた人は誰でしたか？</t>
  </si>
  <si>
    <t>自分の葬式の場面</t>
  </si>
  <si>
    <t>誰から？</t>
  </si>
  <si>
    <t>どんなコメント？</t>
  </si>
  <si>
    <t>Have(もつ)、Do(する)、Be(ある)</t>
  </si>
  <si>
    <t>種別</t>
  </si>
  <si>
    <t>何？</t>
  </si>
  <si>
    <t>H・D・B</t>
  </si>
  <si>
    <t>「余命1年」行動リスト　～あなたが余命1年だったら？～</t>
  </si>
  <si>
    <t>何をしたい？</t>
  </si>
  <si>
    <t>「あと100年人生」行動リスト　～健康体であと100年生きられるとしたら？～</t>
  </si>
  <si>
    <t>死ぬまでにやりたいこと</t>
  </si>
  <si>
    <t>元日</t>
  </si>
  <si>
    <t>成人の日</t>
  </si>
  <si>
    <t>建国記念の日</t>
  </si>
  <si>
    <t>春分の日</t>
  </si>
  <si>
    <t>昭和の日</t>
  </si>
  <si>
    <t>祝日</t>
  </si>
  <si>
    <t>天皇の即位の日</t>
  </si>
  <si>
    <t>憲法記念日</t>
  </si>
  <si>
    <t>みどりの日</t>
  </si>
  <si>
    <t>こどもの日</t>
  </si>
  <si>
    <t>こどもの日 振替休日</t>
  </si>
  <si>
    <t>海の日</t>
  </si>
  <si>
    <t>山の日</t>
  </si>
  <si>
    <t>山の日 振替休日</t>
  </si>
  <si>
    <t>敬老の日</t>
  </si>
  <si>
    <t>秋分の日</t>
  </si>
  <si>
    <t>体育の日</t>
  </si>
  <si>
    <t>即位礼正殿の儀の行われる日</t>
  </si>
  <si>
    <t>文化の日</t>
  </si>
  <si>
    <t>文化の日 振替休日</t>
  </si>
  <si>
    <t>勤労感謝の日</t>
  </si>
  <si>
    <t>天皇誕生日</t>
  </si>
  <si>
    <t>天皇誕生日 振替休日</t>
  </si>
  <si>
    <t>憲法記念日 振替休日</t>
  </si>
  <si>
    <t>休日 山の日</t>
  </si>
  <si>
    <t>スポーツの日</t>
  </si>
  <si>
    <t>休日 元日</t>
  </si>
  <si>
    <t>銀行休業日</t>
  </si>
  <si>
    <t>節分</t>
  </si>
  <si>
    <t>建国記念の日 振替休日</t>
  </si>
  <si>
    <t>雛祭り</t>
  </si>
  <si>
    <t>母の日</t>
  </si>
  <si>
    <t>七夕</t>
  </si>
  <si>
    <t>秋分の日 振替休日</t>
  </si>
  <si>
    <t>七五三</t>
  </si>
  <si>
    <t>クリスマス</t>
  </si>
  <si>
    <t>大晦日</t>
  </si>
  <si>
    <t>みどりの日 振替休日</t>
  </si>
  <si>
    <t>勤労感謝の日 振替休日</t>
  </si>
  <si>
    <t>国民の休日</t>
  </si>
  <si>
    <t>春分の日 振替休日</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</si>
</sst>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yy&quot;年 &quot;m&quot;月 &quot;d&quot;日&quot;"/>
    <numFmt numFmtId="166" formatCode="&quot;$&quot;#,##0.00"/>
  </numFmts>
  <fonts count="88">
    <font>
      <sz val="10.0"/>
      <color rgb="FF000000"/>
      <name val="Arial"/>
      <scheme val="minor"/>
    </font>
    <font>
      <color theme="1"/>
      <name val="Arial"/>
      <scheme val="minor"/>
    </font>
    <font>
      <sz val="11.0"/>
      <color theme="1"/>
      <name val="MS PGothic"/>
    </font>
    <font>
      <sz val="12.0"/>
      <color theme="1"/>
      <name val="MS PMincho"/>
    </font>
    <font>
      <color theme="1"/>
      <name val="Arial"/>
    </font>
    <font>
      <sz val="9.0"/>
      <color theme="1"/>
      <name val="Arial"/>
      <scheme val="minor"/>
    </font>
    <font>
      <b/>
      <sz val="18.0"/>
      <color theme="1"/>
      <name val="Arial"/>
      <scheme val="minor"/>
    </font>
    <font>
      <color rgb="FF0000FF"/>
      <name val="Arial"/>
    </font>
    <font>
      <color rgb="FFFF0000"/>
      <name val="Arial"/>
    </font>
    <font>
      <b/>
      <sz val="18.0"/>
      <color rgb="FF0000FF"/>
      <name val="Arial"/>
      <scheme val="minor"/>
    </font>
    <font/>
    <font>
      <b/>
      <color rgb="FF0000FF"/>
      <name val="Arial"/>
    </font>
    <font>
      <b/>
      <sz val="24.0"/>
      <color rgb="FF0000FF"/>
      <name val="Arial"/>
      <scheme val="minor"/>
    </font>
    <font>
      <b/>
      <sz val="18.0"/>
      <color rgb="FFFF0000"/>
      <name val="Arial"/>
      <scheme val="minor"/>
    </font>
    <font>
      <b/>
      <color rgb="FFFF0000"/>
      <name val="Arial"/>
    </font>
    <font>
      <b/>
      <sz val="24.0"/>
      <color rgb="FFFF0000"/>
      <name val="Arial"/>
      <scheme val="minor"/>
    </font>
    <font>
      <b/>
      <color theme="1"/>
      <name val="Arial"/>
      <scheme val="minor"/>
    </font>
    <font>
      <u/>
      <color theme="1"/>
      <name val="Arial"/>
      <scheme val="minor"/>
    </font>
    <font>
      <b/>
      <sz val="24.0"/>
      <color theme="1"/>
      <name val="Arial"/>
      <scheme val="minor"/>
    </font>
    <font>
      <color rgb="FFFF0000"/>
      <name val="Arial"/>
      <scheme val="minor"/>
    </font>
    <font>
      <b/>
      <sz val="11.0"/>
      <color rgb="FF666666"/>
      <name val="Inconsolata"/>
    </font>
    <font>
      <b/>
      <sz val="11.0"/>
      <color rgb="FF000000"/>
      <name val="Inconsolata"/>
    </font>
    <font>
      <sz val="24.0"/>
      <color theme="1"/>
      <name val="MS PGothic"/>
    </font>
    <font>
      <color rgb="FF4A86E8"/>
      <name val="Arial"/>
      <scheme val="minor"/>
    </font>
    <font>
      <b/>
      <sz val="24.0"/>
      <color rgb="FFB7B7B7"/>
      <name val="Arial"/>
      <scheme val="minor"/>
    </font>
    <font>
      <b/>
      <sz val="24.0"/>
      <color rgb="FF4A86E8"/>
      <name val="Arial"/>
      <scheme val="minor"/>
    </font>
    <font>
      <sz val="7.0"/>
      <color rgb="FFFF0000"/>
      <name val="Inconsolata"/>
    </font>
    <font>
      <b/>
      <sz val="18.0"/>
      <color theme="1"/>
      <name val="Arial"/>
    </font>
    <font>
      <sz val="12.0"/>
      <color theme="1"/>
      <name val="Meiryo"/>
    </font>
    <font>
      <sz val="14.0"/>
      <color rgb="FF999999"/>
      <name val="Arial"/>
      <scheme val="minor"/>
    </font>
    <font>
      <b/>
      <sz val="48.0"/>
      <color rgb="FF999999"/>
      <name val="Arial"/>
      <scheme val="minor"/>
    </font>
    <font>
      <b/>
      <sz val="18.0"/>
      <color rgb="FF999999"/>
      <name val="Arial"/>
      <scheme val="minor"/>
    </font>
    <font>
      <sz val="7.0"/>
      <color rgb="FF000000"/>
      <name val="Inconsolata"/>
    </font>
    <font>
      <color rgb="FF000000"/>
      <name val="Arial"/>
    </font>
    <font>
      <sz val="11.0"/>
      <color theme="1"/>
      <name val="Poppins"/>
    </font>
    <font>
      <b/>
      <sz val="30.0"/>
      <color rgb="FF0B5394"/>
      <name val="Poppins"/>
    </font>
    <font>
      <b/>
      <sz val="11.0"/>
      <color rgb="FF0B5394"/>
      <name val="Poppins"/>
    </font>
    <font>
      <color theme="1"/>
      <name val="Poppins"/>
    </font>
    <font>
      <sz val="11.0"/>
      <color rgb="FF000000"/>
      <name val="Poppins"/>
    </font>
    <font>
      <sz val="11.0"/>
      <color rgb="FFFFFFFF"/>
      <name val="Poppins"/>
    </font>
    <font>
      <b/>
      <sz val="30.0"/>
      <color rgb="FF0B5394"/>
      <name val="Roboto"/>
    </font>
    <font>
      <b/>
      <sz val="12.0"/>
      <color rgb="FF0B5394"/>
      <name val="Roboto"/>
    </font>
    <font>
      <sz val="12.0"/>
      <color rgb="FF0B5394"/>
      <name val="Roboto"/>
    </font>
    <font>
      <sz val="12.0"/>
      <color rgb="FF000000"/>
      <name val="Poppins"/>
    </font>
    <font>
      <b/>
      <sz val="11.0"/>
      <color rgb="FF434343"/>
      <name val="Hind"/>
    </font>
    <font>
      <sz val="11.0"/>
      <color rgb="FF434343"/>
      <name val="Hind"/>
    </font>
    <font>
      <sz val="11.0"/>
      <color rgb="FF000000"/>
      <name val="Hind"/>
    </font>
    <font>
      <sz val="11.0"/>
      <color theme="1"/>
      <name val="Hind"/>
    </font>
    <font>
      <b/>
      <sz val="10.0"/>
      <color rgb="FF666666"/>
      <name val="Roboto"/>
    </font>
    <font>
      <sz val="10.0"/>
      <color rgb="FF999999"/>
      <name val="Roboto"/>
    </font>
    <font>
      <sz val="11.0"/>
      <color theme="1"/>
      <name val="Roboto"/>
    </font>
    <font>
      <sz val="11.0"/>
      <color rgb="FF000000"/>
      <name val="Roboto"/>
    </font>
    <font>
      <b/>
      <sz val="8.0"/>
      <color rgb="FFFFFFFF"/>
      <name val="Roboto"/>
    </font>
    <font>
      <b/>
      <sz val="9.0"/>
      <color rgb="FFFFFFFF"/>
      <name val="Roboto"/>
    </font>
    <font>
      <b/>
      <sz val="8.0"/>
      <color theme="1"/>
      <name val="Roboto"/>
    </font>
    <font>
      <b/>
      <sz val="8.0"/>
      <color rgb="FF000000"/>
      <name val="Roboto"/>
    </font>
    <font>
      <b/>
      <sz val="9.0"/>
      <color rgb="FF434343"/>
      <name val="Roboto"/>
    </font>
    <font>
      <sz val="9.0"/>
      <color rgb="FF666666"/>
      <name val="Roboto"/>
    </font>
    <font>
      <b/>
      <sz val="8.0"/>
      <color rgb="FF666666"/>
      <name val="Roboto"/>
    </font>
    <font>
      <b/>
      <sz val="12.0"/>
      <color rgb="FF666666"/>
      <name val="Roboto"/>
    </font>
    <font>
      <sz val="9.0"/>
      <color theme="1"/>
      <name val="Roboto"/>
    </font>
    <font>
      <sz val="14.0"/>
      <color rgb="FFFFFFFF"/>
      <name val="Roboto"/>
    </font>
    <font>
      <b/>
      <sz val="14.0"/>
      <color rgb="FF0B5394"/>
      <name val="Roboto"/>
    </font>
    <font>
      <sz val="9.0"/>
      <color rgb="FF0B5394"/>
      <name val="Roboto"/>
    </font>
    <font>
      <sz val="9.0"/>
      <color rgb="FF1F4E78"/>
      <name val="Roboto"/>
    </font>
    <font>
      <sz val="9.0"/>
      <color rgb="FFFFFFFF"/>
      <name val="Roboto"/>
    </font>
    <font>
      <sz val="11.0"/>
      <color rgb="FF1F4E78"/>
      <name val="Roboto"/>
    </font>
    <font>
      <b/>
      <sz val="14.0"/>
      <color rgb="FF45818E"/>
      <name val="Roboto"/>
    </font>
    <font>
      <sz val="9.0"/>
      <color rgb="FF45818E"/>
      <name val="Roboto"/>
    </font>
    <font>
      <sz val="11.0"/>
      <color rgb="FFB85B22"/>
      <name val="Roboto"/>
    </font>
    <font>
      <b/>
      <sz val="14.0"/>
      <color rgb="FFB85B22"/>
      <name val="Roboto"/>
    </font>
    <font>
      <sz val="9.0"/>
      <color rgb="FFB85B22"/>
      <name val="Roboto"/>
    </font>
    <font>
      <b/>
      <sz val="14.0"/>
      <color rgb="FF38761D"/>
      <name val="Roboto"/>
    </font>
    <font>
      <sz val="9.0"/>
      <color rgb="FF38761D"/>
      <name val="Roboto"/>
    </font>
    <font>
      <b/>
      <sz val="14.0"/>
      <color rgb="FF351C75"/>
      <name val="Roboto"/>
    </font>
    <font>
      <sz val="9.0"/>
      <color rgb="FF351C75"/>
      <name val="Roboto"/>
    </font>
    <font>
      <b/>
      <sz val="11.0"/>
      <color rgb="FF434343"/>
      <name val="Poppins"/>
    </font>
    <font>
      <sz val="11.0"/>
      <color rgb="FF434343"/>
      <name val="Poppins"/>
    </font>
    <font>
      <sz val="11.0"/>
      <color rgb="FF000000"/>
      <name val="Century Gothic"/>
    </font>
    <font>
      <sz val="11.0"/>
      <color theme="1"/>
      <name val="Century Gothic"/>
    </font>
    <font>
      <b/>
      <sz val="9.0"/>
      <color rgb="FF000000"/>
      <name val="Roboto"/>
    </font>
    <font>
      <b/>
      <sz val="11.0"/>
      <color rgb="FF000000"/>
      <name val="Roboto"/>
    </font>
    <font>
      <sz val="10.0"/>
      <color theme="1"/>
      <name val="Roboto"/>
    </font>
    <font>
      <sz val="10.0"/>
      <color rgb="FF434343"/>
      <name val="Roboto"/>
    </font>
    <font>
      <b/>
      <sz val="10.0"/>
      <color rgb="FF000000"/>
      <name val="Roboto"/>
    </font>
    <font>
      <color rgb="FF0000FF"/>
      <name val="Arial"/>
      <scheme val="minor"/>
    </font>
    <font>
      <color rgb="FF000000"/>
      <name val="Roboto"/>
    </font>
    <font>
      <sz val="14.0"/>
      <color theme="1"/>
      <name val="Arial"/>
      <scheme val="minor"/>
    </font>
  </fonts>
  <fills count="32">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FFFFFF"/>
        <bgColor rgb="FFFFFFFF"/>
      </patternFill>
    </fill>
    <fill>
      <patternFill patternType="solid">
        <fgColor theme="0"/>
        <bgColor theme="0"/>
      </patternFill>
    </fill>
    <fill>
      <patternFill patternType="solid">
        <fgColor rgb="FF434343"/>
        <bgColor rgb="FF434343"/>
      </patternFill>
    </fill>
    <fill>
      <patternFill patternType="solid">
        <fgColor rgb="FFEFEFEF"/>
        <bgColor rgb="FFEFEFEF"/>
      </patternFill>
    </fill>
    <fill>
      <patternFill patternType="solid">
        <fgColor rgb="FFD9D9D9"/>
        <bgColor rgb="FFD9D9D9"/>
      </patternFill>
    </fill>
    <fill>
      <patternFill patternType="solid">
        <fgColor rgb="FF0B5394"/>
        <bgColor rgb="FF0B5394"/>
      </patternFill>
    </fill>
    <fill>
      <patternFill patternType="solid">
        <fgColor rgb="FFF8F8F8"/>
        <bgColor rgb="FFF8F8F8"/>
      </patternFill>
    </fill>
    <fill>
      <patternFill patternType="solid">
        <fgColor rgb="FF45818E"/>
        <bgColor rgb="FF45818E"/>
      </patternFill>
    </fill>
    <fill>
      <patternFill patternType="solid">
        <fgColor rgb="FFB85B22"/>
        <bgColor rgb="FFB85B22"/>
      </patternFill>
    </fill>
    <fill>
      <patternFill patternType="solid">
        <fgColor rgb="FF38761D"/>
        <bgColor rgb="FF38761D"/>
      </patternFill>
    </fill>
    <fill>
      <patternFill patternType="solid">
        <fgColor rgb="FF351C75"/>
        <bgColor rgb="FF351C75"/>
      </patternFill>
    </fill>
    <fill>
      <patternFill patternType="solid">
        <fgColor rgb="FF833C0C"/>
        <bgColor rgb="FF833C0C"/>
      </patternFill>
    </fill>
    <fill>
      <patternFill patternType="solid">
        <fgColor rgb="FF806000"/>
        <bgColor rgb="FF806000"/>
      </patternFill>
    </fill>
    <fill>
      <patternFill patternType="solid">
        <fgColor rgb="FF2F75B5"/>
        <bgColor rgb="FF2F75B5"/>
      </patternFill>
    </fill>
    <fill>
      <patternFill patternType="solid">
        <fgColor rgb="FFA2C4C9"/>
        <bgColor rgb="FFA2C4C9"/>
      </patternFill>
    </fill>
    <fill>
      <patternFill patternType="solid">
        <fgColor rgb="FFC65911"/>
        <bgColor rgb="FFC65911"/>
      </patternFill>
    </fill>
    <fill>
      <patternFill patternType="solid">
        <fgColor rgb="FFBF8F00"/>
        <bgColor rgb="FFBF8F00"/>
      </patternFill>
    </fill>
    <fill>
      <patternFill patternType="solid">
        <fgColor rgb="FFBDD7EE"/>
        <bgColor rgb="FFBDD7EE"/>
      </patternFill>
    </fill>
    <fill>
      <patternFill patternType="solid">
        <fgColor rgb="FFD0E0E3"/>
        <bgColor rgb="FFD0E0E3"/>
      </patternFill>
    </fill>
    <fill>
      <patternFill patternType="solid">
        <fgColor rgb="FFF8CBAD"/>
        <bgColor rgb="FFF8CBAD"/>
      </patternFill>
    </fill>
    <fill>
      <patternFill patternType="solid">
        <fgColor rgb="FFFFE699"/>
        <bgColor rgb="FFFFE699"/>
      </patternFill>
    </fill>
    <fill>
      <patternFill patternType="solid">
        <fgColor rgb="FFCCCCCC"/>
        <bgColor rgb="FFCCCCCC"/>
      </patternFill>
    </fill>
    <fill>
      <patternFill patternType="solid">
        <fgColor rgb="FFDDEBF7"/>
        <bgColor rgb="FFDDEBF7"/>
      </patternFill>
    </fill>
    <fill>
      <patternFill patternType="solid">
        <fgColor rgb="FFEDEDED"/>
        <bgColor rgb="FFEDEDED"/>
      </patternFill>
    </fill>
    <fill>
      <patternFill patternType="solid">
        <fgColor rgb="FFFCE4D6"/>
        <bgColor rgb="FFFCE4D6"/>
      </patternFill>
    </fill>
    <fill>
      <patternFill patternType="solid">
        <fgColor rgb="FFFFF2CC"/>
        <bgColor rgb="FFFFF2CC"/>
      </patternFill>
    </fill>
    <fill>
      <patternFill patternType="solid">
        <fgColor rgb="FFFCE5CD"/>
        <bgColor rgb="FFFCE5CD"/>
      </patternFill>
    </fill>
  </fills>
  <borders count="8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dotted">
        <color rgb="FF000000"/>
      </bottom>
    </border>
    <border>
      <right style="thin">
        <color rgb="FF000000"/>
      </right>
      <bottom style="dotted">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tted">
        <color rgb="FF000000"/>
      </bottom>
    </border>
    <border>
      <bottom style="thick">
        <color rgb="FF0B5394"/>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bottom style="thin">
        <color rgb="FFCCCCCC"/>
      </bottom>
    </border>
    <border>
      <bottom style="thin">
        <color rgb="FFCCCCCC"/>
      </bottom>
    </border>
    <border>
      <right style="thin">
        <color rgb="FF999999"/>
      </right>
      <bottom style="thin">
        <color rgb="FFCCCCCC"/>
      </bottom>
    </border>
    <border>
      <left style="thin">
        <color rgb="FFCCCCCC"/>
      </left>
      <right style="hair">
        <color rgb="FFD9D9D9"/>
      </right>
      <bottom style="hair">
        <color rgb="FFD9D9D9"/>
      </bottom>
    </border>
    <border>
      <left style="hair">
        <color rgb="FFD9D9D9"/>
      </left>
      <right style="hair">
        <color rgb="FFD9D9D9"/>
      </right>
      <bottom style="hair">
        <color rgb="FFD9D9D9"/>
      </bottom>
    </border>
    <border>
      <left style="hair">
        <color rgb="FFD9D9D9"/>
      </left>
      <bottom style="hair">
        <color rgb="FFD9D9D9"/>
      </bottom>
    </border>
    <border>
      <left style="hair">
        <color rgb="FFD9D9D9"/>
      </left>
      <right style="thin">
        <color rgb="FFCCCCCC"/>
      </right>
      <bottom style="hair">
        <color rgb="FFD9D9D9"/>
      </bottom>
    </border>
    <border>
      <right style="thin">
        <color rgb="FFD9D9D9"/>
      </right>
    </border>
    <border>
      <left style="thin">
        <color rgb="FFCCCCCC"/>
      </left>
      <right style="hair">
        <color rgb="FFD9D9D9"/>
      </right>
      <top style="hair">
        <color rgb="FFD9D9D9"/>
      </top>
      <bottom style="hair">
        <color rgb="FFD9D9D9"/>
      </bottom>
    </border>
    <border>
      <left style="hair">
        <color rgb="FFD9D9D9"/>
      </left>
      <right style="hair">
        <color rgb="FFD9D9D9"/>
      </right>
      <top style="hair">
        <color rgb="FFD9D9D9"/>
      </top>
      <bottom style="hair">
        <color rgb="FFD9D9D9"/>
      </bottom>
    </border>
    <border>
      <left style="hair">
        <color rgb="FFD9D9D9"/>
      </left>
      <top style="hair">
        <color rgb="FFD9D9D9"/>
      </top>
      <bottom style="hair">
        <color rgb="FFD9D9D9"/>
      </bottom>
    </border>
    <border>
      <left style="hair">
        <color rgb="FFD9D9D9"/>
      </left>
      <right style="thin">
        <color rgb="FFCCCCCC"/>
      </right>
      <top style="hair">
        <color rgb="FFD9D9D9"/>
      </top>
      <bottom style="hair">
        <color rgb="FFD9D9D9"/>
      </bottom>
    </border>
    <border>
      <bottom style="medium">
        <color rgb="FF0B5394"/>
      </bottom>
    </border>
    <border>
      <left style="thin">
        <color rgb="FFCCCCCC"/>
      </left>
      <right style="hair">
        <color rgb="FFD9D9D9"/>
      </right>
      <top style="hair">
        <color rgb="FFD9D9D9"/>
      </top>
      <bottom style="medium">
        <color rgb="FF0B5394"/>
      </bottom>
    </border>
    <border>
      <left style="hair">
        <color rgb="FFD9D9D9"/>
      </left>
      <right style="hair">
        <color rgb="FFD9D9D9"/>
      </right>
      <top style="hair">
        <color rgb="FFD9D9D9"/>
      </top>
      <bottom style="medium">
        <color rgb="FF0B5394"/>
      </bottom>
    </border>
    <border>
      <left style="hair">
        <color rgb="FFD9D9D9"/>
      </left>
      <top style="hair">
        <color rgb="FFD9D9D9"/>
      </top>
      <bottom style="medium">
        <color rgb="FF0B5394"/>
      </bottom>
    </border>
    <border>
      <left style="hair">
        <color rgb="FFD9D9D9"/>
      </left>
      <right style="thin">
        <color rgb="FFCCCCCC"/>
      </right>
      <top style="hair">
        <color rgb="FFD9D9D9"/>
      </top>
      <bottom style="medium">
        <color rgb="FF0B5394"/>
      </bottom>
    </border>
    <border>
      <bottom style="medium">
        <color rgb="FF45818E"/>
      </bottom>
    </border>
    <border>
      <left style="thin">
        <color rgb="FFCCCCCC"/>
      </left>
      <right style="hair">
        <color rgb="FFD9D9D9"/>
      </right>
      <top style="hair">
        <color rgb="FFD9D9D9"/>
      </top>
      <bottom style="medium">
        <color rgb="FF38761D"/>
      </bottom>
    </border>
    <border>
      <left style="hair">
        <color rgb="FFD9D9D9"/>
      </left>
      <right style="hair">
        <color rgb="FFD9D9D9"/>
      </right>
      <top style="hair">
        <color rgb="FFD9D9D9"/>
      </top>
      <bottom style="medium">
        <color rgb="FF38761D"/>
      </bottom>
    </border>
    <border>
      <left style="hair">
        <color rgb="FFD9D9D9"/>
      </left>
      <top style="hair">
        <color rgb="FFD9D9D9"/>
      </top>
      <bottom style="medium">
        <color rgb="FF38761D"/>
      </bottom>
    </border>
    <border>
      <left style="hair">
        <color rgb="FFD9D9D9"/>
      </left>
      <right style="thin">
        <color rgb="FFCCCCCC"/>
      </right>
      <top style="hair">
        <color rgb="FFD9D9D9"/>
      </top>
      <bottom style="medium">
        <color rgb="FF38761D"/>
      </bottom>
    </border>
    <border>
      <bottom style="medium">
        <color rgb="FFC76121"/>
      </bottom>
    </border>
    <border>
      <right style="thin">
        <color rgb="FFD9D9D9"/>
      </right>
      <bottom style="medium">
        <color rgb="FFC76121"/>
      </bottom>
    </border>
    <border>
      <left style="thin">
        <color rgb="FFCCCCCC"/>
      </left>
      <right style="hair">
        <color rgb="FFD9D9D9"/>
      </right>
      <top style="hair">
        <color rgb="FFD9D9D9"/>
      </top>
      <bottom style="medium">
        <color rgb="FFB45F06"/>
      </bottom>
    </border>
    <border>
      <left style="hair">
        <color rgb="FFD9D9D9"/>
      </left>
      <right style="hair">
        <color rgb="FFD9D9D9"/>
      </right>
      <top style="hair">
        <color rgb="FFD9D9D9"/>
      </top>
      <bottom style="medium">
        <color rgb="FFB45F06"/>
      </bottom>
    </border>
    <border>
      <left style="hair">
        <color rgb="FFD9D9D9"/>
      </left>
      <top style="hair">
        <color rgb="FFD9D9D9"/>
      </top>
      <bottom style="medium">
        <color rgb="FFB45F06"/>
      </bottom>
    </border>
    <border>
      <left style="hair">
        <color rgb="FFD9D9D9"/>
      </left>
      <right style="thin">
        <color rgb="FFCCCCCC"/>
      </right>
      <top style="hair">
        <color rgb="FFD9D9D9"/>
      </top>
      <bottom style="medium">
        <color rgb="FFB45F06"/>
      </bottom>
    </border>
    <border>
      <bottom style="medium">
        <color rgb="FF38761D"/>
      </bottom>
    </border>
    <border>
      <right style="thin">
        <color rgb="FFD9D9D9"/>
      </right>
      <bottom style="medium">
        <color rgb="FF38761D"/>
      </bottom>
    </border>
    <border>
      <bottom style="medium">
        <color rgb="FF351C75"/>
      </bottom>
    </border>
    <border>
      <left style="thin">
        <color rgb="FFCCCCCC"/>
      </left>
      <right style="hair">
        <color rgb="FFD9D9D9"/>
      </right>
      <top style="hair">
        <color rgb="FFD9D9D9"/>
      </top>
      <bottom style="medium">
        <color rgb="FF351C75"/>
      </bottom>
    </border>
    <border>
      <left style="hair">
        <color rgb="FFD9D9D9"/>
      </left>
      <right style="hair">
        <color rgb="FFD9D9D9"/>
      </right>
      <top style="hair">
        <color rgb="FFD9D9D9"/>
      </top>
      <bottom style="medium">
        <color rgb="FF351C75"/>
      </bottom>
    </border>
    <border>
      <left style="hair">
        <color rgb="FFD9D9D9"/>
      </left>
      <top style="hair">
        <color rgb="FFD9D9D9"/>
      </top>
      <bottom style="medium">
        <color rgb="FF351C75"/>
      </bottom>
    </border>
    <border>
      <left style="hair">
        <color rgb="FFD9D9D9"/>
      </left>
      <right style="thin">
        <color rgb="FFCCCCCC"/>
      </right>
      <top style="hair">
        <color rgb="FFD9D9D9"/>
      </top>
      <bottom style="medium">
        <color rgb="FF351C75"/>
      </bottom>
    </border>
    <border>
      <left style="thin">
        <color rgb="FFB7B7B7"/>
      </left>
    </border>
    <border>
      <right style="thin">
        <color rgb="FFCCCCCC"/>
      </right>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bottom style="thin">
        <color rgb="FFB7B7B7"/>
      </bottom>
    </border>
    <border>
      <left style="thin">
        <color rgb="FFB7B7B7"/>
      </left>
      <right style="hair">
        <color rgb="FFB7B7B7"/>
      </right>
      <bottom style="hair">
        <color rgb="FFB7B7B7"/>
      </bottom>
    </border>
    <border>
      <left style="hair">
        <color rgb="FFB7B7B7"/>
      </left>
      <right style="hair">
        <color rgb="FFB7B7B7"/>
      </right>
      <bottom style="hair">
        <color rgb="FFB7B7B7"/>
      </bottom>
    </border>
    <border>
      <left style="hair">
        <color rgb="FFB7B7B7"/>
      </left>
      <right style="thin">
        <color rgb="FFB7B7B7"/>
      </right>
      <bottom style="hair">
        <color rgb="FFB7B7B7"/>
      </bottom>
    </border>
    <border>
      <left style="thin">
        <color rgb="FFB7B7B7"/>
      </left>
      <right style="hair">
        <color rgb="FFB7B7B7"/>
      </right>
      <top style="hair">
        <color rgb="FFB7B7B7"/>
      </top>
      <bottom style="hair">
        <color rgb="FFB7B7B7"/>
      </bottom>
    </border>
    <border>
      <left style="hair">
        <color rgb="FFB7B7B7"/>
      </left>
      <right style="hair">
        <color rgb="FFB7B7B7"/>
      </right>
      <top style="hair">
        <color rgb="FFB7B7B7"/>
      </top>
      <bottom style="hair">
        <color rgb="FFB7B7B7"/>
      </bottom>
    </border>
    <border>
      <left style="hair">
        <color rgb="FFB7B7B7"/>
      </left>
      <right style="thin">
        <color rgb="FFB7B7B7"/>
      </right>
      <top style="hair">
        <color rgb="FFB7B7B7"/>
      </top>
      <bottom style="hair">
        <color rgb="FFB7B7B7"/>
      </bottom>
    </border>
    <border>
      <left style="thin">
        <color rgb="FFB7B7B7"/>
      </left>
      <right style="hair">
        <color rgb="FFB7B7B7"/>
      </right>
      <top style="hair">
        <color rgb="FFB7B7B7"/>
      </top>
    </border>
    <border>
      <left style="hair">
        <color rgb="FFB7B7B7"/>
      </left>
      <right style="hair">
        <color rgb="FFB7B7B7"/>
      </right>
      <top style="hair">
        <color rgb="FFB7B7B7"/>
      </top>
    </border>
    <border>
      <left style="hair">
        <color rgb="FFB7B7B7"/>
      </left>
      <right style="thin">
        <color rgb="FFB7B7B7"/>
      </right>
      <top style="hair">
        <color rgb="FFB7B7B7"/>
      </top>
    </border>
    <border>
      <right/>
    </border>
    <border>
      <right/>
      <bottom style="thin">
        <color rgb="FF000000"/>
      </bottom>
    </border>
    <border>
      <left style="thin">
        <color rgb="FF000000"/>
      </left>
      <right/>
      <bottom style="thin">
        <color rgb="FF000000"/>
      </bottom>
    </border>
    <border>
      <left style="thin">
        <color rgb="FF000000"/>
      </left>
      <top style="dotted">
        <color rgb="FF000000"/>
      </top>
    </border>
    <border>
      <top style="dotted">
        <color rgb="FF000000"/>
      </top>
    </border>
    <border>
      <right style="thin">
        <color rgb="FF000000"/>
      </right>
      <top style="dotted">
        <color rgb="FF000000"/>
      </top>
    </border>
  </borders>
  <cellStyleXfs count="1">
    <xf borderId="0" fillId="0" fontId="0" numFmtId="0" applyAlignment="1" applyFont="1"/>
  </cellStyleXfs>
  <cellXfs count="439">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14" xfId="0" applyFont="1" applyNumberFormat="1"/>
    <xf borderId="0" fillId="0" fontId="1" numFmtId="0" xfId="0" applyAlignment="1" applyFont="1">
      <alignment readingOrder="0"/>
    </xf>
    <xf borderId="0" fillId="0" fontId="1" numFmtId="14" xfId="0" applyAlignment="1" applyFont="1" applyNumberFormat="1">
      <alignment readingOrder="0"/>
    </xf>
    <xf borderId="0" fillId="0" fontId="1" numFmtId="0" xfId="0" applyFont="1"/>
    <xf borderId="1" fillId="0" fontId="1" numFmtId="0" xfId="0" applyAlignment="1" applyBorder="1" applyFont="1">
      <alignment readingOrder="0"/>
    </xf>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6" fillId="0" fontId="1" numFmtId="0" xfId="0" applyBorder="1" applyFont="1"/>
    <xf borderId="7" fillId="0" fontId="1" numFmtId="0" xfId="0" applyBorder="1" applyFont="1"/>
    <xf borderId="8" fillId="0" fontId="1" numFmtId="0" xfId="0" applyBorder="1" applyFont="1"/>
    <xf borderId="7" fillId="0" fontId="1" numFmtId="0" xfId="0" applyAlignment="1" applyBorder="1" applyFont="1">
      <alignment readingOrder="0"/>
    </xf>
    <xf borderId="7" fillId="0" fontId="2" numFmtId="0" xfId="0" applyAlignment="1" applyBorder="1" applyFont="1">
      <alignment horizontal="center" readingOrder="0" vertical="center"/>
    </xf>
    <xf borderId="9" fillId="0" fontId="1" numFmtId="0" xfId="0" applyAlignment="1" applyBorder="1" applyFont="1">
      <alignment readingOrder="0"/>
    </xf>
    <xf borderId="9" fillId="2" fontId="1" numFmtId="0" xfId="0" applyAlignment="1" applyBorder="1" applyFill="1" applyFont="1">
      <alignment readingOrder="0"/>
    </xf>
    <xf borderId="9" fillId="3" fontId="1" numFmtId="0" xfId="0" applyAlignment="1" applyBorder="1" applyFill="1" applyFont="1">
      <alignment readingOrder="0"/>
    </xf>
    <xf borderId="9" fillId="4" fontId="1" numFmtId="0" xfId="0" applyAlignment="1" applyBorder="1" applyFill="1" applyFont="1">
      <alignment readingOrder="0"/>
    </xf>
    <xf borderId="7" fillId="0" fontId="3" numFmtId="0" xfId="0" applyAlignment="1" applyBorder="1" applyFont="1">
      <alignment horizontal="center" vertical="center"/>
    </xf>
    <xf borderId="10" fillId="0" fontId="4" numFmtId="0" xfId="0" applyAlignment="1" applyBorder="1" applyFont="1">
      <alignment vertical="bottom"/>
    </xf>
    <xf borderId="10" fillId="0" fontId="4" numFmtId="0" xfId="0" applyBorder="1" applyFont="1"/>
    <xf borderId="9" fillId="0" fontId="1" numFmtId="0" xfId="0" applyBorder="1" applyFont="1"/>
    <xf borderId="9" fillId="2" fontId="1" numFmtId="0" xfId="0" applyBorder="1" applyFont="1"/>
    <xf borderId="9" fillId="3" fontId="1" numFmtId="0" xfId="0" applyBorder="1" applyFont="1"/>
    <xf borderId="9" fillId="4" fontId="1" numFmtId="0" xfId="0" applyBorder="1" applyFont="1"/>
    <xf borderId="0" fillId="0" fontId="2" numFmtId="0" xfId="0" applyAlignment="1" applyFont="1">
      <alignment horizontal="center" readingOrder="0" vertical="center"/>
    </xf>
    <xf borderId="11" fillId="0" fontId="1" numFmtId="0" xfId="0" applyAlignment="1" applyBorder="1" applyFont="1">
      <alignment readingOrder="0"/>
    </xf>
    <xf borderId="10" fillId="0" fontId="1" numFmtId="0" xfId="0" applyBorder="1" applyFont="1"/>
    <xf borderId="12" fillId="0" fontId="1" numFmtId="0" xfId="0" applyBorder="1" applyFont="1"/>
    <xf borderId="4" fillId="0" fontId="1" numFmtId="0" xfId="0" applyAlignment="1" applyBorder="1" applyFont="1">
      <alignment readingOrder="0"/>
    </xf>
    <xf borderId="0" fillId="0" fontId="5" numFmtId="0" xfId="0" applyAlignment="1" applyFont="1">
      <alignment horizontal="center" readingOrder="0" vertical="center"/>
    </xf>
    <xf borderId="2" fillId="0" fontId="1" numFmtId="0" xfId="0" applyAlignment="1" applyBorder="1" applyFont="1">
      <alignment readingOrder="0"/>
    </xf>
    <xf borderId="0" fillId="0" fontId="6" numFmtId="0" xfId="0" applyAlignment="1" applyFont="1">
      <alignment horizontal="center" readingOrder="0" vertical="center"/>
    </xf>
    <xf borderId="0" fillId="0" fontId="4" numFmtId="0" xfId="0" applyAlignment="1" applyFont="1">
      <alignment horizontal="right" vertical="bottom"/>
    </xf>
    <xf borderId="0" fillId="0" fontId="7" numFmtId="0" xfId="0" applyAlignment="1" applyFont="1">
      <alignment horizontal="right" vertical="bottom"/>
    </xf>
    <xf borderId="0" fillId="0" fontId="8" numFmtId="0" xfId="0" applyAlignment="1" applyFont="1">
      <alignment horizontal="right" vertical="bottom"/>
    </xf>
    <xf borderId="0" fillId="0" fontId="3" numFmtId="0" xfId="0" applyAlignment="1" applyFont="1">
      <alignment horizontal="center" vertical="center"/>
    </xf>
    <xf borderId="1" fillId="0" fontId="9" numFmtId="0" xfId="0" applyAlignment="1" applyBorder="1" applyFont="1">
      <alignment horizontal="center" vertical="center"/>
    </xf>
    <xf borderId="2" fillId="0" fontId="10" numFmtId="0" xfId="0" applyBorder="1" applyFont="1"/>
    <xf borderId="3" fillId="0" fontId="11" numFmtId="0" xfId="0" applyAlignment="1" applyBorder="1" applyFont="1">
      <alignment vertical="bottom"/>
    </xf>
    <xf borderId="2" fillId="0" fontId="4" numFmtId="0" xfId="0" applyAlignment="1" applyBorder="1" applyFont="1">
      <alignment vertical="bottom"/>
    </xf>
    <xf borderId="3" fillId="0" fontId="4" numFmtId="0" xfId="0" applyAlignment="1" applyBorder="1" applyFont="1">
      <alignment vertical="bottom"/>
    </xf>
    <xf borderId="4" fillId="0" fontId="10" numFmtId="0" xfId="0" applyBorder="1" applyFont="1"/>
    <xf borderId="5" fillId="0" fontId="4" numFmtId="0" xfId="0" applyAlignment="1" applyBorder="1" applyFont="1">
      <alignment vertical="bottom"/>
    </xf>
    <xf borderId="0" fillId="0" fontId="4" numFmtId="0" xfId="0" applyAlignment="1" applyFont="1">
      <alignment vertical="bottom"/>
    </xf>
    <xf borderId="0" fillId="0" fontId="6" numFmtId="0" xfId="0" applyAlignment="1" applyFont="1">
      <alignment horizontal="center" vertical="center"/>
    </xf>
    <xf borderId="4" fillId="0" fontId="12" numFmtId="0" xfId="0" applyAlignment="1" applyBorder="1" applyFont="1">
      <alignment horizontal="center" vertical="center"/>
    </xf>
    <xf borderId="0" fillId="0" fontId="12" numFmtId="0" xfId="0" applyAlignment="1" applyFont="1">
      <alignment horizontal="center" vertical="center"/>
    </xf>
    <xf borderId="5" fillId="0" fontId="12" numFmtId="0" xfId="0" applyAlignment="1" applyBorder="1" applyFont="1">
      <alignment horizontal="center" vertical="center"/>
    </xf>
    <xf borderId="5" fillId="0" fontId="10" numFmtId="0" xfId="0" applyBorder="1" applyFont="1"/>
    <xf borderId="6" fillId="0" fontId="10" numFmtId="0" xfId="0" applyBorder="1" applyFont="1"/>
    <xf borderId="7" fillId="0" fontId="10" numFmtId="0" xfId="0" applyBorder="1" applyFont="1"/>
    <xf borderId="8" fillId="0" fontId="10" numFmtId="0" xfId="0" applyBorder="1" applyFont="1"/>
    <xf borderId="7" fillId="0" fontId="4" numFmtId="0" xfId="0" applyAlignment="1" applyBorder="1" applyFont="1">
      <alignment vertical="bottom"/>
    </xf>
    <xf borderId="8" fillId="0" fontId="8" numFmtId="0" xfId="0" applyAlignment="1" applyBorder="1" applyFont="1">
      <alignment horizontal="right" vertical="bottom"/>
    </xf>
    <xf borderId="1" fillId="0" fontId="13" numFmtId="0" xfId="0" applyAlignment="1" applyBorder="1" applyFont="1">
      <alignment horizontal="center" vertical="center"/>
    </xf>
    <xf borderId="3" fillId="0" fontId="14" numFmtId="0" xfId="0" applyAlignment="1" applyBorder="1" applyFont="1">
      <alignment vertical="bottom"/>
    </xf>
    <xf borderId="4" fillId="0" fontId="15" numFmtId="0" xfId="0" applyAlignment="1" applyBorder="1" applyFont="1">
      <alignment horizontal="center" vertical="center"/>
    </xf>
    <xf borderId="0" fillId="0" fontId="15" numFmtId="0" xfId="0" applyAlignment="1" applyFont="1">
      <alignment horizontal="center" vertical="center"/>
    </xf>
    <xf borderId="5" fillId="0" fontId="15" numFmtId="0" xfId="0" applyAlignment="1" applyBorder="1" applyFont="1">
      <alignment horizontal="center" vertical="center"/>
    </xf>
    <xf borderId="0" fillId="0" fontId="16" numFmtId="0" xfId="0" applyAlignment="1" applyFont="1">
      <alignment readingOrder="0"/>
    </xf>
    <xf borderId="0" fillId="0" fontId="1" numFmtId="0" xfId="0" applyAlignment="1" applyFont="1">
      <alignment readingOrder="0"/>
    </xf>
    <xf borderId="0" fillId="0" fontId="17" numFmtId="0" xfId="0" applyFont="1"/>
    <xf borderId="1" fillId="0" fontId="5"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4" numFmtId="0" xfId="0" applyAlignment="1" applyBorder="1" applyFont="1">
      <alignment horizontal="right" vertical="bottom"/>
    </xf>
    <xf borderId="2" fillId="0" fontId="7" numFmtId="0" xfId="0" applyAlignment="1" applyBorder="1" applyFont="1">
      <alignment horizontal="right" vertical="bottom"/>
    </xf>
    <xf borderId="2" fillId="0" fontId="8" numFmtId="0" xfId="0" applyAlignment="1" applyBorder="1" applyFont="1">
      <alignment horizontal="right" vertical="bottom"/>
    </xf>
    <xf borderId="4" fillId="0" fontId="5" numFmtId="0" xfId="0" applyAlignment="1" applyBorder="1" applyFont="1">
      <alignment horizontal="center" readingOrder="0" vertical="center"/>
    </xf>
    <xf borderId="4" fillId="0" fontId="6" numFmtId="0" xfId="0" applyAlignment="1" applyBorder="1" applyFont="1">
      <alignment horizontal="center" vertical="center"/>
    </xf>
    <xf borderId="0" fillId="0" fontId="8" numFmtId="0" xfId="0" applyAlignment="1" applyFont="1">
      <alignment vertical="bottom"/>
    </xf>
    <xf borderId="1" fillId="0" fontId="6" numFmtId="0" xfId="0" applyAlignment="1" applyBorder="1" applyFont="1">
      <alignment horizontal="center" vertical="center"/>
    </xf>
    <xf borderId="3" fillId="0" fontId="1" numFmtId="0" xfId="0" applyAlignment="1" applyBorder="1" applyFont="1">
      <alignment readingOrder="0"/>
    </xf>
    <xf borderId="0" fillId="0" fontId="18" numFmtId="0" xfId="0" applyAlignment="1" applyFont="1">
      <alignment horizontal="center" vertical="center"/>
    </xf>
    <xf borderId="4" fillId="0" fontId="18" numFmtId="0" xfId="0" applyAlignment="1" applyBorder="1" applyFont="1">
      <alignment horizontal="center" vertical="center"/>
    </xf>
    <xf borderId="5" fillId="0" fontId="19" numFmtId="0" xfId="0" applyAlignment="1" applyBorder="1" applyFont="1">
      <alignment horizontal="right"/>
    </xf>
    <xf borderId="0" fillId="0" fontId="19" numFmtId="0" xfId="0" applyAlignment="1" applyFont="1">
      <alignment horizontal="right"/>
    </xf>
    <xf borderId="8" fillId="0" fontId="19" numFmtId="0" xfId="0" applyAlignment="1" applyBorder="1" applyFont="1">
      <alignment horizontal="right"/>
    </xf>
    <xf borderId="3" fillId="0" fontId="4" numFmtId="0" xfId="0" applyAlignment="1" applyBorder="1" applyFont="1">
      <alignment vertical="bottom"/>
    </xf>
    <xf borderId="0" fillId="0" fontId="4" numFmtId="0" xfId="0" applyAlignment="1" applyFont="1">
      <alignment horizontal="right" vertical="bottom"/>
    </xf>
    <xf borderId="4" fillId="0" fontId="4" numFmtId="0" xfId="0" applyAlignment="1" applyBorder="1" applyFont="1">
      <alignment horizontal="right" vertical="bottom"/>
    </xf>
    <xf borderId="5" fillId="0" fontId="8" numFmtId="0" xfId="0" applyAlignment="1" applyBorder="1" applyFont="1">
      <alignment horizontal="right" vertical="bottom"/>
    </xf>
    <xf borderId="0" fillId="0" fontId="8" numFmtId="0" xfId="0" applyAlignment="1" applyFont="1">
      <alignment horizontal="right" vertical="bottom"/>
    </xf>
    <xf borderId="0" fillId="5" fontId="20" numFmtId="0" xfId="0" applyFill="1" applyFont="1"/>
    <xf borderId="0" fillId="5" fontId="21" numFmtId="0" xfId="0" applyFont="1"/>
    <xf borderId="1" fillId="0" fontId="22" numFmtId="0" xfId="0" applyAlignment="1" applyBorder="1" applyFont="1">
      <alignment horizontal="center" readingOrder="0" vertical="center"/>
    </xf>
    <xf borderId="3" fillId="0" fontId="10" numFmtId="0" xfId="0" applyBorder="1" applyFont="1"/>
    <xf borderId="1" fillId="0" fontId="1" numFmtId="0" xfId="0" applyBorder="1" applyFont="1"/>
    <xf borderId="13" fillId="0" fontId="10" numFmtId="0" xfId="0" applyBorder="1" applyFont="1"/>
    <xf borderId="14" fillId="0" fontId="10" numFmtId="0" xfId="0" applyBorder="1" applyFont="1"/>
    <xf borderId="1" fillId="3" fontId="1" numFmtId="0" xfId="0" applyBorder="1" applyFont="1"/>
    <xf borderId="2" fillId="3" fontId="1" numFmtId="0" xfId="0" applyBorder="1" applyFont="1"/>
    <xf borderId="3" fillId="3" fontId="1" numFmtId="0" xfId="0" applyBorder="1" applyFont="1"/>
    <xf borderId="1" fillId="4" fontId="1" numFmtId="0" xfId="0" applyBorder="1" applyFont="1"/>
    <xf borderId="2" fillId="4" fontId="1" numFmtId="0" xfId="0" applyBorder="1" applyFont="1"/>
    <xf borderId="3" fillId="4" fontId="1" numFmtId="0" xfId="0" applyBorder="1" applyFont="1"/>
    <xf borderId="4" fillId="3" fontId="1" numFmtId="0" xfId="0" applyBorder="1" applyFont="1"/>
    <xf borderId="0" fillId="3" fontId="23" numFmtId="0" xfId="0" applyAlignment="1" applyFont="1">
      <alignment readingOrder="0"/>
    </xf>
    <xf borderId="0" fillId="3" fontId="1" numFmtId="0" xfId="0" applyFont="1"/>
    <xf borderId="5" fillId="3" fontId="1" numFmtId="0" xfId="0" applyBorder="1" applyFont="1"/>
    <xf borderId="4" fillId="4" fontId="1" numFmtId="0" xfId="0" applyBorder="1" applyFont="1"/>
    <xf borderId="0" fillId="4" fontId="19" numFmtId="0" xfId="0" applyAlignment="1" applyFont="1">
      <alignment readingOrder="0"/>
    </xf>
    <xf borderId="0" fillId="4" fontId="1" numFmtId="0" xfId="0" applyFont="1"/>
    <xf borderId="5" fillId="4" fontId="1" numFmtId="0" xfId="0" applyBorder="1" applyFont="1"/>
    <xf borderId="6" fillId="3" fontId="1" numFmtId="0" xfId="0" applyBorder="1" applyFont="1"/>
    <xf borderId="7" fillId="3" fontId="1" numFmtId="0" xfId="0" applyBorder="1" applyFont="1"/>
    <xf borderId="8" fillId="3" fontId="1" numFmtId="0" xfId="0" applyBorder="1" applyFont="1"/>
    <xf borderId="6" fillId="4" fontId="1" numFmtId="0" xfId="0" applyBorder="1" applyFont="1"/>
    <xf borderId="7" fillId="4" fontId="1" numFmtId="0" xfId="0" applyBorder="1" applyFont="1"/>
    <xf borderId="8" fillId="4" fontId="1" numFmtId="0" xfId="0" applyBorder="1" applyFont="1"/>
    <xf borderId="1" fillId="0" fontId="24" numFmtId="0" xfId="0" applyAlignment="1" applyBorder="1" applyFont="1">
      <alignment horizontal="center" vertical="center"/>
    </xf>
    <xf borderId="15" fillId="0" fontId="1" numFmtId="0" xfId="0" applyBorder="1" applyFont="1"/>
    <xf borderId="1" fillId="5" fontId="25" numFmtId="0" xfId="0" applyAlignment="1" applyBorder="1" applyFont="1">
      <alignment horizontal="center" vertical="center"/>
    </xf>
    <xf borderId="1" fillId="5" fontId="15" numFmtId="0" xfId="0" applyAlignment="1" applyBorder="1" applyFont="1">
      <alignment horizontal="center" vertical="center"/>
    </xf>
    <xf borderId="16" fillId="0" fontId="1" numFmtId="0" xfId="0" applyBorder="1" applyFont="1"/>
    <xf borderId="17" fillId="0" fontId="1" numFmtId="0" xfId="0" applyBorder="1" applyFont="1"/>
    <xf borderId="8" fillId="5" fontId="26" numFmtId="0" xfId="0" applyAlignment="1" applyBorder="1" applyFont="1">
      <alignment horizontal="right"/>
    </xf>
    <xf borderId="8" fillId="3" fontId="26" numFmtId="0" xfId="0" applyAlignment="1" applyBorder="1" applyFont="1">
      <alignment horizontal="right"/>
    </xf>
    <xf borderId="8" fillId="4" fontId="26" numFmtId="0" xfId="0" applyAlignment="1" applyBorder="1" applyFont="1">
      <alignment horizontal="right"/>
    </xf>
    <xf borderId="0" fillId="0" fontId="27" numFmtId="0" xfId="0" applyAlignment="1" applyFont="1">
      <alignment horizontal="center"/>
    </xf>
    <xf borderId="4" fillId="0" fontId="4" numFmtId="0" xfId="0" applyAlignment="1" applyBorder="1" applyFont="1">
      <alignment vertical="bottom"/>
    </xf>
    <xf borderId="7" fillId="0" fontId="4" numFmtId="0" xfId="0" applyAlignment="1" applyBorder="1" applyFont="1">
      <alignment horizontal="right" vertical="bottom"/>
    </xf>
    <xf borderId="7" fillId="0" fontId="7" numFmtId="0" xfId="0" applyAlignment="1" applyBorder="1" applyFont="1">
      <alignment horizontal="right" vertical="bottom"/>
    </xf>
    <xf borderId="7" fillId="0" fontId="8" numFmtId="0" xfId="0" applyAlignment="1" applyBorder="1" applyFont="1">
      <alignment horizontal="right" vertical="bottom"/>
    </xf>
    <xf borderId="7" fillId="0" fontId="8" numFmtId="0" xfId="0" applyAlignment="1" applyBorder="1" applyFont="1">
      <alignment vertical="bottom"/>
    </xf>
    <xf borderId="0" fillId="0" fontId="28" numFmtId="0" xfId="0" applyAlignment="1" applyFont="1">
      <alignment horizontal="center" vertical="center"/>
    </xf>
    <xf borderId="0" fillId="0" fontId="29" numFmtId="0" xfId="0" applyAlignment="1" applyFont="1">
      <alignment horizontal="left" vertical="center"/>
    </xf>
    <xf borderId="4" fillId="0" fontId="30" numFmtId="0" xfId="0" applyAlignment="1" applyBorder="1" applyFont="1">
      <alignment horizontal="center" vertical="center"/>
    </xf>
    <xf borderId="0" fillId="0" fontId="30" numFmtId="0" xfId="0" applyAlignment="1" applyFont="1">
      <alignment horizontal="center" vertical="center"/>
    </xf>
    <xf borderId="5" fillId="0" fontId="30" numFmtId="0" xfId="0" applyAlignment="1" applyBorder="1" applyFont="1">
      <alignment horizontal="center" vertical="center"/>
    </xf>
    <xf borderId="0" fillId="0" fontId="31" numFmtId="0" xfId="0" applyAlignment="1" applyFont="1">
      <alignment horizontal="right"/>
    </xf>
    <xf borderId="0" fillId="5" fontId="32" numFmtId="0" xfId="0" applyAlignment="1" applyFont="1">
      <alignment horizontal="right"/>
    </xf>
    <xf borderId="0" fillId="0" fontId="28" numFmtId="0" xfId="0" applyAlignment="1" applyFont="1">
      <alignment horizontal="center" readingOrder="0" vertical="center"/>
    </xf>
    <xf borderId="7" fillId="2" fontId="1" numFmtId="0" xfId="0" applyAlignment="1" applyBorder="1" applyFont="1">
      <alignment readingOrder="0"/>
    </xf>
    <xf borderId="7" fillId="3" fontId="1" numFmtId="0" xfId="0" applyAlignment="1" applyBorder="1" applyFont="1">
      <alignment readingOrder="0"/>
    </xf>
    <xf borderId="7" fillId="4" fontId="1" numFmtId="0" xfId="0" applyAlignment="1" applyBorder="1" applyFont="1">
      <alignment readingOrder="0"/>
    </xf>
    <xf borderId="7" fillId="2" fontId="1" numFmtId="0" xfId="0" applyBorder="1" applyFont="1"/>
    <xf borderId="6" fillId="0" fontId="6" numFmtId="0" xfId="0" applyAlignment="1" applyBorder="1" applyFont="1">
      <alignment horizontal="center" vertical="center"/>
    </xf>
    <xf borderId="7" fillId="0" fontId="6" numFmtId="0" xfId="0" applyAlignment="1" applyBorder="1" applyFont="1">
      <alignment horizontal="center" vertical="center"/>
    </xf>
    <xf borderId="0" fillId="0" fontId="9" numFmtId="0" xfId="0" applyAlignment="1" applyFont="1">
      <alignment horizontal="center" vertical="center"/>
    </xf>
    <xf borderId="0" fillId="0" fontId="13" numFmtId="0" xfId="0" applyAlignment="1" applyFont="1">
      <alignment horizontal="center" vertical="center"/>
    </xf>
    <xf borderId="0" fillId="0" fontId="1" numFmtId="0" xfId="0" applyAlignment="1" applyFont="1">
      <alignment horizontal="right" readingOrder="0"/>
    </xf>
    <xf borderId="0" fillId="5" fontId="33" numFmtId="0" xfId="0" applyAlignment="1" applyFont="1">
      <alignment horizontal="left" readingOrder="0"/>
    </xf>
    <xf borderId="7" fillId="0" fontId="1" numFmtId="0" xfId="0" applyAlignment="1" applyBorder="1" applyFont="1">
      <alignment horizontal="right" readingOrder="0"/>
    </xf>
    <xf borderId="7" fillId="5" fontId="33" numFmtId="0" xfId="0" applyAlignment="1" applyBorder="1" applyFont="1">
      <alignment horizontal="left" readingOrder="0"/>
    </xf>
    <xf borderId="0" fillId="0" fontId="1" numFmtId="0" xfId="0" applyAlignment="1" applyFont="1">
      <alignment horizontal="center" readingOrder="0" vertical="center"/>
    </xf>
    <xf borderId="1" fillId="0" fontId="4" numFmtId="0" xfId="0" applyAlignment="1" applyBorder="1" applyFont="1">
      <alignment vertical="bottom"/>
    </xf>
    <xf borderId="6" fillId="0" fontId="4" numFmtId="0" xfId="0" applyAlignment="1" applyBorder="1" applyFont="1">
      <alignment vertical="bottom"/>
    </xf>
    <xf borderId="8" fillId="0" fontId="4" numFmtId="0" xfId="0" applyAlignment="1" applyBorder="1" applyFont="1">
      <alignment vertical="bottom"/>
    </xf>
    <xf borderId="18" fillId="6" fontId="1" numFmtId="0" xfId="0" applyAlignment="1" applyBorder="1" applyFill="1" applyFont="1">
      <alignment readingOrder="0"/>
    </xf>
    <xf borderId="18" fillId="6" fontId="1" numFmtId="0" xfId="0" applyBorder="1" applyFont="1"/>
    <xf borderId="0" fillId="6" fontId="1" numFmtId="0" xfId="0" applyFont="1"/>
    <xf borderId="0" fillId="6" fontId="1" numFmtId="0" xfId="0" applyAlignment="1" applyFont="1">
      <alignment readingOrder="0"/>
    </xf>
    <xf borderId="1" fillId="0" fontId="1" numFmtId="0" xfId="0" applyAlignment="1" applyBorder="1" applyFont="1">
      <alignment horizontal="center" readingOrder="0" vertical="center"/>
    </xf>
    <xf borderId="13" fillId="0" fontId="1" numFmtId="0" xfId="0" applyBorder="1" applyFont="1"/>
    <xf borderId="18" fillId="0" fontId="1" numFmtId="0" xfId="0" applyBorder="1" applyFont="1"/>
    <xf borderId="14" fillId="0" fontId="1" numFmtId="0" xfId="0" applyBorder="1" applyFont="1"/>
    <xf borderId="13" fillId="0" fontId="1" numFmtId="0" xfId="0" applyAlignment="1" applyBorder="1" applyFont="1">
      <alignment readingOrder="0"/>
    </xf>
    <xf borderId="6" fillId="0" fontId="1" numFmtId="0" xfId="0" applyAlignment="1" applyBorder="1" applyFont="1">
      <alignment readingOrder="0"/>
    </xf>
    <xf borderId="0" fillId="6" fontId="18" numFmtId="0" xfId="0" applyAlignment="1" applyFont="1">
      <alignment horizontal="center" vertical="center"/>
    </xf>
    <xf borderId="0" fillId="6" fontId="4" numFmtId="0" xfId="0" applyAlignment="1" applyFont="1">
      <alignment vertical="bottom"/>
    </xf>
    <xf borderId="0" fillId="6" fontId="4" numFmtId="0" xfId="0" applyAlignment="1" applyFont="1">
      <alignment horizontal="right" vertical="bottom"/>
    </xf>
    <xf borderId="1" fillId="6" fontId="1" numFmtId="0" xfId="0" applyAlignment="1" applyBorder="1" applyFont="1">
      <alignment readingOrder="0"/>
    </xf>
    <xf borderId="2" fillId="6" fontId="1" numFmtId="0" xfId="0" applyBorder="1" applyFont="1"/>
    <xf borderId="1" fillId="6" fontId="1" numFmtId="0" xfId="0" applyBorder="1" applyFont="1"/>
    <xf borderId="3" fillId="6" fontId="1" numFmtId="0" xfId="0" applyBorder="1" applyFont="1"/>
    <xf borderId="2" fillId="6" fontId="1" numFmtId="0" xfId="0" applyAlignment="1" applyBorder="1" applyFont="1">
      <alignment readingOrder="0"/>
    </xf>
    <xf borderId="5" fillId="6" fontId="1" numFmtId="0" xfId="0" applyBorder="1" applyFont="1"/>
    <xf borderId="4" fillId="6" fontId="1" numFmtId="0" xfId="0" applyAlignment="1" applyBorder="1" applyFont="1">
      <alignment readingOrder="0"/>
    </xf>
    <xf borderId="4" fillId="6" fontId="1" numFmtId="0" xfId="0" applyBorder="1" applyFont="1"/>
    <xf borderId="0" fillId="6" fontId="1" numFmtId="0" xfId="0" applyAlignment="1" applyFont="1">
      <alignment horizontal="center" readingOrder="0" vertical="center"/>
    </xf>
    <xf borderId="4" fillId="6" fontId="1" numFmtId="0" xfId="0" applyAlignment="1" applyBorder="1" applyFont="1">
      <alignment horizontal="center" readingOrder="0" vertical="center"/>
    </xf>
    <xf borderId="2" fillId="0" fontId="1" numFmtId="0" xfId="0" applyAlignment="1" applyBorder="1" applyFont="1">
      <alignment horizontal="center" readingOrder="0" vertical="center"/>
    </xf>
    <xf borderId="3" fillId="0" fontId="1" numFmtId="0" xfId="0" applyAlignment="1" applyBorder="1" applyFont="1">
      <alignment horizontal="center" readingOrder="0" vertical="center"/>
    </xf>
    <xf borderId="5" fillId="0" fontId="1" numFmtId="0" xfId="0" applyAlignment="1" applyBorder="1" applyFont="1">
      <alignment horizontal="center" readingOrder="0" vertical="center"/>
    </xf>
    <xf borderId="6" fillId="6" fontId="1" numFmtId="0" xfId="0" applyAlignment="1" applyBorder="1" applyFont="1">
      <alignment readingOrder="0"/>
    </xf>
    <xf borderId="7" fillId="6" fontId="1" numFmtId="0" xfId="0" applyBorder="1" applyFont="1"/>
    <xf borderId="8" fillId="6" fontId="1" numFmtId="0" xfId="0" applyBorder="1" applyFont="1"/>
    <xf borderId="7" fillId="0" fontId="1" numFmtId="0" xfId="0" applyAlignment="1" applyBorder="1" applyFont="1">
      <alignment horizontal="center" readingOrder="0" vertical="center"/>
    </xf>
    <xf borderId="0" fillId="0" fontId="34" numFmtId="0" xfId="0" applyAlignment="1" applyFont="1">
      <alignment vertical="center"/>
    </xf>
    <xf borderId="0" fillId="5" fontId="35" numFmtId="0" xfId="0" applyAlignment="1" applyFont="1">
      <alignment readingOrder="0" shrinkToFit="0" vertical="center" wrapText="0"/>
    </xf>
    <xf borderId="0" fillId="5" fontId="36" numFmtId="0" xfId="0" applyAlignment="1" applyFont="1">
      <alignment readingOrder="0" shrinkToFit="0" vertical="center" wrapText="0"/>
    </xf>
    <xf borderId="0" fillId="0" fontId="37" numFmtId="0" xfId="0" applyAlignment="1" applyFont="1">
      <alignment vertical="center"/>
    </xf>
    <xf borderId="0" fillId="5" fontId="36" numFmtId="0" xfId="0" applyAlignment="1" applyFont="1">
      <alignment horizontal="center" readingOrder="0" shrinkToFit="0" vertical="center" wrapText="0"/>
    </xf>
    <xf borderId="0" fillId="5" fontId="38" numFmtId="0" xfId="0" applyAlignment="1" applyFont="1">
      <alignment horizontal="center" shrinkToFit="0" vertical="center" wrapText="0"/>
    </xf>
    <xf borderId="0" fillId="5" fontId="38" numFmtId="0" xfId="0" applyAlignment="1" applyFont="1">
      <alignment readingOrder="0" shrinkToFit="0" vertical="center" wrapText="0"/>
    </xf>
    <xf borderId="0" fillId="0" fontId="38" numFmtId="0" xfId="0" applyAlignment="1" applyFont="1">
      <alignment horizontal="left" shrinkToFit="0" vertical="center" wrapText="0"/>
    </xf>
    <xf borderId="0" fillId="5" fontId="38" numFmtId="0" xfId="0" applyAlignment="1" applyFont="1">
      <alignment shrinkToFit="0" vertical="center" wrapText="0"/>
    </xf>
    <xf borderId="0" fillId="0" fontId="39" numFmtId="0" xfId="0" applyAlignment="1" applyFont="1">
      <alignment readingOrder="0" vertical="center"/>
    </xf>
    <xf borderId="19" fillId="5" fontId="40" numFmtId="0" xfId="0" applyAlignment="1" applyBorder="1" applyFont="1">
      <alignment readingOrder="0" shrinkToFit="0" vertical="center" wrapText="1"/>
    </xf>
    <xf borderId="19" fillId="0" fontId="10" numFmtId="0" xfId="0" applyBorder="1" applyFont="1"/>
    <xf borderId="19" fillId="5" fontId="41" numFmtId="0" xfId="0" applyAlignment="1" applyBorder="1" applyFont="1">
      <alignment readingOrder="0" shrinkToFit="0" vertical="center" wrapText="1"/>
    </xf>
    <xf borderId="19" fillId="5" fontId="42" numFmtId="0" xfId="0" applyAlignment="1" applyBorder="1" applyFont="1">
      <alignment readingOrder="0" shrinkToFit="0" vertical="center" wrapText="1"/>
    </xf>
    <xf borderId="0" fillId="5" fontId="43" numFmtId="0" xfId="0" applyAlignment="1" applyFont="1">
      <alignment readingOrder="0" shrinkToFit="0" vertical="center" wrapText="0"/>
    </xf>
    <xf borderId="0" fillId="0" fontId="44" numFmtId="0" xfId="0" applyAlignment="1" applyFont="1">
      <alignment horizontal="left" readingOrder="0" shrinkToFit="0" vertical="center" wrapText="0"/>
    </xf>
    <xf borderId="0" fillId="5" fontId="45" numFmtId="0" xfId="0" applyAlignment="1" applyFont="1">
      <alignment readingOrder="0" shrinkToFit="0" vertical="center" wrapText="0"/>
    </xf>
    <xf borderId="0" fillId="5" fontId="46" numFmtId="0" xfId="0" applyAlignment="1" applyFont="1">
      <alignment shrinkToFit="0" vertical="center" wrapText="0"/>
    </xf>
    <xf borderId="0" fillId="0" fontId="47" numFmtId="0" xfId="0" applyAlignment="1" applyFont="1">
      <alignment vertical="center"/>
    </xf>
    <xf borderId="0" fillId="0" fontId="48" numFmtId="0" xfId="0" applyAlignment="1" applyFont="1">
      <alignment horizontal="left" readingOrder="0" shrinkToFit="0" vertical="center" wrapText="0"/>
    </xf>
    <xf borderId="0" fillId="5" fontId="49" numFmtId="0" xfId="0" applyAlignment="1" applyFont="1">
      <alignment readingOrder="0" shrinkToFit="0" vertical="center" wrapText="0"/>
    </xf>
    <xf borderId="0" fillId="0" fontId="49" numFmtId="0" xfId="0" applyAlignment="1" applyFont="1">
      <alignment horizontal="left" readingOrder="0" vertical="center"/>
    </xf>
    <xf borderId="0" fillId="0" fontId="37" numFmtId="0" xfId="0" applyFont="1"/>
    <xf borderId="0" fillId="0" fontId="49" numFmtId="0" xfId="0" applyAlignment="1" applyFont="1">
      <alignment readingOrder="0" shrinkToFit="0" vertical="center" wrapText="0"/>
    </xf>
    <xf borderId="0" fillId="0" fontId="49" numFmtId="165" xfId="0" applyAlignment="1" applyFont="1" applyNumberFormat="1">
      <alignment horizontal="left" readingOrder="0" vertical="center"/>
    </xf>
    <xf borderId="0" fillId="0" fontId="49" numFmtId="0" xfId="0" applyFont="1"/>
    <xf borderId="0" fillId="0" fontId="34" numFmtId="0" xfId="0" applyFont="1"/>
    <xf borderId="0" fillId="0" fontId="50" numFmtId="0" xfId="0" applyAlignment="1" applyFont="1">
      <alignment vertical="center"/>
    </xf>
    <xf borderId="0" fillId="5" fontId="51" numFmtId="0" xfId="0" applyAlignment="1" applyFont="1">
      <alignment shrinkToFit="0" vertical="center" wrapText="0"/>
    </xf>
    <xf borderId="0" fillId="5" fontId="51" numFmtId="0" xfId="0" applyAlignment="1" applyFont="1">
      <alignment horizontal="center" shrinkToFit="0" vertical="center" wrapText="0"/>
    </xf>
    <xf borderId="0" fillId="0" fontId="51" numFmtId="0" xfId="0" applyAlignment="1" applyFont="1">
      <alignment shrinkToFit="0" vertical="center" wrapText="0"/>
    </xf>
    <xf borderId="0" fillId="7" fontId="52" numFmtId="0" xfId="0" applyAlignment="1" applyFill="1" applyFont="1">
      <alignment horizontal="center" readingOrder="0" shrinkToFit="0" vertical="center" wrapText="1"/>
    </xf>
    <xf borderId="0" fillId="7" fontId="52" numFmtId="0" xfId="0" applyAlignment="1" applyFont="1">
      <alignment horizontal="left" readingOrder="0" shrinkToFit="0" vertical="center" wrapText="1"/>
    </xf>
    <xf borderId="20" fillId="7" fontId="53" numFmtId="0" xfId="0" applyAlignment="1" applyBorder="1" applyFont="1">
      <alignment horizontal="center" readingOrder="0" shrinkToFit="0" vertical="center" wrapText="0"/>
    </xf>
    <xf borderId="21" fillId="0" fontId="10" numFmtId="0" xfId="0" applyBorder="1" applyFont="1"/>
    <xf borderId="0" fillId="0" fontId="54" numFmtId="0" xfId="0" applyAlignment="1" applyFont="1">
      <alignment vertical="center"/>
    </xf>
    <xf borderId="0" fillId="8" fontId="55" numFmtId="0" xfId="0" applyAlignment="1" applyFill="1" applyFont="1">
      <alignment horizontal="center" readingOrder="0" shrinkToFit="0" vertical="center" wrapText="1"/>
    </xf>
    <xf borderId="0" fillId="8" fontId="55" numFmtId="0" xfId="0" applyAlignment="1" applyFont="1">
      <alignment horizontal="left" readingOrder="0" shrinkToFit="0" vertical="center" wrapText="1"/>
    </xf>
    <xf borderId="22" fillId="9" fontId="56" numFmtId="0" xfId="0" applyAlignment="1" applyBorder="1" applyFill="1" applyFont="1">
      <alignment horizontal="center" readingOrder="0" shrinkToFit="0" vertical="center" wrapText="0"/>
    </xf>
    <xf borderId="23" fillId="0" fontId="10" numFmtId="0" xfId="0" applyBorder="1" applyFont="1"/>
    <xf borderId="23" fillId="8" fontId="56" numFmtId="0" xfId="0" applyAlignment="1" applyBorder="1" applyFont="1">
      <alignment horizontal="center" readingOrder="0" shrinkToFit="0" vertical="center" wrapText="0"/>
    </xf>
    <xf borderId="23" fillId="9" fontId="56" numFmtId="0" xfId="0" applyAlignment="1" applyBorder="1" applyFont="1">
      <alignment horizontal="center" readingOrder="0" shrinkToFit="0" vertical="center" wrapText="0"/>
    </xf>
    <xf borderId="24" fillId="0" fontId="10" numFmtId="0" xfId="0" applyBorder="1" applyFont="1"/>
    <xf borderId="22" fillId="8" fontId="56" numFmtId="0" xfId="0" applyAlignment="1" applyBorder="1" applyFont="1">
      <alignment horizontal="center" readingOrder="0" shrinkToFit="0" vertical="center" wrapText="0"/>
    </xf>
    <xf borderId="0" fillId="0" fontId="57" numFmtId="0" xfId="0" applyAlignment="1" applyFont="1">
      <alignment vertical="center"/>
    </xf>
    <xf borderId="0" fillId="8" fontId="58" numFmtId="0" xfId="0" applyAlignment="1" applyFont="1">
      <alignment horizontal="center" readingOrder="0" shrinkToFit="0" vertical="center" wrapText="1"/>
    </xf>
    <xf borderId="0" fillId="8" fontId="59" numFmtId="0" xfId="0" applyAlignment="1" applyFont="1">
      <alignment horizontal="left" readingOrder="0" shrinkToFit="0" vertical="center" wrapText="1"/>
    </xf>
    <xf borderId="0" fillId="8" fontId="58" numFmtId="0" xfId="0" applyAlignment="1" applyFont="1">
      <alignment horizontal="left" readingOrder="0" shrinkToFit="0" vertical="center" wrapText="1"/>
    </xf>
    <xf borderId="0" fillId="8" fontId="58" numFmtId="0" xfId="0" applyAlignment="1" applyFont="1">
      <alignment horizontal="left" readingOrder="0" shrinkToFit="0" vertical="center" wrapText="0"/>
    </xf>
    <xf borderId="25" fillId="9" fontId="57" numFmtId="0" xfId="0" applyAlignment="1" applyBorder="1" applyFont="1">
      <alignment horizontal="center" readingOrder="0" shrinkToFit="0" vertical="center" wrapText="0"/>
    </xf>
    <xf borderId="26" fillId="9" fontId="57" numFmtId="0" xfId="0" applyAlignment="1" applyBorder="1" applyFont="1">
      <alignment horizontal="center" readingOrder="0" shrinkToFit="0" vertical="center" wrapText="0"/>
    </xf>
    <xf borderId="26" fillId="8" fontId="57" numFmtId="0" xfId="0" applyAlignment="1" applyBorder="1" applyFont="1">
      <alignment horizontal="center" readingOrder="0" shrinkToFit="0" vertical="center" wrapText="0"/>
    </xf>
    <xf borderId="27" fillId="9" fontId="57" numFmtId="0" xfId="0" applyAlignment="1" applyBorder="1" applyFont="1">
      <alignment horizontal="center" readingOrder="0" shrinkToFit="0" vertical="center" wrapText="0"/>
    </xf>
    <xf borderId="25" fillId="8" fontId="57" numFmtId="0" xfId="0" applyAlignment="1" applyBorder="1" applyFont="1">
      <alignment horizontal="center" readingOrder="0" shrinkToFit="0" vertical="center" wrapText="0"/>
    </xf>
    <xf borderId="27" fillId="8" fontId="57" numFmtId="0" xfId="0" applyAlignment="1" applyBorder="1" applyFont="1">
      <alignment horizontal="center" readingOrder="0" shrinkToFit="0" vertical="center" wrapText="0"/>
    </xf>
    <xf borderId="0" fillId="0" fontId="60" numFmtId="0" xfId="0" applyAlignment="1" applyFont="1">
      <alignment vertical="center"/>
    </xf>
    <xf borderId="0" fillId="10" fontId="61" numFmtId="0" xfId="0" applyAlignment="1" applyFill="1" applyFont="1">
      <alignment horizontal="center" readingOrder="0" shrinkToFit="0" vertical="center" wrapText="0"/>
    </xf>
    <xf borderId="0" fillId="11" fontId="61" numFmtId="0" xfId="0" applyAlignment="1" applyFill="1" applyFont="1">
      <alignment horizontal="center" readingOrder="0" shrinkToFit="0" vertical="center" wrapText="0"/>
    </xf>
    <xf borderId="0" fillId="11" fontId="62" numFmtId="0" xfId="0" applyAlignment="1" applyFont="1">
      <alignment horizontal="left" readingOrder="0" shrinkToFit="0" vertical="center" wrapText="1"/>
    </xf>
    <xf borderId="0" fillId="11" fontId="63" numFmtId="0" xfId="0" applyAlignment="1" applyFont="1">
      <alignment horizontal="left" readingOrder="0" shrinkToFit="0" vertical="center" wrapText="1"/>
    </xf>
    <xf borderId="28" fillId="5" fontId="64" numFmtId="9" xfId="0" applyAlignment="1" applyBorder="1" applyFont="1" applyNumberFormat="1">
      <alignment horizontal="left" shrinkToFit="0" vertical="center" wrapText="0"/>
    </xf>
    <xf borderId="29" fillId="5" fontId="64" numFmtId="166" xfId="0" applyAlignment="1" applyBorder="1" applyFont="1" applyNumberFormat="1">
      <alignment horizontal="left" shrinkToFit="0" vertical="center" wrapText="0"/>
    </xf>
    <xf borderId="29" fillId="0" fontId="64" numFmtId="0" xfId="0" applyAlignment="1" applyBorder="1" applyFont="1">
      <alignment horizontal="left" shrinkToFit="0" vertical="center" wrapText="0"/>
    </xf>
    <xf borderId="30" fillId="0" fontId="64" numFmtId="0" xfId="0" applyAlignment="1" applyBorder="1" applyFont="1">
      <alignment horizontal="left" shrinkToFit="0" vertical="center" wrapText="0"/>
    </xf>
    <xf borderId="31" fillId="0" fontId="64" numFmtId="0" xfId="0" applyAlignment="1" applyBorder="1" applyFont="1">
      <alignment horizontal="left" shrinkToFit="0" vertical="center" wrapText="0"/>
    </xf>
    <xf borderId="0" fillId="0" fontId="64" numFmtId="0" xfId="0" applyAlignment="1" applyFont="1">
      <alignment vertical="center"/>
    </xf>
    <xf borderId="32" fillId="0" fontId="10" numFmtId="0" xfId="0" applyBorder="1" applyFont="1"/>
    <xf borderId="33" fillId="5" fontId="64" numFmtId="9" xfId="0" applyAlignment="1" applyBorder="1" applyFont="1" applyNumberFormat="1">
      <alignment horizontal="left" shrinkToFit="0" vertical="center" wrapText="0"/>
    </xf>
    <xf borderId="34" fillId="5" fontId="64" numFmtId="166" xfId="0" applyAlignment="1" applyBorder="1" applyFont="1" applyNumberFormat="1">
      <alignment horizontal="left" shrinkToFit="0" vertical="center" wrapText="0"/>
    </xf>
    <xf borderId="34" fillId="0" fontId="64" numFmtId="0" xfId="0" applyAlignment="1" applyBorder="1" applyFont="1">
      <alignment horizontal="left" shrinkToFit="0" vertical="center" wrapText="0"/>
    </xf>
    <xf borderId="35" fillId="0" fontId="64" numFmtId="0" xfId="0" applyAlignment="1" applyBorder="1" applyFont="1">
      <alignment horizontal="left" shrinkToFit="0" vertical="center" wrapText="0"/>
    </xf>
    <xf borderId="36" fillId="0" fontId="64" numFmtId="0" xfId="0" applyAlignment="1" applyBorder="1" applyFont="1">
      <alignment horizontal="left" shrinkToFit="0" vertical="center" wrapText="0"/>
    </xf>
    <xf borderId="34" fillId="0" fontId="65" numFmtId="0" xfId="0" applyAlignment="1" applyBorder="1" applyFont="1">
      <alignment horizontal="left" readingOrder="0" shrinkToFit="0" vertical="center" wrapText="0"/>
    </xf>
    <xf borderId="0" fillId="0" fontId="66" numFmtId="0" xfId="0" applyAlignment="1" applyFont="1">
      <alignment vertical="center"/>
    </xf>
    <xf borderId="34" fillId="0" fontId="64" numFmtId="0" xfId="0" applyAlignment="1" applyBorder="1" applyFont="1">
      <alignment horizontal="left" shrinkToFit="0" vertical="center" wrapText="0"/>
    </xf>
    <xf borderId="35" fillId="0" fontId="65" numFmtId="0" xfId="0" applyAlignment="1" applyBorder="1" applyFont="1">
      <alignment horizontal="left" readingOrder="0" shrinkToFit="0" vertical="center" wrapText="0"/>
    </xf>
    <xf borderId="36" fillId="0" fontId="65" numFmtId="0" xfId="0" applyAlignment="1" applyBorder="1" applyFont="1">
      <alignment horizontal="left" readingOrder="0" shrinkToFit="0" vertical="center" wrapText="0"/>
    </xf>
    <xf borderId="37" fillId="11" fontId="63" numFmtId="0" xfId="0" applyAlignment="1" applyBorder="1" applyFont="1">
      <alignment horizontal="left" readingOrder="0" shrinkToFit="0" vertical="center" wrapText="1"/>
    </xf>
    <xf borderId="37" fillId="0" fontId="10" numFmtId="0" xfId="0" applyBorder="1" applyFont="1"/>
    <xf borderId="38" fillId="5" fontId="64" numFmtId="9" xfId="0" applyAlignment="1" applyBorder="1" applyFont="1" applyNumberFormat="1">
      <alignment horizontal="left" shrinkToFit="0" vertical="center" wrapText="0"/>
    </xf>
    <xf borderId="39" fillId="5" fontId="64" numFmtId="166" xfId="0" applyAlignment="1" applyBorder="1" applyFont="1" applyNumberFormat="1">
      <alignment horizontal="left" shrinkToFit="0" vertical="center" wrapText="0"/>
    </xf>
    <xf borderId="39" fillId="0" fontId="64" numFmtId="0" xfId="0" applyAlignment="1" applyBorder="1" applyFont="1">
      <alignment horizontal="left" shrinkToFit="0" vertical="center" wrapText="0"/>
    </xf>
    <xf borderId="39" fillId="0" fontId="64" numFmtId="0" xfId="0" applyAlignment="1" applyBorder="1" applyFont="1">
      <alignment horizontal="left" shrinkToFit="0" vertical="center" wrapText="0"/>
    </xf>
    <xf borderId="39" fillId="0" fontId="65" numFmtId="0" xfId="0" applyAlignment="1" applyBorder="1" applyFont="1">
      <alignment horizontal="left" readingOrder="0" shrinkToFit="0" vertical="center" wrapText="0"/>
    </xf>
    <xf borderId="40" fillId="0" fontId="65" numFmtId="0" xfId="0" applyAlignment="1" applyBorder="1" applyFont="1">
      <alignment horizontal="left" readingOrder="0" shrinkToFit="0" vertical="center" wrapText="0"/>
    </xf>
    <xf borderId="41" fillId="0" fontId="65" numFmtId="0" xfId="0" applyAlignment="1" applyBorder="1" applyFont="1">
      <alignment horizontal="left" readingOrder="0" shrinkToFit="0" vertical="center" wrapText="0"/>
    </xf>
    <xf borderId="0" fillId="12" fontId="61" numFmtId="0" xfId="0" applyAlignment="1" applyFill="1" applyFont="1">
      <alignment horizontal="center" readingOrder="0" shrinkToFit="0" vertical="center" wrapText="0"/>
    </xf>
    <xf borderId="0" fillId="11" fontId="67" numFmtId="0" xfId="0" applyAlignment="1" applyFont="1">
      <alignment horizontal="left" readingOrder="0" shrinkToFit="0" vertical="center" wrapText="1"/>
    </xf>
    <xf borderId="0" fillId="11" fontId="68" numFmtId="0" xfId="0" applyAlignment="1" applyFont="1">
      <alignment horizontal="left" readingOrder="0" shrinkToFit="0" vertical="center" wrapText="1"/>
    </xf>
    <xf borderId="0" fillId="0" fontId="69" numFmtId="0" xfId="0" applyAlignment="1" applyFont="1">
      <alignment vertical="center"/>
    </xf>
    <xf borderId="42" fillId="11" fontId="61" numFmtId="0" xfId="0" applyAlignment="1" applyBorder="1" applyFont="1">
      <alignment horizontal="center" readingOrder="0" shrinkToFit="0" vertical="center" wrapText="0"/>
    </xf>
    <xf borderId="42" fillId="11" fontId="67" numFmtId="0" xfId="0" applyAlignment="1" applyBorder="1" applyFont="1">
      <alignment horizontal="left" readingOrder="0" shrinkToFit="0" vertical="center" wrapText="1"/>
    </xf>
    <xf borderId="42" fillId="11" fontId="68" numFmtId="0" xfId="0" applyAlignment="1" applyBorder="1" applyFont="1">
      <alignment horizontal="left" readingOrder="0" shrinkToFit="0" vertical="center" wrapText="1"/>
    </xf>
    <xf borderId="42" fillId="0" fontId="10" numFmtId="0" xfId="0" applyBorder="1" applyFont="1"/>
    <xf borderId="43" fillId="5" fontId="64" numFmtId="9" xfId="0" applyAlignment="1" applyBorder="1" applyFont="1" applyNumberFormat="1">
      <alignment horizontal="left" shrinkToFit="0" vertical="center" wrapText="0"/>
    </xf>
    <xf borderId="44" fillId="5" fontId="64" numFmtId="166" xfId="0" applyAlignment="1" applyBorder="1" applyFont="1" applyNumberFormat="1">
      <alignment horizontal="left" shrinkToFit="0" vertical="center" wrapText="0"/>
    </xf>
    <xf borderId="44" fillId="0" fontId="64" numFmtId="0" xfId="0" applyAlignment="1" applyBorder="1" applyFont="1">
      <alignment horizontal="left" shrinkToFit="0" vertical="center" wrapText="0"/>
    </xf>
    <xf borderId="44" fillId="0" fontId="64" numFmtId="0" xfId="0" applyAlignment="1" applyBorder="1" applyFont="1">
      <alignment horizontal="left" shrinkToFit="0" vertical="center" wrapText="0"/>
    </xf>
    <xf borderId="44" fillId="0" fontId="65" numFmtId="0" xfId="0" applyAlignment="1" applyBorder="1" applyFont="1">
      <alignment horizontal="left" readingOrder="0" shrinkToFit="0" vertical="center" wrapText="0"/>
    </xf>
    <xf borderId="45" fillId="0" fontId="65" numFmtId="0" xfId="0" applyAlignment="1" applyBorder="1" applyFont="1">
      <alignment horizontal="left" readingOrder="0" shrinkToFit="0" vertical="center" wrapText="0"/>
    </xf>
    <xf borderId="46" fillId="0" fontId="65" numFmtId="0" xfId="0" applyAlignment="1" applyBorder="1" applyFont="1">
      <alignment horizontal="left" readingOrder="0" shrinkToFit="0" vertical="center" wrapText="0"/>
    </xf>
    <xf borderId="0" fillId="13" fontId="61" numFmtId="0" xfId="0" applyAlignment="1" applyFill="1" applyFont="1">
      <alignment horizontal="center" readingOrder="0" shrinkToFit="0" vertical="center" wrapText="0"/>
    </xf>
    <xf borderId="0" fillId="11" fontId="70" numFmtId="0" xfId="0" applyAlignment="1" applyFont="1">
      <alignment horizontal="left" readingOrder="0" shrinkToFit="0" vertical="center" wrapText="1"/>
    </xf>
    <xf borderId="0" fillId="11" fontId="71" numFmtId="0" xfId="0" applyAlignment="1" applyFont="1">
      <alignment horizontal="left" readingOrder="0" shrinkToFit="0" vertical="center" wrapText="1"/>
    </xf>
    <xf borderId="47" fillId="11" fontId="61" numFmtId="0" xfId="0" applyAlignment="1" applyBorder="1" applyFont="1">
      <alignment horizontal="center" readingOrder="0" shrinkToFit="0" vertical="center" wrapText="0"/>
    </xf>
    <xf borderId="47" fillId="11" fontId="70" numFmtId="0" xfId="0" applyAlignment="1" applyBorder="1" applyFont="1">
      <alignment horizontal="left" readingOrder="0" shrinkToFit="0" vertical="center" wrapText="1"/>
    </xf>
    <xf borderId="47" fillId="11" fontId="71" numFmtId="0" xfId="0" applyAlignment="1" applyBorder="1" applyFont="1">
      <alignment horizontal="left" readingOrder="0" shrinkToFit="0" vertical="center" wrapText="1"/>
    </xf>
    <xf borderId="48" fillId="0" fontId="10" numFmtId="0" xfId="0" applyBorder="1" applyFont="1"/>
    <xf borderId="49" fillId="5" fontId="64" numFmtId="9" xfId="0" applyAlignment="1" applyBorder="1" applyFont="1" applyNumberFormat="1">
      <alignment horizontal="left" shrinkToFit="0" vertical="center" wrapText="0"/>
    </xf>
    <xf borderId="50" fillId="5" fontId="64" numFmtId="166" xfId="0" applyAlignment="1" applyBorder="1" applyFont="1" applyNumberFormat="1">
      <alignment horizontal="left" shrinkToFit="0" vertical="center" wrapText="0"/>
    </xf>
    <xf borderId="50" fillId="0" fontId="64" numFmtId="0" xfId="0" applyAlignment="1" applyBorder="1" applyFont="1">
      <alignment horizontal="left" shrinkToFit="0" vertical="center" wrapText="0"/>
    </xf>
    <xf borderId="50" fillId="0" fontId="64" numFmtId="0" xfId="0" applyAlignment="1" applyBorder="1" applyFont="1">
      <alignment horizontal="left" shrinkToFit="0" vertical="center" wrapText="0"/>
    </xf>
    <xf borderId="50" fillId="0" fontId="65" numFmtId="0" xfId="0" applyAlignment="1" applyBorder="1" applyFont="1">
      <alignment horizontal="left" readingOrder="0" shrinkToFit="0" vertical="center" wrapText="0"/>
    </xf>
    <xf borderId="51" fillId="0" fontId="65" numFmtId="0" xfId="0" applyAlignment="1" applyBorder="1" applyFont="1">
      <alignment horizontal="left" readingOrder="0" shrinkToFit="0" vertical="center" wrapText="0"/>
    </xf>
    <xf borderId="52" fillId="0" fontId="65" numFmtId="0" xfId="0" applyAlignment="1" applyBorder="1" applyFont="1">
      <alignment horizontal="left" readingOrder="0" shrinkToFit="0" vertical="center" wrapText="0"/>
    </xf>
    <xf borderId="0" fillId="14" fontId="61" numFmtId="0" xfId="0" applyAlignment="1" applyFill="1" applyFont="1">
      <alignment horizontal="center" readingOrder="0" shrinkToFit="0" vertical="center" wrapText="0"/>
    </xf>
    <xf borderId="0" fillId="11" fontId="72" numFmtId="0" xfId="0" applyAlignment="1" applyFont="1">
      <alignment horizontal="left" readingOrder="0" shrinkToFit="0" vertical="center" wrapText="1"/>
    </xf>
    <xf borderId="0" fillId="11" fontId="73" numFmtId="0" xfId="0" applyAlignment="1" applyFont="1">
      <alignment horizontal="left" readingOrder="0" shrinkToFit="0" vertical="center" wrapText="1"/>
    </xf>
    <xf borderId="53" fillId="11" fontId="61" numFmtId="0" xfId="0" applyAlignment="1" applyBorder="1" applyFont="1">
      <alignment horizontal="center" readingOrder="0" shrinkToFit="0" vertical="center" wrapText="0"/>
    </xf>
    <xf borderId="53" fillId="0" fontId="10" numFmtId="0" xfId="0" applyBorder="1" applyFont="1"/>
    <xf borderId="53" fillId="11" fontId="73" numFmtId="0" xfId="0" applyAlignment="1" applyBorder="1" applyFont="1">
      <alignment horizontal="left" readingOrder="0" shrinkToFit="0" vertical="center" wrapText="1"/>
    </xf>
    <xf borderId="54" fillId="0" fontId="10" numFmtId="0" xfId="0" applyBorder="1" applyFont="1"/>
    <xf borderId="0" fillId="15" fontId="61" numFmtId="0" xfId="0" applyAlignment="1" applyFill="1" applyFont="1">
      <alignment horizontal="center" readingOrder="0" shrinkToFit="0" vertical="center" wrapText="0"/>
    </xf>
    <xf borderId="0" fillId="11" fontId="74" numFmtId="0" xfId="0" applyAlignment="1" applyFont="1">
      <alignment horizontal="left" readingOrder="0" shrinkToFit="0" vertical="center" wrapText="1"/>
    </xf>
    <xf borderId="0" fillId="11" fontId="75" numFmtId="0" xfId="0" applyAlignment="1" applyFont="1">
      <alignment horizontal="left" readingOrder="0" shrinkToFit="0" vertical="center" wrapText="1"/>
    </xf>
    <xf borderId="55" fillId="11" fontId="61" numFmtId="0" xfId="0" applyAlignment="1" applyBorder="1" applyFont="1">
      <alignment horizontal="center" readingOrder="0" shrinkToFit="0" vertical="center" wrapText="0"/>
    </xf>
    <xf borderId="55" fillId="11" fontId="74" numFmtId="0" xfId="0" applyAlignment="1" applyBorder="1" applyFont="1">
      <alignment horizontal="left" readingOrder="0" shrinkToFit="0" vertical="center" wrapText="1"/>
    </xf>
    <xf borderId="55" fillId="11" fontId="75" numFmtId="0" xfId="0" applyAlignment="1" applyBorder="1" applyFont="1">
      <alignment horizontal="left" readingOrder="0" shrinkToFit="0" vertical="center" wrapText="1"/>
    </xf>
    <xf borderId="56" fillId="5" fontId="64" numFmtId="9" xfId="0" applyAlignment="1" applyBorder="1" applyFont="1" applyNumberFormat="1">
      <alignment horizontal="left" shrinkToFit="0" vertical="center" wrapText="0"/>
    </xf>
    <xf borderId="57" fillId="5" fontId="64" numFmtId="166" xfId="0" applyAlignment="1" applyBorder="1" applyFont="1" applyNumberFormat="1">
      <alignment horizontal="left" shrinkToFit="0" vertical="center" wrapText="0"/>
    </xf>
    <xf borderId="57" fillId="0" fontId="64" numFmtId="0" xfId="0" applyAlignment="1" applyBorder="1" applyFont="1">
      <alignment horizontal="left" shrinkToFit="0" vertical="center" wrapText="0"/>
    </xf>
    <xf borderId="57" fillId="0" fontId="64" numFmtId="0" xfId="0" applyAlignment="1" applyBorder="1" applyFont="1">
      <alignment horizontal="left" shrinkToFit="0" vertical="center" wrapText="0"/>
    </xf>
    <xf borderId="57" fillId="0" fontId="65" numFmtId="0" xfId="0" applyAlignment="1" applyBorder="1" applyFont="1">
      <alignment horizontal="left" readingOrder="0" shrinkToFit="0" vertical="center" wrapText="0"/>
    </xf>
    <xf borderId="58" fillId="0" fontId="65" numFmtId="0" xfId="0" applyAlignment="1" applyBorder="1" applyFont="1">
      <alignment horizontal="left" readingOrder="0" shrinkToFit="0" vertical="center" wrapText="0"/>
    </xf>
    <xf borderId="59" fillId="0" fontId="65" numFmtId="0" xfId="0" applyAlignment="1" applyBorder="1" applyFont="1">
      <alignment horizontal="left" readingOrder="0" shrinkToFit="0" vertical="center" wrapText="0"/>
    </xf>
    <xf borderId="19" fillId="5" fontId="40" numFmtId="0" xfId="0" applyAlignment="1" applyBorder="1" applyFont="1">
      <alignment readingOrder="0" shrinkToFit="0" vertical="center" wrapText="0"/>
    </xf>
    <xf borderId="0" fillId="0" fontId="76" numFmtId="0" xfId="0" applyAlignment="1" applyFont="1">
      <alignment horizontal="left" readingOrder="0" shrinkToFit="0" vertical="center" wrapText="0"/>
    </xf>
    <xf borderId="0" fillId="5" fontId="77" numFmtId="0" xfId="0" applyAlignment="1" applyFont="1">
      <alignment readingOrder="0" shrinkToFit="0" vertical="center" wrapText="0"/>
    </xf>
    <xf borderId="0" fillId="5" fontId="78" numFmtId="0" xfId="0" applyAlignment="1" applyFont="1">
      <alignment shrinkToFit="0" vertical="center" wrapText="0"/>
    </xf>
    <xf borderId="0" fillId="0" fontId="79" numFmtId="0" xfId="0" applyAlignment="1" applyFont="1">
      <alignment vertical="center"/>
    </xf>
    <xf borderId="60" fillId="10" fontId="53" numFmtId="0" xfId="0" applyAlignment="1" applyBorder="1" applyFont="1">
      <alignment horizontal="center" readingOrder="0" shrinkToFit="0" vertical="center" wrapText="0"/>
    </xf>
    <xf borderId="60" fillId="12" fontId="53" numFmtId="0" xfId="0" applyAlignment="1" applyBorder="1" applyFont="1">
      <alignment horizontal="center" readingOrder="0" shrinkToFit="0" vertical="center" wrapText="0"/>
    </xf>
    <xf borderId="60" fillId="16" fontId="53" numFmtId="0" xfId="0" applyAlignment="1" applyBorder="1" applyFill="1" applyFont="1">
      <alignment horizontal="center" readingOrder="0" shrinkToFit="0" vertical="center" wrapText="0"/>
    </xf>
    <xf borderId="60" fillId="17" fontId="53" numFmtId="0" xfId="0" applyAlignment="1" applyBorder="1" applyFill="1" applyFont="1">
      <alignment horizontal="center" readingOrder="0" shrinkToFit="0" vertical="center" wrapText="0"/>
    </xf>
    <xf borderId="61" fillId="0" fontId="10" numFmtId="0" xfId="0" applyBorder="1" applyFont="1"/>
    <xf borderId="62" fillId="18" fontId="53" numFmtId="0" xfId="0" applyAlignment="1" applyBorder="1" applyFill="1" applyFont="1">
      <alignment horizontal="center" readingOrder="0" shrinkToFit="0" vertical="center" wrapText="0"/>
    </xf>
    <xf borderId="63" fillId="0" fontId="10" numFmtId="0" xfId="0" applyBorder="1" applyFont="1"/>
    <xf borderId="64" fillId="0" fontId="10" numFmtId="0" xfId="0" applyBorder="1" applyFont="1"/>
    <xf borderId="62" fillId="19" fontId="53" numFmtId="0" xfId="0" applyAlignment="1" applyBorder="1" applyFill="1" applyFont="1">
      <alignment horizontal="center" readingOrder="0" shrinkToFit="0" vertical="center" wrapText="0"/>
    </xf>
    <xf borderId="62" fillId="20" fontId="53" numFmtId="0" xfId="0" applyAlignment="1" applyBorder="1" applyFill="1" applyFont="1">
      <alignment horizontal="center" readingOrder="0" shrinkToFit="0" vertical="center" wrapText="0"/>
    </xf>
    <xf borderId="62" fillId="21" fontId="53" numFmtId="0" xfId="0" applyAlignment="1" applyBorder="1" applyFill="1" applyFont="1">
      <alignment horizontal="center" readingOrder="0" shrinkToFit="0" vertical="center" wrapText="0"/>
    </xf>
    <xf borderId="65" fillId="22" fontId="80" numFmtId="0" xfId="0" applyAlignment="1" applyBorder="1" applyFill="1" applyFont="1">
      <alignment horizontal="center" readingOrder="0" shrinkToFit="0" vertical="center" wrapText="0"/>
    </xf>
    <xf borderId="65" fillId="23" fontId="80" numFmtId="0" xfId="0" applyAlignment="1" applyBorder="1" applyFill="1" applyFont="1">
      <alignment horizontal="center" readingOrder="0" shrinkToFit="0" vertical="center" wrapText="0"/>
    </xf>
    <xf borderId="65" fillId="24" fontId="80" numFmtId="0" xfId="0" applyAlignment="1" applyBorder="1" applyFill="1" applyFont="1">
      <alignment horizontal="center" readingOrder="0" shrinkToFit="0" vertical="center" wrapText="0"/>
    </xf>
    <xf borderId="65" fillId="25" fontId="80" numFmtId="0" xfId="0" applyAlignment="1" applyBorder="1" applyFill="1" applyFont="1">
      <alignment horizontal="center" readingOrder="0" shrinkToFit="0" vertical="center" wrapText="0"/>
    </xf>
    <xf borderId="26" fillId="26" fontId="81" numFmtId="0" xfId="0" applyAlignment="1" applyBorder="1" applyFill="1" applyFont="1">
      <alignment horizontal="left" readingOrder="0" shrinkToFit="0" vertical="center" wrapText="1"/>
    </xf>
    <xf borderId="26" fillId="26" fontId="81" numFmtId="0" xfId="0" applyAlignment="1" applyBorder="1" applyFont="1">
      <alignment readingOrder="0" shrinkToFit="0" vertical="center" wrapText="0"/>
    </xf>
    <xf borderId="26" fillId="26" fontId="81" numFmtId="0" xfId="0" applyAlignment="1" applyBorder="1" applyFont="1">
      <alignment readingOrder="0" shrinkToFit="0" vertical="center" wrapText="1"/>
    </xf>
    <xf borderId="0" fillId="26" fontId="81" numFmtId="0" xfId="0" applyAlignment="1" applyFont="1">
      <alignment horizontal="center" shrinkToFit="0" vertical="center" wrapText="0"/>
    </xf>
    <xf borderId="0" fillId="26" fontId="81" numFmtId="166" xfId="0" applyAlignment="1" applyFont="1" applyNumberFormat="1">
      <alignment horizontal="center" shrinkToFit="0" vertical="center" wrapText="0"/>
    </xf>
    <xf borderId="0" fillId="26" fontId="81" numFmtId="3" xfId="0" applyAlignment="1" applyFont="1" applyNumberFormat="1">
      <alignment horizontal="center" shrinkToFit="0" vertical="center" wrapText="0"/>
    </xf>
    <xf borderId="0" fillId="26" fontId="81" numFmtId="0" xfId="0" applyAlignment="1" applyFont="1">
      <alignment horizontal="center" shrinkToFit="0" vertical="center" wrapText="0"/>
    </xf>
    <xf borderId="0" fillId="0" fontId="82" numFmtId="0" xfId="0" applyAlignment="1" applyFont="1">
      <alignment vertical="center"/>
    </xf>
    <xf borderId="66" fillId="0" fontId="83" numFmtId="0" xfId="0" applyAlignment="1" applyBorder="1" applyFont="1">
      <alignment horizontal="left" readingOrder="0" shrinkToFit="0" vertical="center" wrapText="1"/>
    </xf>
    <xf borderId="66" fillId="0" fontId="83" numFmtId="0" xfId="0" applyAlignment="1" applyBorder="1" applyFont="1">
      <alignment readingOrder="0" shrinkToFit="0" vertical="center" wrapText="1"/>
    </xf>
    <xf borderId="66" fillId="0" fontId="83" numFmtId="165" xfId="0" applyAlignment="1" applyBorder="1" applyFont="1" applyNumberFormat="1">
      <alignment horizontal="left" readingOrder="0" shrinkToFit="0" vertical="center" wrapText="1"/>
    </xf>
    <xf borderId="67" fillId="0" fontId="84" numFmtId="9" xfId="0" applyAlignment="1" applyBorder="1" applyFont="1" applyNumberFormat="1">
      <alignment horizontal="center" shrinkToFit="0" vertical="center" wrapText="0"/>
    </xf>
    <xf borderId="68" fillId="0" fontId="84" numFmtId="166" xfId="0" applyAlignment="1" applyBorder="1" applyFont="1" applyNumberFormat="1">
      <alignment horizontal="center" shrinkToFit="0" vertical="center" wrapText="0"/>
    </xf>
    <xf borderId="68" fillId="0" fontId="84" numFmtId="0" xfId="0" applyAlignment="1" applyBorder="1" applyFont="1">
      <alignment horizontal="center" shrinkToFit="0" vertical="center" wrapText="0"/>
    </xf>
    <xf borderId="68" fillId="0" fontId="84" numFmtId="0" xfId="0" applyAlignment="1" applyBorder="1" applyFont="1">
      <alignment horizontal="center" shrinkToFit="0" vertical="center" wrapText="0"/>
    </xf>
    <xf borderId="68" fillId="27" fontId="84" numFmtId="0" xfId="0" applyAlignment="1" applyBorder="1" applyFill="1" applyFont="1">
      <alignment horizontal="center" shrinkToFit="0" vertical="center" wrapText="0"/>
    </xf>
    <xf borderId="68" fillId="28" fontId="84" numFmtId="0" xfId="0" applyAlignment="1" applyBorder="1" applyFill="1" applyFont="1">
      <alignment horizontal="center" shrinkToFit="0" vertical="center" wrapText="0"/>
    </xf>
    <xf borderId="68" fillId="29" fontId="84" numFmtId="0" xfId="0" applyAlignment="1" applyBorder="1" applyFill="1" applyFont="1">
      <alignment horizontal="center" shrinkToFit="0" vertical="center" wrapText="0"/>
    </xf>
    <xf borderId="68" fillId="30" fontId="84" numFmtId="0" xfId="0" applyAlignment="1" applyBorder="1" applyFill="1" applyFont="1">
      <alignment horizontal="center" shrinkToFit="0" vertical="center" wrapText="0"/>
    </xf>
    <xf borderId="69" fillId="0" fontId="84" numFmtId="0" xfId="0" applyAlignment="1" applyBorder="1" applyFont="1">
      <alignment horizontal="center" shrinkToFit="0" vertical="center" wrapText="0"/>
    </xf>
    <xf borderId="70" fillId="0" fontId="84" numFmtId="9" xfId="0" applyAlignment="1" applyBorder="1" applyFont="1" applyNumberFormat="1">
      <alignment horizontal="center" shrinkToFit="0" vertical="center" wrapText="0"/>
    </xf>
    <xf borderId="71" fillId="0" fontId="84" numFmtId="166" xfId="0" applyAlignment="1" applyBorder="1" applyFont="1" applyNumberFormat="1">
      <alignment horizontal="center" shrinkToFit="0" vertical="center" wrapText="0"/>
    </xf>
    <xf borderId="71" fillId="0" fontId="84" numFmtId="0" xfId="0" applyAlignment="1" applyBorder="1" applyFont="1">
      <alignment horizontal="center" shrinkToFit="0" vertical="center" wrapText="0"/>
    </xf>
    <xf borderId="71" fillId="0" fontId="84" numFmtId="0" xfId="0" applyAlignment="1" applyBorder="1" applyFont="1">
      <alignment horizontal="center" shrinkToFit="0" vertical="center" wrapText="0"/>
    </xf>
    <xf borderId="71" fillId="28" fontId="84" numFmtId="0" xfId="0" applyAlignment="1" applyBorder="1" applyFont="1">
      <alignment horizontal="center" shrinkToFit="0" vertical="center" wrapText="0"/>
    </xf>
    <xf borderId="71" fillId="29" fontId="84" numFmtId="0" xfId="0" applyAlignment="1" applyBorder="1" applyFont="1">
      <alignment horizontal="center" shrinkToFit="0" vertical="center" wrapText="0"/>
    </xf>
    <xf borderId="71" fillId="30" fontId="84" numFmtId="0" xfId="0" applyAlignment="1" applyBorder="1" applyFont="1">
      <alignment horizontal="center" shrinkToFit="0" vertical="center" wrapText="0"/>
    </xf>
    <xf borderId="72" fillId="0" fontId="84" numFmtId="0" xfId="0" applyAlignment="1" applyBorder="1" applyFont="1">
      <alignment horizontal="center" shrinkToFit="0" vertical="center" wrapText="0"/>
    </xf>
    <xf borderId="0" fillId="0" fontId="83" numFmtId="0" xfId="0" applyAlignment="1" applyFont="1">
      <alignment horizontal="left" readingOrder="0" shrinkToFit="0" vertical="center" wrapText="1"/>
    </xf>
    <xf borderId="0" fillId="0" fontId="83" numFmtId="0" xfId="0" applyAlignment="1" applyFont="1">
      <alignment readingOrder="0" shrinkToFit="0" vertical="center" wrapText="1"/>
    </xf>
    <xf borderId="0" fillId="0" fontId="83" numFmtId="165" xfId="0" applyAlignment="1" applyFont="1" applyNumberFormat="1">
      <alignment horizontal="left" readingOrder="0" shrinkToFit="0" vertical="center" wrapText="1"/>
    </xf>
    <xf borderId="73" fillId="0" fontId="84" numFmtId="9" xfId="0" applyAlignment="1" applyBorder="1" applyFont="1" applyNumberFormat="1">
      <alignment horizontal="center" shrinkToFit="0" vertical="center" wrapText="0"/>
    </xf>
    <xf borderId="74" fillId="0" fontId="84" numFmtId="166" xfId="0" applyAlignment="1" applyBorder="1" applyFont="1" applyNumberFormat="1">
      <alignment horizontal="center" shrinkToFit="0" vertical="center" wrapText="0"/>
    </xf>
    <xf borderId="74" fillId="0" fontId="84" numFmtId="0" xfId="0" applyAlignment="1" applyBorder="1" applyFont="1">
      <alignment horizontal="center" shrinkToFit="0" vertical="center" wrapText="0"/>
    </xf>
    <xf borderId="74" fillId="28" fontId="84" numFmtId="0" xfId="0" applyAlignment="1" applyBorder="1" applyFont="1">
      <alignment horizontal="center" shrinkToFit="0" vertical="center" wrapText="0"/>
    </xf>
    <xf borderId="74" fillId="29" fontId="84" numFmtId="0" xfId="0" applyAlignment="1" applyBorder="1" applyFont="1">
      <alignment horizontal="center" shrinkToFit="0" vertical="center" wrapText="0"/>
    </xf>
    <xf borderId="74" fillId="30" fontId="84" numFmtId="0" xfId="0" applyAlignment="1" applyBorder="1" applyFont="1">
      <alignment horizontal="center" shrinkToFit="0" vertical="center" wrapText="0"/>
    </xf>
    <xf borderId="75" fillId="0" fontId="84" numFmtId="0" xfId="0" applyAlignment="1" applyBorder="1" applyFont="1">
      <alignment horizontal="center" shrinkToFit="0" vertical="center" wrapText="0"/>
    </xf>
    <xf borderId="71" fillId="27" fontId="84" numFmtId="0" xfId="0" applyAlignment="1" applyBorder="1" applyFont="1">
      <alignment horizontal="center" shrinkToFit="0" vertical="center" wrapText="0"/>
    </xf>
    <xf borderId="71" fillId="27" fontId="84" numFmtId="0" xfId="0" applyAlignment="1" applyBorder="1" applyFont="1">
      <alignment horizontal="center" shrinkToFit="0" vertical="center" wrapText="0"/>
    </xf>
    <xf borderId="0" fillId="5" fontId="8" numFmtId="0" xfId="0" applyAlignment="1" applyFont="1">
      <alignment readingOrder="0"/>
    </xf>
    <xf borderId="0" fillId="0" fontId="85" numFmtId="0" xfId="0" applyAlignment="1" applyFont="1">
      <alignment readingOrder="0"/>
    </xf>
    <xf borderId="11" fillId="31" fontId="1" numFmtId="0" xfId="0" applyAlignment="1" applyBorder="1" applyFill="1" applyFont="1">
      <alignment horizontal="left" readingOrder="0" vertical="center"/>
    </xf>
    <xf borderId="12" fillId="31" fontId="1" numFmtId="0" xfId="0" applyAlignment="1" applyBorder="1" applyFont="1">
      <alignment horizontal="center" readingOrder="0"/>
    </xf>
    <xf borderId="10" fillId="31" fontId="1" numFmtId="0" xfId="0" applyAlignment="1" applyBorder="1" applyFont="1">
      <alignment horizontal="center" readingOrder="0"/>
    </xf>
    <xf borderId="4" fillId="0" fontId="22" numFmtId="0" xfId="0" applyAlignment="1" applyBorder="1" applyFont="1">
      <alignment horizontal="center" readingOrder="0" vertical="center"/>
    </xf>
    <xf borderId="76" fillId="0" fontId="4" numFmtId="0" xfId="0" applyAlignment="1" applyBorder="1" applyFont="1">
      <alignment shrinkToFit="0" vertical="bottom" wrapText="0"/>
    </xf>
    <xf borderId="76" fillId="5" fontId="8" numFmtId="0" xfId="0" applyAlignment="1" applyBorder="1" applyFont="1">
      <alignment shrinkToFit="0" vertical="bottom" wrapText="0"/>
    </xf>
    <xf borderId="76" fillId="0" fontId="4" numFmtId="0" xfId="0" applyAlignment="1" applyBorder="1" applyFont="1">
      <alignment vertical="bottom"/>
    </xf>
    <xf borderId="77" fillId="0" fontId="7" numFmtId="0" xfId="0" applyAlignment="1" applyBorder="1" applyFont="1">
      <alignment readingOrder="0" shrinkToFit="0" vertical="bottom" wrapText="0"/>
    </xf>
    <xf borderId="77" fillId="0" fontId="4" numFmtId="0" xfId="0" applyAlignment="1" applyBorder="1" applyFont="1">
      <alignment vertical="bottom"/>
    </xf>
    <xf borderId="78" fillId="31" fontId="4" numFmtId="0" xfId="0" applyAlignment="1" applyBorder="1" applyFont="1">
      <alignment shrinkToFit="0" wrapText="0"/>
    </xf>
    <xf borderId="8" fillId="31" fontId="4" numFmtId="0" xfId="0" applyAlignment="1" applyBorder="1" applyFont="1">
      <alignment vertical="bottom"/>
    </xf>
    <xf borderId="77" fillId="31" fontId="4" numFmtId="0" xfId="0" applyAlignment="1" applyBorder="1" applyFont="1">
      <alignment readingOrder="0" shrinkToFit="0" wrapText="0"/>
    </xf>
    <xf borderId="7" fillId="31" fontId="4" numFmtId="0" xfId="0" applyAlignment="1" applyBorder="1" applyFont="1">
      <alignment vertical="bottom"/>
    </xf>
    <xf borderId="4" fillId="0" fontId="22" numFmtId="0" xfId="0" applyAlignment="1" applyBorder="1" applyFont="1">
      <alignment horizontal="center"/>
    </xf>
    <xf borderId="18" fillId="0" fontId="4" numFmtId="0" xfId="0" applyAlignment="1" applyBorder="1" applyFont="1">
      <alignment vertical="bottom"/>
    </xf>
    <xf borderId="14" fillId="0" fontId="4" numFmtId="0" xfId="0" applyAlignment="1" applyBorder="1" applyFont="1">
      <alignment vertical="bottom"/>
    </xf>
    <xf borderId="2" fillId="5" fontId="8" numFmtId="0" xfId="0" applyAlignment="1" applyBorder="1" applyFont="1">
      <alignment readingOrder="0"/>
    </xf>
    <xf borderId="0" fillId="0" fontId="1" numFmtId="0" xfId="0" applyAlignment="1" applyFont="1">
      <alignment horizontal="center" readingOrder="0"/>
    </xf>
    <xf borderId="5" fillId="0" fontId="1" numFmtId="0" xfId="0" applyAlignment="1" applyBorder="1" applyFont="1">
      <alignment horizontal="center" readingOrder="0"/>
    </xf>
    <xf borderId="0" fillId="0" fontId="22" numFmtId="0" xfId="0" applyAlignment="1" applyFont="1">
      <alignment horizontal="center" readingOrder="0" vertical="center"/>
    </xf>
    <xf borderId="0" fillId="5" fontId="86" numFmtId="0" xfId="0" applyAlignment="1" applyFont="1">
      <alignment readingOrder="0"/>
    </xf>
    <xf borderId="10" fillId="31" fontId="1" numFmtId="0" xfId="0" applyAlignment="1" applyBorder="1" applyFont="1">
      <alignment horizontal="left" readingOrder="0" vertical="center"/>
    </xf>
    <xf borderId="2" fillId="0" fontId="22" numFmtId="0" xfId="0" applyAlignment="1" applyBorder="1" applyFont="1">
      <alignment horizontal="center" readingOrder="0" vertical="center"/>
    </xf>
    <xf borderId="3" fillId="0" fontId="22" numFmtId="0" xfId="0" applyAlignment="1" applyBorder="1" applyFont="1">
      <alignment horizontal="center" readingOrder="0" vertical="center"/>
    </xf>
    <xf borderId="13" fillId="0" fontId="22" numFmtId="0" xfId="0" applyAlignment="1" applyBorder="1" applyFont="1">
      <alignment horizontal="center" readingOrder="0" vertical="center"/>
    </xf>
    <xf borderId="18" fillId="0" fontId="22" numFmtId="0" xfId="0" applyAlignment="1" applyBorder="1" applyFont="1">
      <alignment horizontal="center" readingOrder="0" vertical="center"/>
    </xf>
    <xf borderId="14" fillId="0" fontId="22" numFmtId="0" xfId="0" applyAlignment="1" applyBorder="1" applyFont="1">
      <alignment horizontal="center" readingOrder="0" vertical="center"/>
    </xf>
    <xf borderId="5" fillId="0" fontId="22" numFmtId="0" xfId="0" applyAlignment="1" applyBorder="1" applyFont="1">
      <alignment horizontal="center" readingOrder="0" vertical="center"/>
    </xf>
    <xf borderId="79" fillId="0" fontId="4" numFmtId="0" xfId="0" applyBorder="1" applyFont="1"/>
    <xf borderId="80" fillId="0" fontId="4" numFmtId="0" xfId="0" applyBorder="1" applyFont="1"/>
    <xf borderId="81" fillId="0" fontId="4" numFmtId="0" xfId="0" applyBorder="1" applyFont="1"/>
    <xf borderId="80" fillId="0" fontId="4" numFmtId="0" xfId="0" applyAlignment="1" applyBorder="1" applyFont="1">
      <alignment vertical="bottom"/>
    </xf>
    <xf borderId="13" fillId="0" fontId="4" numFmtId="0" xfId="0" applyBorder="1" applyFont="1"/>
    <xf borderId="18" fillId="0" fontId="4" numFmtId="0" xfId="0" applyBorder="1" applyFont="1"/>
    <xf borderId="14" fillId="0" fontId="4" numFmtId="0" xfId="0" applyBorder="1" applyFont="1"/>
    <xf borderId="4" fillId="0" fontId="4" numFmtId="0" xfId="0" applyBorder="1" applyFont="1"/>
    <xf borderId="0" fillId="0" fontId="4" numFmtId="0" xfId="0" applyFont="1"/>
    <xf borderId="5" fillId="0" fontId="4" numFmtId="0" xfId="0" applyBorder="1" applyFont="1"/>
    <xf borderId="6" fillId="0" fontId="22" numFmtId="0" xfId="0" applyAlignment="1" applyBorder="1" applyFont="1">
      <alignment horizontal="center" readingOrder="0" vertical="center"/>
    </xf>
    <xf borderId="7" fillId="0" fontId="22" numFmtId="0" xfId="0" applyAlignment="1" applyBorder="1" applyFont="1">
      <alignment horizontal="center" readingOrder="0" vertical="center"/>
    </xf>
    <xf borderId="8" fillId="0" fontId="22" numFmtId="0" xfId="0" applyAlignment="1" applyBorder="1" applyFont="1">
      <alignment horizontal="center" readingOrder="0" vertical="center"/>
    </xf>
    <xf borderId="0" fillId="0" fontId="1" numFmtId="0" xfId="0" applyAlignment="1" applyFont="1">
      <alignment horizontal="left" readingOrder="0" vertical="center"/>
    </xf>
    <xf borderId="1" fillId="0" fontId="1" numFmtId="0" xfId="0" applyAlignment="1" applyBorder="1" applyFont="1">
      <alignment horizontal="left" readingOrder="0" vertical="center"/>
    </xf>
    <xf borderId="2" fillId="0" fontId="1" numFmtId="0" xfId="0" applyAlignment="1" applyBorder="1" applyFont="1">
      <alignment horizontal="left" readingOrder="0" vertical="center"/>
    </xf>
    <xf borderId="3" fillId="0" fontId="1" numFmtId="0" xfId="0" applyAlignment="1" applyBorder="1" applyFont="1">
      <alignment horizontal="left" readingOrder="0" vertical="center"/>
    </xf>
    <xf borderId="6" fillId="0" fontId="1" numFmtId="0" xfId="0" applyAlignment="1" applyBorder="1" applyFont="1">
      <alignment horizontal="left" readingOrder="0" vertical="center"/>
    </xf>
    <xf borderId="7" fillId="0" fontId="1" numFmtId="0" xfId="0" applyAlignment="1" applyBorder="1" applyFont="1">
      <alignment horizontal="left" readingOrder="0" vertical="center"/>
    </xf>
    <xf borderId="8" fillId="0" fontId="1" numFmtId="0" xfId="0" applyAlignment="1" applyBorder="1" applyFont="1">
      <alignment horizontal="left" readingOrder="0" vertical="center"/>
    </xf>
    <xf borderId="4" fillId="0" fontId="1" numFmtId="0" xfId="0" applyAlignment="1" applyBorder="1" applyFont="1">
      <alignment horizontal="left" readingOrder="0" vertical="center"/>
    </xf>
    <xf borderId="5" fillId="0" fontId="1" numFmtId="0" xfId="0" applyAlignment="1" applyBorder="1" applyFont="1">
      <alignment horizontal="left" readingOrder="0" vertical="center"/>
    </xf>
    <xf borderId="11" fillId="31" fontId="1" numFmtId="0" xfId="0" applyAlignment="1" applyBorder="1" applyFont="1">
      <alignment horizontal="center" readingOrder="0"/>
    </xf>
    <xf borderId="10" fillId="0" fontId="10" numFmtId="0" xfId="0" applyBorder="1" applyFont="1"/>
    <xf borderId="12" fillId="0" fontId="10" numFmtId="0" xfId="0" applyBorder="1" applyFont="1"/>
    <xf borderId="11" fillId="31" fontId="1" numFmtId="0" xfId="0" applyAlignment="1" applyBorder="1" applyFont="1">
      <alignment horizontal="left" readingOrder="0"/>
    </xf>
    <xf borderId="12" fillId="31" fontId="1" numFmtId="0" xfId="0" applyAlignment="1" applyBorder="1" applyFont="1">
      <alignment horizontal="left" readingOrder="0"/>
    </xf>
    <xf borderId="4" fillId="5" fontId="33" numFmtId="0" xfId="0" applyAlignment="1" applyBorder="1" applyFont="1">
      <alignment horizontal="left" readingOrder="0"/>
    </xf>
    <xf borderId="4" fillId="0" fontId="1" numFmtId="0" xfId="0" applyAlignment="1" applyBorder="1" applyFont="1">
      <alignment readingOrder="0"/>
    </xf>
    <xf borderId="4" fillId="0" fontId="1" numFmtId="0" xfId="0" applyBorder="1" applyFont="1"/>
    <xf borderId="0" fillId="0" fontId="1" numFmtId="0" xfId="0" applyAlignment="1" applyFont="1">
      <alignment readingOrder="0"/>
    </xf>
    <xf borderId="4" fillId="0" fontId="87" numFmtId="0" xfId="0" applyAlignment="1" applyBorder="1" applyFont="1">
      <alignment horizontal="center" readingOrder="0" vertical="center"/>
    </xf>
    <xf borderId="18" fillId="0" fontId="10" numFmtId="0" xfId="0" applyBorder="1" applyFont="1"/>
  </cellXfs>
  <cellStyles count="1">
    <cellStyle xfId="0" name="Normal" builtinId="0"/>
  </cellStyles>
  <dxfs count="4">
    <dxf>
      <font/>
      <fill>
        <patternFill patternType="solid">
          <fgColor rgb="FFFFF2CC"/>
          <bgColor rgb="FFFFF2CC"/>
        </patternFill>
      </fill>
      <border/>
    </dxf>
    <dxf>
      <font/>
      <fill>
        <patternFill patternType="solid">
          <fgColor rgb="FFCFE2F3"/>
          <bgColor rgb="FFCFE2F3"/>
        </patternFill>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5.gif"/><Relationship Id="rId3" Type="http://schemas.openxmlformats.org/officeDocument/2006/relationships/image" Target="../media/image6.jpg"/></Relationships>
</file>

<file path=xl/drawings/_rels/drawing14.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8.jpg"/><Relationship Id="rId3" Type="http://schemas.openxmlformats.org/officeDocument/2006/relationships/image" Target="../media/image11.jpg"/><Relationship Id="rId4" Type="http://schemas.openxmlformats.org/officeDocument/2006/relationships/image" Target="../media/image12.jpg"/><Relationship Id="rId5" Type="http://schemas.openxmlformats.org/officeDocument/2006/relationships/image" Target="../media/image7.jpg"/><Relationship Id="rId6"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67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67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73</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73</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73</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137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137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147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147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147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157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157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157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167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167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167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177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177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177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67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67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68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68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68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68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69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69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69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69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76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76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76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76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77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77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77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78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78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78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78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85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85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86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86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86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87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87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87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94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94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94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94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95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95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95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95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96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96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96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96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103</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103</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103</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103</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104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104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104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104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105</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105</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105</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105</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129</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129</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129</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130</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130</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130</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131</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131</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131</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138</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138</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138</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139</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139</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139</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140</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140</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140</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147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147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147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148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148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148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149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149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149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156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156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156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157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157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157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158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158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158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165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165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165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166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166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166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167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167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167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174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174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174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175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175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175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176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176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176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74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74</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84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84</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94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94</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104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104</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114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114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114</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130</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130</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130</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136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136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67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67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67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68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68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68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69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69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69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76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76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76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77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77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77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78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78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78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85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85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85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86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86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86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87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87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87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94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94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94</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95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95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95</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96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96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96</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103</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103</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103</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104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104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104</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105</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105</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105</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112</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112</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31</xdr:col>
      <xdr:colOff>0</xdr:colOff>
      <xdr:row>112</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113</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0</xdr:colOff>
      <xdr:row>113</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31</xdr:col>
      <xdr:colOff>0</xdr:colOff>
      <xdr:row>113</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114</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0</xdr:colOff>
      <xdr:row>114</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31</xdr:col>
      <xdr:colOff>0</xdr:colOff>
      <xdr:row>114</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129</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129</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129</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129</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130</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130</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130</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130</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131</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131</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131</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131</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138</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138</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138</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138</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139</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139</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139</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139</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140</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140</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140</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140</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147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147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147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147</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148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148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148</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149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149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149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149</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156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156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156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156</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157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157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157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157</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158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158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158</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165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165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0</xdr:colOff>
      <xdr:row>165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165</xdr:row>
      <xdr:rowOff>0</xdr:rowOff>
    </xdr:from>
    <xdr:ext cx="15240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166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166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166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32</xdr:col>
      <xdr:colOff>0</xdr:colOff>
      <xdr:row>166</xdr:row>
      <xdr:rowOff>0</xdr:rowOff>
    </xdr:from>
    <xdr:ext cx="16192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167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167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23</xdr:col>
      <xdr:colOff>0</xdr:colOff>
      <xdr:row>167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32</xdr:col>
      <xdr:colOff>0</xdr:colOff>
      <xdr:row>167</xdr:row>
      <xdr:rowOff>0</xdr:rowOff>
    </xdr:from>
    <xdr:ext cx="161925" cy="1619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171450</xdr:colOff>
      <xdr:row>0</xdr:row>
      <xdr:rowOff>0</xdr:rowOff>
    </xdr:from>
    <xdr:ext cx="1552575" cy="1190625"/>
    <xdr:pic>
      <xdr:nvPicPr>
        <xdr:cNvPr id="0" name="image4.jp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171450</xdr:colOff>
      <xdr:row>7</xdr:row>
      <xdr:rowOff>47625</xdr:rowOff>
    </xdr:from>
    <xdr:ext cx="1552575" cy="1447800"/>
    <xdr:pic>
      <xdr:nvPicPr>
        <xdr:cNvPr id="0" name="image5.gif"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171450</xdr:colOff>
      <xdr:row>46</xdr:row>
      <xdr:rowOff>161925</xdr:rowOff>
    </xdr:from>
    <xdr:ext cx="1552575" cy="1190625"/>
    <xdr:pic>
      <xdr:nvPicPr>
        <xdr:cNvPr id="0" name="image4.jp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171450</xdr:colOff>
      <xdr:row>54</xdr:row>
      <xdr:rowOff>38100</xdr:rowOff>
    </xdr:from>
    <xdr:ext cx="1552575" cy="1447800"/>
    <xdr:pic>
      <xdr:nvPicPr>
        <xdr:cNvPr id="0" name="image5.gif"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171450</xdr:colOff>
      <xdr:row>63</xdr:row>
      <xdr:rowOff>9525</xdr:rowOff>
    </xdr:from>
    <xdr:ext cx="1552575" cy="866775"/>
    <xdr:pic>
      <xdr:nvPicPr>
        <xdr:cNvPr id="0" name="image6.jp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171450</xdr:colOff>
      <xdr:row>16</xdr:row>
      <xdr:rowOff>9525</xdr:rowOff>
    </xdr:from>
    <xdr:ext cx="1552575" cy="866775"/>
    <xdr:pic>
      <xdr:nvPicPr>
        <xdr:cNvPr id="0" name="image6.jp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886575" cy="3448050"/>
    <xdr:pic>
      <xdr:nvPicPr>
        <xdr:cNvPr id="0" name="image9.jp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-314325</xdr:colOff>
      <xdr:row>21</xdr:row>
      <xdr:rowOff>152400</xdr:rowOff>
    </xdr:from>
    <xdr:ext cx="7229475" cy="4829175"/>
    <xdr:pic>
      <xdr:nvPicPr>
        <xdr:cNvPr id="0" name="image8.jp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0</xdr:row>
      <xdr:rowOff>10372725</xdr:rowOff>
    </xdr:from>
    <xdr:ext cx="6886575" cy="5143500"/>
    <xdr:pic>
      <xdr:nvPicPr>
        <xdr:cNvPr id="0" name="image11.jp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9525</xdr:colOff>
      <xdr:row>91</xdr:row>
      <xdr:rowOff>152400</xdr:rowOff>
    </xdr:from>
    <xdr:ext cx="6886575" cy="5143500"/>
    <xdr:pic>
      <xdr:nvPicPr>
        <xdr:cNvPr id="0" name="image12.jp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152400</xdr:colOff>
      <xdr:row>126</xdr:row>
      <xdr:rowOff>152400</xdr:rowOff>
    </xdr:from>
    <xdr:ext cx="6810375" cy="4086225"/>
    <xdr:pic>
      <xdr:nvPicPr>
        <xdr:cNvPr id="0" name="image7.jp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152400</xdr:colOff>
      <xdr:row>152</xdr:row>
      <xdr:rowOff>152400</xdr:rowOff>
    </xdr:from>
    <xdr:ext cx="2695575" cy="1695450"/>
    <xdr:pic>
      <xdr:nvPicPr>
        <xdr:cNvPr id="0" name="image10.jpg" title="画像"/>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44329.893289178246</v>
      </c>
      <c r="B1" s="2">
        <f>TODAY()</f>
        <v>46029</v>
      </c>
      <c r="D1" s="3" t="s">
        <v>0</v>
      </c>
      <c r="E1" s="3" t="s">
        <v>1</v>
      </c>
      <c r="F1" s="3" t="s">
        <v>2</v>
      </c>
    </row>
    <row r="2">
      <c r="D2" s="2">
        <f>DATE(YEAR(A$1+(7-WEEKDAY(A$1,2)+1)), MONTH(A$1+(7-WEEKDAY(A$1,2)+1))-1, 1)</f>
        <v>44287</v>
      </c>
      <c r="E2" s="2">
        <f>DATE(YEAR(A$1+(7-WEEKDAY(A$1,2)+1)), MONTH(A$1+(7-WEEKDAY(A$1,2)+1)), 1)</f>
        <v>44317</v>
      </c>
      <c r="F2" s="2">
        <f>DATE(YEAR(A$1+(7-WEEKDAY(A$1,2)+1)), MONTH(A$1+(7-WEEKDAY(A$1,2)+1))+1, 1)</f>
        <v>44348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9" width="2.25"/>
  </cols>
  <sheetData>
    <row r="1" ht="12.75" customHeight="1">
      <c r="A1" s="4"/>
      <c r="F1" s="3"/>
    </row>
    <row r="2" ht="12.75" customHeight="1">
      <c r="A2" s="3"/>
      <c r="B2" s="3" t="s">
        <v>3</v>
      </c>
      <c r="F2" s="5" t="str">
        <f>YEAR('日付'!A$1+(7-WEEKDAY('日付'!A$1,2)+1))&amp;"年 "&amp;MONTH('日付'!A$1+(7-WEEKDAY('日付'!A$1,2)+1))&amp;"月 第"&amp;WEEKNUM(YEAR('日付'!A$1+(7-WEEKDAY('日付'!A$1,2)+1))&amp;"/"&amp;MONTH('日付'!A$1+(7-WEEKDAY('日付'!A$1,2)+1))&amp;"/"&amp;DAY('日付'!A$1+(7-WEEKDAY('日付'!A$1,2)+1)),2)-WEEKNUM(YEAR('日付'!A$1+(7-WEEKDAY('日付'!A$1,2)+1))&amp;"/"&amp;MONTH('日付'!A$1+(7-WEEKDAY('日付'!A$1,2)+1))&amp;"/1",1)+1&amp;"週(第"&amp;WEEKNUM(YEAR('日付'!A$1+(7-WEEKDAY('日付'!A$1,2)+1))&amp;"/"&amp;MONTH('日付'!A$1+(7-WEEKDAY('日付'!A$1,2)+1))&amp;"/"&amp;DAY('日付'!A$1+(7-WEEKDAY('日付'!A$1,2)+1)),2)&amp;"週)"</f>
        <v>2021年 5月 第4週(第21週)</v>
      </c>
    </row>
    <row r="3" ht="12.75" customHeight="1"/>
    <row r="4" ht="12.75" customHeight="1">
      <c r="F4" s="6" t="s">
        <v>4</v>
      </c>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8"/>
    </row>
    <row r="5" ht="12.75" customHeight="1">
      <c r="A5" s="3"/>
      <c r="F5" s="9"/>
      <c r="AL5" s="10"/>
    </row>
    <row r="6" ht="12.75" customHeight="1">
      <c r="A6" s="3"/>
      <c r="F6" s="11"/>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3"/>
    </row>
    <row r="7" ht="12.75" customHeight="1">
      <c r="A7" s="3"/>
    </row>
    <row r="8" ht="12.75" customHeight="1">
      <c r="A8" s="3"/>
      <c r="B8" s="14" t="s">
        <v>5</v>
      </c>
      <c r="C8" s="12"/>
      <c r="D8" s="12"/>
      <c r="E8" s="12"/>
      <c r="F8" s="12"/>
      <c r="G8" s="12"/>
      <c r="H8" s="12"/>
      <c r="I8" s="12"/>
      <c r="J8" s="12"/>
      <c r="K8" s="12"/>
      <c r="L8" s="12"/>
      <c r="M8" s="12"/>
      <c r="N8" s="12"/>
      <c r="O8" s="12"/>
      <c r="P8" s="12"/>
      <c r="Q8" s="12"/>
      <c r="R8" s="12"/>
      <c r="S8" s="12"/>
      <c r="T8" s="12"/>
      <c r="U8" s="12"/>
      <c r="V8" s="12"/>
      <c r="W8" s="15"/>
      <c r="X8" s="12"/>
      <c r="Y8" s="14"/>
      <c r="Z8" s="12"/>
      <c r="AF8" s="16" t="s">
        <v>6</v>
      </c>
      <c r="AG8" s="17" t="s">
        <v>7</v>
      </c>
      <c r="AH8" s="16" t="s">
        <v>8</v>
      </c>
      <c r="AI8" s="17" t="s">
        <v>9</v>
      </c>
      <c r="AJ8" s="16" t="s">
        <v>10</v>
      </c>
      <c r="AK8" s="18" t="s">
        <v>11</v>
      </c>
      <c r="AL8" s="19" t="s">
        <v>12</v>
      </c>
    </row>
    <row r="9" ht="12.75" customHeight="1">
      <c r="A9" s="3"/>
      <c r="B9" s="14">
        <v>1.0</v>
      </c>
      <c r="C9" s="12"/>
      <c r="D9" s="12"/>
      <c r="E9" s="12"/>
      <c r="F9" s="12"/>
      <c r="G9" s="12"/>
      <c r="H9" s="12"/>
      <c r="I9" s="12"/>
      <c r="J9" s="12"/>
      <c r="K9" s="12"/>
      <c r="L9" s="12"/>
      <c r="M9" s="12"/>
      <c r="N9" s="12"/>
      <c r="O9" s="12"/>
      <c r="P9" s="12"/>
      <c r="Q9" s="12"/>
      <c r="R9" s="12"/>
      <c r="S9" s="12"/>
      <c r="T9" s="12"/>
      <c r="U9" s="12"/>
      <c r="V9" s="12"/>
      <c r="W9" s="20"/>
      <c r="X9" s="12"/>
      <c r="Y9" s="12"/>
      <c r="Z9" s="21"/>
      <c r="AA9" s="21"/>
      <c r="AB9" s="22"/>
      <c r="AC9" s="21"/>
      <c r="AD9" s="21"/>
      <c r="AE9" s="21"/>
      <c r="AF9" s="23"/>
      <c r="AG9" s="24"/>
      <c r="AH9" s="23"/>
      <c r="AI9" s="24"/>
      <c r="AJ9" s="23"/>
      <c r="AK9" s="25"/>
      <c r="AL9" s="26"/>
    </row>
    <row r="10" ht="12.75" customHeight="1">
      <c r="A10" s="3"/>
      <c r="B10" s="14">
        <v>2.0</v>
      </c>
      <c r="C10" s="12"/>
      <c r="D10" s="12"/>
      <c r="E10" s="12"/>
      <c r="F10" s="12"/>
      <c r="G10" s="12"/>
      <c r="H10" s="12"/>
      <c r="I10" s="12"/>
      <c r="J10" s="12"/>
      <c r="K10" s="12"/>
      <c r="L10" s="12"/>
      <c r="M10" s="12"/>
      <c r="N10" s="12"/>
      <c r="O10" s="12"/>
      <c r="P10" s="12"/>
      <c r="Q10" s="12"/>
      <c r="R10" s="12"/>
      <c r="S10" s="12"/>
      <c r="T10" s="12"/>
      <c r="U10" s="12"/>
      <c r="V10" s="12"/>
      <c r="W10" s="20"/>
      <c r="X10" s="12"/>
      <c r="Y10" s="12"/>
      <c r="Z10" s="21"/>
      <c r="AA10" s="21"/>
      <c r="AB10" s="22"/>
      <c r="AC10" s="21"/>
      <c r="AD10" s="21"/>
      <c r="AE10" s="21"/>
      <c r="AF10" s="23"/>
      <c r="AG10" s="24"/>
      <c r="AH10" s="23"/>
      <c r="AI10" s="24"/>
      <c r="AJ10" s="23"/>
      <c r="AK10" s="25"/>
      <c r="AL10" s="26"/>
    </row>
    <row r="11" ht="12.75" customHeight="1">
      <c r="A11" s="3"/>
      <c r="B11" s="14">
        <v>3.0</v>
      </c>
      <c r="C11" s="12"/>
      <c r="D11" s="12"/>
      <c r="E11" s="12"/>
      <c r="F11" s="12"/>
      <c r="G11" s="12"/>
      <c r="H11" s="12"/>
      <c r="I11" s="12"/>
      <c r="J11" s="12"/>
      <c r="K11" s="12"/>
      <c r="L11" s="12"/>
      <c r="M11" s="12"/>
      <c r="N11" s="12"/>
      <c r="O11" s="12"/>
      <c r="P11" s="12"/>
      <c r="Q11" s="12"/>
      <c r="R11" s="12"/>
      <c r="S11" s="12"/>
      <c r="T11" s="12"/>
      <c r="U11" s="12"/>
      <c r="V11" s="12"/>
      <c r="W11" s="20"/>
      <c r="X11" s="12"/>
      <c r="Y11" s="12"/>
      <c r="Z11" s="21"/>
      <c r="AA11" s="21"/>
      <c r="AB11" s="22"/>
      <c r="AC11" s="21"/>
      <c r="AD11" s="21"/>
      <c r="AE11" s="21"/>
      <c r="AF11" s="23"/>
      <c r="AG11" s="24"/>
      <c r="AH11" s="23"/>
      <c r="AI11" s="24"/>
      <c r="AJ11" s="23"/>
      <c r="AK11" s="25"/>
      <c r="AL11" s="26"/>
    </row>
    <row r="12" ht="12.75" customHeight="1">
      <c r="A12" s="3"/>
      <c r="B12" s="14">
        <v>4.0</v>
      </c>
      <c r="C12" s="12"/>
      <c r="D12" s="12"/>
      <c r="E12" s="12"/>
      <c r="F12" s="12"/>
      <c r="G12" s="12"/>
      <c r="H12" s="12"/>
      <c r="I12" s="12"/>
      <c r="J12" s="12"/>
      <c r="K12" s="12"/>
      <c r="L12" s="12"/>
      <c r="M12" s="12"/>
      <c r="N12" s="12"/>
      <c r="O12" s="12"/>
      <c r="P12" s="12"/>
      <c r="Q12" s="12"/>
      <c r="R12" s="12"/>
      <c r="S12" s="12"/>
      <c r="T12" s="12"/>
      <c r="U12" s="12"/>
      <c r="V12" s="12"/>
      <c r="W12" s="20"/>
      <c r="X12" s="12"/>
      <c r="Y12" s="12"/>
      <c r="Z12" s="21"/>
      <c r="AA12" s="21"/>
      <c r="AB12" s="22"/>
      <c r="AC12" s="21"/>
      <c r="AD12" s="21"/>
      <c r="AE12" s="21"/>
      <c r="AF12" s="23"/>
      <c r="AG12" s="24"/>
      <c r="AH12" s="23"/>
      <c r="AI12" s="24"/>
      <c r="AJ12" s="23"/>
      <c r="AK12" s="25"/>
      <c r="AL12" s="26"/>
    </row>
    <row r="13" ht="12.75" customHeight="1">
      <c r="B13" s="14">
        <v>5.0</v>
      </c>
      <c r="C13" s="12"/>
      <c r="D13" s="12"/>
      <c r="E13" s="12"/>
      <c r="F13" s="12"/>
      <c r="G13" s="12"/>
      <c r="H13" s="12"/>
      <c r="I13" s="12"/>
      <c r="J13" s="12"/>
      <c r="K13" s="12"/>
      <c r="L13" s="12"/>
      <c r="M13" s="12"/>
      <c r="N13" s="12"/>
      <c r="O13" s="12"/>
      <c r="P13" s="12"/>
      <c r="Q13" s="12"/>
      <c r="R13" s="12"/>
      <c r="S13" s="12"/>
      <c r="T13" s="12"/>
      <c r="U13" s="12"/>
      <c r="V13" s="12"/>
      <c r="W13" s="20"/>
      <c r="X13" s="12"/>
      <c r="Y13" s="12"/>
      <c r="Z13" s="21"/>
      <c r="AA13" s="21"/>
      <c r="AB13" s="22"/>
      <c r="AC13" s="21"/>
      <c r="AD13" s="21"/>
      <c r="AE13" s="21"/>
      <c r="AF13" s="23"/>
      <c r="AG13" s="24"/>
      <c r="AH13" s="23"/>
      <c r="AI13" s="24"/>
      <c r="AJ13" s="23"/>
      <c r="AK13" s="25"/>
      <c r="AL13" s="26"/>
    </row>
    <row r="14" ht="12.75" customHeight="1">
      <c r="B14" s="14">
        <v>6.0</v>
      </c>
      <c r="C14" s="12"/>
      <c r="D14" s="12"/>
      <c r="E14" s="12"/>
      <c r="F14" s="12"/>
      <c r="G14" s="12"/>
      <c r="H14" s="12"/>
      <c r="I14" s="12"/>
      <c r="J14" s="12"/>
      <c r="K14" s="12"/>
      <c r="L14" s="12"/>
      <c r="M14" s="12"/>
      <c r="N14" s="12"/>
      <c r="O14" s="12"/>
      <c r="P14" s="12"/>
      <c r="Q14" s="12"/>
      <c r="R14" s="12"/>
      <c r="S14" s="12"/>
      <c r="T14" s="12"/>
      <c r="U14" s="12"/>
      <c r="V14" s="12"/>
      <c r="W14" s="20"/>
      <c r="X14" s="12"/>
      <c r="Y14" s="12"/>
      <c r="Z14" s="21"/>
      <c r="AA14" s="21"/>
      <c r="AB14" s="22"/>
      <c r="AC14" s="21"/>
      <c r="AD14" s="21"/>
      <c r="AE14" s="21"/>
      <c r="AF14" s="23"/>
      <c r="AG14" s="24"/>
      <c r="AH14" s="23"/>
      <c r="AI14" s="24"/>
      <c r="AJ14" s="23"/>
      <c r="AK14" s="25"/>
      <c r="AL14" s="26"/>
    </row>
    <row r="15" ht="12.75" customHeight="1">
      <c r="W15" s="27"/>
    </row>
    <row r="16" ht="12.75" customHeight="1">
      <c r="A16" s="3"/>
      <c r="B16" s="3" t="s">
        <v>13</v>
      </c>
    </row>
    <row r="17" ht="12.75" customHeight="1">
      <c r="A17" s="3"/>
      <c r="B17" s="28" t="s">
        <v>14</v>
      </c>
      <c r="C17" s="29"/>
      <c r="D17" s="29"/>
      <c r="E17" s="29"/>
      <c r="F17" s="29"/>
      <c r="G17" s="29"/>
      <c r="H17" s="29"/>
      <c r="I17" s="29"/>
      <c r="J17" s="29"/>
      <c r="K17" s="29"/>
      <c r="L17" s="29"/>
      <c r="M17" s="29"/>
      <c r="N17" s="29"/>
      <c r="O17" s="29"/>
      <c r="P17" s="29"/>
      <c r="Q17" s="29"/>
      <c r="R17" s="7"/>
      <c r="S17" s="7"/>
      <c r="T17" s="7"/>
      <c r="U17" s="29"/>
      <c r="V17" s="29"/>
      <c r="W17" s="29"/>
      <c r="X17" s="29"/>
      <c r="Y17" s="29"/>
      <c r="Z17" s="29"/>
      <c r="AA17" s="29"/>
      <c r="AB17" s="29"/>
      <c r="AC17" s="29"/>
      <c r="AD17" s="29"/>
      <c r="AE17" s="29"/>
      <c r="AF17" s="29"/>
      <c r="AG17" s="29"/>
      <c r="AH17" s="7"/>
      <c r="AI17" s="7"/>
      <c r="AJ17" s="29"/>
      <c r="AK17" s="29"/>
      <c r="AL17" s="30"/>
    </row>
    <row r="18" ht="12.75" customHeight="1">
      <c r="A18" s="3"/>
      <c r="B18" s="6" t="s">
        <v>15</v>
      </c>
      <c r="C18" s="7"/>
      <c r="D18" s="7"/>
      <c r="E18" s="7"/>
      <c r="F18" s="7"/>
      <c r="G18" s="7"/>
      <c r="H18" s="7"/>
      <c r="I18" s="7"/>
      <c r="J18" s="7"/>
      <c r="K18" s="7"/>
      <c r="L18" s="7"/>
      <c r="M18" s="7"/>
      <c r="N18" s="7"/>
      <c r="O18" s="7"/>
      <c r="P18" s="7"/>
      <c r="Q18" s="7"/>
      <c r="R18" s="7"/>
      <c r="S18" s="8"/>
      <c r="U18" s="6" t="s">
        <v>16</v>
      </c>
      <c r="V18" s="7"/>
      <c r="W18" s="7"/>
      <c r="X18" s="7"/>
      <c r="Y18" s="7"/>
      <c r="Z18" s="7"/>
      <c r="AA18" s="7"/>
      <c r="AB18" s="7"/>
      <c r="AC18" s="7"/>
      <c r="AD18" s="7"/>
      <c r="AE18" s="7"/>
      <c r="AF18" s="7"/>
      <c r="AG18" s="7"/>
      <c r="AH18" s="7"/>
      <c r="AI18" s="7"/>
      <c r="AJ18" s="7"/>
      <c r="AK18" s="7"/>
      <c r="AL18" s="8"/>
    </row>
    <row r="19" ht="12.75" customHeight="1">
      <c r="B19" s="9"/>
      <c r="S19" s="10"/>
      <c r="U19" s="9"/>
      <c r="AL19" s="10"/>
    </row>
    <row r="20" ht="12.75" customHeight="1">
      <c r="B20" s="11"/>
      <c r="C20" s="12"/>
      <c r="D20" s="12"/>
      <c r="E20" s="12"/>
      <c r="F20" s="12"/>
      <c r="G20" s="12"/>
      <c r="H20" s="12"/>
      <c r="I20" s="12"/>
      <c r="J20" s="12"/>
      <c r="K20" s="12"/>
      <c r="L20" s="12"/>
      <c r="M20" s="12"/>
      <c r="N20" s="12"/>
      <c r="O20" s="12"/>
      <c r="P20" s="12"/>
      <c r="Q20" s="12"/>
      <c r="R20" s="12"/>
      <c r="S20" s="13"/>
      <c r="U20" s="11"/>
      <c r="V20" s="12"/>
      <c r="W20" s="12"/>
      <c r="X20" s="12"/>
      <c r="Y20" s="12"/>
      <c r="Z20" s="12"/>
      <c r="AA20" s="12"/>
      <c r="AB20" s="12"/>
      <c r="AC20" s="12"/>
      <c r="AD20" s="12"/>
      <c r="AE20" s="12"/>
      <c r="AF20" s="12"/>
      <c r="AG20" s="12"/>
      <c r="AH20" s="12"/>
      <c r="AI20" s="12"/>
      <c r="AJ20" s="12"/>
      <c r="AK20" s="12"/>
      <c r="AL20" s="13"/>
    </row>
    <row r="21" ht="12.75" customHeight="1">
      <c r="A21" s="3"/>
      <c r="B21" s="31" t="s">
        <v>17</v>
      </c>
      <c r="S21" s="10"/>
      <c r="U21" s="6" t="s">
        <v>18</v>
      </c>
      <c r="V21" s="7"/>
      <c r="W21" s="7"/>
      <c r="X21" s="7"/>
      <c r="Y21" s="7"/>
      <c r="Z21" s="7"/>
      <c r="AA21" s="7"/>
      <c r="AB21" s="7"/>
      <c r="AC21" s="7"/>
      <c r="AD21" s="7"/>
      <c r="AE21" s="7"/>
      <c r="AF21" s="7"/>
      <c r="AG21" s="7"/>
      <c r="AH21" s="7"/>
      <c r="AI21" s="7"/>
      <c r="AJ21" s="7"/>
      <c r="AK21" s="7"/>
      <c r="AL21" s="8"/>
    </row>
    <row r="22" ht="12.75" customHeight="1">
      <c r="A22" s="3"/>
      <c r="B22" s="31"/>
      <c r="S22" s="10"/>
      <c r="U22" s="9"/>
      <c r="AL22" s="10"/>
    </row>
    <row r="23" ht="12.75" customHeight="1">
      <c r="B23" s="11"/>
      <c r="C23" s="12"/>
      <c r="D23" s="12"/>
      <c r="E23" s="12"/>
      <c r="F23" s="12"/>
      <c r="G23" s="12"/>
      <c r="H23" s="12"/>
      <c r="I23" s="12"/>
      <c r="J23" s="12"/>
      <c r="K23" s="12"/>
      <c r="L23" s="12"/>
      <c r="M23" s="12"/>
      <c r="N23" s="12"/>
      <c r="O23" s="12"/>
      <c r="P23" s="12"/>
      <c r="Q23" s="12"/>
      <c r="R23" s="12"/>
      <c r="S23" s="13"/>
      <c r="T23" s="12"/>
      <c r="U23" s="11"/>
      <c r="V23" s="12"/>
      <c r="W23" s="12"/>
      <c r="X23" s="12"/>
      <c r="Y23" s="12"/>
      <c r="Z23" s="12"/>
      <c r="AA23" s="12"/>
      <c r="AB23" s="12"/>
      <c r="AC23" s="12"/>
      <c r="AD23" s="12"/>
      <c r="AE23" s="12"/>
      <c r="AF23" s="12"/>
      <c r="AG23" s="12"/>
      <c r="AH23" s="12"/>
      <c r="AI23" s="12"/>
      <c r="AJ23" s="12"/>
      <c r="AK23" s="12"/>
      <c r="AL23" s="13"/>
    </row>
    <row r="24" ht="12.75" customHeight="1"/>
    <row r="25" ht="12.75" customHeight="1">
      <c r="A25" s="3"/>
      <c r="B25" s="28" t="s">
        <v>19</v>
      </c>
      <c r="C25" s="29"/>
      <c r="D25" s="29"/>
      <c r="E25" s="29"/>
      <c r="F25" s="29"/>
      <c r="G25" s="29"/>
      <c r="H25" s="29"/>
      <c r="I25" s="29"/>
      <c r="J25" s="29"/>
      <c r="K25" s="29"/>
      <c r="L25" s="29"/>
      <c r="M25" s="29"/>
      <c r="N25" s="29"/>
      <c r="O25" s="29"/>
      <c r="P25" s="29"/>
      <c r="Q25" s="7"/>
      <c r="R25" s="7"/>
      <c r="S25" s="7"/>
      <c r="T25" s="7"/>
      <c r="U25" s="29"/>
      <c r="V25" s="29"/>
      <c r="W25" s="29"/>
      <c r="X25" s="29"/>
      <c r="Y25" s="29"/>
      <c r="Z25" s="29"/>
      <c r="AA25" s="29"/>
      <c r="AB25" s="29"/>
      <c r="AC25" s="29"/>
      <c r="AD25" s="29"/>
      <c r="AE25" s="29"/>
      <c r="AF25" s="29"/>
      <c r="AG25" s="29"/>
      <c r="AH25" s="7"/>
      <c r="AI25" s="7"/>
      <c r="AJ25" s="29"/>
      <c r="AK25" s="29"/>
      <c r="AL25" s="30"/>
    </row>
    <row r="26" ht="12.75" customHeight="1">
      <c r="A26" s="3"/>
      <c r="B26" s="6" t="s">
        <v>20</v>
      </c>
      <c r="C26" s="7"/>
      <c r="D26" s="7"/>
      <c r="E26" s="7"/>
      <c r="F26" s="7"/>
      <c r="G26" s="7"/>
      <c r="H26" s="7"/>
      <c r="I26" s="7"/>
      <c r="J26" s="7"/>
      <c r="K26" s="7"/>
      <c r="L26" s="7"/>
      <c r="M26" s="7"/>
      <c r="N26" s="7"/>
      <c r="O26" s="7"/>
      <c r="P26" s="7"/>
      <c r="Q26" s="7"/>
      <c r="R26" s="7"/>
      <c r="S26" s="8"/>
      <c r="U26" s="6" t="s">
        <v>21</v>
      </c>
      <c r="V26" s="7"/>
      <c r="W26" s="7"/>
      <c r="X26" s="7"/>
      <c r="Y26" s="7"/>
      <c r="Z26" s="7"/>
      <c r="AA26" s="7"/>
      <c r="AB26" s="7"/>
      <c r="AC26" s="7"/>
      <c r="AD26" s="7"/>
      <c r="AE26" s="7"/>
      <c r="AF26" s="7"/>
      <c r="AG26" s="7"/>
      <c r="AH26" s="7"/>
      <c r="AI26" s="7"/>
      <c r="AJ26" s="7"/>
      <c r="AK26" s="7"/>
      <c r="AL26" s="8"/>
    </row>
    <row r="27" ht="12.75" customHeight="1">
      <c r="B27" s="9"/>
      <c r="S27" s="10"/>
      <c r="U27" s="9"/>
      <c r="AL27" s="10"/>
    </row>
    <row r="28" ht="12.75" customHeight="1">
      <c r="B28" s="11"/>
      <c r="C28" s="12"/>
      <c r="D28" s="12"/>
      <c r="E28" s="12"/>
      <c r="F28" s="12"/>
      <c r="G28" s="12"/>
      <c r="H28" s="12"/>
      <c r="I28" s="12"/>
      <c r="J28" s="12"/>
      <c r="K28" s="12"/>
      <c r="L28" s="12"/>
      <c r="M28" s="12"/>
      <c r="N28" s="12"/>
      <c r="O28" s="12"/>
      <c r="P28" s="12"/>
      <c r="Q28" s="12"/>
      <c r="R28" s="12"/>
      <c r="S28" s="13"/>
      <c r="U28" s="11"/>
      <c r="V28" s="12"/>
      <c r="W28" s="12"/>
      <c r="X28" s="12"/>
      <c r="Y28" s="12"/>
      <c r="Z28" s="12"/>
      <c r="AA28" s="12"/>
      <c r="AB28" s="12"/>
      <c r="AC28" s="12"/>
      <c r="AD28" s="12"/>
      <c r="AE28" s="12"/>
      <c r="AF28" s="12"/>
      <c r="AG28" s="12"/>
      <c r="AH28" s="12"/>
      <c r="AI28" s="12"/>
      <c r="AJ28" s="12"/>
      <c r="AK28" s="12"/>
      <c r="AL28" s="13"/>
    </row>
    <row r="29" ht="12.75" customHeight="1">
      <c r="A29" s="3"/>
      <c r="B29" s="31" t="s">
        <v>22</v>
      </c>
      <c r="S29" s="10"/>
      <c r="U29" s="31" t="s">
        <v>23</v>
      </c>
      <c r="AL29" s="10"/>
    </row>
    <row r="30" ht="12.75" customHeight="1">
      <c r="A30" s="3"/>
      <c r="B30" s="31"/>
      <c r="S30" s="10"/>
      <c r="U30" s="9"/>
      <c r="AL30" s="10"/>
    </row>
    <row r="31" ht="12.75" customHeight="1">
      <c r="B31" s="11"/>
      <c r="C31" s="12"/>
      <c r="D31" s="12"/>
      <c r="E31" s="12"/>
      <c r="F31" s="12"/>
      <c r="G31" s="12"/>
      <c r="H31" s="12"/>
      <c r="I31" s="12"/>
      <c r="J31" s="12"/>
      <c r="K31" s="12"/>
      <c r="L31" s="12"/>
      <c r="M31" s="12"/>
      <c r="N31" s="12"/>
      <c r="O31" s="12"/>
      <c r="P31" s="12"/>
      <c r="Q31" s="12"/>
      <c r="R31" s="12"/>
      <c r="S31" s="13"/>
      <c r="T31" s="12"/>
      <c r="U31" s="11"/>
      <c r="V31" s="12"/>
      <c r="W31" s="12"/>
      <c r="X31" s="12"/>
      <c r="Y31" s="12"/>
      <c r="Z31" s="12"/>
      <c r="AA31" s="12"/>
      <c r="AB31" s="12"/>
      <c r="AC31" s="12"/>
      <c r="AD31" s="12"/>
      <c r="AE31" s="12"/>
      <c r="AF31" s="12"/>
      <c r="AG31" s="12"/>
      <c r="AH31" s="12"/>
      <c r="AI31" s="12"/>
      <c r="AJ31" s="12"/>
      <c r="AK31" s="12"/>
      <c r="AL31" s="13"/>
    </row>
    <row r="32" ht="12.75" customHeight="1"/>
    <row r="33" ht="12.75" customHeight="1">
      <c r="A33" s="3"/>
      <c r="B33" s="28" t="s">
        <v>24</v>
      </c>
      <c r="C33" s="29"/>
      <c r="D33" s="29"/>
      <c r="E33" s="29"/>
      <c r="F33" s="29"/>
      <c r="G33" s="29"/>
      <c r="H33" s="29"/>
      <c r="I33" s="29"/>
      <c r="J33" s="29"/>
      <c r="K33" s="29"/>
      <c r="L33" s="29"/>
      <c r="M33" s="29"/>
      <c r="N33" s="29"/>
      <c r="O33" s="29"/>
      <c r="P33" s="29"/>
      <c r="Q33" s="7"/>
      <c r="R33" s="7"/>
      <c r="S33" s="7"/>
      <c r="T33" s="7"/>
      <c r="U33" s="29"/>
      <c r="V33" s="29"/>
      <c r="W33" s="29"/>
      <c r="X33" s="29"/>
      <c r="Y33" s="29"/>
      <c r="Z33" s="29"/>
      <c r="AA33" s="29"/>
      <c r="AB33" s="29"/>
      <c r="AC33" s="29"/>
      <c r="AD33" s="29"/>
      <c r="AE33" s="29"/>
      <c r="AF33" s="29"/>
      <c r="AG33" s="29"/>
      <c r="AH33" s="7"/>
      <c r="AI33" s="7"/>
      <c r="AJ33" s="29"/>
      <c r="AK33" s="29"/>
      <c r="AL33" s="30"/>
    </row>
    <row r="34" ht="12.75" customHeight="1">
      <c r="A34" s="3"/>
      <c r="B34" s="6" t="s">
        <v>20</v>
      </c>
      <c r="C34" s="7"/>
      <c r="D34" s="7"/>
      <c r="E34" s="7"/>
      <c r="F34" s="7"/>
      <c r="G34" s="7"/>
      <c r="H34" s="7"/>
      <c r="I34" s="7"/>
      <c r="J34" s="7"/>
      <c r="K34" s="7"/>
      <c r="L34" s="7"/>
      <c r="M34" s="7"/>
      <c r="N34" s="7"/>
      <c r="O34" s="7"/>
      <c r="P34" s="7"/>
      <c r="Q34" s="7"/>
      <c r="R34" s="7"/>
      <c r="S34" s="8"/>
      <c r="U34" s="6" t="s">
        <v>21</v>
      </c>
      <c r="V34" s="7"/>
      <c r="W34" s="7"/>
      <c r="X34" s="7"/>
      <c r="Y34" s="7"/>
      <c r="Z34" s="7"/>
      <c r="AA34" s="7"/>
      <c r="AB34" s="7"/>
      <c r="AC34" s="7"/>
      <c r="AD34" s="7"/>
      <c r="AE34" s="7"/>
      <c r="AF34" s="7"/>
      <c r="AG34" s="7"/>
      <c r="AH34" s="7"/>
      <c r="AI34" s="7"/>
      <c r="AJ34" s="7"/>
      <c r="AK34" s="7"/>
      <c r="AL34" s="8"/>
    </row>
    <row r="35" ht="12.75" customHeight="1">
      <c r="B35" s="9"/>
      <c r="S35" s="10"/>
      <c r="U35" s="9"/>
      <c r="AL35" s="10"/>
    </row>
    <row r="36" ht="12.75" customHeight="1">
      <c r="B36" s="11"/>
      <c r="C36" s="12"/>
      <c r="D36" s="12"/>
      <c r="E36" s="12"/>
      <c r="F36" s="12"/>
      <c r="G36" s="12"/>
      <c r="H36" s="12"/>
      <c r="I36" s="12"/>
      <c r="J36" s="12"/>
      <c r="K36" s="12"/>
      <c r="L36" s="12"/>
      <c r="M36" s="12"/>
      <c r="N36" s="12"/>
      <c r="O36" s="12"/>
      <c r="P36" s="12"/>
      <c r="Q36" s="12"/>
      <c r="R36" s="12"/>
      <c r="S36" s="13"/>
      <c r="U36" s="11"/>
      <c r="V36" s="12"/>
      <c r="W36" s="12"/>
      <c r="X36" s="12"/>
      <c r="Y36" s="12"/>
      <c r="Z36" s="12"/>
      <c r="AA36" s="12"/>
      <c r="AB36" s="12"/>
      <c r="AC36" s="12"/>
      <c r="AD36" s="12"/>
      <c r="AE36" s="12"/>
      <c r="AF36" s="12"/>
      <c r="AG36" s="12"/>
      <c r="AH36" s="12"/>
      <c r="AI36" s="12"/>
      <c r="AJ36" s="12"/>
      <c r="AK36" s="12"/>
      <c r="AL36" s="13"/>
    </row>
    <row r="37" ht="12.75" customHeight="1">
      <c r="A37" s="3"/>
      <c r="B37" s="31" t="s">
        <v>22</v>
      </c>
      <c r="S37" s="10"/>
      <c r="U37" s="31" t="s">
        <v>23</v>
      </c>
      <c r="AL37" s="10"/>
    </row>
    <row r="38" ht="12.75" customHeight="1">
      <c r="A38" s="3"/>
      <c r="B38" s="31"/>
      <c r="S38" s="10"/>
      <c r="U38" s="9"/>
      <c r="AL38" s="10"/>
    </row>
    <row r="39" ht="12.75" customHeight="1">
      <c r="B39" s="11"/>
      <c r="C39" s="12"/>
      <c r="D39" s="12"/>
      <c r="E39" s="12"/>
      <c r="F39" s="12"/>
      <c r="G39" s="12"/>
      <c r="H39" s="12"/>
      <c r="I39" s="12"/>
      <c r="J39" s="12"/>
      <c r="K39" s="12"/>
      <c r="L39" s="12"/>
      <c r="M39" s="12"/>
      <c r="N39" s="12"/>
      <c r="O39" s="12"/>
      <c r="P39" s="12"/>
      <c r="Q39" s="12"/>
      <c r="R39" s="12"/>
      <c r="S39" s="13"/>
      <c r="T39" s="12"/>
      <c r="U39" s="11"/>
      <c r="V39" s="12"/>
      <c r="W39" s="12"/>
      <c r="X39" s="12"/>
      <c r="Y39" s="12"/>
      <c r="Z39" s="12"/>
      <c r="AA39" s="12"/>
      <c r="AB39" s="12"/>
      <c r="AC39" s="12"/>
      <c r="AD39" s="12"/>
      <c r="AE39" s="12"/>
      <c r="AF39" s="12"/>
      <c r="AG39" s="12"/>
      <c r="AH39" s="12"/>
      <c r="AI39" s="12"/>
      <c r="AJ39" s="12"/>
      <c r="AK39" s="12"/>
      <c r="AL39" s="13"/>
    </row>
    <row r="40" ht="12.75" customHeight="1"/>
    <row r="41" ht="12.75" customHeight="1">
      <c r="B41" s="28" t="s">
        <v>25</v>
      </c>
      <c r="C41" s="29"/>
      <c r="D41" s="29"/>
      <c r="E41" s="29"/>
      <c r="F41" s="29"/>
      <c r="G41" s="29"/>
      <c r="H41" s="29"/>
      <c r="I41" s="29"/>
      <c r="J41" s="29"/>
      <c r="K41" s="29"/>
      <c r="L41" s="29"/>
      <c r="M41" s="29"/>
      <c r="N41" s="29"/>
      <c r="O41" s="29"/>
      <c r="P41" s="29"/>
      <c r="Q41" s="7"/>
      <c r="R41" s="7"/>
      <c r="S41" s="7"/>
      <c r="T41" s="7"/>
      <c r="U41" s="29"/>
      <c r="V41" s="29"/>
      <c r="W41" s="29"/>
      <c r="X41" s="29"/>
      <c r="Y41" s="29"/>
      <c r="Z41" s="29"/>
      <c r="AA41" s="29"/>
      <c r="AB41" s="29"/>
      <c r="AC41" s="29"/>
      <c r="AD41" s="29"/>
      <c r="AE41" s="29"/>
      <c r="AF41" s="29"/>
      <c r="AG41" s="29"/>
      <c r="AH41" s="7"/>
      <c r="AI41" s="7"/>
      <c r="AJ41" s="29"/>
      <c r="AK41" s="29"/>
      <c r="AL41" s="30"/>
    </row>
    <row r="42" ht="12.75" customHeight="1">
      <c r="B42" s="6" t="s">
        <v>20</v>
      </c>
      <c r="C42" s="7"/>
      <c r="D42" s="7"/>
      <c r="E42" s="7"/>
      <c r="F42" s="7"/>
      <c r="G42" s="7"/>
      <c r="H42" s="7"/>
      <c r="I42" s="7"/>
      <c r="J42" s="7"/>
      <c r="K42" s="7"/>
      <c r="L42" s="7"/>
      <c r="M42" s="7"/>
      <c r="N42" s="7"/>
      <c r="O42" s="7"/>
      <c r="P42" s="7"/>
      <c r="Q42" s="7"/>
      <c r="R42" s="7"/>
      <c r="S42" s="8"/>
      <c r="U42" s="6" t="s">
        <v>21</v>
      </c>
      <c r="V42" s="7"/>
      <c r="W42" s="7"/>
      <c r="X42" s="7"/>
      <c r="Y42" s="7"/>
      <c r="Z42" s="7"/>
      <c r="AA42" s="7"/>
      <c r="AB42" s="7"/>
      <c r="AC42" s="7"/>
      <c r="AD42" s="7"/>
      <c r="AE42" s="7"/>
      <c r="AF42" s="7"/>
      <c r="AG42" s="7"/>
      <c r="AH42" s="7"/>
      <c r="AI42" s="7"/>
      <c r="AJ42" s="7"/>
      <c r="AK42" s="7"/>
      <c r="AL42" s="8"/>
    </row>
    <row r="43" ht="12.75" customHeight="1">
      <c r="B43" s="9"/>
      <c r="S43" s="10"/>
      <c r="U43" s="9"/>
      <c r="AL43" s="10"/>
    </row>
    <row r="44" ht="12.75" customHeight="1">
      <c r="B44" s="11"/>
      <c r="C44" s="12"/>
      <c r="D44" s="12"/>
      <c r="E44" s="12"/>
      <c r="F44" s="12"/>
      <c r="G44" s="12"/>
      <c r="H44" s="12"/>
      <c r="I44" s="12"/>
      <c r="J44" s="12"/>
      <c r="K44" s="12"/>
      <c r="L44" s="12"/>
      <c r="M44" s="12"/>
      <c r="N44" s="12"/>
      <c r="O44" s="12"/>
      <c r="P44" s="12"/>
      <c r="Q44" s="12"/>
      <c r="R44" s="12"/>
      <c r="S44" s="13"/>
      <c r="U44" s="11"/>
      <c r="V44" s="12"/>
      <c r="W44" s="12"/>
      <c r="X44" s="12"/>
      <c r="Y44" s="12"/>
      <c r="Z44" s="12"/>
      <c r="AA44" s="12"/>
      <c r="AB44" s="12"/>
      <c r="AC44" s="12"/>
      <c r="AD44" s="12"/>
      <c r="AE44" s="12"/>
      <c r="AF44" s="12"/>
      <c r="AG44" s="12"/>
      <c r="AH44" s="12"/>
      <c r="AI44" s="12"/>
      <c r="AJ44" s="12"/>
      <c r="AK44" s="12"/>
      <c r="AL44" s="13"/>
    </row>
    <row r="45" ht="12.75" customHeight="1">
      <c r="B45" s="31" t="s">
        <v>22</v>
      </c>
      <c r="S45" s="10"/>
      <c r="U45" s="31" t="s">
        <v>23</v>
      </c>
      <c r="AL45" s="10"/>
    </row>
    <row r="46" ht="12.75" customHeight="1">
      <c r="B46" s="31"/>
      <c r="S46" s="10"/>
      <c r="U46" s="9"/>
      <c r="AL46" s="10"/>
    </row>
    <row r="47" ht="12.75" customHeight="1">
      <c r="B47" s="11"/>
      <c r="C47" s="12"/>
      <c r="D47" s="12"/>
      <c r="E47" s="12"/>
      <c r="F47" s="12"/>
      <c r="G47" s="12"/>
      <c r="H47" s="12"/>
      <c r="I47" s="12"/>
      <c r="J47" s="12"/>
      <c r="K47" s="12"/>
      <c r="L47" s="12"/>
      <c r="M47" s="12"/>
      <c r="N47" s="12"/>
      <c r="O47" s="12"/>
      <c r="P47" s="12"/>
      <c r="Q47" s="12"/>
      <c r="R47" s="12"/>
      <c r="S47" s="13"/>
      <c r="T47" s="12"/>
      <c r="U47" s="11"/>
      <c r="V47" s="12"/>
      <c r="W47" s="12"/>
      <c r="X47" s="12"/>
      <c r="Y47" s="12"/>
      <c r="Z47" s="12"/>
      <c r="AA47" s="12"/>
      <c r="AB47" s="12"/>
      <c r="AC47" s="12"/>
      <c r="AD47" s="12"/>
      <c r="AE47" s="12"/>
      <c r="AF47" s="12"/>
      <c r="AG47" s="12"/>
      <c r="AH47" s="12"/>
      <c r="AI47" s="12"/>
      <c r="AJ47" s="12"/>
      <c r="AK47" s="12"/>
      <c r="AL47" s="13"/>
    </row>
    <row r="48" ht="12.75" customHeight="1"/>
    <row r="49" ht="12.75" customHeight="1">
      <c r="B49" s="3" t="s">
        <v>26</v>
      </c>
    </row>
    <row r="50" ht="12.75" customHeight="1">
      <c r="A50" s="32"/>
      <c r="B50" s="6" t="s">
        <v>27</v>
      </c>
      <c r="C50" s="7"/>
      <c r="D50" s="7"/>
      <c r="E50" s="7"/>
      <c r="F50" s="7"/>
      <c r="G50" s="7"/>
      <c r="H50" s="7"/>
      <c r="I50" s="7"/>
      <c r="J50" s="7"/>
      <c r="K50" s="7"/>
      <c r="L50" s="7"/>
      <c r="M50" s="7"/>
      <c r="N50" s="7"/>
      <c r="O50" s="33"/>
      <c r="P50" s="7"/>
      <c r="Q50" s="7"/>
      <c r="R50" s="7"/>
      <c r="S50" s="8"/>
      <c r="U50" s="6" t="s">
        <v>28</v>
      </c>
      <c r="V50" s="7"/>
      <c r="W50" s="7"/>
      <c r="X50" s="7"/>
      <c r="Y50" s="7"/>
      <c r="Z50" s="7"/>
      <c r="AA50" s="7"/>
      <c r="AB50" s="7"/>
      <c r="AC50" s="7"/>
      <c r="AD50" s="7"/>
      <c r="AE50" s="7"/>
      <c r="AF50" s="7"/>
      <c r="AG50" s="7"/>
      <c r="AH50" s="7"/>
      <c r="AI50" s="7"/>
      <c r="AJ50" s="7"/>
      <c r="AK50" s="7"/>
      <c r="AL50" s="8"/>
    </row>
    <row r="51" ht="12.75" customHeight="1">
      <c r="A51" s="32"/>
      <c r="B51" s="9"/>
      <c r="S51" s="10"/>
      <c r="U51" s="9"/>
      <c r="AL51" s="10"/>
    </row>
    <row r="52" ht="12.75" customHeight="1">
      <c r="A52" s="32"/>
      <c r="B52" s="9"/>
      <c r="S52" s="10"/>
      <c r="U52" s="9"/>
      <c r="AL52" s="10"/>
    </row>
    <row r="53" ht="12.75" customHeight="1">
      <c r="A53" s="32"/>
      <c r="B53" s="9"/>
      <c r="S53" s="10"/>
      <c r="U53" s="9"/>
      <c r="AL53" s="10"/>
    </row>
    <row r="54" ht="12.75" customHeight="1">
      <c r="B54" s="9"/>
      <c r="S54" s="10"/>
      <c r="U54" s="9"/>
      <c r="AL54" s="10"/>
    </row>
    <row r="55" ht="12.75" customHeight="1">
      <c r="A55" s="3"/>
      <c r="B55" s="9"/>
      <c r="S55" s="10"/>
      <c r="U55" s="9"/>
      <c r="AL55" s="10"/>
    </row>
    <row r="56" ht="12.75" customHeight="1">
      <c r="A56" s="3"/>
      <c r="B56" s="9"/>
      <c r="S56" s="10"/>
      <c r="U56" s="9"/>
      <c r="AL56" s="10"/>
    </row>
    <row r="57" ht="12.75" customHeight="1">
      <c r="B57" s="9"/>
      <c r="S57" s="10"/>
      <c r="U57" s="9"/>
      <c r="AL57" s="10"/>
    </row>
    <row r="58" ht="12.75" customHeight="1">
      <c r="B58" s="9"/>
      <c r="S58" s="10"/>
      <c r="U58" s="9"/>
      <c r="AL58" s="10"/>
    </row>
    <row r="59" ht="12.75" customHeight="1">
      <c r="B59" s="9"/>
      <c r="S59" s="10"/>
      <c r="U59" s="9"/>
      <c r="AL59" s="10"/>
    </row>
    <row r="60" ht="12.75" customHeight="1">
      <c r="B60" s="9"/>
      <c r="S60" s="10"/>
      <c r="U60" s="9"/>
      <c r="AL60" s="10"/>
    </row>
    <row r="61" ht="12.75" customHeight="1">
      <c r="B61" s="9"/>
      <c r="S61" s="10"/>
      <c r="U61" s="9"/>
      <c r="AL61" s="10"/>
    </row>
    <row r="62" ht="12.75" customHeight="1">
      <c r="B62" s="9"/>
      <c r="S62" s="10"/>
      <c r="U62" s="9"/>
      <c r="AG62" s="14" t="s">
        <v>29</v>
      </c>
      <c r="AH62" s="12"/>
      <c r="AI62" s="12"/>
      <c r="AJ62" s="12"/>
      <c r="AK62" s="12"/>
      <c r="AL62" s="10"/>
    </row>
    <row r="63" ht="12.75" customHeight="1">
      <c r="B63" s="11"/>
      <c r="C63" s="12"/>
      <c r="D63" s="12"/>
      <c r="E63" s="12"/>
      <c r="F63" s="12"/>
      <c r="G63" s="12"/>
      <c r="H63" s="12"/>
      <c r="I63" s="12"/>
      <c r="J63" s="12"/>
      <c r="K63" s="12"/>
      <c r="L63" s="12"/>
      <c r="M63" s="12"/>
      <c r="N63" s="12"/>
      <c r="O63" s="12"/>
      <c r="P63" s="12"/>
      <c r="Q63" s="12"/>
      <c r="R63" s="12"/>
      <c r="S63" s="13"/>
      <c r="U63" s="11"/>
      <c r="V63" s="12"/>
      <c r="W63" s="12"/>
      <c r="X63" s="12"/>
      <c r="Y63" s="12"/>
      <c r="Z63" s="12"/>
      <c r="AA63" s="12"/>
      <c r="AB63" s="12"/>
      <c r="AC63" s="12"/>
      <c r="AD63" s="12"/>
      <c r="AE63" s="12"/>
      <c r="AF63" s="12"/>
      <c r="AG63" s="12"/>
      <c r="AH63" s="12"/>
      <c r="AI63" s="12"/>
      <c r="AJ63" s="12"/>
      <c r="AK63" s="12"/>
      <c r="AL63" s="13"/>
    </row>
    <row r="64" ht="12.75" customHeight="1">
      <c r="A64" s="32"/>
      <c r="B64" s="32"/>
      <c r="C64" s="34"/>
      <c r="D64" s="34"/>
      <c r="E64" s="35"/>
      <c r="F64" s="35"/>
      <c r="G64" s="35"/>
      <c r="H64" s="35"/>
      <c r="I64" s="35"/>
      <c r="J64" s="36"/>
      <c r="K64" s="37"/>
      <c r="M64" s="34"/>
      <c r="N64" s="34"/>
      <c r="O64" s="35"/>
      <c r="P64" s="35"/>
      <c r="Q64" s="35"/>
      <c r="R64" s="35"/>
      <c r="S64" s="35"/>
      <c r="T64" s="36"/>
      <c r="U64" s="37"/>
      <c r="V64" s="3"/>
      <c r="W64" s="34"/>
      <c r="X64" s="34"/>
      <c r="Y64" s="34"/>
      <c r="Z64" s="35"/>
      <c r="AA64" s="35"/>
      <c r="AB64" s="35"/>
      <c r="AC64" s="35"/>
      <c r="AD64" s="35"/>
      <c r="AE64" s="36"/>
      <c r="AF64" s="37"/>
    </row>
    <row r="65" ht="12.75" customHeight="1">
      <c r="A65" s="32"/>
      <c r="B65" s="38"/>
      <c r="K65" s="38"/>
      <c r="T65" s="38"/>
      <c r="AC65" s="38"/>
    </row>
    <row r="66" ht="12.75" customHeight="1">
      <c r="A66" s="32"/>
      <c r="B66" s="39">
        <f>MONTH('日付'!A$1+(7-WEEKDAY('日付'!A$1,2)+6))</f>
        <v>5</v>
      </c>
      <c r="C66" s="40"/>
      <c r="D66" s="41" t="s">
        <v>11</v>
      </c>
      <c r="E66" s="6" t="s">
        <v>30</v>
      </c>
      <c r="F66" s="42"/>
      <c r="G66" s="42"/>
      <c r="H66" s="42"/>
      <c r="I66" s="42"/>
      <c r="J66" s="42"/>
      <c r="K66" s="42"/>
      <c r="L66" s="42"/>
      <c r="M66" s="42"/>
      <c r="N66" s="42"/>
      <c r="O66" s="42"/>
      <c r="P66" s="42"/>
      <c r="Q66" s="42"/>
      <c r="R66" s="42"/>
      <c r="S66" s="42"/>
      <c r="T66" s="42"/>
      <c r="U66" s="42"/>
      <c r="V66" s="42"/>
      <c r="W66" s="42"/>
      <c r="X66" s="7"/>
      <c r="Y66" s="7"/>
      <c r="Z66" s="7"/>
      <c r="AA66" s="7"/>
      <c r="AB66" s="7"/>
      <c r="AC66" s="42"/>
      <c r="AD66" s="42"/>
      <c r="AE66" s="42"/>
      <c r="AF66" s="42"/>
      <c r="AG66" s="33"/>
      <c r="AH66" s="7"/>
      <c r="AI66" s="7"/>
      <c r="AJ66" s="7"/>
      <c r="AK66" s="7"/>
      <c r="AL66" s="43"/>
    </row>
    <row r="67" ht="12.75" customHeight="1">
      <c r="A67" s="32"/>
      <c r="B67" s="44"/>
      <c r="D67" s="45"/>
      <c r="E67" s="46"/>
      <c r="F67" s="46"/>
      <c r="G67" s="46"/>
      <c r="H67" s="46"/>
      <c r="I67" s="46"/>
      <c r="J67" s="46"/>
      <c r="K67" s="46"/>
      <c r="L67" s="46"/>
      <c r="M67" s="46"/>
      <c r="N67" s="46"/>
      <c r="O67" s="46"/>
      <c r="P67" s="46"/>
      <c r="Q67" s="46"/>
      <c r="R67" s="46"/>
      <c r="S67" s="46"/>
      <c r="T67" s="46"/>
      <c r="U67" s="46"/>
      <c r="V67" s="46"/>
      <c r="W67" s="46"/>
      <c r="X67" s="5"/>
      <c r="Y67" s="5"/>
      <c r="Z67" s="5"/>
      <c r="AA67" s="5"/>
      <c r="AB67" s="5"/>
      <c r="AC67" s="46"/>
      <c r="AD67" s="46"/>
      <c r="AE67" s="46"/>
      <c r="AF67" s="46"/>
      <c r="AG67" s="5"/>
      <c r="AH67" s="5"/>
      <c r="AI67" s="5"/>
      <c r="AJ67" s="5"/>
      <c r="AK67" s="5"/>
      <c r="AL67" s="45"/>
    </row>
    <row r="68" ht="12.75" customHeight="1">
      <c r="A68" s="47"/>
      <c r="B68" s="48"/>
      <c r="C68" s="49"/>
      <c r="D68" s="50"/>
      <c r="E68" s="46"/>
      <c r="F68" s="46"/>
      <c r="G68" s="46"/>
      <c r="H68" s="46"/>
      <c r="I68" s="46"/>
      <c r="J68" s="46"/>
      <c r="K68" s="46"/>
      <c r="L68" s="46"/>
      <c r="M68" s="46"/>
      <c r="N68" s="46"/>
      <c r="O68" s="46"/>
      <c r="P68" s="46"/>
      <c r="Q68" s="46"/>
      <c r="R68" s="46"/>
      <c r="S68" s="46"/>
      <c r="T68" s="46"/>
      <c r="U68" s="46"/>
      <c r="V68" s="46"/>
      <c r="W68" s="46"/>
      <c r="X68" s="5"/>
      <c r="Y68" s="5"/>
      <c r="Z68" s="5"/>
      <c r="AA68" s="5"/>
      <c r="AB68" s="5"/>
      <c r="AC68" s="46"/>
      <c r="AD68" s="46"/>
      <c r="AE68" s="46"/>
      <c r="AF68" s="46"/>
      <c r="AG68" s="3"/>
      <c r="AH68" s="5"/>
      <c r="AI68" s="5"/>
      <c r="AJ68" s="5"/>
      <c r="AK68" s="5"/>
      <c r="AL68" s="45"/>
    </row>
    <row r="69" ht="12.75" customHeight="1">
      <c r="A69" s="47"/>
      <c r="B69" s="48">
        <f>DAY('日付'!A$1+(7-WEEKDAY('日付'!A$1,2)+6))</f>
        <v>22</v>
      </c>
      <c r="D69" s="51"/>
      <c r="E69" s="46"/>
      <c r="F69" s="46"/>
      <c r="G69" s="46"/>
      <c r="H69" s="46"/>
      <c r="I69" s="46"/>
      <c r="J69" s="46"/>
      <c r="K69" s="46"/>
      <c r="L69" s="46"/>
      <c r="M69" s="46"/>
      <c r="N69" s="46"/>
      <c r="O69" s="46"/>
      <c r="P69" s="46"/>
      <c r="Q69" s="46"/>
      <c r="R69" s="46"/>
      <c r="S69" s="46"/>
      <c r="T69" s="46"/>
      <c r="U69" s="46"/>
      <c r="V69" s="46"/>
      <c r="W69" s="46"/>
      <c r="X69" s="5"/>
      <c r="Y69" s="5"/>
      <c r="Z69" s="5"/>
      <c r="AA69" s="5"/>
      <c r="AB69" s="5"/>
      <c r="AC69" s="46"/>
      <c r="AD69" s="46"/>
      <c r="AE69" s="46"/>
      <c r="AF69" s="46"/>
      <c r="AG69" s="3"/>
      <c r="AH69" s="5"/>
      <c r="AI69" s="5"/>
      <c r="AJ69" s="5"/>
      <c r="AK69" s="5"/>
      <c r="AL69" s="45"/>
    </row>
    <row r="70" ht="12.75" customHeight="1">
      <c r="A70" s="47"/>
      <c r="B70" s="44"/>
      <c r="D70" s="51"/>
      <c r="E70" s="46"/>
      <c r="F70" s="46"/>
      <c r="G70" s="46"/>
      <c r="H70" s="46"/>
      <c r="I70" s="46"/>
      <c r="J70" s="46"/>
      <c r="K70" s="46"/>
      <c r="L70" s="46"/>
      <c r="M70" s="46"/>
      <c r="N70" s="46"/>
      <c r="O70" s="46"/>
      <c r="P70" s="46"/>
      <c r="Q70" s="46"/>
      <c r="R70" s="46"/>
      <c r="S70" s="46"/>
      <c r="T70" s="46"/>
      <c r="U70" s="46"/>
      <c r="V70" s="46"/>
      <c r="W70" s="46"/>
      <c r="X70" s="5"/>
      <c r="Y70" s="5"/>
      <c r="Z70" s="5"/>
      <c r="AA70" s="5"/>
      <c r="AB70" s="5"/>
      <c r="AC70" s="46"/>
      <c r="AD70" s="46"/>
      <c r="AE70" s="46"/>
      <c r="AF70" s="46"/>
      <c r="AG70" s="14" t="s">
        <v>29</v>
      </c>
      <c r="AH70" s="12"/>
      <c r="AI70" s="12"/>
      <c r="AJ70" s="12"/>
      <c r="AK70" s="12"/>
      <c r="AL70" s="45"/>
    </row>
    <row r="71" ht="12.75" customHeight="1">
      <c r="A71" s="47"/>
      <c r="B71" s="52"/>
      <c r="C71" s="53"/>
      <c r="D71" s="54"/>
      <c r="E71" s="55"/>
      <c r="F71" s="55"/>
      <c r="G71" s="55"/>
      <c r="H71" s="55"/>
      <c r="I71" s="55"/>
      <c r="J71" s="55"/>
      <c r="K71" s="55"/>
      <c r="L71" s="55"/>
      <c r="M71" s="55"/>
      <c r="N71" s="55"/>
      <c r="O71" s="55"/>
      <c r="P71" s="55"/>
      <c r="Q71" s="55"/>
      <c r="R71" s="55"/>
      <c r="S71" s="55"/>
      <c r="T71" s="55"/>
      <c r="U71" s="55"/>
      <c r="V71" s="55"/>
      <c r="W71" s="55"/>
      <c r="X71" s="12"/>
      <c r="Y71" s="12"/>
      <c r="Z71" s="12"/>
      <c r="AA71" s="12"/>
      <c r="AB71" s="12"/>
      <c r="AC71" s="55"/>
      <c r="AD71" s="55"/>
      <c r="AE71" s="55"/>
      <c r="AF71" s="55"/>
      <c r="AG71" s="55"/>
      <c r="AH71" s="55"/>
      <c r="AI71" s="55"/>
      <c r="AJ71" s="55"/>
      <c r="AK71" s="55"/>
      <c r="AL71" s="56" t="str">
        <f>IFERROR(VLOOKUP('日付'!A$1+(7-WEEKDAY('日付'!A$1,2)+6),'祝日一覧'!A:B,2,false),"")</f>
        <v/>
      </c>
    </row>
    <row r="72" ht="12.75" customHeight="1">
      <c r="A72" s="47"/>
      <c r="B72" s="57">
        <f>MONTH('日付'!A$1+(7-WEEKDAY('日付'!A$1,2)+7))</f>
        <v>5</v>
      </c>
      <c r="C72" s="40"/>
      <c r="D72" s="58" t="s">
        <v>12</v>
      </c>
      <c r="E72" s="6" t="s">
        <v>30</v>
      </c>
      <c r="F72" s="42"/>
      <c r="G72" s="42"/>
      <c r="H72" s="42"/>
      <c r="I72" s="42"/>
      <c r="J72" s="42"/>
      <c r="K72" s="42"/>
      <c r="L72" s="42"/>
      <c r="M72" s="42"/>
      <c r="N72" s="42"/>
      <c r="O72" s="42"/>
      <c r="P72" s="42"/>
      <c r="Q72" s="42"/>
      <c r="R72" s="42"/>
      <c r="S72" s="42"/>
      <c r="T72" s="42"/>
      <c r="U72" s="42"/>
      <c r="V72" s="42"/>
      <c r="W72" s="42"/>
      <c r="X72" s="7"/>
      <c r="Y72" s="7"/>
      <c r="Z72" s="7"/>
      <c r="AA72" s="7"/>
      <c r="AB72" s="7"/>
      <c r="AC72" s="42"/>
      <c r="AD72" s="42"/>
      <c r="AE72" s="42"/>
      <c r="AF72" s="42"/>
      <c r="AG72" s="33"/>
      <c r="AH72" s="7"/>
      <c r="AI72" s="7"/>
      <c r="AJ72" s="7"/>
      <c r="AK72" s="7"/>
      <c r="AL72" s="43"/>
    </row>
    <row r="73" ht="12.75" customHeight="1">
      <c r="A73" s="47"/>
      <c r="B73" s="44"/>
      <c r="D73" s="45"/>
      <c r="E73" s="46"/>
      <c r="F73" s="46"/>
      <c r="G73" s="46"/>
      <c r="H73" s="46"/>
      <c r="I73" s="46"/>
      <c r="J73" s="46"/>
      <c r="K73" s="46"/>
      <c r="L73" s="46"/>
      <c r="M73" s="46"/>
      <c r="N73" s="46"/>
      <c r="O73" s="46"/>
      <c r="P73" s="46"/>
      <c r="Q73" s="46"/>
      <c r="R73" s="46"/>
      <c r="S73" s="46"/>
      <c r="T73" s="46"/>
      <c r="U73" s="46"/>
      <c r="V73" s="46"/>
      <c r="W73" s="46"/>
      <c r="X73" s="5"/>
      <c r="Y73" s="5"/>
      <c r="Z73" s="5"/>
      <c r="AA73" s="5"/>
      <c r="AB73" s="5"/>
      <c r="AC73" s="46"/>
      <c r="AD73" s="46"/>
      <c r="AE73" s="46"/>
      <c r="AF73" s="46"/>
      <c r="AG73" s="5"/>
      <c r="AH73" s="5"/>
      <c r="AI73" s="5"/>
      <c r="AJ73" s="5"/>
      <c r="AK73" s="5"/>
      <c r="AL73" s="45"/>
    </row>
    <row r="74" ht="12.75" customHeight="1">
      <c r="A74" s="47"/>
      <c r="B74" s="59"/>
      <c r="C74" s="60"/>
      <c r="D74" s="61"/>
      <c r="E74" s="46"/>
      <c r="F74" s="46"/>
      <c r="G74" s="46"/>
      <c r="H74" s="46"/>
      <c r="I74" s="46"/>
      <c r="J74" s="46"/>
      <c r="K74" s="46"/>
      <c r="L74" s="46"/>
      <c r="M74" s="46"/>
      <c r="N74" s="46"/>
      <c r="O74" s="46"/>
      <c r="P74" s="46"/>
      <c r="Q74" s="46"/>
      <c r="R74" s="46"/>
      <c r="S74" s="46"/>
      <c r="T74" s="46"/>
      <c r="U74" s="46"/>
      <c r="V74" s="46"/>
      <c r="W74" s="46"/>
      <c r="X74" s="5"/>
      <c r="Y74" s="5"/>
      <c r="Z74" s="5"/>
      <c r="AA74" s="5"/>
      <c r="AB74" s="5"/>
      <c r="AC74" s="46"/>
      <c r="AD74" s="46"/>
      <c r="AE74" s="46"/>
      <c r="AF74" s="46"/>
      <c r="AG74" s="3"/>
      <c r="AH74" s="5"/>
      <c r="AI74" s="5"/>
      <c r="AJ74" s="5"/>
      <c r="AK74" s="5"/>
      <c r="AL74" s="45"/>
    </row>
    <row r="75" ht="12.75" customHeight="1">
      <c r="A75" s="47"/>
      <c r="B75" s="59">
        <f>DAY('日付'!A$1+(7-WEEKDAY('日付'!A$1,2)+7))</f>
        <v>23</v>
      </c>
      <c r="D75" s="51"/>
      <c r="E75" s="46"/>
      <c r="F75" s="46"/>
      <c r="G75" s="46"/>
      <c r="H75" s="46"/>
      <c r="I75" s="46"/>
      <c r="J75" s="46"/>
      <c r="K75" s="46"/>
      <c r="L75" s="46"/>
      <c r="M75" s="46"/>
      <c r="N75" s="46"/>
      <c r="O75" s="46"/>
      <c r="P75" s="46"/>
      <c r="Q75" s="46"/>
      <c r="R75" s="46"/>
      <c r="S75" s="46"/>
      <c r="T75" s="46"/>
      <c r="U75" s="46"/>
      <c r="V75" s="46"/>
      <c r="W75" s="46"/>
      <c r="X75" s="5"/>
      <c r="Y75" s="5"/>
      <c r="Z75" s="5"/>
      <c r="AA75" s="5"/>
      <c r="AB75" s="5"/>
      <c r="AC75" s="46"/>
      <c r="AD75" s="46"/>
      <c r="AE75" s="46"/>
      <c r="AF75" s="46"/>
      <c r="AG75" s="3"/>
      <c r="AH75" s="5"/>
      <c r="AI75" s="5"/>
      <c r="AJ75" s="5"/>
      <c r="AK75" s="5"/>
      <c r="AL75" s="45"/>
    </row>
    <row r="76" ht="12.75" customHeight="1">
      <c r="A76" s="47"/>
      <c r="B76" s="44"/>
      <c r="D76" s="51"/>
      <c r="E76" s="46"/>
      <c r="F76" s="46"/>
      <c r="G76" s="46"/>
      <c r="H76" s="46"/>
      <c r="I76" s="46"/>
      <c r="J76" s="46"/>
      <c r="K76" s="46"/>
      <c r="L76" s="46"/>
      <c r="M76" s="46"/>
      <c r="N76" s="46"/>
      <c r="O76" s="46"/>
      <c r="P76" s="46"/>
      <c r="Q76" s="46"/>
      <c r="R76" s="46"/>
      <c r="S76" s="46"/>
      <c r="T76" s="46"/>
      <c r="U76" s="46"/>
      <c r="V76" s="46"/>
      <c r="W76" s="46"/>
      <c r="X76" s="5"/>
      <c r="Y76" s="5"/>
      <c r="Z76" s="5"/>
      <c r="AA76" s="5"/>
      <c r="AB76" s="5"/>
      <c r="AC76" s="46"/>
      <c r="AD76" s="46"/>
      <c r="AE76" s="46"/>
      <c r="AF76" s="46"/>
      <c r="AG76" s="14" t="s">
        <v>29</v>
      </c>
      <c r="AH76" s="12"/>
      <c r="AI76" s="12"/>
      <c r="AJ76" s="12"/>
      <c r="AK76" s="12"/>
      <c r="AL76" s="45"/>
    </row>
    <row r="77" ht="12.75" customHeight="1">
      <c r="B77" s="52"/>
      <c r="C77" s="53"/>
      <c r="D77" s="54"/>
      <c r="E77" s="55"/>
      <c r="F77" s="55"/>
      <c r="G77" s="55"/>
      <c r="H77" s="55"/>
      <c r="I77" s="55"/>
      <c r="J77" s="55"/>
      <c r="K77" s="55"/>
      <c r="L77" s="55"/>
      <c r="M77" s="55"/>
      <c r="N77" s="55"/>
      <c r="O77" s="55"/>
      <c r="P77" s="55"/>
      <c r="Q77" s="55"/>
      <c r="R77" s="55"/>
      <c r="S77" s="55"/>
      <c r="T77" s="55"/>
      <c r="U77" s="55"/>
      <c r="V77" s="55"/>
      <c r="W77" s="55"/>
      <c r="X77" s="12"/>
      <c r="Y77" s="12"/>
      <c r="Z77" s="12"/>
      <c r="AA77" s="12"/>
      <c r="AB77" s="12"/>
      <c r="AC77" s="55"/>
      <c r="AD77" s="55"/>
      <c r="AE77" s="55"/>
      <c r="AF77" s="55"/>
      <c r="AG77" s="55"/>
      <c r="AH77" s="55"/>
      <c r="AI77" s="55"/>
      <c r="AJ77" s="55"/>
      <c r="AK77" s="55"/>
      <c r="AL77" s="56" t="str">
        <f>IFERROR(VLOOKUP('日付'!A$1+(7-WEEKDAY('日付'!A$1,2)+7),'祝日一覧'!A:B,2,false),"")</f>
        <v/>
      </c>
    </row>
    <row r="78" ht="12.75" customHeight="1"/>
    <row r="79" ht="12.75" customHeight="1">
      <c r="B79" s="62" t="s">
        <v>31</v>
      </c>
    </row>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c r="B114" s="38"/>
      <c r="K114" s="38"/>
      <c r="T114" s="38"/>
      <c r="AB114" s="35"/>
      <c r="AC114" s="35"/>
      <c r="AD114" s="35"/>
      <c r="AE114" s="36"/>
      <c r="AF114" s="37"/>
    </row>
    <row r="115" ht="12.75" customHeight="1">
      <c r="B115" s="38"/>
      <c r="K115" s="38"/>
      <c r="T115" s="38"/>
      <c r="AB115" s="35"/>
      <c r="AC115" s="35"/>
      <c r="AD115" s="35"/>
      <c r="AE115" s="36"/>
      <c r="AF115" s="37"/>
    </row>
    <row r="116" ht="12.75" customHeight="1">
      <c r="B116" s="38"/>
      <c r="K116" s="38"/>
      <c r="T116" s="38"/>
      <c r="AB116" s="35"/>
      <c r="AC116" s="35"/>
      <c r="AD116" s="35"/>
      <c r="AE116" s="36"/>
      <c r="AF116" s="37"/>
    </row>
    <row r="117" ht="12.75" customHeight="1">
      <c r="B117" s="38"/>
      <c r="K117" s="38"/>
      <c r="T117" s="38"/>
      <c r="AB117" s="35"/>
      <c r="AC117" s="35"/>
      <c r="AD117" s="35"/>
      <c r="AE117" s="36"/>
      <c r="AF117" s="37"/>
    </row>
    <row r="118" ht="12.75" customHeight="1">
      <c r="B118" s="38"/>
      <c r="K118" s="38"/>
      <c r="T118" s="38"/>
      <c r="AB118" s="35"/>
      <c r="AC118" s="35"/>
      <c r="AD118" s="35"/>
      <c r="AE118" s="36"/>
      <c r="AF118" s="37"/>
      <c r="AG118" s="63"/>
      <c r="AH118" s="64"/>
      <c r="AI118" s="64"/>
      <c r="AJ118" s="64"/>
      <c r="AK118" s="64"/>
    </row>
    <row r="119" ht="12.75" customHeight="1">
      <c r="B119" s="38"/>
      <c r="K119" s="38"/>
      <c r="T119" s="38"/>
      <c r="AB119" s="35"/>
      <c r="AC119" s="35"/>
      <c r="AD119" s="35"/>
      <c r="AE119" s="36"/>
      <c r="AF119" s="37"/>
    </row>
    <row r="120" ht="12.75" customHeight="1">
      <c r="B120" s="27" t="s">
        <v>32</v>
      </c>
      <c r="K120" s="27" t="s">
        <v>32</v>
      </c>
      <c r="T120" s="27" t="s">
        <v>32</v>
      </c>
      <c r="AC120" s="27" t="s">
        <v>32</v>
      </c>
    </row>
    <row r="121" ht="12.75" customHeight="1">
      <c r="B121" s="38"/>
      <c r="K121" s="38"/>
      <c r="T121" s="38"/>
      <c r="AC121" s="38"/>
    </row>
    <row r="122" ht="12.75" customHeight="1">
      <c r="B122" s="27" t="s">
        <v>32</v>
      </c>
      <c r="K122" s="27" t="s">
        <v>32</v>
      </c>
      <c r="T122" s="27" t="s">
        <v>32</v>
      </c>
      <c r="AC122" s="27" t="s">
        <v>32</v>
      </c>
    </row>
    <row r="123" ht="12.75" customHeight="1">
      <c r="B123" s="38"/>
      <c r="K123" s="38"/>
      <c r="T123" s="38"/>
      <c r="AC123" s="38"/>
    </row>
    <row r="124" ht="12.75" customHeight="1">
      <c r="B124" s="27" t="s">
        <v>32</v>
      </c>
      <c r="K124" s="27" t="s">
        <v>32</v>
      </c>
      <c r="T124" s="27" t="s">
        <v>32</v>
      </c>
      <c r="AC124" s="27" t="s">
        <v>32</v>
      </c>
    </row>
    <row r="125" ht="12.75" customHeight="1">
      <c r="B125" s="38"/>
      <c r="K125" s="38"/>
      <c r="T125" s="38"/>
      <c r="AC125" s="38"/>
    </row>
    <row r="126" ht="12.75" customHeight="1">
      <c r="B126" s="27" t="s">
        <v>32</v>
      </c>
      <c r="K126" s="27" t="s">
        <v>32</v>
      </c>
      <c r="T126" s="27" t="s">
        <v>32</v>
      </c>
      <c r="AC126" s="27" t="s">
        <v>32</v>
      </c>
    </row>
    <row r="127" ht="12.75" customHeight="1">
      <c r="B127" s="38"/>
      <c r="K127" s="38"/>
      <c r="T127" s="38"/>
      <c r="AC127" s="38"/>
    </row>
    <row r="128" ht="12.75" customHeight="1"/>
    <row r="129" ht="12.75" customHeight="1">
      <c r="A129" s="32"/>
      <c r="B129" s="65"/>
      <c r="C129" s="66"/>
      <c r="D129" s="66"/>
      <c r="E129" s="67"/>
      <c r="F129" s="67"/>
      <c r="G129" s="67"/>
      <c r="H129" s="67"/>
      <c r="I129" s="67"/>
      <c r="J129" s="68"/>
      <c r="K129" s="69"/>
      <c r="L129" s="7"/>
      <c r="M129" s="66"/>
      <c r="N129" s="66"/>
      <c r="O129" s="67"/>
      <c r="P129" s="67"/>
      <c r="Q129" s="67"/>
      <c r="R129" s="67"/>
      <c r="S129" s="67"/>
      <c r="T129" s="68"/>
      <c r="U129" s="69"/>
      <c r="V129" s="33"/>
      <c r="W129" s="7"/>
      <c r="X129" s="7"/>
      <c r="Y129" s="7"/>
      <c r="Z129" s="7"/>
      <c r="AA129" s="7"/>
      <c r="AB129" s="66"/>
      <c r="AC129" s="66"/>
      <c r="AD129" s="66"/>
      <c r="AE129" s="67"/>
      <c r="AF129" s="67"/>
      <c r="AG129" s="67"/>
      <c r="AH129" s="67"/>
      <c r="AI129" s="67"/>
      <c r="AJ129" s="68"/>
      <c r="AK129" s="69"/>
      <c r="AL129" s="8"/>
    </row>
    <row r="130" ht="12.75" customHeight="1">
      <c r="A130" s="32"/>
      <c r="B130" s="70"/>
      <c r="C130" s="34">
        <f>MONTH('日付'!$D$2)</f>
        <v>4</v>
      </c>
      <c r="E130" s="35" t="str">
        <f>IF(DAY('日付'!$D$2-WEEKDAY('日付'!$D$2,2)+1)&lt;=7,DAY('日付'!$D$2-WEEKDAY('日付'!$D$2,2)+1),"")</f>
        <v/>
      </c>
      <c r="F130" s="35" t="str">
        <f>IF(DAY('日付'!$D$2-WEEKDAY('日付'!$D$2,2)+2)&lt;=7,DAY('日付'!$D$2-WEEKDAY('日付'!$D$2,2)+2),"")</f>
        <v/>
      </c>
      <c r="G130" s="35" t="str">
        <f>IF(DAY('日付'!$D$2-WEEKDAY('日付'!$D$2,2)+3)&lt;=7,DAY('日付'!$D$2-WEEKDAY('日付'!$D$2,2)+3),"")</f>
        <v/>
      </c>
      <c r="H130" s="35">
        <f>IF(DAY('日付'!$D$2-WEEKDAY('日付'!$D$2,2)+4)&lt;=7,DAY('日付'!$D$2-WEEKDAY('日付'!$D$2,2)+4),"")</f>
        <v>1</v>
      </c>
      <c r="I130" s="35">
        <f>IF(DAY('日付'!$D$2-WEEKDAY('日付'!$D$2,2)+5)&lt;=7,DAY('日付'!$D$2-WEEKDAY('日付'!$D$2,2)+5),"")</f>
        <v>2</v>
      </c>
      <c r="J130" s="36">
        <f>IF(DAY('日付'!$D$2-WEEKDAY('日付'!$D$2,2)+6)&lt;=7,DAY('日付'!$D$2-WEEKDAY('日付'!$D$2,2)+6),"")</f>
        <v>3</v>
      </c>
      <c r="K130" s="37">
        <f>IF(DAY('日付'!$D$2-WEEKDAY('日付'!$D$2,2)+7)&lt;=7,DAY('日付'!$D$2-WEEKDAY('日付'!$D$2,2)+7),"")</f>
        <v>4</v>
      </c>
      <c r="O130" s="34">
        <f>MONTH('日付'!$E$2)</f>
        <v>5</v>
      </c>
      <c r="Q130" s="35" t="str">
        <f>IF(DAY('日付'!$E$2-WEEKDAY('日付'!$E$2,2)+1)&lt;=7,DAY('日付'!$E$2-WEEKDAY('日付'!$E$2,2)+1),"")</f>
        <v/>
      </c>
      <c r="R130" s="35" t="str">
        <f>IF(DAY('日付'!$E$2-WEEKDAY('日付'!$E$2,2)+2)&lt;=7,DAY('日付'!$E$2-WEEKDAY('日付'!$E$2,2)+2),"")</f>
        <v/>
      </c>
      <c r="S130" s="35" t="str">
        <f>IF(DAY('日付'!$E$2-WEEKDAY('日付'!$E$2,2)+3)&lt;=7,DAY('日付'!$E$2-WEEKDAY('日付'!$E$2,2)+3),"")</f>
        <v/>
      </c>
      <c r="T130" s="35" t="str">
        <f>IF(DAY('日付'!$E$2-WEEKDAY('日付'!$E$2,2)+4)&lt;=7,DAY('日付'!$E$2-WEEKDAY('日付'!$E$2,2)+4),"")</f>
        <v/>
      </c>
      <c r="U130" s="35" t="str">
        <f>IF(DAY('日付'!$E$2-WEEKDAY('日付'!$E$2,2)+5)&lt;=7,DAY('日付'!$E$2-WEEKDAY('日付'!$E$2,2)+5),"")</f>
        <v/>
      </c>
      <c r="V130" s="36">
        <f>IF(DAY('日付'!$E$2-WEEKDAY('日付'!$E$2,2)+6)&lt;=7,DAY('日付'!$E$2-WEEKDAY('日付'!$E$2,2)+6),"")</f>
        <v>1</v>
      </c>
      <c r="W130" s="37">
        <f>IF(DAY('日付'!$E$2-WEEKDAY('日付'!$E$2,2)+7)&lt;=7,DAY('日付'!$E$2-WEEKDAY('日付'!$E$2,2)+7),"")</f>
        <v>2</v>
      </c>
      <c r="X130" s="3"/>
      <c r="AB130" s="34">
        <f>MONTH('日付'!$F$2)</f>
        <v>6</v>
      </c>
      <c r="AD130" s="35" t="str">
        <f>IF(DAY('日付'!$F$2-WEEKDAY('日付'!$F$2,2)+1)&lt;=7,DAY('日付'!$F$2-WEEKDAY('日付'!$F$2,2)+1),"")</f>
        <v/>
      </c>
      <c r="AE130" s="35">
        <f>IF(DAY('日付'!$F$2-WEEKDAY('日付'!$F$2,2)+2)&lt;=7,DAY('日付'!$F$2-WEEKDAY('日付'!$F$2,2)+2),"")</f>
        <v>1</v>
      </c>
      <c r="AF130" s="35">
        <f>IF(DAY('日付'!$F$2-WEEKDAY('日付'!$F$2,2)+3)&lt;=7,DAY('日付'!$F$2-WEEKDAY('日付'!$F$2,2)+3),"")</f>
        <v>2</v>
      </c>
      <c r="AG130" s="35">
        <f>IF(DAY('日付'!$F$2-WEEKDAY('日付'!$F$2,2)+4)&lt;=7,DAY('日付'!$F$2-WEEKDAY('日付'!$F$2,2)+4),"")</f>
        <v>3</v>
      </c>
      <c r="AH130" s="35">
        <f>IF(DAY('日付'!$F$2-WEEKDAY('日付'!$F$2,2)+5)&lt;=7,DAY('日付'!$F$2-WEEKDAY('日付'!$F$2,2)+5),"")</f>
        <v>4</v>
      </c>
      <c r="AI130" s="36">
        <f>IF(DAY('日付'!$F$2-WEEKDAY('日付'!$F$2,2)+6)&lt;=7,DAY('日付'!$F$2-WEEKDAY('日付'!$F$2,2)+6),"")</f>
        <v>5</v>
      </c>
      <c r="AJ130" s="37">
        <f>IF(DAY('日付'!$F$2-WEEKDAY('日付'!$F$2,2)+7)&lt;=7,DAY('日付'!$F$2-WEEKDAY('日付'!$F$2,2)+7),"")</f>
        <v>6</v>
      </c>
      <c r="AL130" s="10"/>
    </row>
    <row r="131" ht="12.75" customHeight="1">
      <c r="A131" s="47"/>
      <c r="B131" s="71"/>
      <c r="E131" s="35">
        <f>DAY('日付'!$D$2-WEEKDAY('日付'!$D$2,2)+8)</f>
        <v>5</v>
      </c>
      <c r="F131" s="35">
        <f>DAY('日付'!$D$2-WEEKDAY('日付'!$D$2,2)+9)</f>
        <v>6</v>
      </c>
      <c r="G131" s="35">
        <f>DAY('日付'!$D$2-WEEKDAY('日付'!$D$2,2)+10)</f>
        <v>7</v>
      </c>
      <c r="H131" s="35">
        <f>DAY('日付'!$D$2-WEEKDAY('日付'!$D$2,2)+11)</f>
        <v>8</v>
      </c>
      <c r="I131" s="35">
        <f>DAY('日付'!$D$2-WEEKDAY('日付'!$D$2,2)+12)</f>
        <v>9</v>
      </c>
      <c r="J131" s="36">
        <f>DAY('日付'!$D$2-WEEKDAY('日付'!$D$2,2)+13)</f>
        <v>10</v>
      </c>
      <c r="K131" s="37">
        <f>DAY('日付'!$D$2-WEEKDAY('日付'!$D$2,2)+14)</f>
        <v>11</v>
      </c>
      <c r="L131" s="3"/>
      <c r="Q131" s="35">
        <f>DAY('日付'!$E$2-WEEKDAY('日付'!$E$2,2)+8)</f>
        <v>3</v>
      </c>
      <c r="R131" s="35">
        <f>DAY('日付'!$E$2-WEEKDAY('日付'!$E$2,2)+9)</f>
        <v>4</v>
      </c>
      <c r="S131" s="35">
        <f>DAY('日付'!$E$2-WEEKDAY('日付'!$E$2,2)+10)</f>
        <v>5</v>
      </c>
      <c r="T131" s="35">
        <f>DAY('日付'!$E$2-WEEKDAY('日付'!$E$2,2)+11)</f>
        <v>6</v>
      </c>
      <c r="U131" s="35">
        <f>DAY('日付'!$E$2-WEEKDAY('日付'!$E$2,2)+12)</f>
        <v>7</v>
      </c>
      <c r="V131" s="36">
        <f>DAY('日付'!$E$2-WEEKDAY('日付'!$E$2,2)+13)</f>
        <v>8</v>
      </c>
      <c r="W131" s="37">
        <f>DAY('日付'!$E$2-WEEKDAY('日付'!$E$2,2)+14)</f>
        <v>9</v>
      </c>
      <c r="X131" s="3"/>
      <c r="AD131" s="35">
        <f>DAY('日付'!$F$2-WEEKDAY('日付'!$F$2,2)+8)</f>
        <v>7</v>
      </c>
      <c r="AE131" s="35">
        <f>DAY('日付'!$F$2-WEEKDAY('日付'!$F$2,2)+9)</f>
        <v>8</v>
      </c>
      <c r="AF131" s="35">
        <f>DAY('日付'!$F$2-WEEKDAY('日付'!$F$2,2)+10)</f>
        <v>9</v>
      </c>
      <c r="AG131" s="35">
        <f>DAY('日付'!$F$2-WEEKDAY('日付'!$F$2,2)+11)</f>
        <v>10</v>
      </c>
      <c r="AH131" s="35">
        <f>DAY('日付'!$F$2-WEEKDAY('日付'!$F$2,2)+12)</f>
        <v>11</v>
      </c>
      <c r="AI131" s="36">
        <f>DAY('日付'!$F$2-WEEKDAY('日付'!$F$2,2)+13)</f>
        <v>12</v>
      </c>
      <c r="AJ131" s="37">
        <f>DAY('日付'!$F$2-WEEKDAY('日付'!$F$2,2)+14)</f>
        <v>13</v>
      </c>
      <c r="AL131" s="10"/>
    </row>
    <row r="132" ht="12.75" customHeight="1">
      <c r="A132" s="47"/>
      <c r="B132" s="71"/>
      <c r="C132" s="3"/>
      <c r="D132" s="3"/>
      <c r="E132" s="35">
        <f>DAY('日付'!$D$2-WEEKDAY('日付'!$D$2,2)+15)</f>
        <v>12</v>
      </c>
      <c r="F132" s="35">
        <f>DAY('日付'!$D$2-WEEKDAY('日付'!$D$2,2)+16)</f>
        <v>13</v>
      </c>
      <c r="G132" s="35">
        <f>DAY('日付'!$D$2-WEEKDAY('日付'!$D$2,2)+17)</f>
        <v>14</v>
      </c>
      <c r="H132" s="35">
        <f>DAY('日付'!$D$2-WEEKDAY('日付'!$D$2,2)+18)</f>
        <v>15</v>
      </c>
      <c r="I132" s="35">
        <f>DAY('日付'!$D$2-WEEKDAY('日付'!$D$2,2)+19)</f>
        <v>16</v>
      </c>
      <c r="J132" s="36">
        <f>DAY('日付'!$D$2-WEEKDAY('日付'!$D$2,2)+20)</f>
        <v>17</v>
      </c>
      <c r="K132" s="37">
        <f>DAY('日付'!$D$2-WEEKDAY('日付'!$D$2,2)+21)</f>
        <v>18</v>
      </c>
      <c r="L132" s="3"/>
      <c r="O132" s="3"/>
      <c r="P132" s="3"/>
      <c r="Q132" s="35">
        <f>DAY('日付'!$E$2-WEEKDAY('日付'!$E$2,2)+15)</f>
        <v>10</v>
      </c>
      <c r="R132" s="35">
        <f>DAY('日付'!$E$2-WEEKDAY('日付'!$E$2,2)+16)</f>
        <v>11</v>
      </c>
      <c r="S132" s="35">
        <f>DAY('日付'!$E$2-WEEKDAY('日付'!$E$2,2)+17)</f>
        <v>12</v>
      </c>
      <c r="T132" s="35">
        <f>DAY('日付'!$E$2-WEEKDAY('日付'!$E$2,2)+18)</f>
        <v>13</v>
      </c>
      <c r="U132" s="35">
        <f>DAY('日付'!$E$2-WEEKDAY('日付'!$E$2,2)+19)</f>
        <v>14</v>
      </c>
      <c r="V132" s="36">
        <f>DAY('日付'!$E$2-WEEKDAY('日付'!$E$2,2)+20)</f>
        <v>15</v>
      </c>
      <c r="W132" s="37">
        <f>DAY('日付'!$E$2-WEEKDAY('日付'!$E$2,2)+21)</f>
        <v>16</v>
      </c>
      <c r="X132" s="3"/>
      <c r="AB132" s="3"/>
      <c r="AC132" s="3"/>
      <c r="AD132" s="35">
        <f>DAY('日付'!$F$2-WEEKDAY('日付'!$F$2,2)+15)</f>
        <v>14</v>
      </c>
      <c r="AE132" s="35">
        <f>DAY('日付'!$F$2-WEEKDAY('日付'!$F$2,2)+16)</f>
        <v>15</v>
      </c>
      <c r="AF132" s="35">
        <f>DAY('日付'!$F$2-WEEKDAY('日付'!$F$2,2)+17)</f>
        <v>16</v>
      </c>
      <c r="AG132" s="35">
        <f>DAY('日付'!$F$2-WEEKDAY('日付'!$F$2,2)+18)</f>
        <v>17</v>
      </c>
      <c r="AH132" s="35">
        <f>DAY('日付'!$F$2-WEEKDAY('日付'!$F$2,2)+19)</f>
        <v>18</v>
      </c>
      <c r="AI132" s="36">
        <f>DAY('日付'!$F$2-WEEKDAY('日付'!$F$2,2)+20)</f>
        <v>19</v>
      </c>
      <c r="AJ132" s="37">
        <f>DAY('日付'!$F$2-WEEKDAY('日付'!$F$2,2)+21)</f>
        <v>20</v>
      </c>
      <c r="AL132" s="10"/>
    </row>
    <row r="133" ht="12.75" customHeight="1">
      <c r="A133" s="47"/>
      <c r="B133" s="71"/>
      <c r="C133" s="3"/>
      <c r="D133" s="3"/>
      <c r="E133" s="35">
        <f>DAY('日付'!$D$2-WEEKDAY('日付'!$D$2,2)+22)</f>
        <v>19</v>
      </c>
      <c r="F133" s="35">
        <f>DAY('日付'!$D$2-WEEKDAY('日付'!$D$2,2)+23)</f>
        <v>20</v>
      </c>
      <c r="G133" s="35">
        <f>DAY('日付'!$D$2-WEEKDAY('日付'!$D$2,2)+24)</f>
        <v>21</v>
      </c>
      <c r="H133" s="35">
        <f>DAY('日付'!$D$2-WEEKDAY('日付'!$D$2,2)+25)</f>
        <v>22</v>
      </c>
      <c r="I133" s="35">
        <f>DAY('日付'!$D$2-WEEKDAY('日付'!$D$2,2)+26)</f>
        <v>23</v>
      </c>
      <c r="J133" s="36">
        <f>DAY('日付'!$D$2-WEEKDAY('日付'!$D$2,2)+27)</f>
        <v>24</v>
      </c>
      <c r="K133" s="37">
        <f>DAY('日付'!$D$2-WEEKDAY('日付'!$D$2,2)+28)</f>
        <v>25</v>
      </c>
      <c r="L133" s="3"/>
      <c r="O133" s="3"/>
      <c r="P133" s="3"/>
      <c r="Q133" s="35">
        <f>DAY('日付'!$E$2-WEEKDAY('日付'!$E$2,2)+22)</f>
        <v>17</v>
      </c>
      <c r="R133" s="35">
        <f>DAY('日付'!$E$2-WEEKDAY('日付'!$E$2,2)+23)</f>
        <v>18</v>
      </c>
      <c r="S133" s="35">
        <f>DAY('日付'!$E$2-WEEKDAY('日付'!$E$2,2)+24)</f>
        <v>19</v>
      </c>
      <c r="T133" s="35">
        <f>DAY('日付'!$E$2-WEEKDAY('日付'!$E$2,2)+25)</f>
        <v>20</v>
      </c>
      <c r="U133" s="35">
        <f>DAY('日付'!$E$2-WEEKDAY('日付'!$E$2,2)+26)</f>
        <v>21</v>
      </c>
      <c r="V133" s="36">
        <f>DAY('日付'!$E$2-WEEKDAY('日付'!$E$2,2)+27)</f>
        <v>22</v>
      </c>
      <c r="W133" s="37">
        <f>DAY('日付'!$E$2-WEEKDAY('日付'!$E$2,2)+28)</f>
        <v>23</v>
      </c>
      <c r="X133" s="3"/>
      <c r="AB133" s="3"/>
      <c r="AC133" s="3"/>
      <c r="AD133" s="35">
        <f>DAY('日付'!$F$2-WEEKDAY('日付'!$F$2,2)+22)</f>
        <v>21</v>
      </c>
      <c r="AE133" s="35">
        <f>DAY('日付'!$F$2-WEEKDAY('日付'!$F$2,2)+23)</f>
        <v>22</v>
      </c>
      <c r="AF133" s="35">
        <f>DAY('日付'!$F$2-WEEKDAY('日付'!$F$2,2)+24)</f>
        <v>23</v>
      </c>
      <c r="AG133" s="35">
        <f>DAY('日付'!$F$2-WEEKDAY('日付'!$F$2,2)+25)</f>
        <v>24</v>
      </c>
      <c r="AH133" s="35">
        <f>DAY('日付'!$F$2-WEEKDAY('日付'!$F$2,2)+26)</f>
        <v>25</v>
      </c>
      <c r="AI133" s="36">
        <f>DAY('日付'!$F$2-WEEKDAY('日付'!$F$2,2)+27)</f>
        <v>26</v>
      </c>
      <c r="AJ133" s="37">
        <f>DAY('日付'!$F$2-WEEKDAY('日付'!$F$2,2)+28)</f>
        <v>27</v>
      </c>
      <c r="AL133" s="10"/>
    </row>
    <row r="134" ht="12.75" customHeight="1">
      <c r="A134" s="47"/>
      <c r="B134" s="71"/>
      <c r="C134" s="3"/>
      <c r="D134" s="3"/>
      <c r="E134" s="35">
        <f>IF(DAY('日付'!$D$2-WEEKDAY('日付'!$D$2,2)+29)&gt;7,DAY('日付'!$D$2-WEEKDAY('日付'!$D$2,2)+29),"")</f>
        <v>26</v>
      </c>
      <c r="F134" s="35">
        <f>IF(DAY('日付'!$D$2-WEEKDAY('日付'!$D$2,2)+30)&gt;7,DAY('日付'!$D$2-WEEKDAY('日付'!$D$2,2)+30),"")</f>
        <v>27</v>
      </c>
      <c r="G134" s="35">
        <f>IF(DAY('日付'!$D$2-WEEKDAY('日付'!$D$2,2)+31)&gt;7,DAY('日付'!$D$2-WEEKDAY('日付'!$D$2,2)+31),"")</f>
        <v>28</v>
      </c>
      <c r="H134" s="35">
        <f>IF(DAY('日付'!$D$2-WEEKDAY('日付'!$D$2,2)+32)&gt;7,DAY('日付'!$D$2-WEEKDAY('日付'!$D$2,2)+32),"")</f>
        <v>29</v>
      </c>
      <c r="I134" s="35">
        <f>IF(DAY('日付'!$D$2-WEEKDAY('日付'!$D$2,2)+33)&gt;7,DAY('日付'!$D$2-WEEKDAY('日付'!$D$2,2)+33),"")</f>
        <v>30</v>
      </c>
      <c r="J134" s="36" t="str">
        <f>IF(DAY('日付'!$D$2-WEEKDAY('日付'!$D$2,2)+34)&gt;7,DAY('日付'!$D$2-WEEKDAY('日付'!$D$2,2)+34),"")</f>
        <v/>
      </c>
      <c r="K134" s="37" t="str">
        <f>IF(DAY('日付'!$D$2-WEEKDAY('日付'!$D$2,2)+35)&gt;7,DAY('日付'!$D$2-WEEKDAY('日付'!$D$2,2)+35),"")</f>
        <v/>
      </c>
      <c r="L134" s="3"/>
      <c r="O134" s="3"/>
      <c r="P134" s="3"/>
      <c r="Q134" s="35">
        <f>IF(DAY('日付'!$E$2-WEEKDAY('日付'!$E$2,2)+29)&gt;7,DAY('日付'!$E$2-WEEKDAY('日付'!$E$2,2)+29),"")</f>
        <v>24</v>
      </c>
      <c r="R134" s="35">
        <f>IF(DAY('日付'!$E$2-WEEKDAY('日付'!$E$2,2)+30)&gt;7,DAY('日付'!$E$2-WEEKDAY('日付'!$E$2,2)+30),"")</f>
        <v>25</v>
      </c>
      <c r="S134" s="35">
        <f>IF(DAY('日付'!$E$2-WEEKDAY('日付'!$E$2,2)+31)&gt;7,DAY('日付'!$E$2-WEEKDAY('日付'!$E$2,2)+31),"")</f>
        <v>26</v>
      </c>
      <c r="T134" s="35">
        <f>IF(DAY('日付'!$E$2-WEEKDAY('日付'!$E$2,2)+32)&gt;7,DAY('日付'!$E$2-WEEKDAY('日付'!$E$2,2)+32),"")</f>
        <v>27</v>
      </c>
      <c r="U134" s="35">
        <f>IF(DAY('日付'!$E$2-WEEKDAY('日付'!$E$2,2)+33)&gt;7,DAY('日付'!$E$2-WEEKDAY('日付'!$E$2,2)+33),"")</f>
        <v>28</v>
      </c>
      <c r="V134" s="36">
        <f>IF(DAY('日付'!$E$2-WEEKDAY('日付'!$E$2,2)+34)&gt;7,DAY('日付'!$E$2-WEEKDAY('日付'!$E$2,2)+34),"")</f>
        <v>29</v>
      </c>
      <c r="W134" s="37">
        <f>IF(DAY('日付'!$E$2-WEEKDAY('日付'!$E$2,2)+35)&gt;7,DAY('日付'!$E$2-WEEKDAY('日付'!$E$2,2)+35),"")</f>
        <v>30</v>
      </c>
      <c r="X134" s="3"/>
      <c r="AB134" s="3"/>
      <c r="AC134" s="3"/>
      <c r="AD134" s="35">
        <f>IF(DAY('日付'!$F$2-WEEKDAY('日付'!$F$2,2)+29)&gt;7,DAY('日付'!$F$2-WEEKDAY('日付'!$F$2,2)+29),"")</f>
        <v>28</v>
      </c>
      <c r="AE134" s="35">
        <f>IF(DAY('日付'!$F$2-WEEKDAY('日付'!$F$2,2)+30)&gt;7,DAY('日付'!$F$2-WEEKDAY('日付'!$F$2,2)+30),"")</f>
        <v>29</v>
      </c>
      <c r="AF134" s="35">
        <f>IF(DAY('日付'!$F$2-WEEKDAY('日付'!$F$2,2)+31)&gt;7,DAY('日付'!$F$2-WEEKDAY('日付'!$F$2,2)+31),"")</f>
        <v>30</v>
      </c>
      <c r="AG134" s="35" t="str">
        <f>IF(DAY('日付'!$F$2-WEEKDAY('日付'!$F$2,2)+32)&gt;7,DAY('日付'!$F$2-WEEKDAY('日付'!$F$2,2)+32),"")</f>
        <v/>
      </c>
      <c r="AH134" s="35" t="str">
        <f>IF(DAY('日付'!$F$2-WEEKDAY('日付'!$F$2,2)+33)&gt;7,DAY('日付'!$F$2-WEEKDAY('日付'!$F$2,2)+33),"")</f>
        <v/>
      </c>
      <c r="AI134" s="36" t="str">
        <f>IF(DAY('日付'!$F$2-WEEKDAY('日付'!$F$2,2)+34)&gt;7,DAY('日付'!$F$2-WEEKDAY('日付'!$F$2,2)+34),"")</f>
        <v/>
      </c>
      <c r="AJ134" s="72" t="str">
        <f>IF(DAY('日付'!$F$2-WEEKDAY('日付'!$F$2,2)+35)&gt;7,DAY('日付'!$F$2-WEEKDAY('日付'!$F$2,2)+35),"")</f>
        <v/>
      </c>
      <c r="AL134" s="10"/>
    </row>
    <row r="135" ht="12.75" customHeight="1">
      <c r="A135" s="47"/>
      <c r="B135" s="71"/>
      <c r="C135" s="47"/>
      <c r="D135" s="3"/>
      <c r="E135" s="35" t="str">
        <f>IF(DAY('日付'!$D$2-WEEKDAY('日付'!$D$2,2)+36)&gt;14,DAY('日付'!$D$2-WEEKDAY('日付'!$D$2,2)+36),"")</f>
        <v/>
      </c>
      <c r="F135" s="35" t="str">
        <f>IF(DAY('日付'!$D$2-WEEKDAY('日付'!$D$2,2)+37)&gt;14,DAY('日付'!$D$2-WEEKDAY('日付'!$D$2,2)+37),"")</f>
        <v/>
      </c>
      <c r="G135" s="35" t="str">
        <f>IF(DAY('日付'!$D$2-WEEKDAY('日付'!$D$2,2)+38)&gt;14,DAY('日付'!$D$2-WEEKDAY('日付'!$D$2,2)+38),"")</f>
        <v/>
      </c>
      <c r="H135" s="35" t="str">
        <f>IF(DAY('日付'!$D$2-WEEKDAY('日付'!$D$2,2)+39)&gt;14,DAY('日付'!$D$2-WEEKDAY('日付'!$D$2,2)+39),"")</f>
        <v/>
      </c>
      <c r="I135" s="35" t="str">
        <f>IF(DAY('日付'!$D$2-WEEKDAY('日付'!$D$2,2)+40)&gt;14,DAY('日付'!$D$2-WEEKDAY('日付'!$D$2,2)+40),"")</f>
        <v/>
      </c>
      <c r="J135" s="36" t="str">
        <f>IF(DAY('日付'!$D$2-WEEKDAY('日付'!$D$2,2)+41)&gt;14,DAY('日付'!$D$2-WEEKDAY('日付'!$D$2,2)+41),"")</f>
        <v/>
      </c>
      <c r="K135" s="37" t="str">
        <f>IF(DAY('日付'!$D$2-WEEKDAY('日付'!$D$2,2)+42)&gt;14,DAY('日付'!$D$2-WEEKDAY('日付'!$D$2,2)+42),"")</f>
        <v/>
      </c>
      <c r="L135" s="3"/>
      <c r="O135" s="3"/>
      <c r="P135" s="3"/>
      <c r="Q135" s="35">
        <f>IF(DAY('日付'!$E$2-WEEKDAY('日付'!$E$2,2)+36)&gt;14,DAY('日付'!$E$2-WEEKDAY('日付'!$E$2,2)+36),"")</f>
        <v>31</v>
      </c>
      <c r="R135" s="35" t="str">
        <f>IF(DAY('日付'!$E$2-WEEKDAY('日付'!$E$2,2)+37)&gt;14,DAY('日付'!$E$2-WEEKDAY('日付'!$E$2,2)+37),"")</f>
        <v/>
      </c>
      <c r="S135" s="35" t="str">
        <f>IF(DAY('日付'!$E$2-WEEKDAY('日付'!$E$2,2)+38)&gt;14,DAY('日付'!$E$2-WEEKDAY('日付'!$E$2,2)+38),"")</f>
        <v/>
      </c>
      <c r="T135" s="35" t="str">
        <f>IF(DAY('日付'!$E$2-WEEKDAY('日付'!$E$2,2)+39)&gt;14,DAY('日付'!$E$2-WEEKDAY('日付'!$E$2,2)+39),"")</f>
        <v/>
      </c>
      <c r="U135" s="35" t="str">
        <f>IF(DAY('日付'!$E$2-WEEKDAY('日付'!$E$2,2)+40)&gt;14,DAY('日付'!$E$2-WEEKDAY('日付'!$E$2,2)+40),"")</f>
        <v/>
      </c>
      <c r="V135" s="36" t="str">
        <f>IF(DAY('日付'!$E$2-WEEKDAY('日付'!$E$2,2)+41)&gt;14,DAY('日付'!$E$2-WEEKDAY('日付'!$E$2,2)+41),"")</f>
        <v/>
      </c>
      <c r="W135" s="37" t="str">
        <f>IF(DAY('日付'!$E$2-WEEKDAY('日付'!$E$2,2)+42)&gt;14,DAY('日付'!$E$2-WEEKDAY('日付'!$E$2,2)+42),"")</f>
        <v/>
      </c>
      <c r="X135" s="3"/>
      <c r="AB135" s="3"/>
      <c r="AC135" s="3"/>
      <c r="AD135" s="35" t="str">
        <f>IF(DAY('日付'!$F$2-WEEKDAY('日付'!$F$2,2)+36)&gt;14,DAY('日付'!$F$2-WEEKDAY('日付'!$F$2,2)+36),"")</f>
        <v/>
      </c>
      <c r="AE135" s="35" t="str">
        <f>IF(DAY('日付'!$F$2-WEEKDAY('日付'!$F$2,2)+37)&gt;14,DAY('日付'!$F$2-WEEKDAY('日付'!$F$2,2)+37),"")</f>
        <v/>
      </c>
      <c r="AF135" s="35" t="str">
        <f>IF(DAY('日付'!$F$2-WEEKDAY('日付'!$F$2,2)+38)&gt;14,DAY('日付'!$F$2-WEEKDAY('日付'!$F$2,2)+38),"")</f>
        <v/>
      </c>
      <c r="AG135" s="35" t="str">
        <f>IF(DAY('日付'!$F$2-WEEKDAY('日付'!$F$2,2)+39)&gt;14,DAY('日付'!$F$2-WEEKDAY('日付'!$F$2,2)+39),"")</f>
        <v/>
      </c>
      <c r="AH135" s="35" t="str">
        <f>IF(DAY('日付'!$F$2-WEEKDAY('日付'!$F$2,2)+40)&gt;14,DAY('日付'!$F$2-WEEKDAY('日付'!$F$2,2)+40),"")</f>
        <v/>
      </c>
      <c r="AI135" s="36" t="str">
        <f>IF(DAY('日付'!$F$2-WEEKDAY('日付'!$F$2,2)+41)&gt;14,DAY('日付'!$F$2-WEEKDAY('日付'!$F$2,2)+41),"")</f>
        <v/>
      </c>
      <c r="AJ135" s="72" t="str">
        <f>IF(DAY('日付'!$F$2-WEEKDAY('日付'!$F$2,2)+42)&gt;14,DAY('日付'!$F$2-WEEKDAY('日付'!$F$2,2)+42),"")</f>
        <v/>
      </c>
      <c r="AL135" s="10"/>
    </row>
    <row r="136" ht="12.75" customHeight="1">
      <c r="A136" s="47"/>
      <c r="B136" s="73">
        <f>MONTH('日付'!A$1+(7-WEEKDAY('日付'!A$1,2)+1))</f>
        <v>5</v>
      </c>
      <c r="C136" s="40"/>
      <c r="D136" s="74" t="s">
        <v>6</v>
      </c>
      <c r="E136" s="6" t="s">
        <v>30</v>
      </c>
      <c r="F136" s="33"/>
      <c r="G136" s="33"/>
      <c r="H136" s="33"/>
      <c r="I136" s="33"/>
      <c r="J136" s="33"/>
      <c r="K136" s="33"/>
      <c r="L136" s="33"/>
      <c r="M136" s="33"/>
      <c r="N136" s="33"/>
      <c r="O136" s="33"/>
      <c r="P136" s="33"/>
      <c r="Q136" s="33"/>
      <c r="R136" s="33"/>
      <c r="S136" s="33"/>
      <c r="T136" s="33"/>
      <c r="U136" s="33"/>
      <c r="V136" s="33"/>
      <c r="W136" s="7"/>
      <c r="X136" s="7"/>
      <c r="Y136" s="7"/>
      <c r="Z136" s="7"/>
      <c r="AA136" s="7"/>
      <c r="AB136" s="33"/>
      <c r="AC136" s="33"/>
      <c r="AD136" s="33"/>
      <c r="AE136" s="33"/>
      <c r="AF136" s="33"/>
      <c r="AG136" s="33"/>
      <c r="AH136" s="33"/>
      <c r="AI136" s="33"/>
      <c r="AJ136" s="33"/>
      <c r="AK136" s="33"/>
      <c r="AL136" s="8"/>
    </row>
    <row r="137" ht="12.75" customHeight="1">
      <c r="A137" s="47"/>
      <c r="B137" s="44"/>
      <c r="D137" s="10"/>
      <c r="E137" s="9"/>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3"/>
      <c r="AH137" s="5"/>
      <c r="AI137" s="5"/>
      <c r="AJ137" s="5"/>
      <c r="AK137" s="5"/>
      <c r="AL137" s="10"/>
    </row>
    <row r="138" ht="12.75" customHeight="1">
      <c r="B138" s="9"/>
      <c r="C138" s="5"/>
      <c r="D138" s="10"/>
      <c r="E138" s="9"/>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10"/>
    </row>
    <row r="139" ht="12.75" customHeight="1">
      <c r="B139" s="9"/>
      <c r="C139" s="5"/>
      <c r="D139" s="10"/>
      <c r="E139" s="9"/>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10"/>
    </row>
    <row r="140" ht="12.75" customHeight="1">
      <c r="B140" s="9"/>
      <c r="C140" s="5"/>
      <c r="D140" s="10"/>
      <c r="E140" s="9"/>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10"/>
    </row>
    <row r="141" ht="12.75" customHeight="1">
      <c r="B141" s="9"/>
      <c r="C141" s="5"/>
      <c r="D141" s="10"/>
      <c r="E141" s="9"/>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10"/>
    </row>
    <row r="142" ht="12.75" customHeight="1">
      <c r="A142" s="75"/>
      <c r="B142" s="76">
        <f>DAY('日付'!A$1+(7-WEEKDAY('日付'!A$1,2)+1))</f>
        <v>17</v>
      </c>
      <c r="D142" s="51"/>
      <c r="E142" s="9"/>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3"/>
      <c r="AH142" s="5"/>
      <c r="AI142" s="5"/>
      <c r="AJ142" s="5"/>
      <c r="AK142" s="5"/>
      <c r="AL142" s="10"/>
    </row>
    <row r="143" ht="12.75" customHeight="1">
      <c r="A143" s="75"/>
      <c r="B143" s="44"/>
      <c r="D143" s="51"/>
      <c r="E143" s="9"/>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3"/>
      <c r="AH143" s="5"/>
      <c r="AI143" s="5"/>
      <c r="AJ143" s="5"/>
      <c r="AK143" s="5"/>
      <c r="AL143" s="10"/>
    </row>
    <row r="144" ht="12.75" customHeight="1">
      <c r="A144" s="75"/>
      <c r="B144" s="44"/>
      <c r="D144" s="51"/>
      <c r="E144" s="9"/>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14" t="s">
        <v>29</v>
      </c>
      <c r="AH144" s="12"/>
      <c r="AI144" s="12"/>
      <c r="AJ144" s="12"/>
      <c r="AK144" s="12"/>
      <c r="AL144" s="77"/>
      <c r="AM144" s="78"/>
    </row>
    <row r="145" ht="12.75" customHeight="1">
      <c r="A145" s="75"/>
      <c r="B145" s="52"/>
      <c r="C145" s="53"/>
      <c r="D145" s="54"/>
      <c r="E145" s="11"/>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79" t="str">
        <f>IFERROR(VLOOKUP('日付'!A$1+(7-WEEKDAY('日付'!A$1,2)+1),'祝日一覧'!A:B,2,false),"")</f>
        <v/>
      </c>
      <c r="AM145" s="78"/>
    </row>
    <row r="146" ht="12.75" customHeight="1">
      <c r="A146" s="47"/>
      <c r="B146" s="73">
        <f>MONTH('日付'!A$1+(7-WEEKDAY('日付'!A$1,2)+2))</f>
        <v>5</v>
      </c>
      <c r="C146" s="40"/>
      <c r="D146" s="74" t="s">
        <v>7</v>
      </c>
      <c r="E146" s="6" t="s">
        <v>30</v>
      </c>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8"/>
    </row>
    <row r="147" ht="12.75" customHeight="1">
      <c r="A147" s="47"/>
      <c r="B147" s="44"/>
      <c r="D147" s="10"/>
      <c r="E147" s="9"/>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3"/>
      <c r="AH147" s="5"/>
      <c r="AI147" s="5"/>
      <c r="AJ147" s="5"/>
      <c r="AK147" s="5"/>
      <c r="AL147" s="10"/>
    </row>
    <row r="148" ht="12.75" customHeight="1">
      <c r="B148" s="9"/>
      <c r="C148" s="5"/>
      <c r="D148" s="10"/>
      <c r="E148" s="9"/>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10"/>
    </row>
    <row r="149" ht="12.75" customHeight="1">
      <c r="B149" s="9"/>
      <c r="C149" s="5"/>
      <c r="D149" s="10"/>
      <c r="E149" s="9"/>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10"/>
    </row>
    <row r="150" ht="12.75" customHeight="1">
      <c r="B150" s="9"/>
      <c r="C150" s="5"/>
      <c r="D150" s="10"/>
      <c r="E150" s="9"/>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10"/>
    </row>
    <row r="151" ht="12.75" customHeight="1">
      <c r="B151" s="9"/>
      <c r="C151" s="5"/>
      <c r="D151" s="10"/>
      <c r="E151" s="9"/>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10"/>
    </row>
    <row r="152" ht="12.75" customHeight="1">
      <c r="A152" s="75"/>
      <c r="B152" s="76">
        <f>DAY('日付'!A$1+(7-WEEKDAY('日付'!A$1,2)+2))</f>
        <v>18</v>
      </c>
      <c r="D152" s="51"/>
      <c r="E152" s="9"/>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3"/>
      <c r="AH152" s="5"/>
      <c r="AI152" s="5"/>
      <c r="AJ152" s="5"/>
      <c r="AK152" s="5"/>
      <c r="AL152" s="10"/>
    </row>
    <row r="153" ht="12.75" customHeight="1">
      <c r="A153" s="75"/>
      <c r="B153" s="44"/>
      <c r="D153" s="51"/>
      <c r="E153" s="9"/>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3"/>
      <c r="AH153" s="5"/>
      <c r="AI153" s="5"/>
      <c r="AJ153" s="5"/>
      <c r="AK153" s="5"/>
      <c r="AL153" s="10"/>
    </row>
    <row r="154" ht="12.75" customHeight="1">
      <c r="A154" s="75"/>
      <c r="B154" s="44"/>
      <c r="D154" s="51"/>
      <c r="E154" s="9"/>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14" t="s">
        <v>29</v>
      </c>
      <c r="AH154" s="12"/>
      <c r="AI154" s="12"/>
      <c r="AJ154" s="12"/>
      <c r="AK154" s="12"/>
      <c r="AL154" s="77"/>
      <c r="AM154" s="78"/>
    </row>
    <row r="155" ht="12.75" customHeight="1">
      <c r="A155" s="75"/>
      <c r="B155" s="52"/>
      <c r="C155" s="53"/>
      <c r="D155" s="54"/>
      <c r="E155" s="11"/>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79" t="str">
        <f>IFERROR(VLOOKUP('日付'!A$1+(7-WEEKDAY('日付'!A$1,2)+2),'祝日一覧'!A:B,2,false),"")</f>
        <v/>
      </c>
      <c r="AM155" s="78"/>
    </row>
    <row r="156" ht="12.75" customHeight="1">
      <c r="A156" s="47"/>
      <c r="B156" s="73">
        <f>MONTH('日付'!A$1+(7-WEEKDAY('日付'!A$1,2)+3))</f>
        <v>5</v>
      </c>
      <c r="C156" s="40"/>
      <c r="D156" s="74" t="s">
        <v>8</v>
      </c>
      <c r="E156" s="6" t="s">
        <v>30</v>
      </c>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8"/>
    </row>
    <row r="157" ht="12.75" customHeight="1">
      <c r="A157" s="47"/>
      <c r="B157" s="44"/>
      <c r="D157" s="10"/>
      <c r="E157" s="9"/>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3"/>
      <c r="AH157" s="5"/>
      <c r="AI157" s="5"/>
      <c r="AJ157" s="5"/>
      <c r="AK157" s="5"/>
      <c r="AL157" s="10"/>
    </row>
    <row r="158" ht="12.75" customHeight="1">
      <c r="B158" s="9"/>
      <c r="C158" s="5"/>
      <c r="D158" s="10"/>
      <c r="E158" s="9"/>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10"/>
    </row>
    <row r="159" ht="12.75" customHeight="1">
      <c r="B159" s="9"/>
      <c r="C159" s="5"/>
      <c r="D159" s="10"/>
      <c r="E159" s="9"/>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10"/>
    </row>
    <row r="160" ht="12.75" customHeight="1">
      <c r="B160" s="9"/>
      <c r="C160" s="5"/>
      <c r="D160" s="10"/>
      <c r="E160" s="9"/>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10"/>
    </row>
    <row r="161" ht="12.75" customHeight="1">
      <c r="B161" s="9"/>
      <c r="C161" s="5"/>
      <c r="D161" s="10"/>
      <c r="E161" s="9"/>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10"/>
    </row>
    <row r="162" ht="12.75" customHeight="1">
      <c r="A162" s="75"/>
      <c r="B162" s="76">
        <f>DAY('日付'!A$1+(7-WEEKDAY('日付'!A$1,2)+3))</f>
        <v>19</v>
      </c>
      <c r="D162" s="51"/>
      <c r="E162" s="9"/>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3"/>
      <c r="AH162" s="5"/>
      <c r="AI162" s="5"/>
      <c r="AJ162" s="5"/>
      <c r="AK162" s="5"/>
      <c r="AL162" s="10"/>
    </row>
    <row r="163" ht="12.75" customHeight="1">
      <c r="A163" s="75"/>
      <c r="B163" s="44"/>
      <c r="D163" s="51"/>
      <c r="E163" s="9"/>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3"/>
      <c r="AH163" s="5"/>
      <c r="AI163" s="5"/>
      <c r="AJ163" s="5"/>
      <c r="AK163" s="5"/>
      <c r="AL163" s="10"/>
    </row>
    <row r="164" ht="12.75" customHeight="1">
      <c r="A164" s="75"/>
      <c r="B164" s="44"/>
      <c r="D164" s="51"/>
      <c r="E164" s="9"/>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14" t="s">
        <v>29</v>
      </c>
      <c r="AH164" s="12"/>
      <c r="AI164" s="12"/>
      <c r="AJ164" s="12"/>
      <c r="AK164" s="12"/>
      <c r="AL164" s="77"/>
      <c r="AM164" s="78"/>
    </row>
    <row r="165" ht="12.75" customHeight="1">
      <c r="A165" s="75"/>
      <c r="B165" s="52"/>
      <c r="C165" s="53"/>
      <c r="D165" s="54"/>
      <c r="E165" s="11"/>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79" t="str">
        <f>IFERROR(VLOOKUP('日付'!A$1+(7-WEEKDAY('日付'!A$1,2)+3),'祝日一覧'!A:B,2,false),"")</f>
        <v/>
      </c>
      <c r="AM165" s="78"/>
    </row>
    <row r="166" ht="12.75" customHeight="1">
      <c r="A166" s="47"/>
      <c r="B166" s="73">
        <f>MONTH('日付'!A$1+(7-WEEKDAY('日付'!A$1,2)+4))</f>
        <v>5</v>
      </c>
      <c r="C166" s="40"/>
      <c r="D166" s="80" t="s">
        <v>9</v>
      </c>
      <c r="E166" s="6" t="s">
        <v>30</v>
      </c>
      <c r="F166" s="42"/>
      <c r="G166" s="42"/>
      <c r="H166" s="42"/>
      <c r="I166" s="42"/>
      <c r="J166" s="42"/>
      <c r="K166" s="42"/>
      <c r="L166" s="42"/>
      <c r="M166" s="42"/>
      <c r="N166" s="42"/>
      <c r="O166" s="42"/>
      <c r="P166" s="42"/>
      <c r="Q166" s="42"/>
      <c r="R166" s="42"/>
      <c r="S166" s="42"/>
      <c r="T166" s="42"/>
      <c r="U166" s="42"/>
      <c r="V166" s="42"/>
      <c r="W166" s="7"/>
      <c r="X166" s="7"/>
      <c r="Y166" s="7"/>
      <c r="Z166" s="7"/>
      <c r="AA166" s="7"/>
      <c r="AB166" s="42"/>
      <c r="AC166" s="42"/>
      <c r="AD166" s="42"/>
      <c r="AE166" s="42"/>
      <c r="AF166" s="42"/>
      <c r="AG166" s="42"/>
      <c r="AH166" s="42"/>
      <c r="AI166" s="42"/>
      <c r="AJ166" s="42"/>
      <c r="AK166" s="42"/>
      <c r="AL166" s="43"/>
      <c r="AM166" s="46"/>
    </row>
    <row r="167" ht="12.75" customHeight="1">
      <c r="A167" s="47"/>
      <c r="B167" s="44"/>
      <c r="D167" s="45"/>
      <c r="E167" s="46"/>
      <c r="F167" s="46"/>
      <c r="G167" s="46"/>
      <c r="H167" s="46"/>
      <c r="I167" s="46"/>
      <c r="J167" s="46"/>
      <c r="K167" s="46"/>
      <c r="L167" s="46"/>
      <c r="M167" s="46"/>
      <c r="N167" s="46"/>
      <c r="O167" s="46"/>
      <c r="P167" s="46"/>
      <c r="Q167" s="46"/>
      <c r="R167" s="46"/>
      <c r="S167" s="46"/>
      <c r="T167" s="46"/>
      <c r="U167" s="46"/>
      <c r="V167" s="46"/>
      <c r="W167" s="5"/>
      <c r="X167" s="5"/>
      <c r="Y167" s="5"/>
      <c r="Z167" s="5"/>
      <c r="AA167" s="5"/>
      <c r="AB167" s="46"/>
      <c r="AC167" s="46"/>
      <c r="AD167" s="46"/>
      <c r="AE167" s="46"/>
      <c r="AF167" s="46"/>
      <c r="AG167" s="3"/>
      <c r="AH167" s="5"/>
      <c r="AI167" s="5"/>
      <c r="AJ167" s="5"/>
      <c r="AK167" s="5"/>
      <c r="AL167" s="45"/>
      <c r="AM167" s="46"/>
    </row>
    <row r="168" ht="12.75" customHeight="1">
      <c r="A168" s="81"/>
      <c r="B168" s="82"/>
      <c r="C168" s="46"/>
      <c r="D168" s="45"/>
      <c r="E168" s="46"/>
      <c r="F168" s="46"/>
      <c r="G168" s="46"/>
      <c r="H168" s="46"/>
      <c r="I168" s="46"/>
      <c r="J168" s="46"/>
      <c r="K168" s="46"/>
      <c r="L168" s="46"/>
      <c r="M168" s="46"/>
      <c r="N168" s="46"/>
      <c r="O168" s="46"/>
      <c r="P168" s="46"/>
      <c r="Q168" s="46"/>
      <c r="R168" s="46"/>
      <c r="S168" s="46"/>
      <c r="T168" s="46"/>
      <c r="U168" s="46"/>
      <c r="V168" s="46"/>
      <c r="W168" s="5"/>
      <c r="X168" s="5"/>
      <c r="Y168" s="5"/>
      <c r="Z168" s="5"/>
      <c r="AA168" s="5"/>
      <c r="AB168" s="46"/>
      <c r="AC168" s="46"/>
      <c r="AD168" s="46"/>
      <c r="AE168" s="46"/>
      <c r="AF168" s="46"/>
      <c r="AG168" s="5"/>
      <c r="AH168" s="5"/>
      <c r="AI168" s="5"/>
      <c r="AJ168" s="5"/>
      <c r="AK168" s="5"/>
      <c r="AL168" s="45"/>
      <c r="AM168" s="46"/>
    </row>
    <row r="169" ht="12.75" customHeight="1">
      <c r="A169" s="81"/>
      <c r="B169" s="82"/>
      <c r="C169" s="46"/>
      <c r="D169" s="45"/>
      <c r="E169" s="46"/>
      <c r="F169" s="46"/>
      <c r="G169" s="46"/>
      <c r="H169" s="46"/>
      <c r="I169" s="46"/>
      <c r="J169" s="46"/>
      <c r="K169" s="46"/>
      <c r="L169" s="46"/>
      <c r="M169" s="46"/>
      <c r="N169" s="46"/>
      <c r="O169" s="46"/>
      <c r="P169" s="46"/>
      <c r="Q169" s="46"/>
      <c r="R169" s="46"/>
      <c r="S169" s="46"/>
      <c r="T169" s="46"/>
      <c r="U169" s="46"/>
      <c r="V169" s="46"/>
      <c r="W169" s="5"/>
      <c r="X169" s="5"/>
      <c r="Y169" s="5"/>
      <c r="Z169" s="5"/>
      <c r="AA169" s="5"/>
      <c r="AB169" s="46"/>
      <c r="AC169" s="46"/>
      <c r="AD169" s="46"/>
      <c r="AE169" s="46"/>
      <c r="AF169" s="46"/>
      <c r="AG169" s="5"/>
      <c r="AH169" s="5"/>
      <c r="AI169" s="5"/>
      <c r="AJ169" s="5"/>
      <c r="AK169" s="5"/>
      <c r="AL169" s="45"/>
      <c r="AM169" s="46"/>
    </row>
    <row r="170" ht="12.75" customHeight="1">
      <c r="A170" s="81"/>
      <c r="B170" s="82"/>
      <c r="C170" s="46"/>
      <c r="D170" s="45"/>
      <c r="E170" s="46"/>
      <c r="F170" s="46"/>
      <c r="G170" s="46"/>
      <c r="H170" s="46"/>
      <c r="I170" s="46"/>
      <c r="J170" s="46"/>
      <c r="K170" s="46"/>
      <c r="L170" s="46"/>
      <c r="M170" s="46"/>
      <c r="N170" s="46"/>
      <c r="O170" s="46"/>
      <c r="P170" s="46"/>
      <c r="Q170" s="46"/>
      <c r="R170" s="46"/>
      <c r="S170" s="46"/>
      <c r="T170" s="46"/>
      <c r="U170" s="46"/>
      <c r="V170" s="46"/>
      <c r="W170" s="5"/>
      <c r="X170" s="5"/>
      <c r="Y170" s="5"/>
      <c r="Z170" s="5"/>
      <c r="AA170" s="5"/>
      <c r="AB170" s="46"/>
      <c r="AC170" s="46"/>
      <c r="AD170" s="46"/>
      <c r="AE170" s="46"/>
      <c r="AF170" s="46"/>
      <c r="AG170" s="5"/>
      <c r="AH170" s="5"/>
      <c r="AI170" s="5"/>
      <c r="AJ170" s="5"/>
      <c r="AK170" s="5"/>
      <c r="AL170" s="45"/>
      <c r="AM170" s="46"/>
    </row>
    <row r="171" ht="12.75" customHeight="1">
      <c r="A171" s="81"/>
      <c r="B171" s="82"/>
      <c r="C171" s="46"/>
      <c r="D171" s="45"/>
      <c r="E171" s="46"/>
      <c r="F171" s="46"/>
      <c r="G171" s="46"/>
      <c r="H171" s="46"/>
      <c r="I171" s="46"/>
      <c r="J171" s="46"/>
      <c r="K171" s="46"/>
      <c r="L171" s="46"/>
      <c r="M171" s="46"/>
      <c r="N171" s="46"/>
      <c r="O171" s="46"/>
      <c r="P171" s="46"/>
      <c r="Q171" s="46"/>
      <c r="R171" s="46"/>
      <c r="S171" s="46"/>
      <c r="T171" s="46"/>
      <c r="U171" s="46"/>
      <c r="V171" s="46"/>
      <c r="W171" s="5"/>
      <c r="X171" s="5"/>
      <c r="Y171" s="5"/>
      <c r="Z171" s="5"/>
      <c r="AA171" s="5"/>
      <c r="AB171" s="46"/>
      <c r="AC171" s="46"/>
      <c r="AD171" s="46"/>
      <c r="AE171" s="46"/>
      <c r="AF171" s="46"/>
      <c r="AG171" s="5"/>
      <c r="AH171" s="5"/>
      <c r="AI171" s="5"/>
      <c r="AJ171" s="5"/>
      <c r="AK171" s="5"/>
      <c r="AL171" s="45"/>
      <c r="AM171" s="46"/>
    </row>
    <row r="172" ht="12.75" customHeight="1">
      <c r="A172" s="75"/>
      <c r="B172" s="76">
        <f>DAY('日付'!A$1+(7-WEEKDAY('日付'!A$1,2)+4))</f>
        <v>20</v>
      </c>
      <c r="D172" s="51"/>
      <c r="E172" s="46"/>
      <c r="F172" s="46"/>
      <c r="G172" s="46"/>
      <c r="H172" s="46"/>
      <c r="I172" s="46"/>
      <c r="J172" s="46"/>
      <c r="K172" s="46"/>
      <c r="L172" s="46"/>
      <c r="M172" s="46"/>
      <c r="N172" s="46"/>
      <c r="O172" s="46"/>
      <c r="P172" s="46"/>
      <c r="Q172" s="46"/>
      <c r="R172" s="46"/>
      <c r="S172" s="46"/>
      <c r="T172" s="46"/>
      <c r="U172" s="46"/>
      <c r="V172" s="46"/>
      <c r="W172" s="5"/>
      <c r="X172" s="5"/>
      <c r="Y172" s="5"/>
      <c r="Z172" s="5"/>
      <c r="AA172" s="5"/>
      <c r="AB172" s="46"/>
      <c r="AC172" s="46"/>
      <c r="AD172" s="46"/>
      <c r="AE172" s="46"/>
      <c r="AF172" s="46"/>
      <c r="AG172" s="3"/>
      <c r="AH172" s="5"/>
      <c r="AI172" s="5"/>
      <c r="AJ172" s="5"/>
      <c r="AK172" s="5"/>
      <c r="AL172" s="45"/>
      <c r="AM172" s="46"/>
    </row>
    <row r="173" ht="12.75" customHeight="1">
      <c r="A173" s="75"/>
      <c r="B173" s="44"/>
      <c r="D173" s="51"/>
      <c r="E173" s="46"/>
      <c r="F173" s="46"/>
      <c r="G173" s="46"/>
      <c r="H173" s="46"/>
      <c r="I173" s="46"/>
      <c r="J173" s="46"/>
      <c r="K173" s="46"/>
      <c r="L173" s="46"/>
      <c r="M173" s="46"/>
      <c r="N173" s="46"/>
      <c r="O173" s="46"/>
      <c r="P173" s="46"/>
      <c r="Q173" s="46"/>
      <c r="R173" s="46"/>
      <c r="S173" s="46"/>
      <c r="T173" s="46"/>
      <c r="U173" s="46"/>
      <c r="V173" s="46"/>
      <c r="W173" s="5"/>
      <c r="X173" s="5"/>
      <c r="Y173" s="5"/>
      <c r="Z173" s="5"/>
      <c r="AA173" s="5"/>
      <c r="AB173" s="46"/>
      <c r="AC173" s="46"/>
      <c r="AD173" s="46"/>
      <c r="AE173" s="46"/>
      <c r="AF173" s="46"/>
      <c r="AG173" s="5"/>
      <c r="AH173" s="5"/>
      <c r="AI173" s="5"/>
      <c r="AJ173" s="5"/>
      <c r="AK173" s="5"/>
      <c r="AL173" s="45"/>
      <c r="AM173" s="46"/>
    </row>
    <row r="174" ht="12.75" customHeight="1">
      <c r="A174" s="75"/>
      <c r="B174" s="44"/>
      <c r="D174" s="51"/>
      <c r="E174" s="46"/>
      <c r="F174" s="46"/>
      <c r="G174" s="46"/>
      <c r="H174" s="46"/>
      <c r="I174" s="46"/>
      <c r="J174" s="46"/>
      <c r="K174" s="46"/>
      <c r="L174" s="46"/>
      <c r="M174" s="46"/>
      <c r="N174" s="46"/>
      <c r="O174" s="46"/>
      <c r="P174" s="46"/>
      <c r="Q174" s="46"/>
      <c r="R174" s="46"/>
      <c r="S174" s="46"/>
      <c r="T174" s="46"/>
      <c r="U174" s="46"/>
      <c r="V174" s="46"/>
      <c r="W174" s="5"/>
      <c r="X174" s="5"/>
      <c r="Y174" s="5"/>
      <c r="Z174" s="5"/>
      <c r="AA174" s="5"/>
      <c r="AB174" s="46"/>
      <c r="AC174" s="46"/>
      <c r="AD174" s="46"/>
      <c r="AE174" s="46"/>
      <c r="AF174" s="46"/>
      <c r="AG174" s="14" t="s">
        <v>29</v>
      </c>
      <c r="AH174" s="12"/>
      <c r="AI174" s="12"/>
      <c r="AJ174" s="12"/>
      <c r="AK174" s="12"/>
      <c r="AL174" s="83"/>
      <c r="AM174" s="84"/>
    </row>
    <row r="175" ht="12.75" customHeight="1">
      <c r="A175" s="75"/>
      <c r="B175" s="52"/>
      <c r="C175" s="53"/>
      <c r="D175" s="54"/>
      <c r="E175" s="55"/>
      <c r="F175" s="55"/>
      <c r="G175" s="55"/>
      <c r="H175" s="55"/>
      <c r="I175" s="55"/>
      <c r="J175" s="55"/>
      <c r="K175" s="55"/>
      <c r="L175" s="55"/>
      <c r="M175" s="55"/>
      <c r="N175" s="55"/>
      <c r="O175" s="55"/>
      <c r="P175" s="55"/>
      <c r="Q175" s="55"/>
      <c r="R175" s="55"/>
      <c r="S175" s="55"/>
      <c r="T175" s="55"/>
      <c r="U175" s="55"/>
      <c r="V175" s="55"/>
      <c r="W175" s="12"/>
      <c r="X175" s="12"/>
      <c r="Y175" s="12"/>
      <c r="Z175" s="12"/>
      <c r="AA175" s="12"/>
      <c r="AB175" s="55"/>
      <c r="AC175" s="55"/>
      <c r="AD175" s="55"/>
      <c r="AE175" s="55"/>
      <c r="AF175" s="55"/>
      <c r="AG175" s="55"/>
      <c r="AH175" s="55"/>
      <c r="AI175" s="55"/>
      <c r="AJ175" s="55"/>
      <c r="AK175" s="55"/>
      <c r="AL175" s="56" t="str">
        <f>IFERROR(VLOOKUP('日付'!A$1+(7-WEEKDAY('日付'!A$1,2)+4),'祝日一覧'!A:B,2,false),"")</f>
        <v/>
      </c>
      <c r="AM175" s="84"/>
    </row>
    <row r="176" ht="12.75" customHeight="1">
      <c r="A176" s="47"/>
      <c r="B176" s="73">
        <f>MONTH('日付'!A$1+(7-WEEKDAY('日付'!A$1,2)+5))</f>
        <v>5</v>
      </c>
      <c r="C176" s="40"/>
      <c r="D176" s="80" t="s">
        <v>10</v>
      </c>
      <c r="E176" s="6" t="s">
        <v>30</v>
      </c>
      <c r="F176" s="42"/>
      <c r="G176" s="42"/>
      <c r="H176" s="42"/>
      <c r="I176" s="42"/>
      <c r="J176" s="42"/>
      <c r="K176" s="42"/>
      <c r="L176" s="42"/>
      <c r="M176" s="42"/>
      <c r="N176" s="42"/>
      <c r="O176" s="42"/>
      <c r="P176" s="42"/>
      <c r="Q176" s="42"/>
      <c r="R176" s="42"/>
      <c r="S176" s="42"/>
      <c r="T176" s="42"/>
      <c r="U176" s="42"/>
      <c r="V176" s="42"/>
      <c r="W176" s="7"/>
      <c r="X176" s="7"/>
      <c r="Y176" s="7"/>
      <c r="Z176" s="7"/>
      <c r="AA176" s="7"/>
      <c r="AB176" s="42"/>
      <c r="AC176" s="42"/>
      <c r="AD176" s="42"/>
      <c r="AE176" s="42"/>
      <c r="AF176" s="42"/>
      <c r="AG176" s="42"/>
      <c r="AH176" s="42"/>
      <c r="AI176" s="42"/>
      <c r="AJ176" s="42"/>
      <c r="AK176" s="42"/>
      <c r="AL176" s="43"/>
      <c r="AM176" s="46"/>
    </row>
    <row r="177" ht="12.75" customHeight="1">
      <c r="A177" s="47"/>
      <c r="B177" s="44"/>
      <c r="D177" s="45"/>
      <c r="E177" s="46"/>
      <c r="F177" s="46"/>
      <c r="G177" s="46"/>
      <c r="H177" s="46"/>
      <c r="I177" s="46"/>
      <c r="J177" s="46"/>
      <c r="K177" s="46"/>
      <c r="L177" s="46"/>
      <c r="M177" s="46"/>
      <c r="N177" s="46"/>
      <c r="O177" s="46"/>
      <c r="P177" s="46"/>
      <c r="Q177" s="46"/>
      <c r="R177" s="46"/>
      <c r="S177" s="46"/>
      <c r="T177" s="46"/>
      <c r="U177" s="46"/>
      <c r="V177" s="46"/>
      <c r="W177" s="5"/>
      <c r="X177" s="5"/>
      <c r="Y177" s="5"/>
      <c r="Z177" s="5"/>
      <c r="AA177" s="5"/>
      <c r="AB177" s="46"/>
      <c r="AC177" s="46"/>
      <c r="AD177" s="46"/>
      <c r="AE177" s="46"/>
      <c r="AF177" s="46"/>
      <c r="AG177" s="3"/>
      <c r="AH177" s="5"/>
      <c r="AI177" s="5"/>
      <c r="AJ177" s="5"/>
      <c r="AK177" s="5"/>
      <c r="AL177" s="45"/>
      <c r="AM177" s="46"/>
    </row>
    <row r="178" ht="12.75" customHeight="1">
      <c r="A178" s="81"/>
      <c r="B178" s="82"/>
      <c r="C178" s="46"/>
      <c r="D178" s="45"/>
      <c r="E178" s="46"/>
      <c r="F178" s="46"/>
      <c r="G178" s="46"/>
      <c r="H178" s="46"/>
      <c r="I178" s="46"/>
      <c r="J178" s="46"/>
      <c r="K178" s="46"/>
      <c r="L178" s="46"/>
      <c r="M178" s="46"/>
      <c r="N178" s="46"/>
      <c r="O178" s="46"/>
      <c r="P178" s="46"/>
      <c r="Q178" s="46"/>
      <c r="R178" s="46"/>
      <c r="S178" s="46"/>
      <c r="T178" s="46"/>
      <c r="U178" s="46"/>
      <c r="V178" s="46"/>
      <c r="W178" s="5"/>
      <c r="X178" s="5"/>
      <c r="Y178" s="5"/>
      <c r="Z178" s="5"/>
      <c r="AA178" s="5"/>
      <c r="AB178" s="46"/>
      <c r="AC178" s="46"/>
      <c r="AD178" s="46"/>
      <c r="AE178" s="46"/>
      <c r="AF178" s="46"/>
      <c r="AG178" s="5"/>
      <c r="AH178" s="5"/>
      <c r="AI178" s="5"/>
      <c r="AJ178" s="5"/>
      <c r="AK178" s="5"/>
      <c r="AL178" s="45"/>
      <c r="AM178" s="46"/>
    </row>
    <row r="179" ht="12.75" customHeight="1">
      <c r="A179" s="81"/>
      <c r="B179" s="82"/>
      <c r="C179" s="46"/>
      <c r="D179" s="45"/>
      <c r="E179" s="46"/>
      <c r="F179" s="46"/>
      <c r="G179" s="46"/>
      <c r="H179" s="46"/>
      <c r="I179" s="46"/>
      <c r="J179" s="46"/>
      <c r="K179" s="46"/>
      <c r="L179" s="46"/>
      <c r="M179" s="46"/>
      <c r="N179" s="46"/>
      <c r="O179" s="46"/>
      <c r="P179" s="46"/>
      <c r="Q179" s="46"/>
      <c r="R179" s="46"/>
      <c r="S179" s="46"/>
      <c r="T179" s="46"/>
      <c r="U179" s="46"/>
      <c r="V179" s="46"/>
      <c r="W179" s="5"/>
      <c r="X179" s="5"/>
      <c r="Y179" s="5"/>
      <c r="Z179" s="5"/>
      <c r="AA179" s="5"/>
      <c r="AB179" s="46"/>
      <c r="AC179" s="46"/>
      <c r="AD179" s="46"/>
      <c r="AE179" s="46"/>
      <c r="AF179" s="46"/>
      <c r="AG179" s="5"/>
      <c r="AH179" s="5"/>
      <c r="AI179" s="5"/>
      <c r="AJ179" s="5"/>
      <c r="AK179" s="5"/>
      <c r="AL179" s="45"/>
      <c r="AM179" s="46"/>
    </row>
    <row r="180" ht="12.75" customHeight="1">
      <c r="A180" s="81"/>
      <c r="B180" s="82"/>
      <c r="C180" s="46"/>
      <c r="D180" s="45"/>
      <c r="E180" s="46"/>
      <c r="F180" s="46"/>
      <c r="G180" s="46"/>
      <c r="H180" s="46"/>
      <c r="I180" s="46"/>
      <c r="J180" s="46"/>
      <c r="K180" s="46"/>
      <c r="L180" s="46"/>
      <c r="M180" s="46"/>
      <c r="N180" s="46"/>
      <c r="O180" s="46"/>
      <c r="P180" s="46"/>
      <c r="Q180" s="46"/>
      <c r="R180" s="46"/>
      <c r="S180" s="46"/>
      <c r="T180" s="46"/>
      <c r="U180" s="46"/>
      <c r="V180" s="46"/>
      <c r="W180" s="5"/>
      <c r="X180" s="5"/>
      <c r="Y180" s="5"/>
      <c r="Z180" s="5"/>
      <c r="AA180" s="5"/>
      <c r="AB180" s="46"/>
      <c r="AC180" s="46"/>
      <c r="AD180" s="46"/>
      <c r="AE180" s="46"/>
      <c r="AF180" s="46"/>
      <c r="AG180" s="5"/>
      <c r="AH180" s="5"/>
      <c r="AI180" s="5"/>
      <c r="AJ180" s="5"/>
      <c r="AK180" s="5"/>
      <c r="AL180" s="45"/>
      <c r="AM180" s="46"/>
    </row>
    <row r="181" ht="12.75" customHeight="1">
      <c r="A181" s="81"/>
      <c r="B181" s="82"/>
      <c r="C181" s="46"/>
      <c r="D181" s="45"/>
      <c r="E181" s="46"/>
      <c r="F181" s="46"/>
      <c r="G181" s="46"/>
      <c r="H181" s="46"/>
      <c r="I181" s="46"/>
      <c r="J181" s="46"/>
      <c r="K181" s="46"/>
      <c r="L181" s="46"/>
      <c r="M181" s="46"/>
      <c r="N181" s="46"/>
      <c r="O181" s="46"/>
      <c r="P181" s="46"/>
      <c r="Q181" s="46"/>
      <c r="R181" s="46"/>
      <c r="S181" s="46"/>
      <c r="T181" s="46"/>
      <c r="U181" s="46"/>
      <c r="V181" s="46"/>
      <c r="W181" s="5"/>
      <c r="X181" s="5"/>
      <c r="Y181" s="5"/>
      <c r="Z181" s="5"/>
      <c r="AA181" s="5"/>
      <c r="AB181" s="46"/>
      <c r="AC181" s="46"/>
      <c r="AD181" s="46"/>
      <c r="AE181" s="46"/>
      <c r="AF181" s="46"/>
      <c r="AG181" s="5"/>
      <c r="AH181" s="5"/>
      <c r="AI181" s="5"/>
      <c r="AJ181" s="5"/>
      <c r="AK181" s="5"/>
      <c r="AL181" s="45"/>
      <c r="AM181" s="46"/>
    </row>
    <row r="182" ht="12.75" customHeight="1">
      <c r="A182" s="75"/>
      <c r="B182" s="76">
        <f>DAY('日付'!A$1+(7-WEEKDAY('日付'!A$1,2)+5))</f>
        <v>21</v>
      </c>
      <c r="D182" s="51"/>
      <c r="E182" s="46"/>
      <c r="F182" s="46"/>
      <c r="G182" s="46"/>
      <c r="H182" s="46"/>
      <c r="I182" s="46"/>
      <c r="J182" s="46"/>
      <c r="K182" s="46"/>
      <c r="L182" s="46"/>
      <c r="M182" s="46"/>
      <c r="N182" s="46"/>
      <c r="O182" s="46"/>
      <c r="P182" s="46"/>
      <c r="Q182" s="46"/>
      <c r="R182" s="46"/>
      <c r="S182" s="46"/>
      <c r="T182" s="46"/>
      <c r="U182" s="46"/>
      <c r="V182" s="46"/>
      <c r="W182" s="5"/>
      <c r="X182" s="5"/>
      <c r="Y182" s="5"/>
      <c r="Z182" s="5"/>
      <c r="AA182" s="5"/>
      <c r="AB182" s="46"/>
      <c r="AC182" s="46"/>
      <c r="AD182" s="46"/>
      <c r="AE182" s="46"/>
      <c r="AF182" s="46"/>
      <c r="AG182" s="3"/>
      <c r="AH182" s="5"/>
      <c r="AI182" s="5"/>
      <c r="AJ182" s="5"/>
      <c r="AK182" s="5"/>
      <c r="AL182" s="45"/>
      <c r="AM182" s="46"/>
    </row>
    <row r="183" ht="12.75" customHeight="1">
      <c r="A183" s="75"/>
      <c r="B183" s="44"/>
      <c r="D183" s="51"/>
      <c r="E183" s="46"/>
      <c r="F183" s="46"/>
      <c r="G183" s="46"/>
      <c r="H183" s="46"/>
      <c r="I183" s="46"/>
      <c r="J183" s="46"/>
      <c r="K183" s="46"/>
      <c r="L183" s="46"/>
      <c r="M183" s="46"/>
      <c r="N183" s="46"/>
      <c r="O183" s="46"/>
      <c r="P183" s="46"/>
      <c r="Q183" s="46"/>
      <c r="R183" s="46"/>
      <c r="S183" s="46"/>
      <c r="T183" s="46"/>
      <c r="U183" s="46"/>
      <c r="V183" s="46"/>
      <c r="W183" s="5"/>
      <c r="X183" s="5"/>
      <c r="Y183" s="5"/>
      <c r="Z183" s="5"/>
      <c r="AA183" s="5"/>
      <c r="AB183" s="46"/>
      <c r="AC183" s="46"/>
      <c r="AD183" s="46"/>
      <c r="AE183" s="46"/>
      <c r="AF183" s="46"/>
      <c r="AG183" s="5"/>
      <c r="AH183" s="5"/>
      <c r="AI183" s="5"/>
      <c r="AJ183" s="5"/>
      <c r="AK183" s="5"/>
      <c r="AL183" s="45"/>
      <c r="AM183" s="46"/>
    </row>
    <row r="184" ht="12.75" customHeight="1">
      <c r="A184" s="75"/>
      <c r="B184" s="44"/>
      <c r="D184" s="51"/>
      <c r="E184" s="46"/>
      <c r="F184" s="46"/>
      <c r="G184" s="46"/>
      <c r="H184" s="46"/>
      <c r="I184" s="46"/>
      <c r="J184" s="46"/>
      <c r="K184" s="46"/>
      <c r="L184" s="46"/>
      <c r="M184" s="46"/>
      <c r="N184" s="46"/>
      <c r="O184" s="46"/>
      <c r="P184" s="46"/>
      <c r="Q184" s="46"/>
      <c r="R184" s="46"/>
      <c r="S184" s="46"/>
      <c r="T184" s="46"/>
      <c r="U184" s="46"/>
      <c r="V184" s="46"/>
      <c r="W184" s="5"/>
      <c r="X184" s="5"/>
      <c r="Y184" s="5"/>
      <c r="Z184" s="5"/>
      <c r="AA184" s="5"/>
      <c r="AB184" s="46"/>
      <c r="AC184" s="46"/>
      <c r="AD184" s="46"/>
      <c r="AE184" s="46"/>
      <c r="AF184" s="46"/>
      <c r="AG184" s="14" t="s">
        <v>29</v>
      </c>
      <c r="AH184" s="12"/>
      <c r="AI184" s="12"/>
      <c r="AJ184" s="12"/>
      <c r="AK184" s="12"/>
      <c r="AL184" s="83"/>
      <c r="AM184" s="84"/>
    </row>
    <row r="185" ht="12.75" customHeight="1">
      <c r="A185" s="75"/>
      <c r="B185" s="52"/>
      <c r="C185" s="53"/>
      <c r="D185" s="54"/>
      <c r="E185" s="55"/>
      <c r="F185" s="55"/>
      <c r="G185" s="55"/>
      <c r="H185" s="55"/>
      <c r="I185" s="55"/>
      <c r="J185" s="55"/>
      <c r="K185" s="55"/>
      <c r="L185" s="55"/>
      <c r="M185" s="55"/>
      <c r="N185" s="55"/>
      <c r="O185" s="55"/>
      <c r="P185" s="55"/>
      <c r="Q185" s="55"/>
      <c r="R185" s="55"/>
      <c r="S185" s="55"/>
      <c r="T185" s="55"/>
      <c r="U185" s="55"/>
      <c r="V185" s="55"/>
      <c r="W185" s="12"/>
      <c r="X185" s="12"/>
      <c r="Y185" s="12"/>
      <c r="Z185" s="12"/>
      <c r="AA185" s="12"/>
      <c r="AB185" s="55"/>
      <c r="AC185" s="55"/>
      <c r="AD185" s="55"/>
      <c r="AE185" s="55"/>
      <c r="AF185" s="55"/>
      <c r="AG185" s="55"/>
      <c r="AH185" s="55"/>
      <c r="AI185" s="55"/>
      <c r="AJ185" s="55"/>
      <c r="AK185" s="55"/>
      <c r="AL185" s="56" t="str">
        <f>IFERROR(VLOOKUP('日付'!A$1+(7-WEEKDAY('日付'!A$1,2)+5),'祝日一覧'!A:B,2,false),"")</f>
        <v/>
      </c>
      <c r="AM185" s="84"/>
    </row>
    <row r="186" ht="12.75" customHeight="1">
      <c r="A186" s="32"/>
      <c r="B186" s="27"/>
      <c r="K186" s="27"/>
      <c r="T186" s="27"/>
      <c r="AC186" s="27"/>
    </row>
    <row r="187" ht="12.75" customHeight="1">
      <c r="A187" s="32"/>
      <c r="B187" s="27" t="s">
        <v>32</v>
      </c>
      <c r="K187" s="27" t="s">
        <v>32</v>
      </c>
      <c r="T187" s="27" t="s">
        <v>32</v>
      </c>
      <c r="AC187" s="27" t="s">
        <v>32</v>
      </c>
    </row>
    <row r="188" ht="12.75" customHeight="1">
      <c r="A188" s="32"/>
      <c r="B188" s="38"/>
      <c r="K188" s="38"/>
      <c r="T188" s="38"/>
      <c r="AC188" s="38"/>
    </row>
    <row r="189" ht="12.75" customHeight="1">
      <c r="A189" s="32"/>
      <c r="B189" s="27" t="s">
        <v>32</v>
      </c>
      <c r="K189" s="27" t="s">
        <v>32</v>
      </c>
      <c r="T189" s="27" t="s">
        <v>32</v>
      </c>
      <c r="AC189" s="27" t="s">
        <v>32</v>
      </c>
    </row>
    <row r="190" ht="12.75" customHeight="1">
      <c r="A190" s="32"/>
      <c r="B190" s="38"/>
      <c r="K190" s="38"/>
      <c r="T190" s="38"/>
      <c r="AC190" s="38"/>
    </row>
    <row r="191" ht="12.75" customHeight="1">
      <c r="A191" s="3"/>
      <c r="B191" s="62"/>
      <c r="F191" s="3"/>
    </row>
    <row r="192" ht="12.75" customHeight="1">
      <c r="A192" s="3"/>
      <c r="B192" s="62" t="s">
        <v>33</v>
      </c>
      <c r="F192" s="3"/>
    </row>
    <row r="193" ht="12.75" customHeight="1">
      <c r="B193" s="3" t="s">
        <v>34</v>
      </c>
    </row>
    <row r="194" ht="12.75" customHeight="1"/>
    <row r="195" ht="12.75" customHeight="1">
      <c r="A195" s="3"/>
      <c r="B195" s="3"/>
      <c r="O195" s="3"/>
      <c r="P195" s="3"/>
      <c r="Q195" s="3"/>
      <c r="R195" s="3"/>
      <c r="S195" s="3"/>
      <c r="T195" s="3"/>
      <c r="U195" s="3"/>
      <c r="W195" s="27"/>
    </row>
    <row r="196" ht="12.75" customHeight="1">
      <c r="A196" s="3"/>
      <c r="B196" s="3"/>
      <c r="W196" s="38"/>
    </row>
    <row r="197" ht="12.75" customHeight="1">
      <c r="A197" s="3"/>
      <c r="B197" s="3"/>
      <c r="W197" s="27"/>
    </row>
    <row r="198" ht="12.75" customHeight="1">
      <c r="A198" s="3"/>
      <c r="B198" s="3"/>
      <c r="W198" s="38"/>
    </row>
    <row r="199" ht="12.75" customHeight="1">
      <c r="A199" s="3"/>
      <c r="B199" s="3"/>
      <c r="W199" s="27"/>
    </row>
    <row r="200" ht="12.75" customHeight="1">
      <c r="A200" s="3"/>
      <c r="B200" s="3"/>
      <c r="W200" s="38"/>
    </row>
    <row r="201" ht="12.75" customHeight="1">
      <c r="A201" s="3"/>
      <c r="B201" s="3"/>
      <c r="W201" s="38"/>
    </row>
    <row r="202" ht="12.75" customHeight="1">
      <c r="A202" s="3"/>
      <c r="B202" s="62" t="s">
        <v>35</v>
      </c>
      <c r="W202" s="27"/>
    </row>
    <row r="203" ht="12.75" customHeight="1">
      <c r="B203" s="3" t="s">
        <v>36</v>
      </c>
      <c r="W203" s="38"/>
    </row>
    <row r="204" ht="12.75" customHeight="1">
      <c r="B204" s="3" t="s">
        <v>37</v>
      </c>
      <c r="W204" s="27"/>
    </row>
    <row r="205" ht="12.75" customHeight="1">
      <c r="W205" s="38"/>
    </row>
    <row r="206" ht="12.75" customHeight="1"/>
    <row r="207" ht="12.75" customHeight="1">
      <c r="A207" s="3"/>
      <c r="B207" s="3"/>
    </row>
    <row r="208" ht="12.75" customHeight="1">
      <c r="A208" s="3"/>
      <c r="B208" s="3"/>
    </row>
    <row r="209" ht="12.75" customHeight="1">
      <c r="A209" s="3"/>
      <c r="B209" s="3"/>
    </row>
    <row r="210" ht="12.75" customHeight="1"/>
    <row r="211" ht="12.75" customHeight="1"/>
    <row r="212" ht="12.75" customHeight="1"/>
    <row r="213" ht="12.75" customHeight="1">
      <c r="A213" s="3"/>
      <c r="B213" s="3"/>
    </row>
    <row r="214" ht="12.75" customHeight="1">
      <c r="A214" s="3"/>
      <c r="B214" s="3"/>
      <c r="R214" s="3"/>
    </row>
    <row r="215" ht="12.75" customHeight="1"/>
    <row r="216" ht="12.75" customHeight="1"/>
    <row r="217" ht="12.75" customHeight="1">
      <c r="A217" s="3"/>
      <c r="B217" s="3"/>
    </row>
    <row r="218" ht="12.75" customHeight="1">
      <c r="A218" s="3"/>
    </row>
    <row r="219" ht="12.75" customHeight="1"/>
    <row r="220" ht="12.75" customHeight="1"/>
    <row r="221" ht="12.75" customHeight="1">
      <c r="A221" s="3"/>
    </row>
    <row r="222" ht="12.75" customHeight="1"/>
    <row r="223" ht="12.75" customHeight="1"/>
    <row r="224" ht="12.75" customHeight="1">
      <c r="A224" s="3"/>
      <c r="B224" s="62" t="s">
        <v>38</v>
      </c>
    </row>
    <row r="225" ht="12.75" customHeight="1">
      <c r="A225" s="3"/>
      <c r="B225" s="3" t="s">
        <v>39</v>
      </c>
    </row>
    <row r="226" ht="12.75" customHeight="1">
      <c r="A226" s="3"/>
    </row>
    <row r="227" ht="12.75" customHeight="1">
      <c r="A227" s="3"/>
      <c r="B227" s="62" t="s">
        <v>40</v>
      </c>
      <c r="R227" s="3"/>
    </row>
    <row r="228" ht="12.75" customHeight="1">
      <c r="B228" s="3" t="s">
        <v>41</v>
      </c>
    </row>
    <row r="229" ht="12.75" customHeight="1"/>
    <row r="230" ht="12.75" customHeight="1"/>
    <row r="231" ht="12.75" customHeight="1"/>
    <row r="232" ht="12.75" customHeight="1"/>
    <row r="233" ht="12.75" customHeight="1"/>
    <row r="234" ht="12.75" customHeight="1"/>
    <row r="235" ht="12.75" customHeight="1">
      <c r="A235" s="32"/>
      <c r="B235" s="32"/>
      <c r="C235" s="34"/>
      <c r="D235" s="34"/>
      <c r="E235" s="35"/>
      <c r="F235" s="35"/>
      <c r="G235" s="35"/>
      <c r="H235" s="35"/>
      <c r="I235" s="35"/>
      <c r="J235" s="36"/>
      <c r="K235" s="37"/>
      <c r="M235" s="34"/>
      <c r="N235" s="34"/>
      <c r="O235" s="35"/>
      <c r="P235" s="35"/>
      <c r="Q235" s="35"/>
      <c r="R235" s="35"/>
      <c r="S235" s="35"/>
      <c r="T235" s="36"/>
      <c r="U235" s="37"/>
      <c r="V235" s="3"/>
      <c r="W235" s="34"/>
      <c r="X235" s="34"/>
      <c r="Y235" s="34"/>
      <c r="Z235" s="35"/>
      <c r="AA235" s="35"/>
      <c r="AB235" s="35"/>
      <c r="AC235" s="35"/>
      <c r="AD235" s="35"/>
      <c r="AE235" s="36"/>
      <c r="AF235" s="37"/>
    </row>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c r="B248" s="62" t="s">
        <v>42</v>
      </c>
    </row>
    <row r="249" ht="12.75" customHeight="1">
      <c r="B249" s="3" t="s">
        <v>43</v>
      </c>
    </row>
    <row r="250" ht="12.75" customHeight="1"/>
    <row r="251" ht="12.75" customHeight="1">
      <c r="B251" s="62" t="s">
        <v>44</v>
      </c>
    </row>
    <row r="252" ht="12.75" customHeight="1">
      <c r="B252" s="3" t="s">
        <v>45</v>
      </c>
    </row>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sheetData>
  <mergeCells count="17">
    <mergeCell ref="B66:C67"/>
    <mergeCell ref="B69:D71"/>
    <mergeCell ref="B72:C73"/>
    <mergeCell ref="B75:D77"/>
    <mergeCell ref="C130:D131"/>
    <mergeCell ref="O130:P131"/>
    <mergeCell ref="AB130:AC131"/>
    <mergeCell ref="B172:D175"/>
    <mergeCell ref="B176:C177"/>
    <mergeCell ref="B182:D185"/>
    <mergeCell ref="B136:C137"/>
    <mergeCell ref="B142:D145"/>
    <mergeCell ref="B146:C147"/>
    <mergeCell ref="B152:D155"/>
    <mergeCell ref="B156:C157"/>
    <mergeCell ref="B162:D165"/>
    <mergeCell ref="B166:C167"/>
  </mergeCells>
  <conditionalFormatting sqref="B136:AL145">
    <cfRule type="expression" dxfId="0" priority="1">
      <formula>COUNTIF(INDIRECT("祝日一覧!A:A"), INDIRECT("日付!A1")+(7-WEEKDAY(INDIRECT("日付!A1"),2)+1))&gt;0</formula>
    </cfRule>
  </conditionalFormatting>
  <conditionalFormatting sqref="B146:AL155">
    <cfRule type="expression" dxfId="0" priority="2">
      <formula>COUNTIF(INDIRECT("祝日一覧!A:A"), INDIRECT("日付!A1")+(7-WEEKDAY(INDIRECT("日付!A1"),2)+2))&gt;0</formula>
    </cfRule>
  </conditionalFormatting>
  <conditionalFormatting sqref="B156:AL165">
    <cfRule type="expression" dxfId="0" priority="3">
      <formula>COUNTIF(INDIRECT("祝日一覧!A:A"), INDIRECT("日付!A1")+(7-WEEKDAY(INDIRECT("日付!A1"),2)+3))&gt;0</formula>
    </cfRule>
  </conditionalFormatting>
  <conditionalFormatting sqref="B166:AL175">
    <cfRule type="expression" dxfId="0" priority="4">
      <formula>COUNTIF(INDIRECT("祝日一覧!A:A"), INDIRECT("日付!A1")+(7-WEEKDAY(INDIRECT("日付!A1"),2)+4))&gt;0</formula>
    </cfRule>
  </conditionalFormatting>
  <conditionalFormatting sqref="AG118 B176:AL185">
    <cfRule type="expression" dxfId="0" priority="5">
      <formula>COUNTIF(INDIRECT("祝日一覧!A:A"), INDIRECT("日付!A1")+(7-WEEKDAY(INDIRECT("日付!A1"),2)+5))&gt;0</formula>
    </cfRule>
  </conditionalFormatting>
  <conditionalFormatting sqref="B66:AL71">
    <cfRule type="expression" dxfId="0" priority="6">
      <formula>COUNTIF(INDIRECT("祝日一覧!A:A"), INDIRECT("日付!A1")+(7-WEEKDAY(INDIRECT("日付!A1"),2)+6))&gt;0</formula>
    </cfRule>
  </conditionalFormatting>
  <conditionalFormatting sqref="B66:AL71">
    <cfRule type="expression" dxfId="1" priority="7">
      <formula>WEEKDAY(INDIRECT("日付!A1")+(7-WEEKDAY(INDIRECT("日付!A1"),2)+6))=7</formula>
    </cfRule>
  </conditionalFormatting>
  <conditionalFormatting sqref="B72:AL77">
    <cfRule type="expression" dxfId="0" priority="8">
      <formula>COUNTIF(INDIRECT("祝日一覧!A:A"), INDIRECT("日付!A1")+(7-WEEKDAY(INDIRECT("日付!A1"),2)+7))&gt;0</formula>
    </cfRule>
  </conditionalFormatting>
  <conditionalFormatting sqref="B72:AL77">
    <cfRule type="expression" dxfId="2" priority="9">
      <formula>WEEKDAY(INDIRECT("日付!A1")+(7-WEEKDAY(INDIRECT("日付!A1"),2)+7))=1</formula>
    </cfRule>
  </conditionalFormatting>
  <printOptions gridLines="1" horizontalCentered="1"/>
  <pageMargins bottom="0.11811023622047244" footer="0.0" header="0.0" left="0.0" right="0.0" top="0.0"/>
  <pageSetup paperSize="11" cellComments="atEnd" orientation="portrait" pageOrder="overThenDown"/>
  <rowBreaks count="2" manualBreakCount="2">
    <brk man="1"/>
    <brk id="64" man="1"/>
  </rowBreaks>
  <colBreaks count="2" manualBreakCount="2">
    <brk man="1"/>
    <brk id="38"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9" width="2.25"/>
  </cols>
  <sheetData>
    <row r="1" ht="12.75" customHeight="1"/>
    <row r="2" ht="12.75" customHeight="1">
      <c r="E2" s="85">
        <f>YEAR('日付'!A1)</f>
        <v>2021</v>
      </c>
      <c r="H2" s="3" t="s">
        <v>46</v>
      </c>
      <c r="J2" s="85">
        <f>MONTH('日付'!A1)</f>
        <v>5</v>
      </c>
      <c r="L2" s="3" t="s">
        <v>6</v>
      </c>
    </row>
    <row r="3" ht="12.75" customHeight="1">
      <c r="E3" s="86"/>
      <c r="F3" s="86"/>
      <c r="G3" s="86"/>
      <c r="H3" s="3"/>
      <c r="J3" s="86"/>
      <c r="K3" s="86"/>
      <c r="L3" s="3"/>
    </row>
    <row r="4" ht="12.75" customHeight="1">
      <c r="A4" s="3" t="s">
        <v>47</v>
      </c>
      <c r="C4" s="3" t="s">
        <v>48</v>
      </c>
      <c r="F4" s="3" t="s">
        <v>49</v>
      </c>
      <c r="U4" s="3" t="s">
        <v>47</v>
      </c>
      <c r="W4" s="3" t="s">
        <v>48</v>
      </c>
      <c r="Z4" s="3" t="s">
        <v>50</v>
      </c>
    </row>
    <row r="5" ht="12.75" customHeight="1">
      <c r="A5" s="87" t="s">
        <v>32</v>
      </c>
      <c r="B5" s="88"/>
      <c r="C5" s="89"/>
      <c r="D5" s="8"/>
      <c r="E5" s="7"/>
      <c r="F5" s="7"/>
      <c r="G5" s="7"/>
      <c r="H5" s="7"/>
      <c r="I5" s="7"/>
      <c r="J5" s="7"/>
      <c r="K5" s="7"/>
      <c r="L5" s="7"/>
      <c r="M5" s="7"/>
      <c r="N5" s="7"/>
      <c r="O5" s="7"/>
      <c r="P5" s="7"/>
      <c r="Q5" s="7"/>
      <c r="R5" s="7"/>
      <c r="S5" s="8"/>
      <c r="U5" s="87" t="s">
        <v>32</v>
      </c>
      <c r="V5" s="88"/>
      <c r="W5" s="89"/>
      <c r="X5" s="8"/>
      <c r="Y5" s="7"/>
      <c r="Z5" s="7"/>
      <c r="AA5" s="7"/>
      <c r="AB5" s="7"/>
      <c r="AC5" s="7"/>
      <c r="AD5" s="7"/>
      <c r="AE5" s="7"/>
      <c r="AF5" s="7"/>
      <c r="AG5" s="7"/>
      <c r="AH5" s="7"/>
      <c r="AI5" s="7"/>
      <c r="AJ5" s="7"/>
      <c r="AK5" s="7"/>
      <c r="AL5" s="7"/>
      <c r="AM5" s="8"/>
    </row>
    <row r="6" ht="12.75" customHeight="1">
      <c r="A6" s="90"/>
      <c r="B6" s="91"/>
      <c r="C6" s="11"/>
      <c r="D6" s="13"/>
      <c r="E6" s="12"/>
      <c r="F6" s="12"/>
      <c r="G6" s="12"/>
      <c r="H6" s="12"/>
      <c r="I6" s="12"/>
      <c r="J6" s="12"/>
      <c r="K6" s="12"/>
      <c r="L6" s="12"/>
      <c r="M6" s="12"/>
      <c r="N6" s="12"/>
      <c r="O6" s="12"/>
      <c r="P6" s="12"/>
      <c r="Q6" s="12"/>
      <c r="R6" s="12"/>
      <c r="S6" s="13"/>
      <c r="U6" s="90"/>
      <c r="V6" s="91"/>
      <c r="W6" s="11"/>
      <c r="X6" s="13"/>
      <c r="Y6" s="12"/>
      <c r="Z6" s="12"/>
      <c r="AA6" s="12"/>
      <c r="AB6" s="12"/>
      <c r="AC6" s="12"/>
      <c r="AD6" s="12"/>
      <c r="AE6" s="12"/>
      <c r="AF6" s="12"/>
      <c r="AG6" s="12"/>
      <c r="AH6" s="12"/>
      <c r="AI6" s="12"/>
      <c r="AJ6" s="12"/>
      <c r="AK6" s="12"/>
      <c r="AL6" s="12"/>
      <c r="AM6" s="13"/>
    </row>
    <row r="7" ht="12.75" customHeight="1">
      <c r="A7" s="87" t="s">
        <v>32</v>
      </c>
      <c r="B7" s="88"/>
      <c r="C7" s="89"/>
      <c r="D7" s="8"/>
      <c r="E7" s="7"/>
      <c r="F7" s="7"/>
      <c r="G7" s="7"/>
      <c r="H7" s="7"/>
      <c r="I7" s="7"/>
      <c r="J7" s="7"/>
      <c r="K7" s="7"/>
      <c r="L7" s="7"/>
      <c r="M7" s="7"/>
      <c r="N7" s="7"/>
      <c r="O7" s="7"/>
      <c r="P7" s="7"/>
      <c r="Q7" s="7"/>
      <c r="R7" s="7"/>
      <c r="S7" s="8"/>
      <c r="U7" s="87" t="s">
        <v>32</v>
      </c>
      <c r="V7" s="88"/>
      <c r="W7" s="89"/>
      <c r="X7" s="8"/>
      <c r="Y7" s="7"/>
      <c r="Z7" s="7"/>
      <c r="AA7" s="7"/>
      <c r="AB7" s="7"/>
      <c r="AC7" s="7"/>
      <c r="AD7" s="7"/>
      <c r="AE7" s="7"/>
      <c r="AF7" s="7"/>
      <c r="AG7" s="7"/>
      <c r="AH7" s="7"/>
      <c r="AI7" s="7"/>
      <c r="AJ7" s="7"/>
      <c r="AK7" s="7"/>
      <c r="AL7" s="7"/>
      <c r="AM7" s="8"/>
    </row>
    <row r="8" ht="12.75" customHeight="1">
      <c r="A8" s="90"/>
      <c r="B8" s="91"/>
      <c r="C8" s="11"/>
      <c r="D8" s="13"/>
      <c r="E8" s="12"/>
      <c r="F8" s="12"/>
      <c r="G8" s="12"/>
      <c r="H8" s="12"/>
      <c r="I8" s="12"/>
      <c r="J8" s="12"/>
      <c r="K8" s="12"/>
      <c r="L8" s="12"/>
      <c r="M8" s="12"/>
      <c r="N8" s="12"/>
      <c r="O8" s="12"/>
      <c r="P8" s="12"/>
      <c r="Q8" s="12"/>
      <c r="R8" s="12"/>
      <c r="S8" s="13"/>
      <c r="U8" s="90"/>
      <c r="V8" s="91"/>
      <c r="W8" s="11"/>
      <c r="X8" s="13"/>
      <c r="Y8" s="12"/>
      <c r="Z8" s="12"/>
      <c r="AA8" s="12"/>
      <c r="AB8" s="12"/>
      <c r="AC8" s="12"/>
      <c r="AD8" s="12"/>
      <c r="AE8" s="12"/>
      <c r="AF8" s="12"/>
      <c r="AG8" s="12"/>
      <c r="AH8" s="12"/>
      <c r="AI8" s="12"/>
      <c r="AJ8" s="12"/>
      <c r="AK8" s="12"/>
      <c r="AL8" s="12"/>
      <c r="AM8" s="13"/>
    </row>
    <row r="9" ht="12.75" customHeight="1">
      <c r="A9" s="87" t="s">
        <v>32</v>
      </c>
      <c r="B9" s="88"/>
      <c r="C9" s="89"/>
      <c r="D9" s="8"/>
      <c r="E9" s="7"/>
      <c r="F9" s="7"/>
      <c r="G9" s="7"/>
      <c r="H9" s="7"/>
      <c r="I9" s="7"/>
      <c r="J9" s="7"/>
      <c r="K9" s="7"/>
      <c r="L9" s="7"/>
      <c r="M9" s="7"/>
      <c r="N9" s="7"/>
      <c r="O9" s="7"/>
      <c r="P9" s="7"/>
      <c r="Q9" s="7"/>
      <c r="R9" s="7"/>
      <c r="S9" s="8"/>
      <c r="U9" s="87" t="s">
        <v>32</v>
      </c>
      <c r="V9" s="88"/>
      <c r="W9" s="89"/>
      <c r="X9" s="8"/>
      <c r="Y9" s="7"/>
      <c r="Z9" s="7"/>
      <c r="AA9" s="7"/>
      <c r="AB9" s="7"/>
      <c r="AC9" s="7"/>
      <c r="AD9" s="7"/>
      <c r="AE9" s="7"/>
      <c r="AF9" s="7"/>
      <c r="AG9" s="7"/>
      <c r="AH9" s="7"/>
      <c r="AI9" s="7"/>
      <c r="AJ9" s="7"/>
      <c r="AK9" s="7"/>
      <c r="AL9" s="7"/>
      <c r="AM9" s="8"/>
    </row>
    <row r="10" ht="12.75" customHeight="1">
      <c r="A10" s="90"/>
      <c r="B10" s="91"/>
      <c r="C10" s="11"/>
      <c r="D10" s="13"/>
      <c r="E10" s="12"/>
      <c r="F10" s="12"/>
      <c r="G10" s="12"/>
      <c r="H10" s="12"/>
      <c r="I10" s="12"/>
      <c r="J10" s="12"/>
      <c r="K10" s="12"/>
      <c r="L10" s="12"/>
      <c r="M10" s="12"/>
      <c r="N10" s="12"/>
      <c r="O10" s="12"/>
      <c r="P10" s="12"/>
      <c r="Q10" s="12"/>
      <c r="R10" s="12"/>
      <c r="S10" s="13"/>
      <c r="U10" s="90"/>
      <c r="V10" s="91"/>
      <c r="W10" s="11"/>
      <c r="X10" s="13"/>
      <c r="Y10" s="12"/>
      <c r="Z10" s="12"/>
      <c r="AA10" s="12"/>
      <c r="AB10" s="12"/>
      <c r="AC10" s="12"/>
      <c r="AD10" s="12"/>
      <c r="AE10" s="12"/>
      <c r="AF10" s="12"/>
      <c r="AG10" s="12"/>
      <c r="AH10" s="12"/>
      <c r="AI10" s="12"/>
      <c r="AJ10" s="12"/>
      <c r="AK10" s="12"/>
      <c r="AL10" s="12"/>
      <c r="AM10" s="13"/>
    </row>
    <row r="11" ht="12.75" customHeight="1">
      <c r="A11" s="87" t="s">
        <v>32</v>
      </c>
      <c r="B11" s="88"/>
      <c r="C11" s="89"/>
      <c r="D11" s="8"/>
      <c r="E11" s="7"/>
      <c r="F11" s="7"/>
      <c r="G11" s="7"/>
      <c r="H11" s="7"/>
      <c r="I11" s="7"/>
      <c r="J11" s="7"/>
      <c r="K11" s="7"/>
      <c r="L11" s="7"/>
      <c r="M11" s="7"/>
      <c r="N11" s="7"/>
      <c r="O11" s="7"/>
      <c r="P11" s="7"/>
      <c r="Q11" s="7"/>
      <c r="R11" s="7"/>
      <c r="S11" s="8"/>
      <c r="U11" s="87" t="s">
        <v>32</v>
      </c>
      <c r="V11" s="88"/>
      <c r="W11" s="89"/>
      <c r="X11" s="8"/>
      <c r="Y11" s="7"/>
      <c r="Z11" s="7"/>
      <c r="AA11" s="7"/>
      <c r="AB11" s="7"/>
      <c r="AC11" s="7"/>
      <c r="AD11" s="7"/>
      <c r="AE11" s="7"/>
      <c r="AF11" s="7"/>
      <c r="AG11" s="7"/>
      <c r="AH11" s="7"/>
      <c r="AI11" s="7"/>
      <c r="AJ11" s="7"/>
      <c r="AK11" s="7"/>
      <c r="AL11" s="7"/>
      <c r="AM11" s="8"/>
    </row>
    <row r="12" ht="12.75" customHeight="1">
      <c r="A12" s="90"/>
      <c r="B12" s="91"/>
      <c r="C12" s="11"/>
      <c r="D12" s="13"/>
      <c r="E12" s="12"/>
      <c r="F12" s="12"/>
      <c r="G12" s="12"/>
      <c r="H12" s="12"/>
      <c r="I12" s="12"/>
      <c r="J12" s="12"/>
      <c r="K12" s="12"/>
      <c r="L12" s="12"/>
      <c r="M12" s="12"/>
      <c r="N12" s="12"/>
      <c r="O12" s="12"/>
      <c r="P12" s="12"/>
      <c r="Q12" s="12"/>
      <c r="R12" s="12"/>
      <c r="S12" s="13"/>
      <c r="U12" s="90"/>
      <c r="V12" s="91"/>
      <c r="W12" s="11"/>
      <c r="X12" s="13"/>
      <c r="Y12" s="12"/>
      <c r="Z12" s="12"/>
      <c r="AA12" s="12"/>
      <c r="AB12" s="12"/>
      <c r="AC12" s="12"/>
      <c r="AD12" s="12"/>
      <c r="AE12" s="12"/>
      <c r="AF12" s="12"/>
      <c r="AG12" s="12"/>
      <c r="AH12" s="12"/>
      <c r="AI12" s="12"/>
      <c r="AJ12" s="12"/>
      <c r="AK12" s="12"/>
      <c r="AL12" s="12"/>
      <c r="AM12" s="13"/>
    </row>
    <row r="13" ht="12.75" customHeight="1">
      <c r="A13" s="87" t="s">
        <v>32</v>
      </c>
      <c r="B13" s="88"/>
      <c r="C13" s="89"/>
      <c r="D13" s="8"/>
      <c r="E13" s="7"/>
      <c r="F13" s="7"/>
      <c r="G13" s="7"/>
      <c r="H13" s="7"/>
      <c r="I13" s="7"/>
      <c r="J13" s="7"/>
      <c r="K13" s="7"/>
      <c r="L13" s="7"/>
      <c r="M13" s="7"/>
      <c r="N13" s="7"/>
      <c r="O13" s="7"/>
      <c r="P13" s="7"/>
      <c r="Q13" s="7"/>
      <c r="R13" s="7"/>
      <c r="S13" s="8"/>
      <c r="U13" s="87" t="s">
        <v>32</v>
      </c>
      <c r="V13" s="88"/>
      <c r="W13" s="89"/>
      <c r="X13" s="8"/>
      <c r="Y13" s="7"/>
      <c r="Z13" s="7"/>
      <c r="AA13" s="7"/>
      <c r="AB13" s="7"/>
      <c r="AC13" s="7"/>
      <c r="AD13" s="7"/>
      <c r="AE13" s="7"/>
      <c r="AF13" s="7"/>
      <c r="AG13" s="7"/>
      <c r="AH13" s="7"/>
      <c r="AI13" s="7"/>
      <c r="AJ13" s="7"/>
      <c r="AK13" s="7"/>
      <c r="AL13" s="7"/>
      <c r="AM13" s="8"/>
    </row>
    <row r="14" ht="12.75" customHeight="1">
      <c r="A14" s="90"/>
      <c r="B14" s="91"/>
      <c r="C14" s="11"/>
      <c r="D14" s="13"/>
      <c r="E14" s="12"/>
      <c r="F14" s="12"/>
      <c r="G14" s="12"/>
      <c r="H14" s="12"/>
      <c r="I14" s="12"/>
      <c r="J14" s="12"/>
      <c r="K14" s="12"/>
      <c r="L14" s="12"/>
      <c r="M14" s="12"/>
      <c r="N14" s="12"/>
      <c r="O14" s="12"/>
      <c r="P14" s="12"/>
      <c r="Q14" s="12"/>
      <c r="R14" s="12"/>
      <c r="S14" s="13"/>
      <c r="U14" s="90"/>
      <c r="V14" s="91"/>
      <c r="W14" s="11"/>
      <c r="X14" s="13"/>
      <c r="Y14" s="12"/>
      <c r="Z14" s="12"/>
      <c r="AA14" s="12"/>
      <c r="AB14" s="12"/>
      <c r="AC14" s="12"/>
      <c r="AD14" s="12"/>
      <c r="AE14" s="12"/>
      <c r="AF14" s="12"/>
      <c r="AG14" s="12"/>
      <c r="AH14" s="12"/>
      <c r="AI14" s="12"/>
      <c r="AJ14" s="12"/>
      <c r="AK14" s="12"/>
      <c r="AL14" s="12"/>
      <c r="AM14" s="13"/>
    </row>
    <row r="15" ht="12.75" customHeight="1">
      <c r="A15" s="87" t="s">
        <v>32</v>
      </c>
      <c r="B15" s="88"/>
      <c r="C15" s="89"/>
      <c r="D15" s="8"/>
      <c r="E15" s="7"/>
      <c r="F15" s="7"/>
      <c r="G15" s="7"/>
      <c r="H15" s="7"/>
      <c r="I15" s="7"/>
      <c r="J15" s="7"/>
      <c r="K15" s="7"/>
      <c r="L15" s="7"/>
      <c r="M15" s="7"/>
      <c r="N15" s="7"/>
      <c r="O15" s="7"/>
      <c r="P15" s="7"/>
      <c r="Q15" s="7"/>
      <c r="R15" s="7"/>
      <c r="S15" s="8"/>
      <c r="U15" s="87" t="s">
        <v>32</v>
      </c>
      <c r="V15" s="88"/>
      <c r="W15" s="89"/>
      <c r="X15" s="8"/>
      <c r="Y15" s="7"/>
      <c r="Z15" s="7"/>
      <c r="AA15" s="7"/>
      <c r="AB15" s="7"/>
      <c r="AC15" s="7"/>
      <c r="AD15" s="7"/>
      <c r="AE15" s="7"/>
      <c r="AF15" s="7"/>
      <c r="AG15" s="7"/>
      <c r="AH15" s="7"/>
      <c r="AI15" s="7"/>
      <c r="AJ15" s="7"/>
      <c r="AK15" s="7"/>
      <c r="AL15" s="7"/>
      <c r="AM15" s="8"/>
    </row>
    <row r="16" ht="12.75" customHeight="1">
      <c r="A16" s="90"/>
      <c r="B16" s="91"/>
      <c r="C16" s="11"/>
      <c r="D16" s="13"/>
      <c r="E16" s="12"/>
      <c r="F16" s="12"/>
      <c r="G16" s="12"/>
      <c r="H16" s="12"/>
      <c r="I16" s="12"/>
      <c r="J16" s="12"/>
      <c r="K16" s="12"/>
      <c r="L16" s="12"/>
      <c r="M16" s="12"/>
      <c r="N16" s="12"/>
      <c r="O16" s="12"/>
      <c r="P16" s="12"/>
      <c r="Q16" s="12"/>
      <c r="R16" s="12"/>
      <c r="S16" s="13"/>
      <c r="U16" s="90"/>
      <c r="V16" s="91"/>
      <c r="W16" s="11"/>
      <c r="X16" s="13"/>
      <c r="Y16" s="12"/>
      <c r="Z16" s="12"/>
      <c r="AA16" s="12"/>
      <c r="AB16" s="12"/>
      <c r="AC16" s="12"/>
      <c r="AD16" s="12"/>
      <c r="AE16" s="12"/>
      <c r="AF16" s="12"/>
      <c r="AG16" s="12"/>
      <c r="AH16" s="12"/>
      <c r="AI16" s="12"/>
      <c r="AJ16" s="12"/>
      <c r="AK16" s="12"/>
      <c r="AL16" s="12"/>
      <c r="AM16" s="13"/>
    </row>
    <row r="17" ht="12.75" customHeight="1">
      <c r="A17" s="87" t="s">
        <v>32</v>
      </c>
      <c r="B17" s="88"/>
      <c r="C17" s="89"/>
      <c r="D17" s="8"/>
      <c r="E17" s="7"/>
      <c r="F17" s="7"/>
      <c r="G17" s="7"/>
      <c r="H17" s="7"/>
      <c r="I17" s="7"/>
      <c r="J17" s="7"/>
      <c r="K17" s="7"/>
      <c r="L17" s="7"/>
      <c r="M17" s="7"/>
      <c r="N17" s="7"/>
      <c r="O17" s="7"/>
      <c r="P17" s="7"/>
      <c r="Q17" s="7"/>
      <c r="R17" s="7"/>
      <c r="S17" s="8"/>
      <c r="U17" s="87" t="s">
        <v>32</v>
      </c>
      <c r="V17" s="88"/>
      <c r="W17" s="89"/>
      <c r="X17" s="8"/>
      <c r="Y17" s="7"/>
      <c r="Z17" s="7"/>
      <c r="AA17" s="7"/>
      <c r="AB17" s="7"/>
      <c r="AC17" s="7"/>
      <c r="AD17" s="7"/>
      <c r="AE17" s="7"/>
      <c r="AF17" s="7"/>
      <c r="AG17" s="7"/>
      <c r="AH17" s="7"/>
      <c r="AI17" s="7"/>
      <c r="AJ17" s="7"/>
      <c r="AK17" s="7"/>
      <c r="AL17" s="7"/>
      <c r="AM17" s="8"/>
    </row>
    <row r="18" ht="12.75" customHeight="1">
      <c r="A18" s="90"/>
      <c r="B18" s="91"/>
      <c r="C18" s="11"/>
      <c r="D18" s="13"/>
      <c r="E18" s="12"/>
      <c r="F18" s="12"/>
      <c r="G18" s="12"/>
      <c r="H18" s="12"/>
      <c r="I18" s="12"/>
      <c r="J18" s="12"/>
      <c r="K18" s="12"/>
      <c r="L18" s="12"/>
      <c r="M18" s="12"/>
      <c r="N18" s="12"/>
      <c r="O18" s="12"/>
      <c r="P18" s="12"/>
      <c r="Q18" s="12"/>
      <c r="R18" s="12"/>
      <c r="S18" s="13"/>
      <c r="U18" s="90"/>
      <c r="V18" s="91"/>
      <c r="W18" s="11"/>
      <c r="X18" s="13"/>
      <c r="Y18" s="12"/>
      <c r="Z18" s="12"/>
      <c r="AA18" s="12"/>
      <c r="AB18" s="12"/>
      <c r="AC18" s="12"/>
      <c r="AD18" s="12"/>
      <c r="AE18" s="12"/>
      <c r="AF18" s="12"/>
      <c r="AG18" s="12"/>
      <c r="AH18" s="12"/>
      <c r="AI18" s="12"/>
      <c r="AJ18" s="12"/>
      <c r="AK18" s="12"/>
      <c r="AL18" s="12"/>
      <c r="AM18" s="13"/>
    </row>
    <row r="19" ht="12.75" customHeight="1">
      <c r="A19" s="87" t="s">
        <v>32</v>
      </c>
      <c r="B19" s="88"/>
      <c r="C19" s="89"/>
      <c r="D19" s="8"/>
      <c r="E19" s="7"/>
      <c r="F19" s="7"/>
      <c r="G19" s="7"/>
      <c r="H19" s="7"/>
      <c r="I19" s="7"/>
      <c r="J19" s="7"/>
      <c r="K19" s="7"/>
      <c r="L19" s="7"/>
      <c r="M19" s="7"/>
      <c r="N19" s="7"/>
      <c r="O19" s="7"/>
      <c r="P19" s="7"/>
      <c r="Q19" s="7"/>
      <c r="R19" s="7"/>
      <c r="S19" s="8"/>
      <c r="U19" s="87" t="s">
        <v>32</v>
      </c>
      <c r="V19" s="88"/>
      <c r="W19" s="89"/>
      <c r="X19" s="8"/>
      <c r="Y19" s="7"/>
      <c r="Z19" s="7"/>
      <c r="AA19" s="7"/>
      <c r="AB19" s="7"/>
      <c r="AC19" s="7"/>
      <c r="AD19" s="7"/>
      <c r="AE19" s="7"/>
      <c r="AF19" s="7"/>
      <c r="AG19" s="7"/>
      <c r="AH19" s="7"/>
      <c r="AI19" s="7"/>
      <c r="AJ19" s="7"/>
      <c r="AK19" s="7"/>
      <c r="AL19" s="7"/>
      <c r="AM19" s="8"/>
    </row>
    <row r="20" ht="12.75" customHeight="1">
      <c r="A20" s="90"/>
      <c r="B20" s="91"/>
      <c r="C20" s="11"/>
      <c r="D20" s="13"/>
      <c r="E20" s="12"/>
      <c r="F20" s="12"/>
      <c r="G20" s="12"/>
      <c r="H20" s="12"/>
      <c r="I20" s="12"/>
      <c r="J20" s="12"/>
      <c r="K20" s="12"/>
      <c r="L20" s="12"/>
      <c r="M20" s="12"/>
      <c r="N20" s="12"/>
      <c r="O20" s="12"/>
      <c r="P20" s="12"/>
      <c r="Q20" s="12"/>
      <c r="R20" s="12"/>
      <c r="S20" s="13"/>
      <c r="U20" s="90"/>
      <c r="V20" s="91"/>
      <c r="W20" s="11"/>
      <c r="X20" s="13"/>
      <c r="Y20" s="12"/>
      <c r="Z20" s="12"/>
      <c r="AA20" s="12"/>
      <c r="AB20" s="12"/>
      <c r="AC20" s="12"/>
      <c r="AD20" s="12"/>
      <c r="AE20" s="12"/>
      <c r="AF20" s="12"/>
      <c r="AG20" s="12"/>
      <c r="AH20" s="12"/>
      <c r="AI20" s="12"/>
      <c r="AJ20" s="12"/>
      <c r="AK20" s="12"/>
      <c r="AL20" s="12"/>
      <c r="AM20" s="13"/>
    </row>
    <row r="21" ht="12.75" customHeight="1">
      <c r="A21" s="87" t="s">
        <v>32</v>
      </c>
      <c r="B21" s="88"/>
      <c r="C21" s="89"/>
      <c r="D21" s="8"/>
      <c r="E21" s="7"/>
      <c r="F21" s="7"/>
      <c r="G21" s="7"/>
      <c r="H21" s="7"/>
      <c r="I21" s="7"/>
      <c r="J21" s="7"/>
      <c r="K21" s="7"/>
      <c r="L21" s="7"/>
      <c r="M21" s="7"/>
      <c r="N21" s="7"/>
      <c r="O21" s="7"/>
      <c r="P21" s="7"/>
      <c r="Q21" s="7"/>
      <c r="R21" s="7"/>
      <c r="S21" s="8"/>
      <c r="U21" s="87" t="s">
        <v>32</v>
      </c>
      <c r="V21" s="88"/>
      <c r="W21" s="89"/>
      <c r="X21" s="8"/>
      <c r="Y21" s="7"/>
      <c r="Z21" s="7"/>
      <c r="AA21" s="7"/>
      <c r="AB21" s="7"/>
      <c r="AC21" s="7"/>
      <c r="AD21" s="7"/>
      <c r="AE21" s="7"/>
      <c r="AF21" s="7"/>
      <c r="AG21" s="7"/>
      <c r="AH21" s="7"/>
      <c r="AI21" s="7"/>
      <c r="AJ21" s="7"/>
      <c r="AK21" s="7"/>
      <c r="AL21" s="7"/>
      <c r="AM21" s="8"/>
    </row>
    <row r="22" ht="12.75" customHeight="1">
      <c r="A22" s="90"/>
      <c r="B22" s="91"/>
      <c r="C22" s="11"/>
      <c r="D22" s="13"/>
      <c r="E22" s="12"/>
      <c r="F22" s="12"/>
      <c r="G22" s="12"/>
      <c r="H22" s="12"/>
      <c r="I22" s="12"/>
      <c r="J22" s="12"/>
      <c r="K22" s="12"/>
      <c r="L22" s="12"/>
      <c r="M22" s="12"/>
      <c r="N22" s="12"/>
      <c r="O22" s="12"/>
      <c r="P22" s="12"/>
      <c r="Q22" s="12"/>
      <c r="R22" s="12"/>
      <c r="S22" s="13"/>
      <c r="U22" s="90"/>
      <c r="V22" s="91"/>
      <c r="W22" s="11"/>
      <c r="X22" s="13"/>
      <c r="Y22" s="12"/>
      <c r="Z22" s="12"/>
      <c r="AA22" s="12"/>
      <c r="AB22" s="12"/>
      <c r="AC22" s="12"/>
      <c r="AD22" s="12"/>
      <c r="AE22" s="12"/>
      <c r="AF22" s="12"/>
      <c r="AG22" s="12"/>
      <c r="AH22" s="12"/>
      <c r="AI22" s="12"/>
      <c r="AJ22" s="12"/>
      <c r="AK22" s="12"/>
      <c r="AL22" s="12"/>
      <c r="AM22" s="13"/>
    </row>
    <row r="23" ht="12.75" customHeight="1">
      <c r="A23" s="87" t="s">
        <v>32</v>
      </c>
      <c r="B23" s="88"/>
      <c r="C23" s="89"/>
      <c r="D23" s="8"/>
      <c r="E23" s="7"/>
      <c r="F23" s="7"/>
      <c r="G23" s="7"/>
      <c r="H23" s="7"/>
      <c r="I23" s="7"/>
      <c r="J23" s="7"/>
      <c r="K23" s="7"/>
      <c r="L23" s="7"/>
      <c r="M23" s="7"/>
      <c r="N23" s="7"/>
      <c r="O23" s="7"/>
      <c r="P23" s="7"/>
      <c r="Q23" s="7"/>
      <c r="R23" s="7"/>
      <c r="S23" s="8"/>
      <c r="U23" s="87" t="s">
        <v>32</v>
      </c>
      <c r="V23" s="88"/>
      <c r="W23" s="89"/>
      <c r="X23" s="8"/>
      <c r="Y23" s="7"/>
      <c r="Z23" s="7"/>
      <c r="AA23" s="7"/>
      <c r="AB23" s="7"/>
      <c r="AC23" s="7"/>
      <c r="AD23" s="7"/>
      <c r="AE23" s="7"/>
      <c r="AF23" s="7"/>
      <c r="AG23" s="7"/>
      <c r="AH23" s="7"/>
      <c r="AI23" s="7"/>
      <c r="AJ23" s="7"/>
      <c r="AK23" s="7"/>
      <c r="AL23" s="7"/>
      <c r="AM23" s="8"/>
    </row>
    <row r="24" ht="12.75" customHeight="1">
      <c r="A24" s="90"/>
      <c r="B24" s="91"/>
      <c r="C24" s="11"/>
      <c r="D24" s="13"/>
      <c r="E24" s="12"/>
      <c r="F24" s="12"/>
      <c r="G24" s="12"/>
      <c r="H24" s="12"/>
      <c r="I24" s="12"/>
      <c r="J24" s="12"/>
      <c r="K24" s="12"/>
      <c r="L24" s="12"/>
      <c r="M24" s="12"/>
      <c r="N24" s="12"/>
      <c r="O24" s="12"/>
      <c r="P24" s="12"/>
      <c r="Q24" s="12"/>
      <c r="R24" s="12"/>
      <c r="S24" s="13"/>
      <c r="U24" s="90"/>
      <c r="V24" s="91"/>
      <c r="W24" s="11"/>
      <c r="X24" s="13"/>
      <c r="Y24" s="12"/>
      <c r="Z24" s="12"/>
      <c r="AA24" s="12"/>
      <c r="AB24" s="12"/>
      <c r="AC24" s="12"/>
      <c r="AD24" s="12"/>
      <c r="AE24" s="12"/>
      <c r="AF24" s="12"/>
      <c r="AG24" s="12"/>
      <c r="AH24" s="12"/>
      <c r="AI24" s="12"/>
      <c r="AJ24" s="12"/>
      <c r="AK24" s="12"/>
      <c r="AL24" s="12"/>
      <c r="AM24" s="13"/>
    </row>
    <row r="25" ht="12.75" customHeight="1">
      <c r="A25" s="87" t="s">
        <v>32</v>
      </c>
      <c r="B25" s="88"/>
      <c r="C25" s="89"/>
      <c r="D25" s="8"/>
      <c r="E25" s="7"/>
      <c r="F25" s="7"/>
      <c r="G25" s="7"/>
      <c r="H25" s="7"/>
      <c r="I25" s="7"/>
      <c r="J25" s="7"/>
      <c r="K25" s="7"/>
      <c r="L25" s="7"/>
      <c r="M25" s="7"/>
      <c r="N25" s="7"/>
      <c r="O25" s="7"/>
      <c r="P25" s="7"/>
      <c r="Q25" s="7"/>
      <c r="R25" s="7"/>
      <c r="S25" s="8"/>
      <c r="U25" s="87" t="s">
        <v>32</v>
      </c>
      <c r="V25" s="88"/>
      <c r="W25" s="89"/>
      <c r="X25" s="8"/>
      <c r="Y25" s="7"/>
      <c r="Z25" s="7"/>
      <c r="AA25" s="7"/>
      <c r="AB25" s="7"/>
      <c r="AC25" s="7"/>
      <c r="AD25" s="7"/>
      <c r="AE25" s="7"/>
      <c r="AF25" s="7"/>
      <c r="AG25" s="7"/>
      <c r="AH25" s="7"/>
      <c r="AI25" s="7"/>
      <c r="AJ25" s="7"/>
      <c r="AK25" s="7"/>
      <c r="AL25" s="7"/>
      <c r="AM25" s="8"/>
    </row>
    <row r="26" ht="12.75" customHeight="1">
      <c r="A26" s="90"/>
      <c r="B26" s="91"/>
      <c r="C26" s="11"/>
      <c r="D26" s="13"/>
      <c r="E26" s="12"/>
      <c r="F26" s="12"/>
      <c r="G26" s="12"/>
      <c r="H26" s="12"/>
      <c r="I26" s="12"/>
      <c r="J26" s="12"/>
      <c r="K26" s="12"/>
      <c r="L26" s="12"/>
      <c r="M26" s="12"/>
      <c r="N26" s="12"/>
      <c r="O26" s="12"/>
      <c r="P26" s="12"/>
      <c r="Q26" s="12"/>
      <c r="R26" s="12"/>
      <c r="S26" s="13"/>
      <c r="U26" s="90"/>
      <c r="V26" s="91"/>
      <c r="W26" s="11"/>
      <c r="X26" s="13"/>
      <c r="Y26" s="12"/>
      <c r="Z26" s="12"/>
      <c r="AA26" s="12"/>
      <c r="AB26" s="12"/>
      <c r="AC26" s="12"/>
      <c r="AD26" s="12"/>
      <c r="AE26" s="12"/>
      <c r="AF26" s="12"/>
      <c r="AG26" s="12"/>
      <c r="AH26" s="12"/>
      <c r="AI26" s="12"/>
      <c r="AJ26" s="12"/>
      <c r="AK26" s="12"/>
      <c r="AL26" s="12"/>
      <c r="AM26" s="13"/>
    </row>
    <row r="27" ht="12.75" customHeight="1">
      <c r="A27" s="87" t="s">
        <v>32</v>
      </c>
      <c r="B27" s="88"/>
      <c r="C27" s="89"/>
      <c r="D27" s="8"/>
      <c r="E27" s="7"/>
      <c r="F27" s="7"/>
      <c r="G27" s="7"/>
      <c r="H27" s="7"/>
      <c r="I27" s="7"/>
      <c r="J27" s="7"/>
      <c r="K27" s="7"/>
      <c r="L27" s="7"/>
      <c r="M27" s="7"/>
      <c r="N27" s="7"/>
      <c r="O27" s="7"/>
      <c r="P27" s="7"/>
      <c r="Q27" s="7"/>
      <c r="R27" s="7"/>
      <c r="S27" s="8"/>
      <c r="U27" s="87" t="s">
        <v>32</v>
      </c>
      <c r="V27" s="88"/>
      <c r="W27" s="89"/>
      <c r="X27" s="8"/>
      <c r="Y27" s="7"/>
      <c r="Z27" s="7"/>
      <c r="AA27" s="7"/>
      <c r="AB27" s="7"/>
      <c r="AC27" s="7"/>
      <c r="AD27" s="7"/>
      <c r="AE27" s="7"/>
      <c r="AF27" s="7"/>
      <c r="AG27" s="7"/>
      <c r="AH27" s="7"/>
      <c r="AI27" s="7"/>
      <c r="AJ27" s="7"/>
      <c r="AK27" s="7"/>
      <c r="AL27" s="7"/>
      <c r="AM27" s="8"/>
    </row>
    <row r="28" ht="12.75" customHeight="1">
      <c r="A28" s="90"/>
      <c r="B28" s="91"/>
      <c r="C28" s="11"/>
      <c r="D28" s="13"/>
      <c r="E28" s="12"/>
      <c r="F28" s="12"/>
      <c r="G28" s="12"/>
      <c r="H28" s="12"/>
      <c r="I28" s="12"/>
      <c r="J28" s="12"/>
      <c r="K28" s="12"/>
      <c r="L28" s="12"/>
      <c r="M28" s="12"/>
      <c r="N28" s="12"/>
      <c r="O28" s="12"/>
      <c r="P28" s="12"/>
      <c r="Q28" s="12"/>
      <c r="R28" s="12"/>
      <c r="S28" s="13"/>
      <c r="U28" s="90"/>
      <c r="V28" s="91"/>
      <c r="W28" s="11"/>
      <c r="X28" s="13"/>
      <c r="Y28" s="12"/>
      <c r="Z28" s="12"/>
      <c r="AA28" s="12"/>
      <c r="AB28" s="12"/>
      <c r="AC28" s="12"/>
      <c r="AD28" s="12"/>
      <c r="AE28" s="12"/>
      <c r="AF28" s="12"/>
      <c r="AG28" s="12"/>
      <c r="AH28" s="12"/>
      <c r="AI28" s="12"/>
      <c r="AJ28" s="12"/>
      <c r="AK28" s="12"/>
      <c r="AL28" s="12"/>
      <c r="AM28" s="13"/>
    </row>
    <row r="29" ht="12.75" customHeight="1">
      <c r="A29" s="87" t="s">
        <v>32</v>
      </c>
      <c r="B29" s="88"/>
      <c r="C29" s="89"/>
      <c r="D29" s="8"/>
      <c r="E29" s="7"/>
      <c r="F29" s="7"/>
      <c r="G29" s="7"/>
      <c r="H29" s="7"/>
      <c r="I29" s="7"/>
      <c r="J29" s="7"/>
      <c r="K29" s="7"/>
      <c r="L29" s="7"/>
      <c r="M29" s="7"/>
      <c r="N29" s="7"/>
      <c r="O29" s="7"/>
      <c r="P29" s="7"/>
      <c r="Q29" s="7"/>
      <c r="R29" s="7"/>
      <c r="S29" s="8"/>
      <c r="U29" s="87" t="s">
        <v>32</v>
      </c>
      <c r="V29" s="88"/>
      <c r="W29" s="89"/>
      <c r="X29" s="8"/>
      <c r="Y29" s="7"/>
      <c r="Z29" s="7"/>
      <c r="AA29" s="7"/>
      <c r="AB29" s="7"/>
      <c r="AC29" s="7"/>
      <c r="AD29" s="7"/>
      <c r="AE29" s="7"/>
      <c r="AF29" s="7"/>
      <c r="AG29" s="7"/>
      <c r="AH29" s="7"/>
      <c r="AI29" s="7"/>
      <c r="AJ29" s="7"/>
      <c r="AK29" s="7"/>
      <c r="AL29" s="7"/>
      <c r="AM29" s="8"/>
    </row>
    <row r="30" ht="12.75" customHeight="1">
      <c r="A30" s="90"/>
      <c r="B30" s="91"/>
      <c r="C30" s="11"/>
      <c r="D30" s="13"/>
      <c r="E30" s="12"/>
      <c r="F30" s="12"/>
      <c r="G30" s="12"/>
      <c r="H30" s="12"/>
      <c r="I30" s="12"/>
      <c r="J30" s="12"/>
      <c r="K30" s="12"/>
      <c r="L30" s="12"/>
      <c r="M30" s="12"/>
      <c r="N30" s="12"/>
      <c r="O30" s="12"/>
      <c r="P30" s="12"/>
      <c r="Q30" s="12"/>
      <c r="R30" s="12"/>
      <c r="S30" s="13"/>
      <c r="U30" s="90"/>
      <c r="V30" s="91"/>
      <c r="W30" s="11"/>
      <c r="X30" s="13"/>
      <c r="Y30" s="12"/>
      <c r="Z30" s="12"/>
      <c r="AA30" s="12"/>
      <c r="AB30" s="12"/>
      <c r="AC30" s="12"/>
      <c r="AD30" s="12"/>
      <c r="AE30" s="12"/>
      <c r="AF30" s="12"/>
      <c r="AG30" s="12"/>
      <c r="AH30" s="12"/>
      <c r="AI30" s="12"/>
      <c r="AJ30" s="12"/>
      <c r="AK30" s="12"/>
      <c r="AL30" s="12"/>
      <c r="AM30" s="13"/>
    </row>
    <row r="31" ht="12.75" customHeight="1">
      <c r="A31" s="87" t="s">
        <v>32</v>
      </c>
      <c r="B31" s="88"/>
      <c r="C31" s="89"/>
      <c r="D31" s="8"/>
      <c r="E31" s="7"/>
      <c r="F31" s="7"/>
      <c r="G31" s="7"/>
      <c r="H31" s="7"/>
      <c r="I31" s="7"/>
      <c r="J31" s="7"/>
      <c r="K31" s="7"/>
      <c r="L31" s="7"/>
      <c r="M31" s="7"/>
      <c r="N31" s="7"/>
      <c r="O31" s="7"/>
      <c r="P31" s="7"/>
      <c r="Q31" s="7"/>
      <c r="R31" s="7"/>
      <c r="S31" s="8"/>
      <c r="U31" s="87" t="s">
        <v>32</v>
      </c>
      <c r="V31" s="88"/>
      <c r="W31" s="89"/>
      <c r="X31" s="8"/>
      <c r="Y31" s="7"/>
      <c r="Z31" s="7"/>
      <c r="AA31" s="7"/>
      <c r="AB31" s="7"/>
      <c r="AC31" s="7"/>
      <c r="AD31" s="7"/>
      <c r="AE31" s="7"/>
      <c r="AF31" s="7"/>
      <c r="AG31" s="7"/>
      <c r="AH31" s="7"/>
      <c r="AI31" s="7"/>
      <c r="AJ31" s="7"/>
      <c r="AK31" s="7"/>
      <c r="AL31" s="7"/>
      <c r="AM31" s="8"/>
    </row>
    <row r="32" ht="12.75" customHeight="1">
      <c r="A32" s="90"/>
      <c r="B32" s="91"/>
      <c r="C32" s="11"/>
      <c r="D32" s="13"/>
      <c r="E32" s="12"/>
      <c r="F32" s="12"/>
      <c r="G32" s="12"/>
      <c r="H32" s="12"/>
      <c r="I32" s="12"/>
      <c r="J32" s="12"/>
      <c r="K32" s="12"/>
      <c r="L32" s="12"/>
      <c r="M32" s="12"/>
      <c r="N32" s="12"/>
      <c r="O32" s="12"/>
      <c r="P32" s="12"/>
      <c r="Q32" s="12"/>
      <c r="R32" s="12"/>
      <c r="S32" s="13"/>
      <c r="U32" s="90"/>
      <c r="V32" s="91"/>
      <c r="W32" s="11"/>
      <c r="X32" s="13"/>
      <c r="Y32" s="12"/>
      <c r="Z32" s="12"/>
      <c r="AA32" s="12"/>
      <c r="AB32" s="12"/>
      <c r="AC32" s="12"/>
      <c r="AD32" s="12"/>
      <c r="AE32" s="12"/>
      <c r="AF32" s="12"/>
      <c r="AG32" s="12"/>
      <c r="AH32" s="12"/>
      <c r="AI32" s="12"/>
      <c r="AJ32" s="12"/>
      <c r="AK32" s="12"/>
      <c r="AL32" s="12"/>
      <c r="AM32" s="13"/>
    </row>
    <row r="33" ht="12.75" customHeight="1">
      <c r="A33" s="87" t="s">
        <v>32</v>
      </c>
      <c r="B33" s="88"/>
      <c r="C33" s="89"/>
      <c r="D33" s="8"/>
      <c r="E33" s="7"/>
      <c r="F33" s="7"/>
      <c r="G33" s="7"/>
      <c r="H33" s="7"/>
      <c r="I33" s="7"/>
      <c r="J33" s="7"/>
      <c r="K33" s="7"/>
      <c r="L33" s="7"/>
      <c r="M33" s="7"/>
      <c r="N33" s="7"/>
      <c r="O33" s="7"/>
      <c r="P33" s="7"/>
      <c r="Q33" s="7"/>
      <c r="R33" s="7"/>
      <c r="S33" s="8"/>
      <c r="U33" s="87" t="s">
        <v>32</v>
      </c>
      <c r="V33" s="88"/>
      <c r="W33" s="89"/>
      <c r="X33" s="8"/>
      <c r="Y33" s="7"/>
      <c r="Z33" s="7"/>
      <c r="AA33" s="7"/>
      <c r="AB33" s="7"/>
      <c r="AC33" s="7"/>
      <c r="AD33" s="7"/>
      <c r="AE33" s="7"/>
      <c r="AF33" s="7"/>
      <c r="AG33" s="7"/>
      <c r="AH33" s="7"/>
      <c r="AI33" s="7"/>
      <c r="AJ33" s="7"/>
      <c r="AK33" s="7"/>
      <c r="AL33" s="7"/>
      <c r="AM33" s="8"/>
    </row>
    <row r="34" ht="12.75" customHeight="1">
      <c r="A34" s="90"/>
      <c r="B34" s="91"/>
      <c r="C34" s="11"/>
      <c r="D34" s="13"/>
      <c r="E34" s="12"/>
      <c r="F34" s="12"/>
      <c r="G34" s="12"/>
      <c r="H34" s="12"/>
      <c r="I34" s="12"/>
      <c r="J34" s="12"/>
      <c r="K34" s="12"/>
      <c r="L34" s="12"/>
      <c r="M34" s="12"/>
      <c r="N34" s="12"/>
      <c r="O34" s="12"/>
      <c r="P34" s="12"/>
      <c r="Q34" s="12"/>
      <c r="R34" s="12"/>
      <c r="S34" s="13"/>
      <c r="U34" s="90"/>
      <c r="V34" s="91"/>
      <c r="W34" s="11"/>
      <c r="X34" s="13"/>
      <c r="Y34" s="12"/>
      <c r="Z34" s="12"/>
      <c r="AA34" s="12"/>
      <c r="AB34" s="12"/>
      <c r="AC34" s="12"/>
      <c r="AD34" s="12"/>
      <c r="AE34" s="12"/>
      <c r="AF34" s="12"/>
      <c r="AG34" s="12"/>
      <c r="AH34" s="12"/>
      <c r="AI34" s="12"/>
      <c r="AJ34" s="12"/>
      <c r="AK34" s="12"/>
      <c r="AL34" s="12"/>
      <c r="AM34" s="13"/>
    </row>
    <row r="35" ht="12.75" customHeight="1">
      <c r="A35" s="87" t="s">
        <v>32</v>
      </c>
      <c r="B35" s="88"/>
      <c r="C35" s="89"/>
      <c r="D35" s="8"/>
      <c r="E35" s="7"/>
      <c r="F35" s="7"/>
      <c r="G35" s="7"/>
      <c r="H35" s="7"/>
      <c r="I35" s="7"/>
      <c r="J35" s="7"/>
      <c r="K35" s="7"/>
      <c r="L35" s="7"/>
      <c r="M35" s="7"/>
      <c r="N35" s="7"/>
      <c r="O35" s="7"/>
      <c r="P35" s="7"/>
      <c r="Q35" s="7"/>
      <c r="R35" s="7"/>
      <c r="S35" s="8"/>
      <c r="U35" s="87" t="s">
        <v>32</v>
      </c>
      <c r="V35" s="88"/>
      <c r="W35" s="89"/>
      <c r="X35" s="8"/>
      <c r="Y35" s="7"/>
      <c r="Z35" s="7"/>
      <c r="AA35" s="7"/>
      <c r="AB35" s="7"/>
      <c r="AC35" s="7"/>
      <c r="AD35" s="7"/>
      <c r="AE35" s="7"/>
      <c r="AF35" s="7"/>
      <c r="AG35" s="7"/>
      <c r="AH35" s="7"/>
      <c r="AI35" s="7"/>
      <c r="AJ35" s="7"/>
      <c r="AK35" s="7"/>
      <c r="AL35" s="7"/>
      <c r="AM35" s="8"/>
    </row>
    <row r="36" ht="12.75" customHeight="1">
      <c r="A36" s="90"/>
      <c r="B36" s="91"/>
      <c r="C36" s="11"/>
      <c r="D36" s="13"/>
      <c r="E36" s="12"/>
      <c r="F36" s="12"/>
      <c r="G36" s="12"/>
      <c r="H36" s="12"/>
      <c r="I36" s="12"/>
      <c r="J36" s="12"/>
      <c r="K36" s="12"/>
      <c r="L36" s="12"/>
      <c r="M36" s="12"/>
      <c r="N36" s="12"/>
      <c r="O36" s="12"/>
      <c r="P36" s="12"/>
      <c r="Q36" s="12"/>
      <c r="R36" s="12"/>
      <c r="S36" s="13"/>
      <c r="U36" s="90"/>
      <c r="V36" s="91"/>
      <c r="W36" s="11"/>
      <c r="X36" s="13"/>
      <c r="Y36" s="12"/>
      <c r="Z36" s="12"/>
      <c r="AA36" s="12"/>
      <c r="AB36" s="12"/>
      <c r="AC36" s="12"/>
      <c r="AD36" s="12"/>
      <c r="AE36" s="12"/>
      <c r="AF36" s="12"/>
      <c r="AG36" s="12"/>
      <c r="AH36" s="12"/>
      <c r="AI36" s="12"/>
      <c r="AJ36" s="12"/>
      <c r="AK36" s="12"/>
      <c r="AL36" s="12"/>
      <c r="AM36" s="13"/>
    </row>
    <row r="37" ht="12.75" customHeight="1">
      <c r="A37" s="87" t="s">
        <v>32</v>
      </c>
      <c r="B37" s="88"/>
      <c r="C37" s="89"/>
      <c r="D37" s="8"/>
      <c r="E37" s="7"/>
      <c r="F37" s="7"/>
      <c r="G37" s="7"/>
      <c r="H37" s="7"/>
      <c r="I37" s="7"/>
      <c r="J37" s="7"/>
      <c r="K37" s="7"/>
      <c r="L37" s="7"/>
      <c r="M37" s="7"/>
      <c r="N37" s="7"/>
      <c r="O37" s="7"/>
      <c r="P37" s="7"/>
      <c r="Q37" s="7"/>
      <c r="R37" s="7"/>
      <c r="S37" s="8"/>
      <c r="U37" s="87" t="s">
        <v>32</v>
      </c>
      <c r="V37" s="88"/>
      <c r="W37" s="89"/>
      <c r="X37" s="8"/>
      <c r="Y37" s="7"/>
      <c r="Z37" s="7"/>
      <c r="AA37" s="7"/>
      <c r="AB37" s="7"/>
      <c r="AC37" s="7"/>
      <c r="AD37" s="7"/>
      <c r="AE37" s="7"/>
      <c r="AF37" s="7"/>
      <c r="AG37" s="7"/>
      <c r="AH37" s="7"/>
      <c r="AI37" s="7"/>
      <c r="AJ37" s="7"/>
      <c r="AK37" s="7"/>
      <c r="AL37" s="7"/>
      <c r="AM37" s="8"/>
    </row>
    <row r="38" ht="12.75" customHeight="1">
      <c r="A38" s="52"/>
      <c r="B38" s="54"/>
      <c r="C38" s="11"/>
      <c r="D38" s="13"/>
      <c r="E38" s="12"/>
      <c r="F38" s="12"/>
      <c r="G38" s="12"/>
      <c r="H38" s="12"/>
      <c r="I38" s="12"/>
      <c r="J38" s="12"/>
      <c r="K38" s="12"/>
      <c r="L38" s="12"/>
      <c r="M38" s="12"/>
      <c r="N38" s="12"/>
      <c r="O38" s="12"/>
      <c r="P38" s="12"/>
      <c r="Q38" s="12"/>
      <c r="R38" s="12"/>
      <c r="S38" s="13"/>
      <c r="U38" s="52"/>
      <c r="V38" s="54"/>
      <c r="W38" s="11"/>
      <c r="X38" s="13"/>
      <c r="Y38" s="12"/>
      <c r="Z38" s="12"/>
      <c r="AA38" s="12"/>
      <c r="AB38" s="12"/>
      <c r="AC38" s="12"/>
      <c r="AD38" s="12"/>
      <c r="AE38" s="12"/>
      <c r="AF38" s="12"/>
      <c r="AG38" s="12"/>
      <c r="AH38" s="12"/>
      <c r="AI38" s="12"/>
      <c r="AJ38" s="12"/>
      <c r="AK38" s="12"/>
      <c r="AL38" s="12"/>
      <c r="AM38" s="13"/>
    </row>
    <row r="39" ht="12.75" customHeight="1"/>
    <row r="40" ht="12.75" customHeight="1">
      <c r="A40" s="3" t="s">
        <v>51</v>
      </c>
      <c r="U40" s="3" t="s">
        <v>51</v>
      </c>
    </row>
    <row r="41" ht="12.75" customHeight="1">
      <c r="A41" s="87" t="s">
        <v>32</v>
      </c>
      <c r="B41" s="88"/>
      <c r="C41" s="89"/>
      <c r="D41" s="8"/>
      <c r="E41" s="7"/>
      <c r="F41" s="7"/>
      <c r="G41" s="7"/>
      <c r="H41" s="7"/>
      <c r="I41" s="7"/>
      <c r="J41" s="7"/>
      <c r="K41" s="7"/>
      <c r="L41" s="7"/>
      <c r="M41" s="7"/>
      <c r="N41" s="7"/>
      <c r="O41" s="7"/>
      <c r="P41" s="7"/>
      <c r="Q41" s="7"/>
      <c r="R41" s="7"/>
      <c r="S41" s="8"/>
      <c r="U41" s="87" t="s">
        <v>32</v>
      </c>
      <c r="V41" s="88"/>
      <c r="W41" s="89"/>
      <c r="X41" s="8"/>
      <c r="Y41" s="7"/>
      <c r="Z41" s="7"/>
      <c r="AA41" s="7"/>
      <c r="AB41" s="7"/>
      <c r="AC41" s="7"/>
      <c r="AD41" s="7"/>
      <c r="AE41" s="7"/>
      <c r="AF41" s="7"/>
      <c r="AG41" s="7"/>
      <c r="AH41" s="7"/>
      <c r="AI41" s="7"/>
      <c r="AJ41" s="7"/>
      <c r="AK41" s="7"/>
      <c r="AL41" s="7"/>
      <c r="AM41" s="8"/>
    </row>
    <row r="42" ht="12.75" customHeight="1">
      <c r="A42" s="90"/>
      <c r="B42" s="91"/>
      <c r="C42" s="11"/>
      <c r="D42" s="13"/>
      <c r="E42" s="12"/>
      <c r="F42" s="12"/>
      <c r="G42" s="12"/>
      <c r="H42" s="12"/>
      <c r="I42" s="12"/>
      <c r="J42" s="12"/>
      <c r="K42" s="12"/>
      <c r="L42" s="12"/>
      <c r="M42" s="12"/>
      <c r="N42" s="12"/>
      <c r="O42" s="12"/>
      <c r="P42" s="12"/>
      <c r="Q42" s="12"/>
      <c r="R42" s="12"/>
      <c r="S42" s="13"/>
      <c r="U42" s="90"/>
      <c r="V42" s="91"/>
      <c r="W42" s="11"/>
      <c r="X42" s="13"/>
      <c r="Y42" s="12"/>
      <c r="Z42" s="12"/>
      <c r="AA42" s="12"/>
      <c r="AB42" s="12"/>
      <c r="AC42" s="12"/>
      <c r="AD42" s="12"/>
      <c r="AE42" s="12"/>
      <c r="AF42" s="12"/>
      <c r="AG42" s="12"/>
      <c r="AH42" s="12"/>
      <c r="AI42" s="12"/>
      <c r="AJ42" s="12"/>
      <c r="AK42" s="12"/>
      <c r="AL42" s="12"/>
      <c r="AM42" s="13"/>
    </row>
    <row r="43" ht="12.75" customHeight="1">
      <c r="A43" s="87" t="s">
        <v>32</v>
      </c>
      <c r="B43" s="88"/>
      <c r="C43" s="89"/>
      <c r="D43" s="8"/>
      <c r="E43" s="7"/>
      <c r="F43" s="7"/>
      <c r="G43" s="7"/>
      <c r="H43" s="7"/>
      <c r="I43" s="7"/>
      <c r="J43" s="7"/>
      <c r="K43" s="7"/>
      <c r="L43" s="7"/>
      <c r="M43" s="7"/>
      <c r="N43" s="7"/>
      <c r="O43" s="7"/>
      <c r="P43" s="7"/>
      <c r="Q43" s="7"/>
      <c r="R43" s="7"/>
      <c r="S43" s="8"/>
      <c r="U43" s="87" t="s">
        <v>32</v>
      </c>
      <c r="V43" s="88"/>
      <c r="W43" s="89"/>
      <c r="X43" s="8"/>
      <c r="Y43" s="7"/>
      <c r="Z43" s="7"/>
      <c r="AA43" s="7"/>
      <c r="AB43" s="7"/>
      <c r="AC43" s="7"/>
      <c r="AD43" s="7"/>
      <c r="AE43" s="7"/>
      <c r="AF43" s="7"/>
      <c r="AG43" s="7"/>
      <c r="AH43" s="7"/>
      <c r="AI43" s="7"/>
      <c r="AJ43" s="7"/>
      <c r="AK43" s="7"/>
      <c r="AL43" s="7"/>
      <c r="AM43" s="8"/>
    </row>
    <row r="44" ht="12.75" customHeight="1">
      <c r="A44" s="90"/>
      <c r="B44" s="91"/>
      <c r="C44" s="11"/>
      <c r="D44" s="13"/>
      <c r="E44" s="12"/>
      <c r="F44" s="12"/>
      <c r="G44" s="12"/>
      <c r="H44" s="12"/>
      <c r="I44" s="12"/>
      <c r="J44" s="12"/>
      <c r="K44" s="12"/>
      <c r="L44" s="12"/>
      <c r="M44" s="12"/>
      <c r="N44" s="12"/>
      <c r="O44" s="12"/>
      <c r="P44" s="12"/>
      <c r="Q44" s="12"/>
      <c r="R44" s="12"/>
      <c r="S44" s="13"/>
      <c r="U44" s="90"/>
      <c r="V44" s="91"/>
      <c r="W44" s="11"/>
      <c r="X44" s="13"/>
      <c r="Y44" s="12"/>
      <c r="Z44" s="12"/>
      <c r="AA44" s="12"/>
      <c r="AB44" s="12"/>
      <c r="AC44" s="12"/>
      <c r="AD44" s="12"/>
      <c r="AE44" s="12"/>
      <c r="AF44" s="12"/>
      <c r="AG44" s="12"/>
      <c r="AH44" s="12"/>
      <c r="AI44" s="12"/>
      <c r="AJ44" s="12"/>
      <c r="AK44" s="12"/>
      <c r="AL44" s="12"/>
      <c r="AM44" s="13"/>
    </row>
    <row r="45" ht="12.75" customHeight="1">
      <c r="A45" s="87" t="s">
        <v>32</v>
      </c>
      <c r="B45" s="88"/>
      <c r="C45" s="89"/>
      <c r="D45" s="8"/>
      <c r="E45" s="7"/>
      <c r="F45" s="7"/>
      <c r="G45" s="7"/>
      <c r="H45" s="7"/>
      <c r="I45" s="7"/>
      <c r="J45" s="7"/>
      <c r="K45" s="7"/>
      <c r="L45" s="7"/>
      <c r="M45" s="7"/>
      <c r="N45" s="7"/>
      <c r="O45" s="7"/>
      <c r="P45" s="7"/>
      <c r="Q45" s="7"/>
      <c r="R45" s="7"/>
      <c r="S45" s="8"/>
      <c r="U45" s="87" t="s">
        <v>32</v>
      </c>
      <c r="V45" s="88"/>
      <c r="W45" s="89"/>
      <c r="X45" s="8"/>
      <c r="Y45" s="7"/>
      <c r="Z45" s="7"/>
      <c r="AA45" s="7"/>
      <c r="AB45" s="7"/>
      <c r="AC45" s="7"/>
      <c r="AD45" s="7"/>
      <c r="AE45" s="7"/>
      <c r="AF45" s="7"/>
      <c r="AG45" s="7"/>
      <c r="AH45" s="7"/>
      <c r="AI45" s="7"/>
      <c r="AJ45" s="7"/>
      <c r="AK45" s="7"/>
      <c r="AL45" s="7"/>
      <c r="AM45" s="8"/>
    </row>
    <row r="46" ht="12.75" customHeight="1">
      <c r="A46" s="90"/>
      <c r="B46" s="91"/>
      <c r="C46" s="11"/>
      <c r="D46" s="13"/>
      <c r="E46" s="12"/>
      <c r="F46" s="12"/>
      <c r="G46" s="12"/>
      <c r="H46" s="12"/>
      <c r="I46" s="12"/>
      <c r="J46" s="12"/>
      <c r="K46" s="12"/>
      <c r="L46" s="12"/>
      <c r="M46" s="12"/>
      <c r="N46" s="12"/>
      <c r="O46" s="12"/>
      <c r="P46" s="12"/>
      <c r="Q46" s="12"/>
      <c r="R46" s="12"/>
      <c r="S46" s="13"/>
      <c r="U46" s="90"/>
      <c r="V46" s="91"/>
      <c r="W46" s="11"/>
      <c r="X46" s="13"/>
      <c r="Y46" s="12"/>
      <c r="Z46" s="12"/>
      <c r="AA46" s="12"/>
      <c r="AB46" s="12"/>
      <c r="AC46" s="12"/>
      <c r="AD46" s="12"/>
      <c r="AE46" s="12"/>
      <c r="AF46" s="12"/>
      <c r="AG46" s="12"/>
      <c r="AH46" s="12"/>
      <c r="AI46" s="12"/>
      <c r="AJ46" s="12"/>
      <c r="AK46" s="12"/>
      <c r="AL46" s="12"/>
      <c r="AM46" s="13"/>
    </row>
    <row r="47" ht="12.75" customHeight="1">
      <c r="A47" s="87" t="s">
        <v>32</v>
      </c>
      <c r="B47" s="88"/>
      <c r="C47" s="89"/>
      <c r="D47" s="8"/>
      <c r="E47" s="7"/>
      <c r="F47" s="7"/>
      <c r="G47" s="7"/>
      <c r="H47" s="7"/>
      <c r="I47" s="7"/>
      <c r="J47" s="7"/>
      <c r="K47" s="7"/>
      <c r="L47" s="7"/>
      <c r="M47" s="7"/>
      <c r="N47" s="7"/>
      <c r="O47" s="7"/>
      <c r="P47" s="7"/>
      <c r="Q47" s="7"/>
      <c r="R47" s="7"/>
      <c r="S47" s="8"/>
      <c r="U47" s="87" t="s">
        <v>32</v>
      </c>
      <c r="V47" s="88"/>
      <c r="W47" s="89"/>
      <c r="X47" s="8"/>
      <c r="Y47" s="7"/>
      <c r="Z47" s="7"/>
      <c r="AA47" s="7"/>
      <c r="AB47" s="7"/>
      <c r="AC47" s="7"/>
      <c r="AD47" s="7"/>
      <c r="AE47" s="7"/>
      <c r="AF47" s="7"/>
      <c r="AG47" s="7"/>
      <c r="AH47" s="7"/>
      <c r="AI47" s="7"/>
      <c r="AJ47" s="7"/>
      <c r="AK47" s="7"/>
      <c r="AL47" s="7"/>
      <c r="AM47" s="8"/>
    </row>
    <row r="48" ht="12.75" customHeight="1">
      <c r="A48" s="90"/>
      <c r="B48" s="91"/>
      <c r="C48" s="11"/>
      <c r="D48" s="13"/>
      <c r="E48" s="12"/>
      <c r="F48" s="12"/>
      <c r="G48" s="12"/>
      <c r="H48" s="12"/>
      <c r="I48" s="12"/>
      <c r="J48" s="12"/>
      <c r="K48" s="12"/>
      <c r="L48" s="12"/>
      <c r="M48" s="12"/>
      <c r="N48" s="12"/>
      <c r="O48" s="12"/>
      <c r="P48" s="12"/>
      <c r="Q48" s="12"/>
      <c r="R48" s="12"/>
      <c r="S48" s="13"/>
      <c r="U48" s="90"/>
      <c r="V48" s="91"/>
      <c r="W48" s="11"/>
      <c r="X48" s="13"/>
      <c r="Y48" s="12"/>
      <c r="Z48" s="12"/>
      <c r="AA48" s="12"/>
      <c r="AB48" s="12"/>
      <c r="AC48" s="12"/>
      <c r="AD48" s="12"/>
      <c r="AE48" s="12"/>
      <c r="AF48" s="12"/>
      <c r="AG48" s="12"/>
      <c r="AH48" s="12"/>
      <c r="AI48" s="12"/>
      <c r="AJ48" s="12"/>
      <c r="AK48" s="12"/>
      <c r="AL48" s="12"/>
      <c r="AM48" s="13"/>
    </row>
    <row r="49" ht="12.75" customHeight="1">
      <c r="A49" s="87" t="s">
        <v>32</v>
      </c>
      <c r="B49" s="88"/>
      <c r="C49" s="89"/>
      <c r="D49" s="8"/>
      <c r="E49" s="7"/>
      <c r="F49" s="7"/>
      <c r="G49" s="7"/>
      <c r="H49" s="7"/>
      <c r="I49" s="7"/>
      <c r="J49" s="7"/>
      <c r="K49" s="7"/>
      <c r="L49" s="7"/>
      <c r="M49" s="7"/>
      <c r="N49" s="7"/>
      <c r="O49" s="7"/>
      <c r="P49" s="7"/>
      <c r="Q49" s="7"/>
      <c r="R49" s="7"/>
      <c r="S49" s="8"/>
      <c r="U49" s="87" t="s">
        <v>32</v>
      </c>
      <c r="V49" s="88"/>
      <c r="W49" s="89"/>
      <c r="X49" s="8"/>
      <c r="Y49" s="7"/>
      <c r="Z49" s="7"/>
      <c r="AA49" s="7"/>
      <c r="AB49" s="7"/>
      <c r="AC49" s="7"/>
      <c r="AD49" s="7"/>
      <c r="AE49" s="7"/>
      <c r="AF49" s="7"/>
      <c r="AG49" s="7"/>
      <c r="AH49" s="7"/>
      <c r="AI49" s="7"/>
      <c r="AJ49" s="7"/>
      <c r="AK49" s="7"/>
      <c r="AL49" s="7"/>
      <c r="AM49" s="8"/>
    </row>
    <row r="50" ht="12.75" customHeight="1">
      <c r="A50" s="90"/>
      <c r="B50" s="91"/>
      <c r="C50" s="11"/>
      <c r="D50" s="13"/>
      <c r="E50" s="12"/>
      <c r="F50" s="12"/>
      <c r="G50" s="12"/>
      <c r="H50" s="12"/>
      <c r="I50" s="12"/>
      <c r="J50" s="12"/>
      <c r="K50" s="12"/>
      <c r="L50" s="12"/>
      <c r="M50" s="12"/>
      <c r="N50" s="12"/>
      <c r="O50" s="12"/>
      <c r="P50" s="12"/>
      <c r="Q50" s="12"/>
      <c r="R50" s="12"/>
      <c r="S50" s="13"/>
      <c r="U50" s="90"/>
      <c r="V50" s="91"/>
      <c r="W50" s="11"/>
      <c r="X50" s="13"/>
      <c r="Y50" s="12"/>
      <c r="Z50" s="12"/>
      <c r="AA50" s="12"/>
      <c r="AB50" s="12"/>
      <c r="AC50" s="12"/>
      <c r="AD50" s="12"/>
      <c r="AE50" s="12"/>
      <c r="AF50" s="12"/>
      <c r="AG50" s="12"/>
      <c r="AH50" s="12"/>
      <c r="AI50" s="12"/>
      <c r="AJ50" s="12"/>
      <c r="AK50" s="12"/>
      <c r="AL50" s="12"/>
      <c r="AM50" s="13"/>
    </row>
    <row r="51" ht="12.75" customHeight="1">
      <c r="A51" s="87" t="s">
        <v>32</v>
      </c>
      <c r="B51" s="88"/>
      <c r="C51" s="89"/>
      <c r="D51" s="8"/>
      <c r="E51" s="7"/>
      <c r="F51" s="7"/>
      <c r="G51" s="7"/>
      <c r="H51" s="7"/>
      <c r="I51" s="7"/>
      <c r="J51" s="7"/>
      <c r="K51" s="7"/>
      <c r="L51" s="7"/>
      <c r="M51" s="7"/>
      <c r="N51" s="7"/>
      <c r="O51" s="7"/>
      <c r="P51" s="7"/>
      <c r="Q51" s="7"/>
      <c r="R51" s="7"/>
      <c r="S51" s="8"/>
      <c r="U51" s="87" t="s">
        <v>32</v>
      </c>
      <c r="V51" s="88"/>
      <c r="W51" s="89"/>
      <c r="X51" s="8"/>
      <c r="Y51" s="7"/>
      <c r="Z51" s="7"/>
      <c r="AA51" s="7"/>
      <c r="AB51" s="7"/>
      <c r="AC51" s="7"/>
      <c r="AD51" s="7"/>
      <c r="AE51" s="7"/>
      <c r="AF51" s="7"/>
      <c r="AG51" s="7"/>
      <c r="AH51" s="7"/>
      <c r="AI51" s="7"/>
      <c r="AJ51" s="7"/>
      <c r="AK51" s="7"/>
      <c r="AL51" s="7"/>
      <c r="AM51" s="8"/>
    </row>
    <row r="52" ht="12.75" customHeight="1">
      <c r="A52" s="90"/>
      <c r="B52" s="91"/>
      <c r="C52" s="11"/>
      <c r="D52" s="13"/>
      <c r="E52" s="12"/>
      <c r="F52" s="12"/>
      <c r="G52" s="12"/>
      <c r="H52" s="12"/>
      <c r="I52" s="12"/>
      <c r="J52" s="12"/>
      <c r="K52" s="12"/>
      <c r="L52" s="12"/>
      <c r="M52" s="12"/>
      <c r="N52" s="12"/>
      <c r="O52" s="12"/>
      <c r="P52" s="12"/>
      <c r="Q52" s="12"/>
      <c r="R52" s="12"/>
      <c r="S52" s="13"/>
      <c r="U52" s="90"/>
      <c r="V52" s="91"/>
      <c r="W52" s="11"/>
      <c r="X52" s="13"/>
      <c r="Y52" s="12"/>
      <c r="Z52" s="12"/>
      <c r="AA52" s="12"/>
      <c r="AB52" s="12"/>
      <c r="AC52" s="12"/>
      <c r="AD52" s="12"/>
      <c r="AE52" s="12"/>
      <c r="AF52" s="12"/>
      <c r="AG52" s="12"/>
      <c r="AH52" s="12"/>
      <c r="AI52" s="12"/>
      <c r="AJ52" s="12"/>
      <c r="AK52" s="12"/>
      <c r="AL52" s="12"/>
      <c r="AM52" s="13"/>
    </row>
    <row r="53" ht="12.75" customHeight="1">
      <c r="A53" s="87" t="s">
        <v>32</v>
      </c>
      <c r="B53" s="88"/>
      <c r="C53" s="89"/>
      <c r="D53" s="8"/>
      <c r="E53" s="7"/>
      <c r="F53" s="7"/>
      <c r="G53" s="7"/>
      <c r="H53" s="7"/>
      <c r="I53" s="7"/>
      <c r="J53" s="7"/>
      <c r="K53" s="7"/>
      <c r="L53" s="7"/>
      <c r="M53" s="7"/>
      <c r="N53" s="7"/>
      <c r="O53" s="7"/>
      <c r="P53" s="7"/>
      <c r="Q53" s="7"/>
      <c r="R53" s="7"/>
      <c r="S53" s="8"/>
      <c r="U53" s="87" t="s">
        <v>32</v>
      </c>
      <c r="V53" s="88"/>
      <c r="W53" s="89"/>
      <c r="X53" s="8"/>
      <c r="Y53" s="7"/>
      <c r="Z53" s="7"/>
      <c r="AA53" s="7"/>
      <c r="AB53" s="7"/>
      <c r="AC53" s="7"/>
      <c r="AD53" s="7"/>
      <c r="AE53" s="7"/>
      <c r="AF53" s="7"/>
      <c r="AG53" s="7"/>
      <c r="AH53" s="7"/>
      <c r="AI53" s="7"/>
      <c r="AJ53" s="7"/>
      <c r="AK53" s="7"/>
      <c r="AL53" s="7"/>
      <c r="AM53" s="8"/>
    </row>
    <row r="54" ht="12.75" customHeight="1">
      <c r="A54" s="90"/>
      <c r="B54" s="91"/>
      <c r="C54" s="11"/>
      <c r="D54" s="13"/>
      <c r="E54" s="12"/>
      <c r="F54" s="12"/>
      <c r="G54" s="12"/>
      <c r="H54" s="12"/>
      <c r="I54" s="12"/>
      <c r="J54" s="12"/>
      <c r="K54" s="12"/>
      <c r="L54" s="12"/>
      <c r="M54" s="12"/>
      <c r="N54" s="12"/>
      <c r="O54" s="12"/>
      <c r="P54" s="12"/>
      <c r="Q54" s="12"/>
      <c r="R54" s="12"/>
      <c r="S54" s="13"/>
      <c r="U54" s="90"/>
      <c r="V54" s="91"/>
      <c r="W54" s="11"/>
      <c r="X54" s="13"/>
      <c r="Y54" s="12"/>
      <c r="Z54" s="12"/>
      <c r="AA54" s="12"/>
      <c r="AB54" s="12"/>
      <c r="AC54" s="12"/>
      <c r="AD54" s="12"/>
      <c r="AE54" s="12"/>
      <c r="AF54" s="12"/>
      <c r="AG54" s="12"/>
      <c r="AH54" s="12"/>
      <c r="AI54" s="12"/>
      <c r="AJ54" s="12"/>
      <c r="AK54" s="12"/>
      <c r="AL54" s="12"/>
      <c r="AM54" s="13"/>
    </row>
    <row r="55" ht="12.75" customHeight="1">
      <c r="A55" s="87" t="s">
        <v>32</v>
      </c>
      <c r="B55" s="88"/>
      <c r="C55" s="89"/>
      <c r="D55" s="8"/>
      <c r="E55" s="7"/>
      <c r="F55" s="7"/>
      <c r="G55" s="7"/>
      <c r="H55" s="7"/>
      <c r="I55" s="7"/>
      <c r="J55" s="7"/>
      <c r="K55" s="7"/>
      <c r="L55" s="7"/>
      <c r="M55" s="7"/>
      <c r="N55" s="7"/>
      <c r="O55" s="7"/>
      <c r="P55" s="7"/>
      <c r="Q55" s="7"/>
      <c r="R55" s="7"/>
      <c r="S55" s="8"/>
      <c r="U55" s="87" t="s">
        <v>32</v>
      </c>
      <c r="V55" s="88"/>
      <c r="W55" s="89"/>
      <c r="X55" s="8"/>
      <c r="Y55" s="7"/>
      <c r="Z55" s="7"/>
      <c r="AA55" s="7"/>
      <c r="AB55" s="7"/>
      <c r="AC55" s="7"/>
      <c r="AD55" s="7"/>
      <c r="AE55" s="7"/>
      <c r="AF55" s="7"/>
      <c r="AG55" s="7"/>
      <c r="AH55" s="7"/>
      <c r="AI55" s="7"/>
      <c r="AJ55" s="7"/>
      <c r="AK55" s="7"/>
      <c r="AL55" s="7"/>
      <c r="AM55" s="8"/>
    </row>
    <row r="56" ht="12.75" customHeight="1">
      <c r="A56" s="90"/>
      <c r="B56" s="91"/>
      <c r="C56" s="11"/>
      <c r="D56" s="13"/>
      <c r="E56" s="12"/>
      <c r="F56" s="12"/>
      <c r="G56" s="12"/>
      <c r="H56" s="12"/>
      <c r="I56" s="12"/>
      <c r="J56" s="12"/>
      <c r="K56" s="12"/>
      <c r="L56" s="12"/>
      <c r="M56" s="12"/>
      <c r="N56" s="12"/>
      <c r="O56" s="12"/>
      <c r="P56" s="12"/>
      <c r="Q56" s="12"/>
      <c r="R56" s="12"/>
      <c r="S56" s="13"/>
      <c r="U56" s="90"/>
      <c r="V56" s="91"/>
      <c r="W56" s="11"/>
      <c r="X56" s="13"/>
      <c r="Y56" s="12"/>
      <c r="Z56" s="12"/>
      <c r="AA56" s="12"/>
      <c r="AB56" s="12"/>
      <c r="AC56" s="12"/>
      <c r="AD56" s="12"/>
      <c r="AE56" s="12"/>
      <c r="AF56" s="12"/>
      <c r="AG56" s="12"/>
      <c r="AH56" s="12"/>
      <c r="AI56" s="12"/>
      <c r="AJ56" s="12"/>
      <c r="AK56" s="12"/>
      <c r="AL56" s="12"/>
      <c r="AM56" s="13"/>
    </row>
    <row r="57" ht="12.75" customHeight="1">
      <c r="A57" s="87" t="s">
        <v>32</v>
      </c>
      <c r="B57" s="88"/>
      <c r="C57" s="89"/>
      <c r="D57" s="8"/>
      <c r="E57" s="7"/>
      <c r="F57" s="7"/>
      <c r="G57" s="7"/>
      <c r="H57" s="7"/>
      <c r="I57" s="7"/>
      <c r="J57" s="7"/>
      <c r="K57" s="7"/>
      <c r="L57" s="7"/>
      <c r="M57" s="7"/>
      <c r="N57" s="7"/>
      <c r="O57" s="7"/>
      <c r="P57" s="7"/>
      <c r="Q57" s="7"/>
      <c r="R57" s="7"/>
      <c r="S57" s="8"/>
      <c r="U57" s="87" t="s">
        <v>32</v>
      </c>
      <c r="V57" s="88"/>
      <c r="W57" s="89"/>
      <c r="X57" s="8"/>
      <c r="Y57" s="7"/>
      <c r="Z57" s="7"/>
      <c r="AA57" s="7"/>
      <c r="AB57" s="7"/>
      <c r="AC57" s="7"/>
      <c r="AD57" s="7"/>
      <c r="AE57" s="7"/>
      <c r="AF57" s="7"/>
      <c r="AG57" s="7"/>
      <c r="AH57" s="7"/>
      <c r="AI57" s="7"/>
      <c r="AJ57" s="7"/>
      <c r="AK57" s="7"/>
      <c r="AL57" s="7"/>
      <c r="AM57" s="8"/>
    </row>
    <row r="58" ht="12.75" customHeight="1">
      <c r="A58" s="90"/>
      <c r="B58" s="91"/>
      <c r="C58" s="11"/>
      <c r="D58" s="13"/>
      <c r="E58" s="12"/>
      <c r="F58" s="12"/>
      <c r="G58" s="12"/>
      <c r="H58" s="12"/>
      <c r="I58" s="12"/>
      <c r="J58" s="12"/>
      <c r="K58" s="12"/>
      <c r="L58" s="12"/>
      <c r="M58" s="12"/>
      <c r="N58" s="12"/>
      <c r="O58" s="12"/>
      <c r="P58" s="12"/>
      <c r="Q58" s="12"/>
      <c r="R58" s="12"/>
      <c r="S58" s="13"/>
      <c r="U58" s="90"/>
      <c r="V58" s="91"/>
      <c r="W58" s="11"/>
      <c r="X58" s="13"/>
      <c r="Y58" s="12"/>
      <c r="Z58" s="12"/>
      <c r="AA58" s="12"/>
      <c r="AB58" s="12"/>
      <c r="AC58" s="12"/>
      <c r="AD58" s="12"/>
      <c r="AE58" s="12"/>
      <c r="AF58" s="12"/>
      <c r="AG58" s="12"/>
      <c r="AH58" s="12"/>
      <c r="AI58" s="12"/>
      <c r="AJ58" s="12"/>
      <c r="AK58" s="12"/>
      <c r="AL58" s="12"/>
      <c r="AM58" s="13"/>
    </row>
    <row r="59" ht="12.75" customHeight="1">
      <c r="A59" s="87" t="s">
        <v>32</v>
      </c>
      <c r="B59" s="88"/>
      <c r="C59" s="89"/>
      <c r="D59" s="8"/>
      <c r="E59" s="7"/>
      <c r="F59" s="7"/>
      <c r="G59" s="7"/>
      <c r="H59" s="7"/>
      <c r="I59" s="7"/>
      <c r="J59" s="7"/>
      <c r="K59" s="7"/>
      <c r="L59" s="7"/>
      <c r="M59" s="7"/>
      <c r="N59" s="7"/>
      <c r="O59" s="7"/>
      <c r="P59" s="7"/>
      <c r="Q59" s="7"/>
      <c r="R59" s="7"/>
      <c r="S59" s="8"/>
      <c r="U59" s="87" t="s">
        <v>32</v>
      </c>
      <c r="V59" s="88"/>
      <c r="W59" s="89"/>
      <c r="X59" s="8"/>
      <c r="Y59" s="7"/>
      <c r="Z59" s="7"/>
      <c r="AA59" s="7"/>
      <c r="AB59" s="7"/>
      <c r="AC59" s="7"/>
      <c r="AD59" s="7"/>
      <c r="AE59" s="7"/>
      <c r="AF59" s="7"/>
      <c r="AG59" s="7"/>
      <c r="AH59" s="7"/>
      <c r="AI59" s="7"/>
      <c r="AJ59" s="7"/>
      <c r="AK59" s="7"/>
      <c r="AL59" s="7"/>
      <c r="AM59" s="8"/>
    </row>
    <row r="60" ht="12.75" customHeight="1">
      <c r="A60" s="90"/>
      <c r="B60" s="91"/>
      <c r="C60" s="11"/>
      <c r="D60" s="13"/>
      <c r="E60" s="12"/>
      <c r="F60" s="12"/>
      <c r="G60" s="12"/>
      <c r="H60" s="12"/>
      <c r="I60" s="12"/>
      <c r="J60" s="12"/>
      <c r="K60" s="12"/>
      <c r="L60" s="12"/>
      <c r="M60" s="12"/>
      <c r="N60" s="12"/>
      <c r="O60" s="12"/>
      <c r="P60" s="12"/>
      <c r="Q60" s="12"/>
      <c r="R60" s="12"/>
      <c r="S60" s="13"/>
      <c r="U60" s="90"/>
      <c r="V60" s="91"/>
      <c r="W60" s="11"/>
      <c r="X60" s="13"/>
      <c r="Y60" s="12"/>
      <c r="Z60" s="12"/>
      <c r="AA60" s="12"/>
      <c r="AB60" s="12"/>
      <c r="AC60" s="12"/>
      <c r="AD60" s="12"/>
      <c r="AE60" s="12"/>
      <c r="AF60" s="12"/>
      <c r="AG60" s="12"/>
      <c r="AH60" s="12"/>
      <c r="AI60" s="12"/>
      <c r="AJ60" s="12"/>
      <c r="AK60" s="12"/>
      <c r="AL60" s="12"/>
      <c r="AM60" s="13"/>
    </row>
    <row r="61" ht="12.75" customHeight="1">
      <c r="A61" s="87" t="s">
        <v>32</v>
      </c>
      <c r="B61" s="88"/>
      <c r="C61" s="9"/>
      <c r="D61" s="10"/>
      <c r="S61" s="10"/>
      <c r="U61" s="87" t="s">
        <v>32</v>
      </c>
      <c r="V61" s="88"/>
      <c r="W61" s="9"/>
      <c r="X61" s="10"/>
      <c r="AM61" s="10"/>
    </row>
    <row r="62" ht="12.75" customHeight="1">
      <c r="A62" s="52"/>
      <c r="B62" s="54"/>
      <c r="C62" s="11"/>
      <c r="D62" s="13"/>
      <c r="E62" s="12"/>
      <c r="F62" s="12"/>
      <c r="G62" s="12"/>
      <c r="H62" s="12"/>
      <c r="I62" s="12"/>
      <c r="J62" s="12"/>
      <c r="K62" s="12"/>
      <c r="L62" s="12"/>
      <c r="M62" s="12"/>
      <c r="N62" s="12"/>
      <c r="O62" s="12"/>
      <c r="P62" s="12"/>
      <c r="Q62" s="12"/>
      <c r="R62" s="12"/>
      <c r="S62" s="13"/>
      <c r="U62" s="52"/>
      <c r="V62" s="54"/>
      <c r="W62" s="11"/>
      <c r="X62" s="13"/>
      <c r="Y62" s="12"/>
      <c r="Z62" s="12"/>
      <c r="AA62" s="12"/>
      <c r="AB62" s="12"/>
      <c r="AC62" s="12"/>
      <c r="AD62" s="12"/>
      <c r="AE62" s="12"/>
      <c r="AF62" s="12"/>
      <c r="AG62" s="12"/>
      <c r="AH62" s="12"/>
      <c r="AI62" s="12"/>
      <c r="AJ62" s="12"/>
      <c r="AK62" s="12"/>
      <c r="AL62" s="12"/>
      <c r="AM62" s="13"/>
    </row>
    <row r="63" ht="12.75" customHeight="1"/>
    <row r="64" ht="12.75" customHeight="1"/>
    <row r="65" ht="12.75" customHeight="1">
      <c r="C65" s="89"/>
      <c r="D65" s="7"/>
      <c r="E65" s="7"/>
      <c r="F65" s="7"/>
      <c r="G65" s="7"/>
      <c r="H65" s="7"/>
      <c r="I65" s="7"/>
      <c r="J65" s="7"/>
      <c r="K65" s="8"/>
      <c r="L65" s="89"/>
      <c r="M65" s="7"/>
      <c r="N65" s="7"/>
      <c r="O65" s="7"/>
      <c r="P65" s="7"/>
      <c r="Q65" s="7"/>
      <c r="R65" s="7"/>
      <c r="S65" s="7"/>
      <c r="T65" s="8"/>
      <c r="U65" s="92"/>
      <c r="V65" s="93"/>
      <c r="W65" s="93"/>
      <c r="X65" s="93"/>
      <c r="Y65" s="93"/>
      <c r="Z65" s="93"/>
      <c r="AA65" s="93"/>
      <c r="AB65" s="93"/>
      <c r="AC65" s="94"/>
      <c r="AD65" s="95"/>
      <c r="AE65" s="96"/>
      <c r="AF65" s="96"/>
      <c r="AG65" s="96"/>
      <c r="AH65" s="96"/>
      <c r="AI65" s="96"/>
      <c r="AJ65" s="96"/>
      <c r="AK65" s="96"/>
      <c r="AL65" s="97"/>
    </row>
    <row r="66" ht="12.75" customHeight="1">
      <c r="C66" s="9"/>
      <c r="D66" s="3" t="s">
        <v>52</v>
      </c>
      <c r="K66" s="10"/>
      <c r="L66" s="9"/>
      <c r="M66" s="3" t="s">
        <v>53</v>
      </c>
      <c r="T66" s="10"/>
      <c r="U66" s="98"/>
      <c r="V66" s="99" t="s">
        <v>54</v>
      </c>
      <c r="W66" s="100"/>
      <c r="X66" s="100"/>
      <c r="Y66" s="100"/>
      <c r="Z66" s="100"/>
      <c r="AA66" s="100"/>
      <c r="AB66" s="100"/>
      <c r="AC66" s="101"/>
      <c r="AD66" s="102"/>
      <c r="AE66" s="103" t="s">
        <v>55</v>
      </c>
      <c r="AF66" s="104"/>
      <c r="AG66" s="104"/>
      <c r="AH66" s="104"/>
      <c r="AI66" s="104"/>
      <c r="AJ66" s="104"/>
      <c r="AK66" s="104"/>
      <c r="AL66" s="105"/>
    </row>
    <row r="67" ht="12.75" customHeight="1">
      <c r="C67" s="11"/>
      <c r="D67" s="12"/>
      <c r="E67" s="12"/>
      <c r="F67" s="12"/>
      <c r="G67" s="12"/>
      <c r="H67" s="12"/>
      <c r="I67" s="12"/>
      <c r="J67" s="12"/>
      <c r="K67" s="13"/>
      <c r="L67" s="11"/>
      <c r="M67" s="12"/>
      <c r="N67" s="12"/>
      <c r="O67" s="12"/>
      <c r="P67" s="12"/>
      <c r="Q67" s="12"/>
      <c r="R67" s="12"/>
      <c r="S67" s="12"/>
      <c r="T67" s="13"/>
      <c r="U67" s="106"/>
      <c r="V67" s="107"/>
      <c r="W67" s="107"/>
      <c r="X67" s="107"/>
      <c r="Y67" s="107"/>
      <c r="Z67" s="107"/>
      <c r="AA67" s="107"/>
      <c r="AB67" s="107"/>
      <c r="AC67" s="108"/>
      <c r="AD67" s="109"/>
      <c r="AE67" s="110"/>
      <c r="AF67" s="110"/>
      <c r="AG67" s="110"/>
      <c r="AH67" s="110"/>
      <c r="AI67" s="110"/>
      <c r="AJ67" s="110"/>
      <c r="AK67" s="110"/>
      <c r="AL67" s="111"/>
    </row>
    <row r="68" ht="12.75" customHeight="1">
      <c r="C68" s="112">
        <f>DAY('日付'!$E$2-WEEKDAY('日付'!$E$2,2)+4)</f>
        <v>29</v>
      </c>
      <c r="D68" s="40"/>
      <c r="E68" s="88"/>
      <c r="F68" s="113"/>
      <c r="G68" s="113"/>
      <c r="H68" s="5"/>
      <c r="I68" s="5"/>
      <c r="J68" s="5"/>
      <c r="K68" s="10"/>
      <c r="L68" s="112">
        <f>DAY('日付'!$E$2-WEEKDAY('日付'!$E$2,2)+5)</f>
        <v>30</v>
      </c>
      <c r="M68" s="40"/>
      <c r="N68" s="88"/>
      <c r="O68" s="113"/>
      <c r="P68" s="113"/>
      <c r="Q68" s="5"/>
      <c r="R68" s="5"/>
      <c r="S68" s="5"/>
      <c r="T68" s="10"/>
      <c r="U68" s="114">
        <f>DAY('日付'!$E$2-WEEKDAY('日付'!$E$2,2)+6)</f>
        <v>1</v>
      </c>
      <c r="V68" s="40"/>
      <c r="W68" s="88"/>
      <c r="X68" s="113"/>
      <c r="Y68" s="113"/>
      <c r="Z68" s="100"/>
      <c r="AA68" s="100"/>
      <c r="AB68" s="100"/>
      <c r="AC68" s="101"/>
      <c r="AD68" s="115">
        <f>DAY('日付'!$E$2-WEEKDAY('日付'!$E$2,2)+7)</f>
        <v>2</v>
      </c>
      <c r="AE68" s="40"/>
      <c r="AF68" s="88"/>
      <c r="AG68" s="113"/>
      <c r="AH68" s="113"/>
      <c r="AI68" s="104"/>
      <c r="AJ68" s="104"/>
      <c r="AK68" s="104"/>
      <c r="AL68" s="105"/>
    </row>
    <row r="69" ht="12.75" customHeight="1">
      <c r="C69" s="44"/>
      <c r="E69" s="51"/>
      <c r="F69" s="116"/>
      <c r="G69" s="116"/>
      <c r="H69" s="5"/>
      <c r="I69" s="5"/>
      <c r="J69" s="5"/>
      <c r="K69" s="10"/>
      <c r="L69" s="44"/>
      <c r="N69" s="51"/>
      <c r="O69" s="116"/>
      <c r="P69" s="116"/>
      <c r="Q69" s="5"/>
      <c r="R69" s="5"/>
      <c r="S69" s="5"/>
      <c r="T69" s="10"/>
      <c r="U69" s="44"/>
      <c r="W69" s="51"/>
      <c r="X69" s="116"/>
      <c r="Y69" s="116"/>
      <c r="Z69" s="100"/>
      <c r="AA69" s="100"/>
      <c r="AB69" s="100"/>
      <c r="AC69" s="101"/>
      <c r="AD69" s="44"/>
      <c r="AF69" s="51"/>
      <c r="AG69" s="116"/>
      <c r="AH69" s="116"/>
      <c r="AI69" s="104"/>
      <c r="AJ69" s="104"/>
      <c r="AK69" s="104"/>
      <c r="AL69" s="105"/>
    </row>
    <row r="70" ht="12.75" customHeight="1">
      <c r="C70" s="52"/>
      <c r="D70" s="53"/>
      <c r="E70" s="54"/>
      <c r="F70" s="117"/>
      <c r="G70" s="117"/>
      <c r="H70" s="5"/>
      <c r="I70" s="5"/>
      <c r="J70" s="5"/>
      <c r="K70" s="10"/>
      <c r="L70" s="52"/>
      <c r="M70" s="53"/>
      <c r="N70" s="54"/>
      <c r="O70" s="117"/>
      <c r="P70" s="117"/>
      <c r="Q70" s="5"/>
      <c r="R70" s="5"/>
      <c r="S70" s="5"/>
      <c r="T70" s="10"/>
      <c r="U70" s="52"/>
      <c r="V70" s="53"/>
      <c r="W70" s="54"/>
      <c r="X70" s="117"/>
      <c r="Y70" s="117"/>
      <c r="Z70" s="100"/>
      <c r="AA70" s="100"/>
      <c r="AB70" s="100"/>
      <c r="AC70" s="101"/>
      <c r="AD70" s="52"/>
      <c r="AE70" s="53"/>
      <c r="AF70" s="54"/>
      <c r="AG70" s="117"/>
      <c r="AH70" s="117"/>
      <c r="AI70" s="104"/>
      <c r="AJ70" s="104"/>
      <c r="AK70" s="104"/>
      <c r="AL70" s="105"/>
    </row>
    <row r="71" ht="12.75" customHeight="1">
      <c r="C71" s="9"/>
      <c r="D71" s="5"/>
      <c r="E71" s="5"/>
      <c r="F71" s="5"/>
      <c r="G71" s="5"/>
      <c r="H71" s="5"/>
      <c r="I71" s="5"/>
      <c r="J71" s="5"/>
      <c r="K71" s="10"/>
      <c r="L71" s="9"/>
      <c r="M71" s="5"/>
      <c r="N71" s="5"/>
      <c r="O71" s="5"/>
      <c r="P71" s="5"/>
      <c r="Q71" s="5"/>
      <c r="R71" s="5"/>
      <c r="S71" s="5"/>
      <c r="T71" s="10"/>
      <c r="U71" s="98"/>
      <c r="V71" s="100"/>
      <c r="W71" s="100"/>
      <c r="X71" s="100"/>
      <c r="Y71" s="100"/>
      <c r="Z71" s="100"/>
      <c r="AA71" s="100"/>
      <c r="AB71" s="100"/>
      <c r="AC71" s="101"/>
      <c r="AD71" s="102"/>
      <c r="AE71" s="104"/>
      <c r="AF71" s="104"/>
      <c r="AG71" s="104"/>
      <c r="AH71" s="104"/>
      <c r="AI71" s="104"/>
      <c r="AJ71" s="104"/>
      <c r="AK71" s="104"/>
      <c r="AL71" s="105"/>
    </row>
    <row r="72" ht="12.75" customHeight="1">
      <c r="C72" s="9"/>
      <c r="D72" s="5"/>
      <c r="E72" s="5"/>
      <c r="F72" s="5"/>
      <c r="G72" s="5"/>
      <c r="H72" s="5"/>
      <c r="I72" s="5"/>
      <c r="J72" s="5"/>
      <c r="K72" s="10"/>
      <c r="L72" s="9"/>
      <c r="M72" s="5"/>
      <c r="N72" s="5"/>
      <c r="O72" s="5"/>
      <c r="P72" s="5"/>
      <c r="Q72" s="5"/>
      <c r="R72" s="5"/>
      <c r="S72" s="5"/>
      <c r="T72" s="10"/>
      <c r="U72" s="98"/>
      <c r="V72" s="100"/>
      <c r="W72" s="100"/>
      <c r="X72" s="100"/>
      <c r="Y72" s="100"/>
      <c r="Z72" s="100"/>
      <c r="AA72" s="100"/>
      <c r="AB72" s="100"/>
      <c r="AC72" s="101"/>
      <c r="AD72" s="102"/>
      <c r="AE72" s="104"/>
      <c r="AF72" s="104"/>
      <c r="AG72" s="104"/>
      <c r="AH72" s="104"/>
      <c r="AI72" s="104"/>
      <c r="AJ72" s="104"/>
      <c r="AK72" s="104"/>
      <c r="AL72" s="105"/>
    </row>
    <row r="73" ht="12.75" customHeight="1">
      <c r="C73" s="9"/>
      <c r="D73" s="5"/>
      <c r="E73" s="5"/>
      <c r="F73" s="5"/>
      <c r="G73" s="5"/>
      <c r="H73" s="5"/>
      <c r="I73" s="5"/>
      <c r="J73" s="5"/>
      <c r="K73" s="10"/>
      <c r="L73" s="9"/>
      <c r="M73" s="5"/>
      <c r="N73" s="5"/>
      <c r="O73" s="5"/>
      <c r="P73" s="5"/>
      <c r="Q73" s="5"/>
      <c r="R73" s="5"/>
      <c r="S73" s="5"/>
      <c r="T73" s="10"/>
      <c r="U73" s="98"/>
      <c r="V73" s="100"/>
      <c r="W73" s="100"/>
      <c r="X73" s="100"/>
      <c r="Y73" s="100"/>
      <c r="Z73" s="100"/>
      <c r="AA73" s="100"/>
      <c r="AB73" s="100"/>
      <c r="AC73" s="101"/>
      <c r="AD73" s="102"/>
      <c r="AE73" s="104"/>
      <c r="AF73" s="104"/>
      <c r="AG73" s="104"/>
      <c r="AH73" s="104"/>
      <c r="AI73" s="104"/>
      <c r="AJ73" s="104"/>
      <c r="AK73" s="104"/>
      <c r="AL73" s="105"/>
    </row>
    <row r="74" ht="12.75" customHeight="1">
      <c r="C74" s="9"/>
      <c r="D74" s="5"/>
      <c r="E74" s="5"/>
      <c r="F74" s="5"/>
      <c r="G74" s="5"/>
      <c r="H74" s="5"/>
      <c r="I74" s="5"/>
      <c r="J74" s="5"/>
      <c r="K74" s="10"/>
      <c r="L74" s="9"/>
      <c r="M74" s="5"/>
      <c r="N74" s="5"/>
      <c r="O74" s="5"/>
      <c r="P74" s="5"/>
      <c r="Q74" s="5"/>
      <c r="R74" s="5"/>
      <c r="S74" s="5"/>
      <c r="T74" s="10"/>
      <c r="U74" s="98"/>
      <c r="V74" s="100"/>
      <c r="W74" s="100"/>
      <c r="X74" s="100"/>
      <c r="Y74" s="100"/>
      <c r="Z74" s="100"/>
      <c r="AA74" s="100"/>
      <c r="AB74" s="100"/>
      <c r="AC74" s="101"/>
      <c r="AD74" s="102"/>
      <c r="AE74" s="104"/>
      <c r="AF74" s="104"/>
      <c r="AG74" s="104"/>
      <c r="AH74" s="104"/>
      <c r="AI74" s="104"/>
      <c r="AJ74" s="104"/>
      <c r="AK74" s="104"/>
      <c r="AL74" s="105"/>
    </row>
    <row r="75" ht="12.75" customHeight="1">
      <c r="C75" s="9"/>
      <c r="D75" s="5"/>
      <c r="E75" s="5"/>
      <c r="F75" s="5"/>
      <c r="G75" s="5"/>
      <c r="H75" s="5"/>
      <c r="I75" s="5"/>
      <c r="J75" s="5"/>
      <c r="K75" s="10"/>
      <c r="L75" s="9"/>
      <c r="M75" s="5"/>
      <c r="N75" s="5"/>
      <c r="O75" s="5"/>
      <c r="P75" s="5"/>
      <c r="Q75" s="5"/>
      <c r="R75" s="5"/>
      <c r="S75" s="5"/>
      <c r="T75" s="10"/>
      <c r="U75" s="98"/>
      <c r="V75" s="100"/>
      <c r="W75" s="100"/>
      <c r="X75" s="100"/>
      <c r="Y75" s="100"/>
      <c r="Z75" s="100"/>
      <c r="AA75" s="100"/>
      <c r="AB75" s="100"/>
      <c r="AC75" s="101"/>
      <c r="AD75" s="102"/>
      <c r="AE75" s="104"/>
      <c r="AF75" s="104"/>
      <c r="AG75" s="104"/>
      <c r="AH75" s="104"/>
      <c r="AI75" s="104"/>
      <c r="AJ75" s="104"/>
      <c r="AK75" s="104"/>
      <c r="AL75" s="105"/>
    </row>
    <row r="76" ht="12.75" customHeight="1">
      <c r="C76" s="11"/>
      <c r="D76" s="12"/>
      <c r="E76" s="12"/>
      <c r="F76" s="12"/>
      <c r="G76" s="12"/>
      <c r="H76" s="12"/>
      <c r="I76" s="12"/>
      <c r="J76" s="12"/>
      <c r="K76" s="118" t="str">
        <f>IFERROR(VLOOKUP('日付'!$E$2-WEEKDAY('日付'!$E$2,2)+4,'祝日一覧'!$A:$B,2,false),"")</f>
        <v>昭和の日</v>
      </c>
      <c r="L76" s="11"/>
      <c r="M76" s="12"/>
      <c r="N76" s="12"/>
      <c r="O76" s="12"/>
      <c r="P76" s="12"/>
      <c r="Q76" s="12"/>
      <c r="R76" s="12"/>
      <c r="S76" s="12"/>
      <c r="T76" s="118" t="str">
        <f>IFERROR(VLOOKUP('日付'!$E$2-WEEKDAY('日付'!$E$2,2)+5,'祝日一覧'!$A:$B,2,false),"")</f>
        <v/>
      </c>
      <c r="U76" s="106"/>
      <c r="V76" s="107"/>
      <c r="W76" s="107"/>
      <c r="X76" s="107"/>
      <c r="Y76" s="107"/>
      <c r="Z76" s="107"/>
      <c r="AA76" s="107"/>
      <c r="AB76" s="107"/>
      <c r="AC76" s="119" t="str">
        <f>IFERROR(VLOOKUP('日付'!$E$2-WEEKDAY('日付'!$E$2,2)+6,'祝日一覧'!$A:$B,2,false),"")</f>
        <v/>
      </c>
      <c r="AD76" s="109"/>
      <c r="AE76" s="110"/>
      <c r="AF76" s="110"/>
      <c r="AG76" s="110"/>
      <c r="AH76" s="110"/>
      <c r="AI76" s="110"/>
      <c r="AJ76" s="110"/>
      <c r="AK76" s="110"/>
      <c r="AL76" s="120" t="str">
        <f>IFERROR(VLOOKUP('日付'!$E$2-WEEKDAY('日付'!$E$2,2)+7,'祝日一覧'!$A:$B,2,false),"")</f>
        <v/>
      </c>
    </row>
    <row r="77" ht="12.75" customHeight="1">
      <c r="C77" s="112">
        <f>DAY('日付'!$E$2-WEEKDAY('日付'!$E$2,2)+11)</f>
        <v>6</v>
      </c>
      <c r="D77" s="40"/>
      <c r="E77" s="88"/>
      <c r="F77" s="113"/>
      <c r="G77" s="113"/>
      <c r="H77" s="5"/>
      <c r="I77" s="5"/>
      <c r="J77" s="5"/>
      <c r="K77" s="10"/>
      <c r="L77" s="112">
        <f>DAY('日付'!$E$2-WEEKDAY('日付'!$E$2,2)+12)</f>
        <v>7</v>
      </c>
      <c r="M77" s="40"/>
      <c r="N77" s="88"/>
      <c r="O77" s="113"/>
      <c r="P77" s="113"/>
      <c r="Q77" s="5"/>
      <c r="R77" s="5"/>
      <c r="S77" s="5"/>
      <c r="T77" s="10"/>
      <c r="U77" s="114">
        <f>DAY('日付'!$E$2-WEEKDAY('日付'!$E$2,2)+13)</f>
        <v>8</v>
      </c>
      <c r="V77" s="40"/>
      <c r="W77" s="88"/>
      <c r="X77" s="113"/>
      <c r="Y77" s="113"/>
      <c r="Z77" s="100"/>
      <c r="AA77" s="100"/>
      <c r="AB77" s="100"/>
      <c r="AC77" s="101"/>
      <c r="AD77" s="115">
        <f>DAY('日付'!$E$2-WEEKDAY('日付'!$E$2,2)+14)</f>
        <v>9</v>
      </c>
      <c r="AE77" s="40"/>
      <c r="AF77" s="88"/>
      <c r="AG77" s="113"/>
      <c r="AH77" s="113"/>
      <c r="AI77" s="104"/>
      <c r="AJ77" s="104"/>
      <c r="AK77" s="104"/>
      <c r="AL77" s="105"/>
    </row>
    <row r="78" ht="12.75" customHeight="1">
      <c r="C78" s="44"/>
      <c r="E78" s="51"/>
      <c r="F78" s="116"/>
      <c r="G78" s="116"/>
      <c r="H78" s="5"/>
      <c r="I78" s="5"/>
      <c r="J78" s="5"/>
      <c r="K78" s="10"/>
      <c r="L78" s="44"/>
      <c r="N78" s="51"/>
      <c r="O78" s="116"/>
      <c r="P78" s="116"/>
      <c r="Q78" s="5"/>
      <c r="R78" s="5"/>
      <c r="S78" s="5"/>
      <c r="T78" s="10"/>
      <c r="U78" s="44"/>
      <c r="W78" s="51"/>
      <c r="X78" s="116"/>
      <c r="Y78" s="116"/>
      <c r="Z78" s="100"/>
      <c r="AA78" s="100"/>
      <c r="AB78" s="100"/>
      <c r="AC78" s="101"/>
      <c r="AD78" s="44"/>
      <c r="AF78" s="51"/>
      <c r="AG78" s="116"/>
      <c r="AH78" s="116"/>
      <c r="AI78" s="104"/>
      <c r="AJ78" s="104"/>
      <c r="AK78" s="104"/>
      <c r="AL78" s="105"/>
    </row>
    <row r="79" ht="12.75" customHeight="1">
      <c r="C79" s="52"/>
      <c r="D79" s="53"/>
      <c r="E79" s="54"/>
      <c r="F79" s="117"/>
      <c r="G79" s="117"/>
      <c r="H79" s="5"/>
      <c r="I79" s="5"/>
      <c r="J79" s="5"/>
      <c r="K79" s="10"/>
      <c r="L79" s="52"/>
      <c r="M79" s="53"/>
      <c r="N79" s="54"/>
      <c r="O79" s="117"/>
      <c r="P79" s="117"/>
      <c r="Q79" s="5"/>
      <c r="R79" s="5"/>
      <c r="S79" s="5"/>
      <c r="T79" s="10"/>
      <c r="U79" s="52"/>
      <c r="V79" s="53"/>
      <c r="W79" s="54"/>
      <c r="X79" s="117"/>
      <c r="Y79" s="117"/>
      <c r="Z79" s="100"/>
      <c r="AA79" s="100"/>
      <c r="AB79" s="100"/>
      <c r="AC79" s="101"/>
      <c r="AD79" s="52"/>
      <c r="AE79" s="53"/>
      <c r="AF79" s="54"/>
      <c r="AG79" s="117"/>
      <c r="AH79" s="117"/>
      <c r="AI79" s="104"/>
      <c r="AJ79" s="104"/>
      <c r="AK79" s="104"/>
      <c r="AL79" s="105"/>
    </row>
    <row r="80" ht="12.75" customHeight="1">
      <c r="C80" s="9"/>
      <c r="D80" s="5"/>
      <c r="E80" s="5"/>
      <c r="F80" s="5"/>
      <c r="G80" s="5"/>
      <c r="H80" s="5"/>
      <c r="I80" s="5"/>
      <c r="J80" s="5"/>
      <c r="K80" s="10"/>
      <c r="L80" s="9"/>
      <c r="M80" s="5"/>
      <c r="N80" s="5"/>
      <c r="O80" s="5"/>
      <c r="P80" s="5"/>
      <c r="Q80" s="5"/>
      <c r="R80" s="5"/>
      <c r="S80" s="5"/>
      <c r="T80" s="10"/>
      <c r="U80" s="98"/>
      <c r="V80" s="100"/>
      <c r="W80" s="100"/>
      <c r="X80" s="100"/>
      <c r="Y80" s="100"/>
      <c r="Z80" s="100"/>
      <c r="AA80" s="100"/>
      <c r="AB80" s="100"/>
      <c r="AC80" s="101"/>
      <c r="AD80" s="102"/>
      <c r="AE80" s="104"/>
      <c r="AF80" s="104"/>
      <c r="AG80" s="104"/>
      <c r="AH80" s="104"/>
      <c r="AI80" s="104"/>
      <c r="AJ80" s="104"/>
      <c r="AK80" s="104"/>
      <c r="AL80" s="105"/>
    </row>
    <row r="81" ht="12.75" customHeight="1">
      <c r="C81" s="9"/>
      <c r="D81" s="5"/>
      <c r="E81" s="5"/>
      <c r="F81" s="5"/>
      <c r="G81" s="5"/>
      <c r="H81" s="5"/>
      <c r="I81" s="5"/>
      <c r="J81" s="5"/>
      <c r="K81" s="10"/>
      <c r="L81" s="9"/>
      <c r="M81" s="5"/>
      <c r="N81" s="5"/>
      <c r="O81" s="5"/>
      <c r="P81" s="5"/>
      <c r="Q81" s="5"/>
      <c r="R81" s="5"/>
      <c r="S81" s="5"/>
      <c r="T81" s="10"/>
      <c r="U81" s="98"/>
      <c r="V81" s="100"/>
      <c r="W81" s="100"/>
      <c r="X81" s="100"/>
      <c r="Y81" s="100"/>
      <c r="Z81" s="100"/>
      <c r="AA81" s="100"/>
      <c r="AB81" s="100"/>
      <c r="AC81" s="101"/>
      <c r="AD81" s="102"/>
      <c r="AE81" s="104"/>
      <c r="AF81" s="104"/>
      <c r="AG81" s="104"/>
      <c r="AH81" s="104"/>
      <c r="AI81" s="104"/>
      <c r="AJ81" s="104"/>
      <c r="AK81" s="104"/>
      <c r="AL81" s="105"/>
    </row>
    <row r="82" ht="12.75" customHeight="1">
      <c r="C82" s="9"/>
      <c r="D82" s="5"/>
      <c r="E82" s="5"/>
      <c r="F82" s="5"/>
      <c r="G82" s="5"/>
      <c r="H82" s="5"/>
      <c r="I82" s="5"/>
      <c r="J82" s="5"/>
      <c r="K82" s="10"/>
      <c r="L82" s="9"/>
      <c r="M82" s="5"/>
      <c r="N82" s="5"/>
      <c r="O82" s="5"/>
      <c r="P82" s="5"/>
      <c r="Q82" s="5"/>
      <c r="R82" s="5"/>
      <c r="S82" s="5"/>
      <c r="T82" s="10"/>
      <c r="U82" s="98"/>
      <c r="V82" s="100"/>
      <c r="W82" s="100"/>
      <c r="X82" s="100"/>
      <c r="Y82" s="100"/>
      <c r="Z82" s="100"/>
      <c r="AA82" s="100"/>
      <c r="AB82" s="100"/>
      <c r="AC82" s="101"/>
      <c r="AD82" s="102"/>
      <c r="AE82" s="104"/>
      <c r="AF82" s="104"/>
      <c r="AG82" s="104"/>
      <c r="AH82" s="104"/>
      <c r="AI82" s="104"/>
      <c r="AJ82" s="104"/>
      <c r="AK82" s="104"/>
      <c r="AL82" s="105"/>
    </row>
    <row r="83" ht="12.75" customHeight="1">
      <c r="C83" s="9"/>
      <c r="D83" s="5"/>
      <c r="E83" s="5"/>
      <c r="F83" s="5"/>
      <c r="G83" s="5"/>
      <c r="H83" s="5"/>
      <c r="I83" s="5"/>
      <c r="J83" s="5"/>
      <c r="K83" s="10"/>
      <c r="L83" s="9"/>
      <c r="M83" s="5"/>
      <c r="N83" s="5"/>
      <c r="O83" s="5"/>
      <c r="P83" s="5"/>
      <c r="Q83" s="5"/>
      <c r="R83" s="5"/>
      <c r="S83" s="5"/>
      <c r="T83" s="10"/>
      <c r="U83" s="98"/>
      <c r="V83" s="100"/>
      <c r="W83" s="100"/>
      <c r="X83" s="100"/>
      <c r="Y83" s="100"/>
      <c r="Z83" s="100"/>
      <c r="AA83" s="100"/>
      <c r="AB83" s="100"/>
      <c r="AC83" s="101"/>
      <c r="AD83" s="102"/>
      <c r="AE83" s="104"/>
      <c r="AF83" s="104"/>
      <c r="AG83" s="104"/>
      <c r="AH83" s="104"/>
      <c r="AI83" s="104"/>
      <c r="AJ83" s="104"/>
      <c r="AK83" s="104"/>
      <c r="AL83" s="105"/>
    </row>
    <row r="84" ht="12.75" customHeight="1">
      <c r="C84" s="9"/>
      <c r="D84" s="5"/>
      <c r="E84" s="5"/>
      <c r="F84" s="5"/>
      <c r="G84" s="5"/>
      <c r="H84" s="5"/>
      <c r="I84" s="5"/>
      <c r="J84" s="5"/>
      <c r="K84" s="10"/>
      <c r="L84" s="9"/>
      <c r="M84" s="5"/>
      <c r="N84" s="5"/>
      <c r="O84" s="5"/>
      <c r="P84" s="5"/>
      <c r="Q84" s="5"/>
      <c r="R84" s="5"/>
      <c r="S84" s="5"/>
      <c r="T84" s="10"/>
      <c r="U84" s="98"/>
      <c r="V84" s="100"/>
      <c r="W84" s="100"/>
      <c r="X84" s="100"/>
      <c r="Y84" s="100"/>
      <c r="Z84" s="100"/>
      <c r="AA84" s="100"/>
      <c r="AB84" s="100"/>
      <c r="AC84" s="101"/>
      <c r="AD84" s="102"/>
      <c r="AE84" s="104"/>
      <c r="AF84" s="104"/>
      <c r="AG84" s="104"/>
      <c r="AH84" s="104"/>
      <c r="AI84" s="104"/>
      <c r="AJ84" s="104"/>
      <c r="AK84" s="104"/>
      <c r="AL84" s="105"/>
    </row>
    <row r="85" ht="12.75" customHeight="1">
      <c r="C85" s="11"/>
      <c r="D85" s="12"/>
      <c r="E85" s="12"/>
      <c r="F85" s="12"/>
      <c r="G85" s="12"/>
      <c r="H85" s="12"/>
      <c r="I85" s="12"/>
      <c r="J85" s="12"/>
      <c r="K85" s="118" t="str">
        <f>IFERROR(VLOOKUP('日付'!$E$2-WEEKDAY('日付'!$E$2,2)+11,'祝日一覧'!$A:$B,2,false),"")</f>
        <v/>
      </c>
      <c r="L85" s="11"/>
      <c r="M85" s="12"/>
      <c r="N85" s="12"/>
      <c r="O85" s="12"/>
      <c r="P85" s="12"/>
      <c r="Q85" s="12"/>
      <c r="R85" s="12"/>
      <c r="S85" s="12"/>
      <c r="T85" s="118" t="str">
        <f>IFERROR(VLOOKUP('日付'!$E$2-WEEKDAY('日付'!$E$2,2)+12,'祝日一覧'!$A:$B,2,false),"")</f>
        <v/>
      </c>
      <c r="U85" s="106"/>
      <c r="V85" s="107"/>
      <c r="W85" s="107"/>
      <c r="X85" s="107"/>
      <c r="Y85" s="107"/>
      <c r="Z85" s="107"/>
      <c r="AA85" s="107"/>
      <c r="AB85" s="107"/>
      <c r="AC85" s="119" t="str">
        <f>IFERROR(VLOOKUP('日付'!$E$2-WEEKDAY('日付'!$E$2,2)+13,'祝日一覧'!$A:$B,2,false),"")</f>
        <v/>
      </c>
      <c r="AD85" s="109"/>
      <c r="AE85" s="110"/>
      <c r="AF85" s="110"/>
      <c r="AG85" s="110"/>
      <c r="AH85" s="110"/>
      <c r="AI85" s="110"/>
      <c r="AJ85" s="110"/>
      <c r="AK85" s="110"/>
      <c r="AL85" s="120" t="str">
        <f>IFERROR(VLOOKUP('日付'!$E$2-WEEKDAY('日付'!$E$2,2)+14,'祝日一覧'!$A:$B,2,false),"")</f>
        <v/>
      </c>
    </row>
    <row r="86" ht="12.75" customHeight="1">
      <c r="C86" s="112">
        <f>DAY('日付'!$E$2-WEEKDAY('日付'!$E$2,2)+18)</f>
        <v>13</v>
      </c>
      <c r="D86" s="40"/>
      <c r="E86" s="88"/>
      <c r="F86" s="113"/>
      <c r="G86" s="113"/>
      <c r="H86" s="5"/>
      <c r="I86" s="5"/>
      <c r="J86" s="5"/>
      <c r="K86" s="10"/>
      <c r="L86" s="112">
        <f>DAY('日付'!$E$2-WEEKDAY('日付'!$E$2,2)+19)</f>
        <v>14</v>
      </c>
      <c r="M86" s="40"/>
      <c r="N86" s="88"/>
      <c r="O86" s="113"/>
      <c r="P86" s="113"/>
      <c r="Q86" s="5"/>
      <c r="R86" s="5"/>
      <c r="S86" s="5"/>
      <c r="T86" s="10"/>
      <c r="U86" s="114">
        <f>DAY('日付'!$E$2-WEEKDAY('日付'!$E$2,2)+20)</f>
        <v>15</v>
      </c>
      <c r="V86" s="40"/>
      <c r="W86" s="88"/>
      <c r="X86" s="113"/>
      <c r="Y86" s="113"/>
      <c r="Z86" s="100"/>
      <c r="AA86" s="100"/>
      <c r="AB86" s="100"/>
      <c r="AC86" s="101"/>
      <c r="AD86" s="115">
        <f>DAY('日付'!$E$2-WEEKDAY('日付'!$E$2,2)+21)</f>
        <v>16</v>
      </c>
      <c r="AE86" s="40"/>
      <c r="AF86" s="88"/>
      <c r="AG86" s="113"/>
      <c r="AH86" s="113"/>
      <c r="AI86" s="104"/>
      <c r="AJ86" s="104"/>
      <c r="AK86" s="104"/>
      <c r="AL86" s="105"/>
    </row>
    <row r="87" ht="12.75" customHeight="1">
      <c r="C87" s="44"/>
      <c r="E87" s="51"/>
      <c r="F87" s="116"/>
      <c r="G87" s="116"/>
      <c r="H87" s="5"/>
      <c r="I87" s="5"/>
      <c r="J87" s="5"/>
      <c r="K87" s="10"/>
      <c r="L87" s="44"/>
      <c r="N87" s="51"/>
      <c r="O87" s="116"/>
      <c r="P87" s="116"/>
      <c r="Q87" s="5"/>
      <c r="R87" s="5"/>
      <c r="S87" s="5"/>
      <c r="T87" s="10"/>
      <c r="U87" s="44"/>
      <c r="W87" s="51"/>
      <c r="X87" s="116"/>
      <c r="Y87" s="116"/>
      <c r="Z87" s="100"/>
      <c r="AA87" s="100"/>
      <c r="AB87" s="100"/>
      <c r="AC87" s="101"/>
      <c r="AD87" s="44"/>
      <c r="AF87" s="51"/>
      <c r="AG87" s="116"/>
      <c r="AH87" s="116"/>
      <c r="AI87" s="104"/>
      <c r="AJ87" s="104"/>
      <c r="AK87" s="104"/>
      <c r="AL87" s="105"/>
    </row>
    <row r="88" ht="12.75" customHeight="1">
      <c r="C88" s="52"/>
      <c r="D88" s="53"/>
      <c r="E88" s="54"/>
      <c r="F88" s="117"/>
      <c r="G88" s="117"/>
      <c r="H88" s="5"/>
      <c r="I88" s="5"/>
      <c r="J88" s="5"/>
      <c r="K88" s="10"/>
      <c r="L88" s="52"/>
      <c r="M88" s="53"/>
      <c r="N88" s="54"/>
      <c r="O88" s="117"/>
      <c r="P88" s="117"/>
      <c r="Q88" s="5"/>
      <c r="R88" s="5"/>
      <c r="S88" s="5"/>
      <c r="T88" s="10"/>
      <c r="U88" s="52"/>
      <c r="V88" s="53"/>
      <c r="W88" s="54"/>
      <c r="X88" s="117"/>
      <c r="Y88" s="117"/>
      <c r="Z88" s="100"/>
      <c r="AA88" s="100"/>
      <c r="AB88" s="100"/>
      <c r="AC88" s="101"/>
      <c r="AD88" s="52"/>
      <c r="AE88" s="53"/>
      <c r="AF88" s="54"/>
      <c r="AG88" s="117"/>
      <c r="AH88" s="117"/>
      <c r="AI88" s="104"/>
      <c r="AJ88" s="104"/>
      <c r="AK88" s="104"/>
      <c r="AL88" s="105"/>
    </row>
    <row r="89" ht="12.75" customHeight="1">
      <c r="C89" s="9"/>
      <c r="D89" s="5"/>
      <c r="E89" s="5"/>
      <c r="F89" s="5"/>
      <c r="G89" s="5"/>
      <c r="H89" s="5"/>
      <c r="I89" s="5"/>
      <c r="J89" s="5"/>
      <c r="K89" s="10"/>
      <c r="L89" s="9"/>
      <c r="M89" s="5"/>
      <c r="N89" s="5"/>
      <c r="O89" s="5"/>
      <c r="P89" s="5"/>
      <c r="Q89" s="5"/>
      <c r="R89" s="5"/>
      <c r="S89" s="5"/>
      <c r="T89" s="10"/>
      <c r="U89" s="98"/>
      <c r="V89" s="100"/>
      <c r="W89" s="100"/>
      <c r="X89" s="100"/>
      <c r="Y89" s="100"/>
      <c r="Z89" s="100"/>
      <c r="AA89" s="100"/>
      <c r="AB89" s="100"/>
      <c r="AC89" s="101"/>
      <c r="AD89" s="102"/>
      <c r="AE89" s="104"/>
      <c r="AF89" s="104"/>
      <c r="AG89" s="104"/>
      <c r="AH89" s="104"/>
      <c r="AI89" s="104"/>
      <c r="AJ89" s="104"/>
      <c r="AK89" s="104"/>
      <c r="AL89" s="105"/>
    </row>
    <row r="90" ht="12.75" customHeight="1">
      <c r="C90" s="9"/>
      <c r="D90" s="5"/>
      <c r="E90" s="5"/>
      <c r="F90" s="5"/>
      <c r="G90" s="5"/>
      <c r="H90" s="5"/>
      <c r="I90" s="5"/>
      <c r="J90" s="5"/>
      <c r="K90" s="10"/>
      <c r="L90" s="9"/>
      <c r="M90" s="5"/>
      <c r="N90" s="5"/>
      <c r="O90" s="5"/>
      <c r="P90" s="5"/>
      <c r="Q90" s="5"/>
      <c r="R90" s="5"/>
      <c r="S90" s="5"/>
      <c r="T90" s="10"/>
      <c r="U90" s="98"/>
      <c r="V90" s="100"/>
      <c r="W90" s="100"/>
      <c r="X90" s="100"/>
      <c r="Y90" s="100"/>
      <c r="Z90" s="100"/>
      <c r="AA90" s="100"/>
      <c r="AB90" s="100"/>
      <c r="AC90" s="101"/>
      <c r="AD90" s="102"/>
      <c r="AE90" s="104"/>
      <c r="AF90" s="104"/>
      <c r="AG90" s="104"/>
      <c r="AH90" s="104"/>
      <c r="AI90" s="104"/>
      <c r="AJ90" s="104"/>
      <c r="AK90" s="104"/>
      <c r="AL90" s="105"/>
    </row>
    <row r="91" ht="12.75" customHeight="1">
      <c r="C91" s="9"/>
      <c r="D91" s="5"/>
      <c r="E91" s="5"/>
      <c r="F91" s="5"/>
      <c r="G91" s="5"/>
      <c r="H91" s="5"/>
      <c r="I91" s="5"/>
      <c r="J91" s="5"/>
      <c r="K91" s="10"/>
      <c r="L91" s="9"/>
      <c r="M91" s="5"/>
      <c r="N91" s="5"/>
      <c r="O91" s="5"/>
      <c r="P91" s="5"/>
      <c r="Q91" s="5"/>
      <c r="R91" s="5"/>
      <c r="S91" s="5"/>
      <c r="T91" s="10"/>
      <c r="U91" s="98"/>
      <c r="V91" s="100"/>
      <c r="W91" s="100"/>
      <c r="X91" s="100"/>
      <c r="Y91" s="100"/>
      <c r="Z91" s="100"/>
      <c r="AA91" s="100"/>
      <c r="AB91" s="100"/>
      <c r="AC91" s="101"/>
      <c r="AD91" s="102"/>
      <c r="AE91" s="104"/>
      <c r="AF91" s="104"/>
      <c r="AG91" s="104"/>
      <c r="AH91" s="104"/>
      <c r="AI91" s="104"/>
      <c r="AJ91" s="104"/>
      <c r="AK91" s="104"/>
      <c r="AL91" s="105"/>
    </row>
    <row r="92" ht="12.75" customHeight="1">
      <c r="C92" s="9"/>
      <c r="D92" s="5"/>
      <c r="E92" s="5"/>
      <c r="F92" s="5"/>
      <c r="G92" s="5"/>
      <c r="H92" s="5"/>
      <c r="I92" s="5"/>
      <c r="J92" s="5"/>
      <c r="K92" s="10"/>
      <c r="L92" s="9"/>
      <c r="M92" s="5"/>
      <c r="N92" s="5"/>
      <c r="O92" s="5"/>
      <c r="P92" s="5"/>
      <c r="Q92" s="5"/>
      <c r="R92" s="5"/>
      <c r="S92" s="5"/>
      <c r="T92" s="10"/>
      <c r="U92" s="98"/>
      <c r="V92" s="100"/>
      <c r="W92" s="100"/>
      <c r="X92" s="100"/>
      <c r="Y92" s="100"/>
      <c r="Z92" s="100"/>
      <c r="AA92" s="100"/>
      <c r="AB92" s="100"/>
      <c r="AC92" s="101"/>
      <c r="AD92" s="102"/>
      <c r="AE92" s="104"/>
      <c r="AF92" s="104"/>
      <c r="AG92" s="104"/>
      <c r="AH92" s="104"/>
      <c r="AI92" s="104"/>
      <c r="AJ92" s="104"/>
      <c r="AK92" s="104"/>
      <c r="AL92" s="105"/>
    </row>
    <row r="93" ht="12.75" customHeight="1">
      <c r="C93" s="9"/>
      <c r="D93" s="5"/>
      <c r="E93" s="5"/>
      <c r="F93" s="5"/>
      <c r="G93" s="5"/>
      <c r="H93" s="5"/>
      <c r="I93" s="5"/>
      <c r="J93" s="5"/>
      <c r="K93" s="10"/>
      <c r="L93" s="9"/>
      <c r="M93" s="5"/>
      <c r="N93" s="5"/>
      <c r="O93" s="5"/>
      <c r="P93" s="5"/>
      <c r="Q93" s="5"/>
      <c r="R93" s="5"/>
      <c r="S93" s="5"/>
      <c r="T93" s="10"/>
      <c r="U93" s="98"/>
      <c r="V93" s="100"/>
      <c r="W93" s="100"/>
      <c r="X93" s="100"/>
      <c r="Y93" s="100"/>
      <c r="Z93" s="100"/>
      <c r="AA93" s="100"/>
      <c r="AB93" s="100"/>
      <c r="AC93" s="101"/>
      <c r="AD93" s="102"/>
      <c r="AE93" s="104"/>
      <c r="AF93" s="104"/>
      <c r="AG93" s="104"/>
      <c r="AH93" s="104"/>
      <c r="AI93" s="104"/>
      <c r="AJ93" s="104"/>
      <c r="AK93" s="104"/>
      <c r="AL93" s="105"/>
    </row>
    <row r="94" ht="12.75" customHeight="1">
      <c r="C94" s="11"/>
      <c r="D94" s="12"/>
      <c r="E94" s="12"/>
      <c r="F94" s="12"/>
      <c r="G94" s="12"/>
      <c r="H94" s="12"/>
      <c r="I94" s="12"/>
      <c r="J94" s="12"/>
      <c r="K94" s="118" t="str">
        <f>IFERROR(VLOOKUP('日付'!$E$2-WEEKDAY('日付'!$E$2,2)+18,'祝日一覧'!$A:$B,2,false),"")</f>
        <v/>
      </c>
      <c r="L94" s="11"/>
      <c r="M94" s="12"/>
      <c r="N94" s="12"/>
      <c r="O94" s="12"/>
      <c r="P94" s="12"/>
      <c r="Q94" s="12"/>
      <c r="R94" s="12"/>
      <c r="S94" s="12"/>
      <c r="T94" s="118" t="str">
        <f>IFERROR(VLOOKUP('日付'!$E$2-WEEKDAY('日付'!$E$2,2)+19,'祝日一覧'!$A:$B,2,false),"")</f>
        <v/>
      </c>
      <c r="U94" s="106"/>
      <c r="V94" s="107"/>
      <c r="W94" s="107"/>
      <c r="X94" s="107"/>
      <c r="Y94" s="107"/>
      <c r="Z94" s="107"/>
      <c r="AA94" s="107"/>
      <c r="AB94" s="107"/>
      <c r="AC94" s="119" t="str">
        <f>IFERROR(VLOOKUP('日付'!$E$2-WEEKDAY('日付'!$E$2,2)+20,'祝日一覧'!$A:$B,2,false),"")</f>
        <v/>
      </c>
      <c r="AD94" s="109"/>
      <c r="AE94" s="110"/>
      <c r="AF94" s="110"/>
      <c r="AG94" s="110"/>
      <c r="AH94" s="110"/>
      <c r="AI94" s="110"/>
      <c r="AJ94" s="110"/>
      <c r="AK94" s="110"/>
      <c r="AL94" s="120" t="str">
        <f>IFERROR(VLOOKUP('日付'!$E$2-WEEKDAY('日付'!$E$2,2)+21,'祝日一覧'!$A:$B,2,false),"")</f>
        <v/>
      </c>
    </row>
    <row r="95" ht="12.75" customHeight="1">
      <c r="C95" s="112">
        <f>DAY('日付'!$E$2-WEEKDAY('日付'!$E$2,2)+25)</f>
        <v>20</v>
      </c>
      <c r="D95" s="40"/>
      <c r="E95" s="88"/>
      <c r="F95" s="113"/>
      <c r="G95" s="113"/>
      <c r="H95" s="5"/>
      <c r="I95" s="5"/>
      <c r="J95" s="5"/>
      <c r="K95" s="10"/>
      <c r="L95" s="112">
        <f>DAY('日付'!$E$2-WEEKDAY('日付'!$E$2,2)+26)</f>
        <v>21</v>
      </c>
      <c r="M95" s="40"/>
      <c r="N95" s="88"/>
      <c r="O95" s="113"/>
      <c r="P95" s="113"/>
      <c r="Q95" s="5"/>
      <c r="R95" s="5"/>
      <c r="S95" s="5"/>
      <c r="T95" s="10"/>
      <c r="U95" s="114">
        <f>DAY('日付'!$E$2-WEEKDAY('日付'!$E$2,2)+27)</f>
        <v>22</v>
      </c>
      <c r="V95" s="40"/>
      <c r="W95" s="88"/>
      <c r="X95" s="113"/>
      <c r="Y95" s="113"/>
      <c r="Z95" s="100"/>
      <c r="AA95" s="100"/>
      <c r="AB95" s="100"/>
      <c r="AC95" s="101"/>
      <c r="AD95" s="115">
        <f>DAY('日付'!$E$2-WEEKDAY('日付'!$E$2,2)+28)</f>
        <v>23</v>
      </c>
      <c r="AE95" s="40"/>
      <c r="AF95" s="88"/>
      <c r="AG95" s="113"/>
      <c r="AH95" s="113"/>
      <c r="AI95" s="104"/>
      <c r="AJ95" s="104"/>
      <c r="AK95" s="104"/>
      <c r="AL95" s="105"/>
    </row>
    <row r="96" ht="12.75" customHeight="1">
      <c r="C96" s="44"/>
      <c r="E96" s="51"/>
      <c r="F96" s="116"/>
      <c r="G96" s="116"/>
      <c r="H96" s="5"/>
      <c r="I96" s="5"/>
      <c r="J96" s="5"/>
      <c r="K96" s="10"/>
      <c r="L96" s="44"/>
      <c r="N96" s="51"/>
      <c r="O96" s="116"/>
      <c r="P96" s="116"/>
      <c r="Q96" s="5"/>
      <c r="R96" s="5"/>
      <c r="S96" s="5"/>
      <c r="T96" s="10"/>
      <c r="U96" s="44"/>
      <c r="W96" s="51"/>
      <c r="X96" s="116"/>
      <c r="Y96" s="116"/>
      <c r="Z96" s="100"/>
      <c r="AA96" s="100"/>
      <c r="AB96" s="100"/>
      <c r="AC96" s="101"/>
      <c r="AD96" s="44"/>
      <c r="AF96" s="51"/>
      <c r="AG96" s="116"/>
      <c r="AH96" s="116"/>
      <c r="AI96" s="104"/>
      <c r="AJ96" s="104"/>
      <c r="AK96" s="104"/>
      <c r="AL96" s="105"/>
    </row>
    <row r="97" ht="12.75" customHeight="1">
      <c r="C97" s="52"/>
      <c r="D97" s="53"/>
      <c r="E97" s="54"/>
      <c r="F97" s="117"/>
      <c r="G97" s="117"/>
      <c r="H97" s="5"/>
      <c r="I97" s="5"/>
      <c r="J97" s="5"/>
      <c r="K97" s="10"/>
      <c r="L97" s="52"/>
      <c r="M97" s="53"/>
      <c r="N97" s="54"/>
      <c r="O97" s="117"/>
      <c r="P97" s="117"/>
      <c r="Q97" s="5"/>
      <c r="R97" s="5"/>
      <c r="S97" s="5"/>
      <c r="T97" s="10"/>
      <c r="U97" s="52"/>
      <c r="V97" s="53"/>
      <c r="W97" s="54"/>
      <c r="X97" s="117"/>
      <c r="Y97" s="117"/>
      <c r="Z97" s="100"/>
      <c r="AA97" s="100"/>
      <c r="AB97" s="100"/>
      <c r="AC97" s="101"/>
      <c r="AD97" s="52"/>
      <c r="AE97" s="53"/>
      <c r="AF97" s="54"/>
      <c r="AG97" s="117"/>
      <c r="AH97" s="117"/>
      <c r="AI97" s="104"/>
      <c r="AJ97" s="104"/>
      <c r="AK97" s="104"/>
      <c r="AL97" s="105"/>
    </row>
    <row r="98" ht="12.75" customHeight="1">
      <c r="C98" s="9"/>
      <c r="D98" s="5"/>
      <c r="E98" s="5"/>
      <c r="F98" s="5"/>
      <c r="G98" s="5"/>
      <c r="H98" s="5"/>
      <c r="I98" s="5"/>
      <c r="J98" s="5"/>
      <c r="K98" s="10"/>
      <c r="L98" s="9"/>
      <c r="M98" s="5"/>
      <c r="N98" s="5"/>
      <c r="O98" s="5"/>
      <c r="P98" s="5"/>
      <c r="Q98" s="5"/>
      <c r="R98" s="5"/>
      <c r="S98" s="5"/>
      <c r="T98" s="10"/>
      <c r="U98" s="98"/>
      <c r="V98" s="100"/>
      <c r="W98" s="100"/>
      <c r="X98" s="100"/>
      <c r="Y98" s="100"/>
      <c r="Z98" s="100"/>
      <c r="AA98" s="100"/>
      <c r="AB98" s="100"/>
      <c r="AC98" s="101"/>
      <c r="AD98" s="102"/>
      <c r="AE98" s="104"/>
      <c r="AF98" s="104"/>
      <c r="AG98" s="104"/>
      <c r="AH98" s="104"/>
      <c r="AI98" s="104"/>
      <c r="AJ98" s="104"/>
      <c r="AK98" s="104"/>
      <c r="AL98" s="105"/>
    </row>
    <row r="99" ht="12.75" customHeight="1">
      <c r="C99" s="9"/>
      <c r="D99" s="5"/>
      <c r="E99" s="5"/>
      <c r="F99" s="5"/>
      <c r="G99" s="5"/>
      <c r="H99" s="5"/>
      <c r="I99" s="5"/>
      <c r="J99" s="5"/>
      <c r="K99" s="10"/>
      <c r="L99" s="9"/>
      <c r="M99" s="5"/>
      <c r="N99" s="5"/>
      <c r="O99" s="5"/>
      <c r="P99" s="5"/>
      <c r="Q99" s="5"/>
      <c r="R99" s="5"/>
      <c r="S99" s="5"/>
      <c r="T99" s="10"/>
      <c r="U99" s="98"/>
      <c r="V99" s="100"/>
      <c r="W99" s="100"/>
      <c r="X99" s="100"/>
      <c r="Y99" s="100"/>
      <c r="Z99" s="100"/>
      <c r="AA99" s="100"/>
      <c r="AB99" s="100"/>
      <c r="AC99" s="101"/>
      <c r="AD99" s="102"/>
      <c r="AE99" s="104"/>
      <c r="AF99" s="104"/>
      <c r="AG99" s="104"/>
      <c r="AH99" s="104"/>
      <c r="AI99" s="104"/>
      <c r="AJ99" s="104"/>
      <c r="AK99" s="104"/>
      <c r="AL99" s="105"/>
    </row>
    <row r="100" ht="12.75" customHeight="1">
      <c r="C100" s="9"/>
      <c r="D100" s="5"/>
      <c r="E100" s="5"/>
      <c r="F100" s="5"/>
      <c r="G100" s="5"/>
      <c r="H100" s="5"/>
      <c r="I100" s="5"/>
      <c r="J100" s="5"/>
      <c r="K100" s="10"/>
      <c r="L100" s="9"/>
      <c r="M100" s="5"/>
      <c r="N100" s="5"/>
      <c r="O100" s="5"/>
      <c r="P100" s="5"/>
      <c r="Q100" s="5"/>
      <c r="R100" s="5"/>
      <c r="S100" s="5"/>
      <c r="T100" s="10"/>
      <c r="U100" s="98"/>
      <c r="V100" s="100"/>
      <c r="W100" s="100"/>
      <c r="X100" s="100"/>
      <c r="Y100" s="100"/>
      <c r="Z100" s="100"/>
      <c r="AA100" s="100"/>
      <c r="AB100" s="100"/>
      <c r="AC100" s="101"/>
      <c r="AD100" s="102"/>
      <c r="AE100" s="104"/>
      <c r="AF100" s="104"/>
      <c r="AG100" s="104"/>
      <c r="AH100" s="104"/>
      <c r="AI100" s="104"/>
      <c r="AJ100" s="104"/>
      <c r="AK100" s="104"/>
      <c r="AL100" s="105"/>
    </row>
    <row r="101" ht="12.75" customHeight="1">
      <c r="C101" s="9"/>
      <c r="D101" s="5"/>
      <c r="E101" s="5"/>
      <c r="F101" s="5"/>
      <c r="G101" s="5"/>
      <c r="H101" s="5"/>
      <c r="I101" s="5"/>
      <c r="J101" s="5"/>
      <c r="K101" s="10"/>
      <c r="L101" s="9"/>
      <c r="M101" s="5"/>
      <c r="N101" s="5"/>
      <c r="O101" s="5"/>
      <c r="P101" s="5"/>
      <c r="Q101" s="5"/>
      <c r="R101" s="5"/>
      <c r="S101" s="5"/>
      <c r="T101" s="10"/>
      <c r="U101" s="98"/>
      <c r="V101" s="100"/>
      <c r="W101" s="100"/>
      <c r="X101" s="100"/>
      <c r="Y101" s="100"/>
      <c r="Z101" s="100"/>
      <c r="AA101" s="100"/>
      <c r="AB101" s="100"/>
      <c r="AC101" s="101"/>
      <c r="AD101" s="102"/>
      <c r="AE101" s="104"/>
      <c r="AF101" s="104"/>
      <c r="AG101" s="104"/>
      <c r="AH101" s="104"/>
      <c r="AI101" s="104"/>
      <c r="AJ101" s="104"/>
      <c r="AK101" s="104"/>
      <c r="AL101" s="105"/>
    </row>
    <row r="102" ht="12.75" customHeight="1">
      <c r="C102" s="9"/>
      <c r="D102" s="5"/>
      <c r="E102" s="5"/>
      <c r="F102" s="5"/>
      <c r="G102" s="5"/>
      <c r="H102" s="5"/>
      <c r="I102" s="5"/>
      <c r="J102" s="5"/>
      <c r="K102" s="10"/>
      <c r="L102" s="9"/>
      <c r="M102" s="5"/>
      <c r="N102" s="5"/>
      <c r="O102" s="5"/>
      <c r="P102" s="5"/>
      <c r="Q102" s="5"/>
      <c r="R102" s="5"/>
      <c r="S102" s="5"/>
      <c r="T102" s="10"/>
      <c r="U102" s="98"/>
      <c r="V102" s="100"/>
      <c r="W102" s="100"/>
      <c r="X102" s="100"/>
      <c r="Y102" s="100"/>
      <c r="Z102" s="100"/>
      <c r="AA102" s="100"/>
      <c r="AB102" s="100"/>
      <c r="AC102" s="101"/>
      <c r="AD102" s="102"/>
      <c r="AE102" s="104"/>
      <c r="AF102" s="104"/>
      <c r="AG102" s="104"/>
      <c r="AH102" s="104"/>
      <c r="AI102" s="104"/>
      <c r="AJ102" s="104"/>
      <c r="AK102" s="104"/>
      <c r="AL102" s="105"/>
    </row>
    <row r="103" ht="12.75" customHeight="1">
      <c r="C103" s="11"/>
      <c r="D103" s="12"/>
      <c r="E103" s="12"/>
      <c r="F103" s="12"/>
      <c r="G103" s="12"/>
      <c r="H103" s="12"/>
      <c r="I103" s="12"/>
      <c r="J103" s="12"/>
      <c r="K103" s="118" t="str">
        <f>IFERROR(VLOOKUP('日付'!$E$2-WEEKDAY('日付'!$E$2,2)+25,'祝日一覧'!$A:$B,2,false),"")</f>
        <v/>
      </c>
      <c r="L103" s="11"/>
      <c r="M103" s="12"/>
      <c r="N103" s="12"/>
      <c r="O103" s="12"/>
      <c r="P103" s="12"/>
      <c r="Q103" s="12"/>
      <c r="R103" s="12"/>
      <c r="S103" s="12"/>
      <c r="T103" s="118" t="str">
        <f>IFERROR(VLOOKUP('日付'!$E$2-WEEKDAY('日付'!$E$2,2)+26,'祝日一覧'!$A:$B,2,false),"")</f>
        <v/>
      </c>
      <c r="U103" s="106"/>
      <c r="V103" s="107"/>
      <c r="W103" s="107"/>
      <c r="X103" s="107"/>
      <c r="Y103" s="107"/>
      <c r="Z103" s="107"/>
      <c r="AA103" s="107"/>
      <c r="AB103" s="107"/>
      <c r="AC103" s="119" t="str">
        <f>IFERROR(VLOOKUP('日付'!$E$2-WEEKDAY('日付'!$E$2,2)+27,'祝日一覧'!$A:$B,2,false),"")</f>
        <v/>
      </c>
      <c r="AD103" s="109"/>
      <c r="AE103" s="110"/>
      <c r="AF103" s="110"/>
      <c r="AG103" s="110"/>
      <c r="AH103" s="110"/>
      <c r="AI103" s="110"/>
      <c r="AJ103" s="110"/>
      <c r="AK103" s="110"/>
      <c r="AL103" s="120" t="str">
        <f>IFERROR(VLOOKUP('日付'!$E$2-WEEKDAY('日付'!$E$2,2)+28,'祝日一覧'!$A:$B,2,false),"")</f>
        <v/>
      </c>
    </row>
    <row r="104" ht="12.75" customHeight="1">
      <c r="C104" s="112">
        <f>DAY('日付'!$E$2-WEEKDAY('日付'!$E$2,2)+32)</f>
        <v>27</v>
      </c>
      <c r="D104" s="40"/>
      <c r="E104" s="88"/>
      <c r="F104" s="113"/>
      <c r="G104" s="113"/>
      <c r="H104" s="5"/>
      <c r="I104" s="5"/>
      <c r="J104" s="5"/>
      <c r="K104" s="10"/>
      <c r="L104" s="112">
        <f>DAY('日付'!$E$2-WEEKDAY('日付'!$E$2,2)+33)</f>
        <v>28</v>
      </c>
      <c r="M104" s="40"/>
      <c r="N104" s="88"/>
      <c r="O104" s="113"/>
      <c r="P104" s="113"/>
      <c r="Q104" s="5"/>
      <c r="R104" s="5"/>
      <c r="S104" s="5"/>
      <c r="T104" s="10"/>
      <c r="U104" s="114">
        <f>DAY('日付'!$E$2-WEEKDAY('日付'!$E$2,2)+34)</f>
        <v>29</v>
      </c>
      <c r="V104" s="40"/>
      <c r="W104" s="88"/>
      <c r="X104" s="113"/>
      <c r="Y104" s="113"/>
      <c r="Z104" s="100"/>
      <c r="AA104" s="100"/>
      <c r="AB104" s="100"/>
      <c r="AC104" s="101"/>
      <c r="AD104" s="115">
        <f>DAY('日付'!$E$2-WEEKDAY('日付'!$E$2,2)+35)</f>
        <v>30</v>
      </c>
      <c r="AE104" s="40"/>
      <c r="AF104" s="88"/>
      <c r="AG104" s="113"/>
      <c r="AH104" s="113"/>
      <c r="AI104" s="104"/>
      <c r="AJ104" s="104"/>
      <c r="AK104" s="104"/>
      <c r="AL104" s="105"/>
    </row>
    <row r="105" ht="12.75" customHeight="1">
      <c r="C105" s="44"/>
      <c r="E105" s="51"/>
      <c r="F105" s="116"/>
      <c r="G105" s="116"/>
      <c r="H105" s="5"/>
      <c r="I105" s="5"/>
      <c r="J105" s="5"/>
      <c r="K105" s="10"/>
      <c r="L105" s="44"/>
      <c r="N105" s="51"/>
      <c r="O105" s="116"/>
      <c r="P105" s="116"/>
      <c r="Q105" s="5"/>
      <c r="R105" s="5"/>
      <c r="S105" s="5"/>
      <c r="T105" s="10"/>
      <c r="U105" s="44"/>
      <c r="W105" s="51"/>
      <c r="X105" s="116"/>
      <c r="Y105" s="116"/>
      <c r="Z105" s="100"/>
      <c r="AA105" s="100"/>
      <c r="AB105" s="100"/>
      <c r="AC105" s="101"/>
      <c r="AD105" s="44"/>
      <c r="AF105" s="51"/>
      <c r="AG105" s="116"/>
      <c r="AH105" s="116"/>
      <c r="AI105" s="104"/>
      <c r="AJ105" s="104"/>
      <c r="AK105" s="104"/>
      <c r="AL105" s="105"/>
    </row>
    <row r="106" ht="12.75" customHeight="1">
      <c r="C106" s="52"/>
      <c r="D106" s="53"/>
      <c r="E106" s="54"/>
      <c r="F106" s="117"/>
      <c r="G106" s="117"/>
      <c r="H106" s="5"/>
      <c r="I106" s="5"/>
      <c r="J106" s="5"/>
      <c r="K106" s="10"/>
      <c r="L106" s="52"/>
      <c r="M106" s="53"/>
      <c r="N106" s="54"/>
      <c r="O106" s="117"/>
      <c r="P106" s="117"/>
      <c r="Q106" s="5"/>
      <c r="R106" s="5"/>
      <c r="S106" s="5"/>
      <c r="T106" s="10"/>
      <c r="U106" s="52"/>
      <c r="V106" s="53"/>
      <c r="W106" s="54"/>
      <c r="X106" s="117"/>
      <c r="Y106" s="117"/>
      <c r="Z106" s="100"/>
      <c r="AA106" s="100"/>
      <c r="AB106" s="100"/>
      <c r="AC106" s="101"/>
      <c r="AD106" s="52"/>
      <c r="AE106" s="53"/>
      <c r="AF106" s="54"/>
      <c r="AG106" s="117"/>
      <c r="AH106" s="117"/>
      <c r="AI106" s="104"/>
      <c r="AJ106" s="104"/>
      <c r="AK106" s="104"/>
      <c r="AL106" s="105"/>
    </row>
    <row r="107" ht="12.75" customHeight="1">
      <c r="C107" s="9"/>
      <c r="D107" s="5"/>
      <c r="E107" s="5"/>
      <c r="F107" s="5"/>
      <c r="G107" s="5"/>
      <c r="H107" s="5"/>
      <c r="I107" s="5"/>
      <c r="J107" s="5"/>
      <c r="K107" s="10"/>
      <c r="L107" s="9"/>
      <c r="M107" s="5"/>
      <c r="N107" s="5"/>
      <c r="O107" s="5"/>
      <c r="P107" s="5"/>
      <c r="Q107" s="5"/>
      <c r="R107" s="5"/>
      <c r="S107" s="5"/>
      <c r="T107" s="10"/>
      <c r="U107" s="98"/>
      <c r="V107" s="100"/>
      <c r="W107" s="100"/>
      <c r="X107" s="100"/>
      <c r="Y107" s="100"/>
      <c r="Z107" s="100"/>
      <c r="AA107" s="100"/>
      <c r="AB107" s="100"/>
      <c r="AC107" s="101"/>
      <c r="AD107" s="102"/>
      <c r="AE107" s="104"/>
      <c r="AF107" s="104"/>
      <c r="AG107" s="104"/>
      <c r="AH107" s="104"/>
      <c r="AI107" s="104"/>
      <c r="AJ107" s="104"/>
      <c r="AK107" s="104"/>
      <c r="AL107" s="105"/>
    </row>
    <row r="108" ht="12.75" customHeight="1">
      <c r="C108" s="9"/>
      <c r="D108" s="5"/>
      <c r="E108" s="5"/>
      <c r="F108" s="5"/>
      <c r="G108" s="5"/>
      <c r="H108" s="5"/>
      <c r="I108" s="5"/>
      <c r="J108" s="5"/>
      <c r="K108" s="10"/>
      <c r="L108" s="9"/>
      <c r="M108" s="5"/>
      <c r="N108" s="5"/>
      <c r="O108" s="5"/>
      <c r="P108" s="5"/>
      <c r="Q108" s="5"/>
      <c r="R108" s="5"/>
      <c r="S108" s="5"/>
      <c r="T108" s="10"/>
      <c r="U108" s="98"/>
      <c r="V108" s="100"/>
      <c r="W108" s="100"/>
      <c r="X108" s="100"/>
      <c r="Y108" s="100"/>
      <c r="Z108" s="100"/>
      <c r="AA108" s="100"/>
      <c r="AB108" s="100"/>
      <c r="AC108" s="101"/>
      <c r="AD108" s="102"/>
      <c r="AE108" s="104"/>
      <c r="AF108" s="104"/>
      <c r="AG108" s="104"/>
      <c r="AH108" s="104"/>
      <c r="AI108" s="104"/>
      <c r="AJ108" s="104"/>
      <c r="AK108" s="104"/>
      <c r="AL108" s="105"/>
    </row>
    <row r="109" ht="12.75" customHeight="1">
      <c r="C109" s="9"/>
      <c r="D109" s="5"/>
      <c r="E109" s="5"/>
      <c r="F109" s="5"/>
      <c r="G109" s="5"/>
      <c r="H109" s="5"/>
      <c r="I109" s="5"/>
      <c r="J109" s="5"/>
      <c r="K109" s="10"/>
      <c r="L109" s="9"/>
      <c r="M109" s="5"/>
      <c r="N109" s="5"/>
      <c r="O109" s="5"/>
      <c r="P109" s="5"/>
      <c r="Q109" s="5"/>
      <c r="R109" s="5"/>
      <c r="S109" s="5"/>
      <c r="T109" s="10"/>
      <c r="U109" s="98"/>
      <c r="V109" s="100"/>
      <c r="W109" s="100"/>
      <c r="X109" s="100"/>
      <c r="Y109" s="100"/>
      <c r="Z109" s="100"/>
      <c r="AA109" s="100"/>
      <c r="AB109" s="100"/>
      <c r="AC109" s="101"/>
      <c r="AD109" s="102"/>
      <c r="AE109" s="104"/>
      <c r="AF109" s="104"/>
      <c r="AG109" s="104"/>
      <c r="AH109" s="104"/>
      <c r="AI109" s="104"/>
      <c r="AJ109" s="104"/>
      <c r="AK109" s="104"/>
      <c r="AL109" s="105"/>
    </row>
    <row r="110" ht="12.75" customHeight="1">
      <c r="C110" s="9"/>
      <c r="D110" s="5"/>
      <c r="E110" s="5"/>
      <c r="F110" s="5"/>
      <c r="G110" s="5"/>
      <c r="H110" s="5"/>
      <c r="I110" s="5"/>
      <c r="J110" s="5"/>
      <c r="K110" s="10"/>
      <c r="L110" s="9"/>
      <c r="M110" s="5"/>
      <c r="N110" s="5"/>
      <c r="O110" s="5"/>
      <c r="P110" s="5"/>
      <c r="Q110" s="5"/>
      <c r="R110" s="5"/>
      <c r="S110" s="5"/>
      <c r="T110" s="10"/>
      <c r="U110" s="98"/>
      <c r="V110" s="100"/>
      <c r="W110" s="100"/>
      <c r="X110" s="100"/>
      <c r="Y110" s="100"/>
      <c r="Z110" s="100"/>
      <c r="AA110" s="100"/>
      <c r="AB110" s="100"/>
      <c r="AC110" s="101"/>
      <c r="AD110" s="102"/>
      <c r="AE110" s="104"/>
      <c r="AF110" s="104"/>
      <c r="AG110" s="104"/>
      <c r="AH110" s="104"/>
      <c r="AI110" s="104"/>
      <c r="AJ110" s="104"/>
      <c r="AK110" s="104"/>
      <c r="AL110" s="105"/>
    </row>
    <row r="111" ht="12.75" customHeight="1">
      <c r="C111" s="9"/>
      <c r="D111" s="5"/>
      <c r="E111" s="5"/>
      <c r="F111" s="5"/>
      <c r="G111" s="5"/>
      <c r="H111" s="5"/>
      <c r="I111" s="5"/>
      <c r="J111" s="5"/>
      <c r="K111" s="10"/>
      <c r="L111" s="9"/>
      <c r="M111" s="5"/>
      <c r="N111" s="5"/>
      <c r="O111" s="5"/>
      <c r="P111" s="5"/>
      <c r="Q111" s="5"/>
      <c r="R111" s="5"/>
      <c r="S111" s="5"/>
      <c r="T111" s="10"/>
      <c r="U111" s="98"/>
      <c r="V111" s="100"/>
      <c r="W111" s="100"/>
      <c r="X111" s="100"/>
      <c r="Y111" s="100"/>
      <c r="Z111" s="100"/>
      <c r="AA111" s="100"/>
      <c r="AB111" s="100"/>
      <c r="AC111" s="101"/>
      <c r="AD111" s="102"/>
      <c r="AE111" s="104"/>
      <c r="AF111" s="104"/>
      <c r="AG111" s="104"/>
      <c r="AH111" s="104"/>
      <c r="AI111" s="104"/>
      <c r="AJ111" s="104"/>
      <c r="AK111" s="104"/>
      <c r="AL111" s="105"/>
    </row>
    <row r="112" ht="12.75" customHeight="1">
      <c r="C112" s="11"/>
      <c r="D112" s="12"/>
      <c r="E112" s="12"/>
      <c r="F112" s="12"/>
      <c r="G112" s="12"/>
      <c r="H112" s="12"/>
      <c r="I112" s="12"/>
      <c r="J112" s="12"/>
      <c r="K112" s="118" t="str">
        <f>IFERROR(VLOOKUP('日付'!$E$2-WEEKDAY('日付'!$E$2,2)+32,'祝日一覧'!$A:$B,2,false),"")</f>
        <v/>
      </c>
      <c r="L112" s="11"/>
      <c r="M112" s="12"/>
      <c r="N112" s="12"/>
      <c r="O112" s="12"/>
      <c r="P112" s="12"/>
      <c r="Q112" s="12"/>
      <c r="R112" s="12"/>
      <c r="S112" s="12"/>
      <c r="T112" s="118" t="str">
        <f>IFERROR(VLOOKUP('日付'!$E$2-WEEKDAY('日付'!$E$2,2)+33,'祝日一覧'!$A:$B,2,false),"")</f>
        <v/>
      </c>
      <c r="U112" s="98"/>
      <c r="V112" s="100"/>
      <c r="W112" s="100"/>
      <c r="X112" s="100"/>
      <c r="Y112" s="100"/>
      <c r="Z112" s="100"/>
      <c r="AA112" s="100"/>
      <c r="AB112" s="100"/>
      <c r="AC112" s="119" t="str">
        <f>IFERROR(VLOOKUP('日付'!$E$2-WEEKDAY('日付'!$E$2,2)+34,'祝日一覧'!$A:$B,2,false),"")</f>
        <v/>
      </c>
      <c r="AD112" s="102"/>
      <c r="AE112" s="104"/>
      <c r="AF112" s="104"/>
      <c r="AG112" s="104"/>
      <c r="AH112" s="104"/>
      <c r="AI112" s="104"/>
      <c r="AJ112" s="104"/>
      <c r="AK112" s="104"/>
      <c r="AL112" s="120" t="str">
        <f>IFERROR(VLOOKUP('日付'!$E$2-WEEKDAY('日付'!$E$2,2)+35,'祝日一覧'!$A:$B,2,false),"")</f>
        <v/>
      </c>
    </row>
    <row r="113" ht="12.75" customHeight="1">
      <c r="C113" s="89"/>
      <c r="D113" s="7"/>
      <c r="E113" s="8"/>
      <c r="F113" s="113"/>
      <c r="G113" s="113"/>
      <c r="K113" s="10"/>
      <c r="L113" s="89"/>
      <c r="M113" s="7"/>
      <c r="N113" s="7"/>
      <c r="O113" s="7"/>
      <c r="P113" s="7"/>
      <c r="Q113" s="7"/>
      <c r="R113" s="7"/>
      <c r="S113" s="7"/>
      <c r="T113" s="8"/>
      <c r="U113" s="89"/>
      <c r="V113" s="7"/>
      <c r="W113" s="7"/>
      <c r="X113" s="7"/>
      <c r="Y113" s="7"/>
      <c r="Z113" s="7"/>
      <c r="AA113" s="7"/>
      <c r="AB113" s="7"/>
      <c r="AC113" s="8"/>
      <c r="AD113" s="89"/>
      <c r="AE113" s="7"/>
      <c r="AF113" s="7"/>
      <c r="AG113" s="7"/>
      <c r="AH113" s="7"/>
      <c r="AI113" s="7"/>
      <c r="AJ113" s="7"/>
      <c r="AK113" s="7"/>
      <c r="AL113" s="8"/>
    </row>
    <row r="114" ht="12.75" customHeight="1">
      <c r="C114" s="9"/>
      <c r="E114" s="10"/>
      <c r="F114" s="116"/>
      <c r="G114" s="116"/>
      <c r="K114" s="10"/>
      <c r="L114" s="9"/>
      <c r="M114" s="34">
        <f>MONTH('日付'!$D$2)</f>
        <v>4</v>
      </c>
      <c r="T114" s="10"/>
      <c r="U114" s="9"/>
      <c r="V114" s="34">
        <f>MONTH('日付'!$E$2)</f>
        <v>5</v>
      </c>
      <c r="AC114" s="10"/>
      <c r="AD114" s="9"/>
      <c r="AE114" s="121">
        <f>MONTH('日付'!$F$2)</f>
        <v>6</v>
      </c>
      <c r="AL114" s="10"/>
    </row>
    <row r="115" ht="12.75" customHeight="1">
      <c r="C115" s="11"/>
      <c r="D115" s="12"/>
      <c r="E115" s="13"/>
      <c r="F115" s="117"/>
      <c r="G115" s="117"/>
      <c r="K115" s="10"/>
      <c r="L115" s="31"/>
      <c r="T115" s="10"/>
      <c r="U115" s="9"/>
      <c r="AC115" s="10"/>
      <c r="AD115" s="9"/>
      <c r="AL115" s="10"/>
    </row>
    <row r="116" ht="12.75" customHeight="1">
      <c r="C116" s="9"/>
      <c r="K116" s="10"/>
      <c r="L116" s="31"/>
      <c r="M116" s="35" t="str">
        <f>IF(DAY('日付'!$D$2-WEEKDAY('日付'!$D$2,2)+1)&lt;=7,DAY('日付'!$D$2-WEEKDAY('日付'!$D$2,2)+1),"")</f>
        <v/>
      </c>
      <c r="N116" s="35" t="str">
        <f>IF(DAY('日付'!$D$2-WEEKDAY('日付'!$D$2,2)+2)&lt;=7,DAY('日付'!$D$2-WEEKDAY('日付'!$D$2,2)+2),"")</f>
        <v/>
      </c>
      <c r="O116" s="35" t="str">
        <f>IF(DAY('日付'!$D$2-WEEKDAY('日付'!$D$2,2)+3)&lt;=7,DAY('日付'!$D$2-WEEKDAY('日付'!$D$2,2)+3),"")</f>
        <v/>
      </c>
      <c r="P116" s="35">
        <f>IF(DAY('日付'!$D$2-WEEKDAY('日付'!$D$2,2)+4)&lt;=7,DAY('日付'!$D$2-WEEKDAY('日付'!$D$2,2)+4),"")</f>
        <v>1</v>
      </c>
      <c r="Q116" s="35">
        <f>IF(DAY('日付'!$D$2-WEEKDAY('日付'!$D$2,2)+5)&lt;=7,DAY('日付'!$D$2-WEEKDAY('日付'!$D$2,2)+5),"")</f>
        <v>2</v>
      </c>
      <c r="R116" s="36">
        <f>IF(DAY('日付'!$D$2-WEEKDAY('日付'!$D$2,2)+6)&lt;=7,DAY('日付'!$D$2-WEEKDAY('日付'!$D$2,2)+6),"")</f>
        <v>3</v>
      </c>
      <c r="S116" s="37">
        <f>IF(DAY('日付'!$D$2-WEEKDAY('日付'!$D$2,2)+7)&lt;=7,DAY('日付'!$D$2-WEEKDAY('日付'!$D$2,2)+7),"")</f>
        <v>4</v>
      </c>
      <c r="T116" s="10"/>
      <c r="U116" s="9"/>
      <c r="V116" s="35" t="str">
        <f>IF(DAY('日付'!$E$2-WEEKDAY('日付'!$E$2,2)+1)&lt;=7,DAY('日付'!$E$2-WEEKDAY('日付'!$E$2,2)+1),"")</f>
        <v/>
      </c>
      <c r="W116" s="35" t="str">
        <f>IF(DAY('日付'!$E$2-WEEKDAY('日付'!$E$2,2)+2)&lt;=7,DAY('日付'!$E$2-WEEKDAY('日付'!$E$2,2)+2),"")</f>
        <v/>
      </c>
      <c r="X116" s="35" t="str">
        <f>IF(DAY('日付'!$E$2-WEEKDAY('日付'!$E$2,2)+3)&lt;=7,DAY('日付'!$E$2-WEEKDAY('日付'!$E$2,2)+3),"")</f>
        <v/>
      </c>
      <c r="Y116" s="35" t="str">
        <f>IF(DAY('日付'!$E$2-WEEKDAY('日付'!$E$2,2)+4)&lt;=7,DAY('日付'!$E$2-WEEKDAY('日付'!$E$2,2)+4),"")</f>
        <v/>
      </c>
      <c r="Z116" s="35" t="str">
        <f>IF(DAY('日付'!$E$2-WEEKDAY('日付'!$E$2,2)+5)&lt;=7,DAY('日付'!$E$2-WEEKDAY('日付'!$E$2,2)+5),"")</f>
        <v/>
      </c>
      <c r="AA116" s="36">
        <f>IF(DAY('日付'!$E$2-WEEKDAY('日付'!$E$2,2)+6)&lt;=7,DAY('日付'!$E$2-WEEKDAY('日付'!$E$2,2)+6),"")</f>
        <v>1</v>
      </c>
      <c r="AB116" s="37">
        <f>IF(DAY('日付'!$E$2-WEEKDAY('日付'!$E$2,2)+7)&lt;=7,DAY('日付'!$E$2-WEEKDAY('日付'!$E$2,2)+7),"")</f>
        <v>2</v>
      </c>
      <c r="AC116" s="10"/>
      <c r="AD116" s="122"/>
      <c r="AE116" s="35" t="str">
        <f>IF(DAY('日付'!$F$2-WEEKDAY('日付'!$F$2,2)+1)&lt;=7,DAY('日付'!$F$2-WEEKDAY('日付'!$F$2,2)+1),"")</f>
        <v/>
      </c>
      <c r="AF116" s="35">
        <f>IF(DAY('日付'!$F$2-WEEKDAY('日付'!$F$2,2)+2)&lt;=7,DAY('日付'!$F$2-WEEKDAY('日付'!$F$2,2)+2),"")</f>
        <v>1</v>
      </c>
      <c r="AG116" s="35">
        <f>IF(DAY('日付'!$F$2-WEEKDAY('日付'!$F$2,2)+3)&lt;=7,DAY('日付'!$F$2-WEEKDAY('日付'!$F$2,2)+3),"")</f>
        <v>2</v>
      </c>
      <c r="AH116" s="35">
        <f>IF(DAY('日付'!$F$2-WEEKDAY('日付'!$F$2,2)+4)&lt;=7,DAY('日付'!$F$2-WEEKDAY('日付'!$F$2,2)+4),"")</f>
        <v>3</v>
      </c>
      <c r="AI116" s="35">
        <f>IF(DAY('日付'!$F$2-WEEKDAY('日付'!$F$2,2)+5)&lt;=7,DAY('日付'!$F$2-WEEKDAY('日付'!$F$2,2)+5),"")</f>
        <v>4</v>
      </c>
      <c r="AJ116" s="36">
        <f>IF(DAY('日付'!$F$2-WEEKDAY('日付'!$F$2,2)+6)&lt;=7,DAY('日付'!$F$2-WEEKDAY('日付'!$F$2,2)+6),"")</f>
        <v>5</v>
      </c>
      <c r="AK116" s="37">
        <f>IF(DAY('日付'!$F$2-WEEKDAY('日付'!$F$2,2)+7)&lt;=7,DAY('日付'!$F$2-WEEKDAY('日付'!$F$2,2)+7),"")</f>
        <v>6</v>
      </c>
      <c r="AL116" s="10"/>
    </row>
    <row r="117" ht="12.75" customHeight="1">
      <c r="C117" s="9"/>
      <c r="K117" s="10"/>
      <c r="L117" s="31"/>
      <c r="M117" s="35">
        <f>DAY('日付'!$D$2-WEEKDAY('日付'!$D$2,2)+8)</f>
        <v>5</v>
      </c>
      <c r="N117" s="35">
        <f>DAY('日付'!$D$2-WEEKDAY('日付'!$D$2,2)+9)</f>
        <v>6</v>
      </c>
      <c r="O117" s="35">
        <f>DAY('日付'!$D$2-WEEKDAY('日付'!$D$2,2)+10)</f>
        <v>7</v>
      </c>
      <c r="P117" s="35">
        <f>DAY('日付'!$D$2-WEEKDAY('日付'!$D$2,2)+11)</f>
        <v>8</v>
      </c>
      <c r="Q117" s="35">
        <f>DAY('日付'!$D$2-WEEKDAY('日付'!$D$2,2)+12)</f>
        <v>9</v>
      </c>
      <c r="R117" s="36">
        <f>DAY('日付'!$D$2-WEEKDAY('日付'!$D$2,2)+13)</f>
        <v>10</v>
      </c>
      <c r="S117" s="37">
        <f>DAY('日付'!$D$2-WEEKDAY('日付'!$D$2,2)+14)</f>
        <v>11</v>
      </c>
      <c r="T117" s="10"/>
      <c r="U117" s="9"/>
      <c r="V117" s="35">
        <f>DAY('日付'!$E$2-WEEKDAY('日付'!$E$2,2)+8)</f>
        <v>3</v>
      </c>
      <c r="W117" s="35">
        <f>DAY('日付'!$E$2-WEEKDAY('日付'!$E$2,2)+9)</f>
        <v>4</v>
      </c>
      <c r="X117" s="35">
        <f>DAY('日付'!$E$2-WEEKDAY('日付'!$E$2,2)+10)</f>
        <v>5</v>
      </c>
      <c r="Y117" s="35">
        <f>DAY('日付'!$E$2-WEEKDAY('日付'!$E$2,2)+11)</f>
        <v>6</v>
      </c>
      <c r="Z117" s="35">
        <f>DAY('日付'!$E$2-WEEKDAY('日付'!$E$2,2)+12)</f>
        <v>7</v>
      </c>
      <c r="AA117" s="36">
        <f>DAY('日付'!$E$2-WEEKDAY('日付'!$E$2,2)+13)</f>
        <v>8</v>
      </c>
      <c r="AB117" s="37">
        <f>DAY('日付'!$E$2-WEEKDAY('日付'!$E$2,2)+14)</f>
        <v>9</v>
      </c>
      <c r="AC117" s="10"/>
      <c r="AD117" s="122"/>
      <c r="AE117" s="35">
        <f>DAY('日付'!$F$2-WEEKDAY('日付'!$F$2,2)+8)</f>
        <v>7</v>
      </c>
      <c r="AF117" s="35">
        <f>DAY('日付'!$F$2-WEEKDAY('日付'!$F$2,2)+9)</f>
        <v>8</v>
      </c>
      <c r="AG117" s="35">
        <f>DAY('日付'!$F$2-WEEKDAY('日付'!$F$2,2)+10)</f>
        <v>9</v>
      </c>
      <c r="AH117" s="35">
        <f>DAY('日付'!$F$2-WEEKDAY('日付'!$F$2,2)+11)</f>
        <v>10</v>
      </c>
      <c r="AI117" s="35">
        <f>DAY('日付'!$F$2-WEEKDAY('日付'!$F$2,2)+12)</f>
        <v>11</v>
      </c>
      <c r="AJ117" s="36">
        <f>DAY('日付'!$F$2-WEEKDAY('日付'!$F$2,2)+13)</f>
        <v>12</v>
      </c>
      <c r="AK117" s="37">
        <f>DAY('日付'!$F$2-WEEKDAY('日付'!$F$2,2)+14)</f>
        <v>13</v>
      </c>
      <c r="AL117" s="10"/>
    </row>
    <row r="118" ht="12.75" customHeight="1">
      <c r="C118" s="9"/>
      <c r="K118" s="10"/>
      <c r="L118" s="9"/>
      <c r="M118" s="35">
        <f>DAY('日付'!$D$2-WEEKDAY('日付'!$D$2,2)+15)</f>
        <v>12</v>
      </c>
      <c r="N118" s="35">
        <f>DAY('日付'!$D$2-WEEKDAY('日付'!$D$2,2)+16)</f>
        <v>13</v>
      </c>
      <c r="O118" s="35">
        <f>DAY('日付'!$D$2-WEEKDAY('日付'!$D$2,2)+17)</f>
        <v>14</v>
      </c>
      <c r="P118" s="35">
        <f>DAY('日付'!$D$2-WEEKDAY('日付'!$D$2,2)+18)</f>
        <v>15</v>
      </c>
      <c r="Q118" s="35">
        <f>DAY('日付'!$D$2-WEEKDAY('日付'!$D$2,2)+19)</f>
        <v>16</v>
      </c>
      <c r="R118" s="36">
        <f>DAY('日付'!$D$2-WEEKDAY('日付'!$D$2,2)+20)</f>
        <v>17</v>
      </c>
      <c r="S118" s="37">
        <f>DAY('日付'!$D$2-WEEKDAY('日付'!$D$2,2)+21)</f>
        <v>18</v>
      </c>
      <c r="T118" s="10"/>
      <c r="U118" s="9"/>
      <c r="V118" s="35">
        <f>DAY('日付'!$E$2-WEEKDAY('日付'!$E$2,2)+15)</f>
        <v>10</v>
      </c>
      <c r="W118" s="35">
        <f>DAY('日付'!$E$2-WEEKDAY('日付'!$E$2,2)+16)</f>
        <v>11</v>
      </c>
      <c r="X118" s="35">
        <f>DAY('日付'!$E$2-WEEKDAY('日付'!$E$2,2)+17)</f>
        <v>12</v>
      </c>
      <c r="Y118" s="35">
        <f>DAY('日付'!$E$2-WEEKDAY('日付'!$E$2,2)+18)</f>
        <v>13</v>
      </c>
      <c r="Z118" s="35">
        <f>DAY('日付'!$E$2-WEEKDAY('日付'!$E$2,2)+19)</f>
        <v>14</v>
      </c>
      <c r="AA118" s="36">
        <f>DAY('日付'!$E$2-WEEKDAY('日付'!$E$2,2)+20)</f>
        <v>15</v>
      </c>
      <c r="AB118" s="37">
        <f>DAY('日付'!$E$2-WEEKDAY('日付'!$E$2,2)+21)</f>
        <v>16</v>
      </c>
      <c r="AC118" s="10"/>
      <c r="AD118" s="122"/>
      <c r="AE118" s="35">
        <f>DAY('日付'!$F$2-WEEKDAY('日付'!$F$2,2)+15)</f>
        <v>14</v>
      </c>
      <c r="AF118" s="35">
        <f>DAY('日付'!$F$2-WEEKDAY('日付'!$F$2,2)+16)</f>
        <v>15</v>
      </c>
      <c r="AG118" s="35">
        <f>DAY('日付'!$F$2-WEEKDAY('日付'!$F$2,2)+17)</f>
        <v>16</v>
      </c>
      <c r="AH118" s="35">
        <f>DAY('日付'!$F$2-WEEKDAY('日付'!$F$2,2)+18)</f>
        <v>17</v>
      </c>
      <c r="AI118" s="35">
        <f>DAY('日付'!$F$2-WEEKDAY('日付'!$F$2,2)+19)</f>
        <v>18</v>
      </c>
      <c r="AJ118" s="36">
        <f>DAY('日付'!$F$2-WEEKDAY('日付'!$F$2,2)+20)</f>
        <v>19</v>
      </c>
      <c r="AK118" s="37">
        <f>DAY('日付'!$F$2-WEEKDAY('日付'!$F$2,2)+21)</f>
        <v>20</v>
      </c>
      <c r="AL118" s="10"/>
    </row>
    <row r="119" ht="12.75" customHeight="1">
      <c r="C119" s="9"/>
      <c r="K119" s="10"/>
      <c r="L119" s="9"/>
      <c r="M119" s="35">
        <f>DAY('日付'!$D$2-WEEKDAY('日付'!$D$2,2)+22)</f>
        <v>19</v>
      </c>
      <c r="N119" s="35">
        <f>DAY('日付'!$D$2-WEEKDAY('日付'!$D$2,2)+23)</f>
        <v>20</v>
      </c>
      <c r="O119" s="35">
        <f>DAY('日付'!$D$2-WEEKDAY('日付'!$D$2,2)+24)</f>
        <v>21</v>
      </c>
      <c r="P119" s="35">
        <f>DAY('日付'!$D$2-WEEKDAY('日付'!$D$2,2)+25)</f>
        <v>22</v>
      </c>
      <c r="Q119" s="35">
        <f>DAY('日付'!$D$2-WEEKDAY('日付'!$D$2,2)+26)</f>
        <v>23</v>
      </c>
      <c r="R119" s="36">
        <f>DAY('日付'!$D$2-WEEKDAY('日付'!$D$2,2)+27)</f>
        <v>24</v>
      </c>
      <c r="S119" s="37">
        <f>DAY('日付'!$D$2-WEEKDAY('日付'!$D$2,2)+28)</f>
        <v>25</v>
      </c>
      <c r="T119" s="10"/>
      <c r="U119" s="9"/>
      <c r="V119" s="35">
        <f>DAY('日付'!$E$2-WEEKDAY('日付'!$E$2,2)+22)</f>
        <v>17</v>
      </c>
      <c r="W119" s="35">
        <f>DAY('日付'!$E$2-WEEKDAY('日付'!$E$2,2)+23)</f>
        <v>18</v>
      </c>
      <c r="X119" s="35">
        <f>DAY('日付'!$E$2-WEEKDAY('日付'!$E$2,2)+24)</f>
        <v>19</v>
      </c>
      <c r="Y119" s="35">
        <f>DAY('日付'!$E$2-WEEKDAY('日付'!$E$2,2)+25)</f>
        <v>20</v>
      </c>
      <c r="Z119" s="35">
        <f>DAY('日付'!$E$2-WEEKDAY('日付'!$E$2,2)+26)</f>
        <v>21</v>
      </c>
      <c r="AA119" s="36">
        <f>DAY('日付'!$E$2-WEEKDAY('日付'!$E$2,2)+27)</f>
        <v>22</v>
      </c>
      <c r="AB119" s="37">
        <f>DAY('日付'!$E$2-WEEKDAY('日付'!$E$2,2)+28)</f>
        <v>23</v>
      </c>
      <c r="AC119" s="10"/>
      <c r="AD119" s="9"/>
      <c r="AE119" s="35">
        <f>DAY('日付'!$F$2-WEEKDAY('日付'!$F$2,2)+22)</f>
        <v>21</v>
      </c>
      <c r="AF119" s="35">
        <f>DAY('日付'!$F$2-WEEKDAY('日付'!$F$2,2)+23)</f>
        <v>22</v>
      </c>
      <c r="AG119" s="35">
        <f>DAY('日付'!$F$2-WEEKDAY('日付'!$F$2,2)+24)</f>
        <v>23</v>
      </c>
      <c r="AH119" s="35">
        <f>DAY('日付'!$F$2-WEEKDAY('日付'!$F$2,2)+25)</f>
        <v>24</v>
      </c>
      <c r="AI119" s="35">
        <f>DAY('日付'!$F$2-WEEKDAY('日付'!$F$2,2)+26)</f>
        <v>25</v>
      </c>
      <c r="AJ119" s="36">
        <f>DAY('日付'!$F$2-WEEKDAY('日付'!$F$2,2)+27)</f>
        <v>26</v>
      </c>
      <c r="AK119" s="37">
        <f>DAY('日付'!$F$2-WEEKDAY('日付'!$F$2,2)+28)</f>
        <v>27</v>
      </c>
      <c r="AL119" s="10"/>
    </row>
    <row r="120" ht="12.75" customHeight="1">
      <c r="C120" s="9"/>
      <c r="K120" s="10"/>
      <c r="L120" s="9"/>
      <c r="M120" s="35">
        <f>IF(DAY('日付'!$D$2-WEEKDAY('日付'!$D$2,2)+29)&gt;7,DAY('日付'!$D$2-WEEKDAY('日付'!$D$2,2)+29),"")</f>
        <v>26</v>
      </c>
      <c r="N120" s="35">
        <f>IF(DAY('日付'!$D$2-WEEKDAY('日付'!$D$2,2)+30)&gt;7,DAY('日付'!$D$2-WEEKDAY('日付'!$D$2,2)+30),"")</f>
        <v>27</v>
      </c>
      <c r="O120" s="35">
        <f>IF(DAY('日付'!$D$2-WEEKDAY('日付'!$D$2,2)+31)&gt;7,DAY('日付'!$D$2-WEEKDAY('日付'!$D$2,2)+31),"")</f>
        <v>28</v>
      </c>
      <c r="P120" s="35">
        <f>IF(DAY('日付'!$D$2-WEEKDAY('日付'!$D$2,2)+32)&gt;7,DAY('日付'!$D$2-WEEKDAY('日付'!$D$2,2)+32),"")</f>
        <v>29</v>
      </c>
      <c r="Q120" s="35">
        <f>IF(DAY('日付'!$D$2-WEEKDAY('日付'!$D$2,2)+33)&gt;7,DAY('日付'!$D$2-WEEKDAY('日付'!$D$2,2)+33),"")</f>
        <v>30</v>
      </c>
      <c r="R120" s="36" t="str">
        <f>IF(DAY('日付'!$D$2-WEEKDAY('日付'!$D$2,2)+34)&gt;7,DAY('日付'!$D$2-WEEKDAY('日付'!$D$2,2)+34),"")</f>
        <v/>
      </c>
      <c r="S120" s="37" t="str">
        <f>IF(DAY('日付'!$D$2-WEEKDAY('日付'!$D$2,2)+35)&gt;7,DAY('日付'!$D$2-WEEKDAY('日付'!$D$2,2)+35),"")</f>
        <v/>
      </c>
      <c r="T120" s="10"/>
      <c r="U120" s="9"/>
      <c r="V120" s="35">
        <f>IF(DAY('日付'!$E$2-WEEKDAY('日付'!$E$2,2)+29)&gt;7,DAY('日付'!$E$2-WEEKDAY('日付'!$E$2,2)+29),"")</f>
        <v>24</v>
      </c>
      <c r="W120" s="35">
        <f>IF(DAY('日付'!$E$2-WEEKDAY('日付'!$E$2,2)+30)&gt;7,DAY('日付'!$E$2-WEEKDAY('日付'!$E$2,2)+30),"")</f>
        <v>25</v>
      </c>
      <c r="X120" s="35">
        <f>IF(DAY('日付'!$E$2-WEEKDAY('日付'!$E$2,2)+31)&gt;7,DAY('日付'!$E$2-WEEKDAY('日付'!$E$2,2)+31),"")</f>
        <v>26</v>
      </c>
      <c r="Y120" s="35">
        <f>IF(DAY('日付'!$E$2-WEEKDAY('日付'!$E$2,2)+32)&gt;7,DAY('日付'!$E$2-WEEKDAY('日付'!$E$2,2)+32),"")</f>
        <v>27</v>
      </c>
      <c r="Z120" s="35">
        <f>IF(DAY('日付'!$E$2-WEEKDAY('日付'!$E$2,2)+33)&gt;7,DAY('日付'!$E$2-WEEKDAY('日付'!$E$2,2)+33),"")</f>
        <v>28</v>
      </c>
      <c r="AA120" s="36">
        <f>IF(DAY('日付'!$E$2-WEEKDAY('日付'!$E$2,2)+34)&gt;7,DAY('日付'!$E$2-WEEKDAY('日付'!$E$2,2)+34),"")</f>
        <v>29</v>
      </c>
      <c r="AB120" s="37">
        <f>IF(DAY('日付'!$E$2-WEEKDAY('日付'!$E$2,2)+35)&gt;7,DAY('日付'!$E$2-WEEKDAY('日付'!$E$2,2)+35),"")</f>
        <v>30</v>
      </c>
      <c r="AC120" s="10"/>
      <c r="AD120" s="9"/>
      <c r="AE120" s="35">
        <f>IF(DAY('日付'!$F$2-WEEKDAY('日付'!$F$2,2)+29)&gt;7,DAY('日付'!$F$2-WEEKDAY('日付'!$F$2,2)+29),"")</f>
        <v>28</v>
      </c>
      <c r="AF120" s="35">
        <f>IF(DAY('日付'!$F$2-WEEKDAY('日付'!$F$2,2)+30)&gt;7,DAY('日付'!$F$2-WEEKDAY('日付'!$F$2,2)+30),"")</f>
        <v>29</v>
      </c>
      <c r="AG120" s="35">
        <f>IF(DAY('日付'!$F$2-WEEKDAY('日付'!$F$2,2)+31)&gt;7,DAY('日付'!$F$2-WEEKDAY('日付'!$F$2,2)+31),"")</f>
        <v>30</v>
      </c>
      <c r="AH120" s="35" t="str">
        <f>IF(DAY('日付'!$F$2-WEEKDAY('日付'!$F$2,2)+32)&gt;7,DAY('日付'!$F$2-WEEKDAY('日付'!$F$2,2)+32),"")</f>
        <v/>
      </c>
      <c r="AI120" s="35" t="str">
        <f>IF(DAY('日付'!$F$2-WEEKDAY('日付'!$F$2,2)+33)&gt;7,DAY('日付'!$F$2-WEEKDAY('日付'!$F$2,2)+33),"")</f>
        <v/>
      </c>
      <c r="AJ120" s="36" t="str">
        <f>IF(DAY('日付'!$F$2-WEEKDAY('日付'!$F$2,2)+34)&gt;7,DAY('日付'!$F$2-WEEKDAY('日付'!$F$2,2)+34),"")</f>
        <v/>
      </c>
      <c r="AK120" s="72" t="str">
        <f>IF(DAY('日付'!$F$2-WEEKDAY('日付'!$F$2,2)+35)&gt;7,DAY('日付'!$F$2-WEEKDAY('日付'!$F$2,2)+35),"")</f>
        <v/>
      </c>
      <c r="AL120" s="10"/>
    </row>
    <row r="121" ht="12.75" customHeight="1">
      <c r="C121" s="11"/>
      <c r="D121" s="12"/>
      <c r="E121" s="12"/>
      <c r="F121" s="12"/>
      <c r="G121" s="12"/>
      <c r="H121" s="12"/>
      <c r="I121" s="12"/>
      <c r="J121" s="12"/>
      <c r="K121" s="118" t="str">
        <f>IFERROR(VLOOKUP('日付'!$E$2-WEEKDAY('日付'!$E$2,2)+39,'祝日一覧'!$A:$B,2,false),"")</f>
        <v/>
      </c>
      <c r="L121" s="11"/>
      <c r="M121" s="123" t="str">
        <f>IF(DAY('日付'!$D$2-WEEKDAY('日付'!$D$2,2)+36)&gt;14,DAY('日付'!$D$2-WEEKDAY('日付'!$D$2,2)+36),"")</f>
        <v/>
      </c>
      <c r="N121" s="123" t="str">
        <f>IF(DAY('日付'!$D$2-WEEKDAY('日付'!$D$2,2)+37)&gt;14,DAY('日付'!$D$2-WEEKDAY('日付'!$D$2,2)+37),"")</f>
        <v/>
      </c>
      <c r="O121" s="123" t="str">
        <f>IF(DAY('日付'!$D$2-WEEKDAY('日付'!$D$2,2)+38)&gt;14,DAY('日付'!$D$2-WEEKDAY('日付'!$D$2,2)+38),"")</f>
        <v/>
      </c>
      <c r="P121" s="123" t="str">
        <f>IF(DAY('日付'!$D$2-WEEKDAY('日付'!$D$2,2)+39)&gt;14,DAY('日付'!$D$2-WEEKDAY('日付'!$D$2,2)+39),"")</f>
        <v/>
      </c>
      <c r="Q121" s="123" t="str">
        <f>IF(DAY('日付'!$D$2-WEEKDAY('日付'!$D$2,2)+40)&gt;14,DAY('日付'!$D$2-WEEKDAY('日付'!$D$2,2)+40),"")</f>
        <v/>
      </c>
      <c r="R121" s="124" t="str">
        <f>IF(DAY('日付'!$D$2-WEEKDAY('日付'!$D$2,2)+41)&gt;14,DAY('日付'!$D$2-WEEKDAY('日付'!$D$2,2)+41),"")</f>
        <v/>
      </c>
      <c r="S121" s="125" t="str">
        <f>IF(DAY('日付'!$D$2-WEEKDAY('日付'!$D$2,2)+42)&gt;14,DAY('日付'!$D$2-WEEKDAY('日付'!$D$2,2)+42),"")</f>
        <v/>
      </c>
      <c r="T121" s="13"/>
      <c r="U121" s="11"/>
      <c r="V121" s="123">
        <f>IF(DAY('日付'!$E$2-WEEKDAY('日付'!$E$2,2)+36)&gt;14,DAY('日付'!$E$2-WEEKDAY('日付'!$E$2,2)+36),"")</f>
        <v>31</v>
      </c>
      <c r="W121" s="123" t="str">
        <f>IF(DAY('日付'!$E$2-WEEKDAY('日付'!$E$2,2)+37)&gt;14,DAY('日付'!$E$2-WEEKDAY('日付'!$E$2,2)+37),"")</f>
        <v/>
      </c>
      <c r="X121" s="123" t="str">
        <f>IF(DAY('日付'!$E$2-WEEKDAY('日付'!$E$2,2)+38)&gt;14,DAY('日付'!$E$2-WEEKDAY('日付'!$E$2,2)+38),"")</f>
        <v/>
      </c>
      <c r="Y121" s="123" t="str">
        <f>IF(DAY('日付'!$E$2-WEEKDAY('日付'!$E$2,2)+39)&gt;14,DAY('日付'!$E$2-WEEKDAY('日付'!$E$2,2)+39),"")</f>
        <v/>
      </c>
      <c r="Z121" s="123" t="str">
        <f>IF(DAY('日付'!$E$2-WEEKDAY('日付'!$E$2,2)+40)&gt;14,DAY('日付'!$E$2-WEEKDAY('日付'!$E$2,2)+40),"")</f>
        <v/>
      </c>
      <c r="AA121" s="124" t="str">
        <f>IF(DAY('日付'!$E$2-WEEKDAY('日付'!$E$2,2)+41)&gt;14,DAY('日付'!$E$2-WEEKDAY('日付'!$E$2,2)+41),"")</f>
        <v/>
      </c>
      <c r="AB121" s="125" t="str">
        <f>IF(DAY('日付'!$E$2-WEEKDAY('日付'!$E$2,2)+42)&gt;14,DAY('日付'!$E$2-WEEKDAY('日付'!$E$2,2)+42),"")</f>
        <v/>
      </c>
      <c r="AC121" s="13"/>
      <c r="AD121" s="11"/>
      <c r="AE121" s="123" t="str">
        <f>IF(DAY('日付'!$F$2-WEEKDAY('日付'!$F$2,2)+36)&gt;14,DAY('日付'!$F$2-WEEKDAY('日付'!$F$2,2)+36),"")</f>
        <v/>
      </c>
      <c r="AF121" s="123" t="str">
        <f>IF(DAY('日付'!$F$2-WEEKDAY('日付'!$F$2,2)+37)&gt;14,DAY('日付'!$F$2-WEEKDAY('日付'!$F$2,2)+37),"")</f>
        <v/>
      </c>
      <c r="AG121" s="123" t="str">
        <f>IF(DAY('日付'!$F$2-WEEKDAY('日付'!$F$2,2)+38)&gt;14,DAY('日付'!$F$2-WEEKDAY('日付'!$F$2,2)+38),"")</f>
        <v/>
      </c>
      <c r="AH121" s="123" t="str">
        <f>IF(DAY('日付'!$F$2-WEEKDAY('日付'!$F$2,2)+39)&gt;14,DAY('日付'!$F$2-WEEKDAY('日付'!$F$2,2)+39),"")</f>
        <v/>
      </c>
      <c r="AI121" s="123" t="str">
        <f>IF(DAY('日付'!$F$2-WEEKDAY('日付'!$F$2,2)+40)&gt;14,DAY('日付'!$F$2-WEEKDAY('日付'!$F$2,2)+40),"")</f>
        <v/>
      </c>
      <c r="AJ121" s="124" t="str">
        <f>IF(DAY('日付'!$F$2-WEEKDAY('日付'!$F$2,2)+41)&gt;14,DAY('日付'!$F$2-WEEKDAY('日付'!$F$2,2)+41),"")</f>
        <v/>
      </c>
      <c r="AK121" s="126" t="str">
        <f>IF(DAY('日付'!$F$2-WEEKDAY('日付'!$F$2,2)+42)&gt;14,DAY('日付'!$F$2-WEEKDAY('日付'!$F$2,2)+42),"")</f>
        <v/>
      </c>
      <c r="AL121" s="13"/>
    </row>
    <row r="122" ht="12.75" customHeight="1"/>
    <row r="123" ht="12.75" customHeight="1">
      <c r="C123" s="27" t="s">
        <v>32</v>
      </c>
      <c r="L123" s="27" t="s">
        <v>32</v>
      </c>
      <c r="U123" s="27" t="s">
        <v>32</v>
      </c>
      <c r="AD123" s="27" t="s">
        <v>32</v>
      </c>
    </row>
    <row r="124" ht="12.75" customHeight="1">
      <c r="C124" s="38"/>
      <c r="L124" s="38"/>
      <c r="U124" s="38"/>
      <c r="AD124" s="38"/>
    </row>
    <row r="125" ht="12.75" customHeight="1">
      <c r="C125" s="27" t="s">
        <v>32</v>
      </c>
      <c r="L125" s="27" t="s">
        <v>32</v>
      </c>
      <c r="U125" s="27" t="s">
        <v>32</v>
      </c>
      <c r="AD125" s="27" t="s">
        <v>32</v>
      </c>
    </row>
    <row r="126" ht="12.75" customHeight="1">
      <c r="C126" s="127"/>
      <c r="L126" s="127"/>
      <c r="U126" s="127"/>
      <c r="AD126" s="127"/>
    </row>
    <row r="127" ht="12.75" customHeight="1">
      <c r="B127" s="89"/>
      <c r="C127" s="7"/>
      <c r="D127" s="7"/>
      <c r="E127" s="7"/>
      <c r="F127" s="7"/>
      <c r="G127" s="7"/>
      <c r="H127" s="7"/>
      <c r="I127" s="8"/>
      <c r="K127" s="89"/>
      <c r="L127" s="7"/>
      <c r="M127" s="7"/>
      <c r="N127" s="7"/>
      <c r="O127" s="7"/>
      <c r="P127" s="7"/>
      <c r="Q127" s="7"/>
      <c r="R127" s="7"/>
      <c r="S127" s="8"/>
      <c r="T127" s="89"/>
      <c r="U127" s="7"/>
      <c r="V127" s="7"/>
      <c r="W127" s="7"/>
      <c r="X127" s="7"/>
      <c r="Y127" s="7"/>
      <c r="Z127" s="7"/>
      <c r="AA127" s="7"/>
      <c r="AB127" s="8"/>
      <c r="AC127" s="89"/>
      <c r="AD127" s="7"/>
      <c r="AE127" s="7"/>
      <c r="AF127" s="7"/>
      <c r="AG127" s="7"/>
      <c r="AH127" s="7"/>
      <c r="AI127" s="7"/>
      <c r="AJ127" s="7"/>
      <c r="AK127" s="8"/>
    </row>
    <row r="128" ht="12.75" customHeight="1">
      <c r="B128" s="9"/>
      <c r="C128" s="128">
        <f>YEAR('日付'!A1)</f>
        <v>2021</v>
      </c>
      <c r="I128" s="10"/>
      <c r="K128" s="9"/>
      <c r="L128" s="3" t="s">
        <v>56</v>
      </c>
      <c r="S128" s="10"/>
      <c r="T128" s="9"/>
      <c r="U128" s="3" t="s">
        <v>57</v>
      </c>
      <c r="AB128" s="10"/>
      <c r="AC128" s="9"/>
      <c r="AD128" s="3" t="s">
        <v>58</v>
      </c>
      <c r="AK128" s="10"/>
    </row>
    <row r="129" ht="12.75" customHeight="1">
      <c r="B129" s="9"/>
      <c r="I129" s="10"/>
      <c r="K129" s="11"/>
      <c r="L129" s="12"/>
      <c r="M129" s="12"/>
      <c r="N129" s="12"/>
      <c r="O129" s="12"/>
      <c r="P129" s="12"/>
      <c r="Q129" s="12"/>
      <c r="R129" s="12"/>
      <c r="S129" s="13"/>
      <c r="T129" s="11"/>
      <c r="U129" s="12"/>
      <c r="V129" s="12"/>
      <c r="W129" s="12"/>
      <c r="X129" s="12"/>
      <c r="Y129" s="12"/>
      <c r="Z129" s="12"/>
      <c r="AA129" s="12"/>
      <c r="AB129" s="13"/>
      <c r="AC129" s="11"/>
      <c r="AD129" s="12"/>
      <c r="AE129" s="12"/>
      <c r="AF129" s="12"/>
      <c r="AG129" s="12"/>
      <c r="AH129" s="12"/>
      <c r="AI129" s="12"/>
      <c r="AJ129" s="12"/>
      <c r="AK129" s="13"/>
    </row>
    <row r="130" ht="12.75" customHeight="1">
      <c r="B130" s="129">
        <f>MONTH('日付'!A1)</f>
        <v>5</v>
      </c>
      <c r="C130" s="130"/>
      <c r="D130" s="130"/>
      <c r="E130" s="130"/>
      <c r="F130" s="130"/>
      <c r="G130" s="130"/>
      <c r="H130" s="130"/>
      <c r="I130" s="131"/>
      <c r="K130" s="112">
        <f>DAY('日付'!$E$2-WEEKDAY('日付'!$E$2,2)+1)</f>
        <v>26</v>
      </c>
      <c r="L130" s="40"/>
      <c r="M130" s="88"/>
      <c r="N130" s="113"/>
      <c r="O130" s="113"/>
      <c r="P130" s="7"/>
      <c r="Q130" s="7"/>
      <c r="R130" s="7"/>
      <c r="S130" s="8"/>
      <c r="T130" s="112">
        <f>DAY('日付'!$E$2-WEEKDAY('日付'!$E$2,2)+2)</f>
        <v>27</v>
      </c>
      <c r="U130" s="40"/>
      <c r="V130" s="88"/>
      <c r="W130" s="113"/>
      <c r="X130" s="113"/>
      <c r="Y130" s="5"/>
      <c r="Z130" s="5"/>
      <c r="AA130" s="5"/>
      <c r="AB130" s="10"/>
      <c r="AC130" s="112">
        <f>DAY('日付'!$E$2-WEEKDAY('日付'!$E$2,2)+3)</f>
        <v>28</v>
      </c>
      <c r="AD130" s="40"/>
      <c r="AE130" s="88"/>
      <c r="AF130" s="113"/>
      <c r="AG130" s="113"/>
      <c r="AH130" s="5"/>
      <c r="AI130" s="5"/>
      <c r="AJ130" s="5"/>
      <c r="AK130" s="10"/>
    </row>
    <row r="131" ht="12.75" customHeight="1">
      <c r="B131" s="129"/>
      <c r="C131" s="130">
        <f>MONTH('日付'!A1)</f>
        <v>5</v>
      </c>
      <c r="I131" s="131"/>
      <c r="K131" s="44"/>
      <c r="M131" s="51"/>
      <c r="N131" s="116"/>
      <c r="O131" s="116"/>
      <c r="P131" s="5"/>
      <c r="Q131" s="5"/>
      <c r="R131" s="5"/>
      <c r="S131" s="10"/>
      <c r="T131" s="44"/>
      <c r="V131" s="51"/>
      <c r="W131" s="116"/>
      <c r="X131" s="116"/>
      <c r="Y131" s="5"/>
      <c r="Z131" s="5"/>
      <c r="AA131" s="5"/>
      <c r="AB131" s="10"/>
      <c r="AC131" s="44"/>
      <c r="AE131" s="51"/>
      <c r="AF131" s="116"/>
      <c r="AG131" s="116"/>
      <c r="AH131" s="5"/>
      <c r="AI131" s="5"/>
      <c r="AJ131" s="5"/>
      <c r="AK131" s="10"/>
    </row>
    <row r="132" ht="12.75" customHeight="1">
      <c r="B132" s="129"/>
      <c r="I132" s="131"/>
      <c r="K132" s="52"/>
      <c r="L132" s="53"/>
      <c r="M132" s="54"/>
      <c r="N132" s="117"/>
      <c r="O132" s="117"/>
      <c r="P132" s="5"/>
      <c r="Q132" s="5"/>
      <c r="R132" s="5"/>
      <c r="S132" s="10"/>
      <c r="T132" s="52"/>
      <c r="U132" s="53"/>
      <c r="V132" s="54"/>
      <c r="W132" s="117"/>
      <c r="X132" s="117"/>
      <c r="Y132" s="5"/>
      <c r="Z132" s="5"/>
      <c r="AA132" s="5"/>
      <c r="AB132" s="10"/>
      <c r="AC132" s="52"/>
      <c r="AD132" s="53"/>
      <c r="AE132" s="54"/>
      <c r="AF132" s="117"/>
      <c r="AG132" s="117"/>
      <c r="AH132" s="5"/>
      <c r="AI132" s="5"/>
      <c r="AJ132" s="5"/>
      <c r="AK132" s="10"/>
    </row>
    <row r="133" ht="12.75" customHeight="1">
      <c r="B133" s="129"/>
      <c r="I133" s="131"/>
      <c r="K133" s="9"/>
      <c r="L133" s="5"/>
      <c r="M133" s="5"/>
      <c r="N133" s="5"/>
      <c r="O133" s="5"/>
      <c r="P133" s="5"/>
      <c r="Q133" s="5"/>
      <c r="R133" s="5"/>
      <c r="S133" s="10"/>
      <c r="T133" s="9"/>
      <c r="U133" s="5"/>
      <c r="V133" s="5"/>
      <c r="W133" s="5"/>
      <c r="X133" s="5"/>
      <c r="Y133" s="5"/>
      <c r="Z133" s="5"/>
      <c r="AA133" s="5"/>
      <c r="AB133" s="10"/>
      <c r="AC133" s="9"/>
      <c r="AD133" s="5"/>
      <c r="AE133" s="5"/>
      <c r="AF133" s="5"/>
      <c r="AG133" s="5"/>
      <c r="AH133" s="5"/>
      <c r="AI133" s="5"/>
      <c r="AJ133" s="5"/>
      <c r="AK133" s="10"/>
    </row>
    <row r="134" ht="12.75" customHeight="1">
      <c r="B134" s="129"/>
      <c r="I134" s="131"/>
      <c r="K134" s="9"/>
      <c r="L134" s="5"/>
      <c r="M134" s="5"/>
      <c r="N134" s="5"/>
      <c r="O134" s="5"/>
      <c r="P134" s="5"/>
      <c r="Q134" s="5"/>
      <c r="R134" s="5"/>
      <c r="S134" s="10"/>
      <c r="T134" s="9"/>
      <c r="U134" s="5"/>
      <c r="V134" s="5"/>
      <c r="W134" s="5"/>
      <c r="X134" s="5"/>
      <c r="Y134" s="5"/>
      <c r="Z134" s="5"/>
      <c r="AA134" s="5"/>
      <c r="AB134" s="10"/>
      <c r="AC134" s="9"/>
      <c r="AD134" s="5"/>
      <c r="AE134" s="5"/>
      <c r="AF134" s="5"/>
      <c r="AG134" s="5"/>
      <c r="AH134" s="5"/>
      <c r="AI134" s="5"/>
      <c r="AJ134" s="5"/>
      <c r="AK134" s="10"/>
    </row>
    <row r="135" ht="12.75" customHeight="1">
      <c r="B135" s="9"/>
      <c r="I135" s="10"/>
      <c r="K135" s="9"/>
      <c r="L135" s="5"/>
      <c r="M135" s="5"/>
      <c r="N135" s="5"/>
      <c r="O135" s="5"/>
      <c r="P135" s="5"/>
      <c r="Q135" s="5"/>
      <c r="R135" s="5"/>
      <c r="S135" s="10"/>
      <c r="T135" s="9"/>
      <c r="U135" s="5"/>
      <c r="V135" s="5"/>
      <c r="W135" s="5"/>
      <c r="X135" s="5"/>
      <c r="Y135" s="5"/>
      <c r="Z135" s="5"/>
      <c r="AA135" s="5"/>
      <c r="AB135" s="10"/>
      <c r="AC135" s="9"/>
      <c r="AD135" s="5"/>
      <c r="AE135" s="5"/>
      <c r="AF135" s="5"/>
      <c r="AG135" s="5"/>
      <c r="AH135" s="5"/>
      <c r="AI135" s="5"/>
      <c r="AJ135" s="5"/>
      <c r="AK135" s="10"/>
    </row>
    <row r="136" ht="12.75" customHeight="1">
      <c r="B136" s="9"/>
      <c r="C136" s="132" t="str">
        <f>TEXT('日付'!A1,"mmm")</f>
        <v>May</v>
      </c>
      <c r="I136" s="10"/>
      <c r="K136" s="9"/>
      <c r="L136" s="5"/>
      <c r="M136" s="5"/>
      <c r="N136" s="5"/>
      <c r="O136" s="5"/>
      <c r="P136" s="5"/>
      <c r="Q136" s="5"/>
      <c r="R136" s="5"/>
      <c r="S136" s="10"/>
      <c r="T136" s="9"/>
      <c r="U136" s="5"/>
      <c r="V136" s="5"/>
      <c r="W136" s="5"/>
      <c r="X136" s="5"/>
      <c r="Y136" s="5"/>
      <c r="Z136" s="5"/>
      <c r="AA136" s="5"/>
      <c r="AB136" s="10"/>
      <c r="AC136" s="9"/>
      <c r="AD136" s="5"/>
      <c r="AE136" s="5"/>
      <c r="AF136" s="5"/>
      <c r="AG136" s="5"/>
      <c r="AH136" s="5"/>
      <c r="AI136" s="5"/>
      <c r="AJ136" s="5"/>
      <c r="AK136" s="10"/>
    </row>
    <row r="137" ht="12.75" customHeight="1">
      <c r="B137" s="11"/>
      <c r="C137" s="53"/>
      <c r="D137" s="53"/>
      <c r="E137" s="53"/>
      <c r="F137" s="53"/>
      <c r="G137" s="53"/>
      <c r="H137" s="53"/>
      <c r="I137" s="13"/>
      <c r="K137" s="9"/>
      <c r="L137" s="5"/>
      <c r="M137" s="5"/>
      <c r="N137" s="5"/>
      <c r="O137" s="5"/>
      <c r="P137" s="5"/>
      <c r="Q137" s="5"/>
      <c r="R137" s="5"/>
      <c r="S137" s="10"/>
      <c r="T137" s="9"/>
      <c r="U137" s="5"/>
      <c r="V137" s="5"/>
      <c r="W137" s="5"/>
      <c r="X137" s="5"/>
      <c r="Y137" s="5"/>
      <c r="Z137" s="5"/>
      <c r="AA137" s="5"/>
      <c r="AB137" s="10"/>
      <c r="AC137" s="9"/>
      <c r="AD137" s="5"/>
      <c r="AE137" s="5"/>
      <c r="AF137" s="5"/>
      <c r="AG137" s="5"/>
      <c r="AH137" s="5"/>
      <c r="AI137" s="5"/>
      <c r="AJ137" s="5"/>
      <c r="AK137" s="10"/>
    </row>
    <row r="138" ht="12.75" customHeight="1">
      <c r="K138" s="11"/>
      <c r="L138" s="12"/>
      <c r="M138" s="12"/>
      <c r="N138" s="12"/>
      <c r="O138" s="12"/>
      <c r="P138" s="12"/>
      <c r="Q138" s="12"/>
      <c r="R138" s="12"/>
      <c r="S138" s="118" t="str">
        <f>IFERROR(VLOOKUP('日付'!$E$2-WEEKDAY('日付'!$E$2,2)+1,'祝日一覧'!$A:$B,2,false),"")</f>
        <v/>
      </c>
      <c r="T138" s="11"/>
      <c r="U138" s="12"/>
      <c r="V138" s="12"/>
      <c r="W138" s="12"/>
      <c r="X138" s="12"/>
      <c r="Y138" s="12"/>
      <c r="Z138" s="12"/>
      <c r="AA138" s="12"/>
      <c r="AB138" s="118" t="str">
        <f>IFERROR(VLOOKUP('日付'!$E$2-WEEKDAY('日付'!$E$2,2)+2,'祝日一覧'!$A:$B,2,false),"")</f>
        <v/>
      </c>
      <c r="AC138" s="11"/>
      <c r="AD138" s="12"/>
      <c r="AE138" s="12"/>
      <c r="AF138" s="12"/>
      <c r="AG138" s="12"/>
      <c r="AH138" s="12"/>
      <c r="AI138" s="12"/>
      <c r="AJ138" s="12"/>
      <c r="AK138" s="118" t="str">
        <f>IFERROR(VLOOKUP('日付'!$E$2-WEEKDAY('日付'!$E$2,2)+3,'祝日一覧'!$A:$B,2,false),"")</f>
        <v/>
      </c>
      <c r="AL138" s="133"/>
      <c r="AM138" s="133"/>
    </row>
    <row r="139" ht="12.75" customHeight="1">
      <c r="B139" s="27" t="s">
        <v>32</v>
      </c>
      <c r="K139" s="112">
        <f>DAY('日付'!$E$2-WEEKDAY('日付'!$E$2,2)+8)</f>
        <v>3</v>
      </c>
      <c r="L139" s="40"/>
      <c r="M139" s="88"/>
      <c r="N139" s="113"/>
      <c r="O139" s="113"/>
      <c r="P139" s="5"/>
      <c r="Q139" s="5"/>
      <c r="R139" s="5"/>
      <c r="S139" s="10"/>
      <c r="T139" s="112">
        <f>DAY('日付'!$E$2-WEEKDAY('日付'!$E$2,2)+9)</f>
        <v>4</v>
      </c>
      <c r="U139" s="40"/>
      <c r="V139" s="88"/>
      <c r="W139" s="113"/>
      <c r="X139" s="113"/>
      <c r="Y139" s="5"/>
      <c r="Z139" s="5"/>
      <c r="AA139" s="5"/>
      <c r="AB139" s="10"/>
      <c r="AC139" s="112">
        <f>DAY('日付'!$E$2-WEEKDAY('日付'!$E$2,2)+10)</f>
        <v>5</v>
      </c>
      <c r="AD139" s="40"/>
      <c r="AE139" s="88"/>
      <c r="AF139" s="113"/>
      <c r="AG139" s="113"/>
      <c r="AH139" s="5"/>
      <c r="AI139" s="5"/>
      <c r="AJ139" s="5"/>
      <c r="AK139" s="10"/>
    </row>
    <row r="140" ht="12.75" customHeight="1">
      <c r="B140" s="38"/>
      <c r="K140" s="44"/>
      <c r="M140" s="51"/>
      <c r="N140" s="116"/>
      <c r="O140" s="116"/>
      <c r="P140" s="5"/>
      <c r="Q140" s="5"/>
      <c r="R140" s="5"/>
      <c r="S140" s="10"/>
      <c r="T140" s="44"/>
      <c r="V140" s="51"/>
      <c r="W140" s="116"/>
      <c r="X140" s="116"/>
      <c r="Y140" s="5"/>
      <c r="Z140" s="5"/>
      <c r="AA140" s="5"/>
      <c r="AB140" s="10"/>
      <c r="AC140" s="44"/>
      <c r="AE140" s="51"/>
      <c r="AF140" s="116"/>
      <c r="AG140" s="116"/>
      <c r="AH140" s="5"/>
      <c r="AI140" s="5"/>
      <c r="AJ140" s="5"/>
      <c r="AK140" s="10"/>
    </row>
    <row r="141" ht="12.75" customHeight="1">
      <c r="B141" s="27" t="s">
        <v>32</v>
      </c>
      <c r="K141" s="52"/>
      <c r="L141" s="53"/>
      <c r="M141" s="54"/>
      <c r="N141" s="117"/>
      <c r="O141" s="117"/>
      <c r="P141" s="5"/>
      <c r="Q141" s="5"/>
      <c r="R141" s="5"/>
      <c r="S141" s="10"/>
      <c r="T141" s="52"/>
      <c r="U141" s="53"/>
      <c r="V141" s="54"/>
      <c r="W141" s="117"/>
      <c r="X141" s="117"/>
      <c r="Y141" s="5"/>
      <c r="Z141" s="5"/>
      <c r="AA141" s="5"/>
      <c r="AB141" s="10"/>
      <c r="AC141" s="52"/>
      <c r="AD141" s="53"/>
      <c r="AE141" s="54"/>
      <c r="AF141" s="117"/>
      <c r="AG141" s="117"/>
      <c r="AH141" s="5"/>
      <c r="AI141" s="5"/>
      <c r="AJ141" s="5"/>
      <c r="AK141" s="10"/>
    </row>
    <row r="142" ht="12.75" customHeight="1">
      <c r="B142" s="134"/>
      <c r="K142" s="9"/>
      <c r="L142" s="5"/>
      <c r="M142" s="5"/>
      <c r="N142" s="5"/>
      <c r="O142" s="5"/>
      <c r="P142" s="5"/>
      <c r="Q142" s="5"/>
      <c r="R142" s="5"/>
      <c r="S142" s="10"/>
      <c r="T142" s="9"/>
      <c r="U142" s="5"/>
      <c r="V142" s="5"/>
      <c r="W142" s="5"/>
      <c r="X142" s="5"/>
      <c r="Y142" s="5"/>
      <c r="Z142" s="5"/>
      <c r="AA142" s="5"/>
      <c r="AB142" s="10"/>
      <c r="AC142" s="9"/>
      <c r="AD142" s="5"/>
      <c r="AE142" s="5"/>
      <c r="AF142" s="5"/>
      <c r="AG142" s="5"/>
      <c r="AH142" s="5"/>
      <c r="AI142" s="5"/>
      <c r="AJ142" s="5"/>
      <c r="AK142" s="10"/>
    </row>
    <row r="143" ht="12.75" customHeight="1">
      <c r="B143" s="27" t="s">
        <v>32</v>
      </c>
      <c r="K143" s="9"/>
      <c r="L143" s="5"/>
      <c r="M143" s="5"/>
      <c r="N143" s="5"/>
      <c r="O143" s="5"/>
      <c r="P143" s="5"/>
      <c r="Q143" s="5"/>
      <c r="R143" s="5"/>
      <c r="S143" s="10"/>
      <c r="T143" s="9"/>
      <c r="U143" s="5"/>
      <c r="V143" s="5"/>
      <c r="W143" s="5"/>
      <c r="X143" s="5"/>
      <c r="Y143" s="5"/>
      <c r="Z143" s="5"/>
      <c r="AA143" s="5"/>
      <c r="AB143" s="10"/>
      <c r="AC143" s="9"/>
      <c r="AD143" s="5"/>
      <c r="AE143" s="5"/>
      <c r="AF143" s="5"/>
      <c r="AG143" s="5"/>
      <c r="AH143" s="5"/>
      <c r="AI143" s="5"/>
      <c r="AJ143" s="5"/>
      <c r="AK143" s="10"/>
    </row>
    <row r="144" ht="12.75" customHeight="1">
      <c r="B144" s="38"/>
      <c r="K144" s="9"/>
      <c r="L144" s="5"/>
      <c r="M144" s="5"/>
      <c r="N144" s="5"/>
      <c r="O144" s="5"/>
      <c r="P144" s="5"/>
      <c r="Q144" s="5"/>
      <c r="R144" s="5"/>
      <c r="S144" s="10"/>
      <c r="T144" s="9"/>
      <c r="U144" s="5"/>
      <c r="V144" s="5"/>
      <c r="W144" s="5"/>
      <c r="X144" s="5"/>
      <c r="Y144" s="5"/>
      <c r="Z144" s="5"/>
      <c r="AA144" s="5"/>
      <c r="AB144" s="10"/>
      <c r="AC144" s="9"/>
      <c r="AD144" s="5"/>
      <c r="AE144" s="5"/>
      <c r="AF144" s="5"/>
      <c r="AG144" s="5"/>
      <c r="AH144" s="5"/>
      <c r="AI144" s="5"/>
      <c r="AJ144" s="5"/>
      <c r="AK144" s="10"/>
    </row>
    <row r="145" ht="12.75" customHeight="1">
      <c r="B145" s="27" t="s">
        <v>32</v>
      </c>
      <c r="K145" s="9"/>
      <c r="L145" s="5"/>
      <c r="M145" s="5"/>
      <c r="N145" s="5"/>
      <c r="O145" s="5"/>
      <c r="P145" s="5"/>
      <c r="Q145" s="5"/>
      <c r="R145" s="5"/>
      <c r="S145" s="10"/>
      <c r="T145" s="9"/>
      <c r="U145" s="5"/>
      <c r="V145" s="5"/>
      <c r="W145" s="5"/>
      <c r="X145" s="5"/>
      <c r="Y145" s="5"/>
      <c r="Z145" s="5"/>
      <c r="AA145" s="5"/>
      <c r="AB145" s="10"/>
      <c r="AC145" s="9"/>
      <c r="AD145" s="5"/>
      <c r="AE145" s="5"/>
      <c r="AF145" s="5"/>
      <c r="AG145" s="5"/>
      <c r="AH145" s="5"/>
      <c r="AI145" s="5"/>
      <c r="AJ145" s="5"/>
      <c r="AK145" s="10"/>
    </row>
    <row r="146" ht="12.75" customHeight="1">
      <c r="B146" s="134"/>
      <c r="K146" s="9"/>
      <c r="L146" s="5"/>
      <c r="M146" s="5"/>
      <c r="N146" s="5"/>
      <c r="O146" s="5"/>
      <c r="P146" s="5"/>
      <c r="Q146" s="5"/>
      <c r="R146" s="5"/>
      <c r="S146" s="10"/>
      <c r="T146" s="9"/>
      <c r="U146" s="5"/>
      <c r="V146" s="5"/>
      <c r="W146" s="5"/>
      <c r="X146" s="5"/>
      <c r="Y146" s="5"/>
      <c r="Z146" s="5"/>
      <c r="AA146" s="5"/>
      <c r="AB146" s="10"/>
      <c r="AC146" s="9"/>
      <c r="AD146" s="5"/>
      <c r="AE146" s="5"/>
      <c r="AF146" s="5"/>
      <c r="AG146" s="5"/>
      <c r="AH146" s="5"/>
      <c r="AI146" s="5"/>
      <c r="AJ146" s="5"/>
      <c r="AK146" s="10"/>
    </row>
    <row r="147" ht="12.75" customHeight="1">
      <c r="B147" s="27" t="s">
        <v>32</v>
      </c>
      <c r="K147" s="11"/>
      <c r="L147" s="12"/>
      <c r="M147" s="12"/>
      <c r="N147" s="12"/>
      <c r="O147" s="12"/>
      <c r="P147" s="12"/>
      <c r="Q147" s="12"/>
      <c r="R147" s="12"/>
      <c r="S147" s="118" t="str">
        <f>IFERROR(VLOOKUP('日付'!$E$2-WEEKDAY('日付'!$E$2,2)+8,'祝日一覧'!$A:$B,2,false),"")</f>
        <v>憲法記念日</v>
      </c>
      <c r="T147" s="11"/>
      <c r="U147" s="12"/>
      <c r="V147" s="12"/>
      <c r="W147" s="12"/>
      <c r="X147" s="12"/>
      <c r="Y147" s="12"/>
      <c r="Z147" s="12"/>
      <c r="AA147" s="12"/>
      <c r="AB147" s="118" t="str">
        <f>IFERROR(VLOOKUP('日付'!$E$2-WEEKDAY('日付'!$E$2,2)+9,'祝日一覧'!$A:$B,2,false),"")</f>
        <v>みどりの日</v>
      </c>
      <c r="AC147" s="11"/>
      <c r="AD147" s="12"/>
      <c r="AE147" s="12"/>
      <c r="AF147" s="12"/>
      <c r="AG147" s="12"/>
      <c r="AH147" s="12"/>
      <c r="AI147" s="12"/>
      <c r="AJ147" s="12"/>
      <c r="AK147" s="118" t="str">
        <f>IFERROR(VLOOKUP('日付'!$E$2-WEEKDAY('日付'!$E$2,2)+10,'祝日一覧'!$A:$B,2,false),"")</f>
        <v>こどもの日</v>
      </c>
      <c r="AL147" s="133"/>
      <c r="AM147" s="133"/>
    </row>
    <row r="148" ht="12.75" customHeight="1">
      <c r="B148" s="38"/>
      <c r="K148" s="112">
        <f>DAY('日付'!$E$2-WEEKDAY('日付'!$E$2,2)+15)</f>
        <v>10</v>
      </c>
      <c r="L148" s="40"/>
      <c r="M148" s="88"/>
      <c r="N148" s="113"/>
      <c r="O148" s="113"/>
      <c r="P148" s="5"/>
      <c r="Q148" s="5"/>
      <c r="R148" s="5"/>
      <c r="S148" s="10"/>
      <c r="T148" s="112">
        <f>DAY('日付'!$E$2-WEEKDAY('日付'!$E$2,2)+16)</f>
        <v>11</v>
      </c>
      <c r="U148" s="40"/>
      <c r="V148" s="88"/>
      <c r="W148" s="113"/>
      <c r="X148" s="113"/>
      <c r="Y148" s="5"/>
      <c r="Z148" s="5"/>
      <c r="AA148" s="5"/>
      <c r="AB148" s="10"/>
      <c r="AC148" s="112">
        <f>DAY('日付'!$E$2-WEEKDAY('日付'!$E$2,2)+17)</f>
        <v>12</v>
      </c>
      <c r="AD148" s="40"/>
      <c r="AE148" s="88"/>
      <c r="AF148" s="113"/>
      <c r="AG148" s="113"/>
      <c r="AH148" s="5"/>
      <c r="AI148" s="5"/>
      <c r="AJ148" s="5"/>
      <c r="AK148" s="10"/>
    </row>
    <row r="149" ht="12.75" customHeight="1">
      <c r="B149" s="27" t="s">
        <v>32</v>
      </c>
      <c r="K149" s="44"/>
      <c r="M149" s="51"/>
      <c r="N149" s="116"/>
      <c r="O149" s="116"/>
      <c r="P149" s="5"/>
      <c r="Q149" s="5"/>
      <c r="R149" s="5"/>
      <c r="S149" s="10"/>
      <c r="T149" s="44"/>
      <c r="V149" s="51"/>
      <c r="W149" s="116"/>
      <c r="X149" s="116"/>
      <c r="Y149" s="5"/>
      <c r="Z149" s="5"/>
      <c r="AA149" s="5"/>
      <c r="AB149" s="10"/>
      <c r="AC149" s="44"/>
      <c r="AE149" s="51"/>
      <c r="AF149" s="116"/>
      <c r="AG149" s="116"/>
      <c r="AH149" s="5"/>
      <c r="AI149" s="5"/>
      <c r="AJ149" s="5"/>
      <c r="AK149" s="10"/>
    </row>
    <row r="150" ht="12.75" customHeight="1">
      <c r="B150" s="134"/>
      <c r="K150" s="52"/>
      <c r="L150" s="53"/>
      <c r="M150" s="54"/>
      <c r="N150" s="117"/>
      <c r="O150" s="117"/>
      <c r="P150" s="5"/>
      <c r="Q150" s="5"/>
      <c r="R150" s="5"/>
      <c r="S150" s="10"/>
      <c r="T150" s="52"/>
      <c r="U150" s="53"/>
      <c r="V150" s="54"/>
      <c r="W150" s="117"/>
      <c r="X150" s="117"/>
      <c r="Y150" s="5"/>
      <c r="Z150" s="5"/>
      <c r="AA150" s="5"/>
      <c r="AB150" s="10"/>
      <c r="AC150" s="52"/>
      <c r="AD150" s="53"/>
      <c r="AE150" s="54"/>
      <c r="AF150" s="117"/>
      <c r="AG150" s="117"/>
      <c r="AH150" s="5"/>
      <c r="AI150" s="5"/>
      <c r="AJ150" s="5"/>
      <c r="AK150" s="10"/>
    </row>
    <row r="151" ht="12.75" customHeight="1">
      <c r="B151" s="27" t="s">
        <v>32</v>
      </c>
      <c r="K151" s="9"/>
      <c r="L151" s="5"/>
      <c r="M151" s="5"/>
      <c r="N151" s="5"/>
      <c r="O151" s="5"/>
      <c r="P151" s="5"/>
      <c r="Q151" s="5"/>
      <c r="R151" s="5"/>
      <c r="S151" s="10"/>
      <c r="T151" s="9"/>
      <c r="U151" s="5"/>
      <c r="V151" s="5"/>
      <c r="W151" s="5"/>
      <c r="X151" s="5"/>
      <c r="Y151" s="5"/>
      <c r="Z151" s="5"/>
      <c r="AA151" s="5"/>
      <c r="AB151" s="10"/>
      <c r="AC151" s="9"/>
      <c r="AD151" s="5"/>
      <c r="AE151" s="5"/>
      <c r="AF151" s="5"/>
      <c r="AG151" s="5"/>
      <c r="AH151" s="5"/>
      <c r="AI151" s="5"/>
      <c r="AJ151" s="5"/>
      <c r="AK151" s="10"/>
    </row>
    <row r="152" ht="12.75" customHeight="1">
      <c r="B152" s="38"/>
      <c r="K152" s="9"/>
      <c r="L152" s="5"/>
      <c r="M152" s="5"/>
      <c r="N152" s="5"/>
      <c r="O152" s="5"/>
      <c r="P152" s="5"/>
      <c r="Q152" s="5"/>
      <c r="R152" s="5"/>
      <c r="S152" s="10"/>
      <c r="T152" s="9"/>
      <c r="U152" s="5"/>
      <c r="V152" s="5"/>
      <c r="W152" s="5"/>
      <c r="X152" s="5"/>
      <c r="Y152" s="5"/>
      <c r="Z152" s="5"/>
      <c r="AA152" s="5"/>
      <c r="AB152" s="10"/>
      <c r="AC152" s="9"/>
      <c r="AD152" s="5"/>
      <c r="AE152" s="5"/>
      <c r="AF152" s="5"/>
      <c r="AG152" s="5"/>
      <c r="AH152" s="5"/>
      <c r="AI152" s="5"/>
      <c r="AJ152" s="5"/>
      <c r="AK152" s="10"/>
    </row>
    <row r="153" ht="12.75" customHeight="1">
      <c r="B153" s="27" t="s">
        <v>32</v>
      </c>
      <c r="K153" s="9"/>
      <c r="L153" s="5"/>
      <c r="M153" s="5"/>
      <c r="N153" s="5"/>
      <c r="O153" s="5"/>
      <c r="P153" s="5"/>
      <c r="Q153" s="5"/>
      <c r="R153" s="5"/>
      <c r="S153" s="10"/>
      <c r="T153" s="9"/>
      <c r="U153" s="5"/>
      <c r="V153" s="5"/>
      <c r="W153" s="5"/>
      <c r="X153" s="5"/>
      <c r="Y153" s="5"/>
      <c r="Z153" s="5"/>
      <c r="AA153" s="5"/>
      <c r="AB153" s="10"/>
      <c r="AC153" s="9"/>
      <c r="AD153" s="5"/>
      <c r="AE153" s="5"/>
      <c r="AF153" s="5"/>
      <c r="AG153" s="5"/>
      <c r="AH153" s="5"/>
      <c r="AI153" s="5"/>
      <c r="AJ153" s="5"/>
      <c r="AK153" s="10"/>
    </row>
    <row r="154" ht="12.75" customHeight="1">
      <c r="B154" s="127"/>
      <c r="K154" s="9"/>
      <c r="L154" s="5"/>
      <c r="M154" s="5"/>
      <c r="N154" s="5"/>
      <c r="O154" s="5"/>
      <c r="P154" s="5"/>
      <c r="Q154" s="5"/>
      <c r="R154" s="5"/>
      <c r="S154" s="10"/>
      <c r="T154" s="9"/>
      <c r="U154" s="5"/>
      <c r="V154" s="5"/>
      <c r="W154" s="5"/>
      <c r="X154" s="5"/>
      <c r="Y154" s="5"/>
      <c r="Z154" s="5"/>
      <c r="AA154" s="5"/>
      <c r="AB154" s="10"/>
      <c r="AC154" s="9"/>
      <c r="AD154" s="5"/>
      <c r="AE154" s="5"/>
      <c r="AF154" s="5"/>
      <c r="AG154" s="5"/>
      <c r="AH154" s="5"/>
      <c r="AI154" s="5"/>
      <c r="AJ154" s="5"/>
      <c r="AK154" s="10"/>
    </row>
    <row r="155" ht="12.75" customHeight="1">
      <c r="B155" s="27" t="s">
        <v>32</v>
      </c>
      <c r="K155" s="9"/>
      <c r="L155" s="5"/>
      <c r="M155" s="5"/>
      <c r="N155" s="5"/>
      <c r="O155" s="5"/>
      <c r="P155" s="5"/>
      <c r="Q155" s="5"/>
      <c r="R155" s="5"/>
      <c r="S155" s="10"/>
      <c r="T155" s="9"/>
      <c r="U155" s="5"/>
      <c r="V155" s="5"/>
      <c r="W155" s="5"/>
      <c r="X155" s="5"/>
      <c r="Y155" s="5"/>
      <c r="Z155" s="5"/>
      <c r="AA155" s="5"/>
      <c r="AB155" s="10"/>
      <c r="AC155" s="9"/>
      <c r="AD155" s="5"/>
      <c r="AE155" s="5"/>
      <c r="AF155" s="5"/>
      <c r="AG155" s="5"/>
      <c r="AH155" s="5"/>
      <c r="AI155" s="5"/>
      <c r="AJ155" s="5"/>
      <c r="AK155" s="10"/>
    </row>
    <row r="156" ht="12.75" customHeight="1">
      <c r="B156" s="38"/>
      <c r="K156" s="11"/>
      <c r="L156" s="12"/>
      <c r="M156" s="12"/>
      <c r="N156" s="12"/>
      <c r="O156" s="12"/>
      <c r="P156" s="12"/>
      <c r="Q156" s="12"/>
      <c r="R156" s="12"/>
      <c r="S156" s="118" t="str">
        <f>IFERROR(VLOOKUP('日付'!$E$2-WEEKDAY('日付'!$E$2,2)+15,'祝日一覧'!$A:$B,2,false),"")</f>
        <v/>
      </c>
      <c r="T156" s="11"/>
      <c r="U156" s="12"/>
      <c r="V156" s="12"/>
      <c r="W156" s="12"/>
      <c r="X156" s="12"/>
      <c r="Y156" s="12"/>
      <c r="Z156" s="12"/>
      <c r="AA156" s="12"/>
      <c r="AB156" s="118" t="str">
        <f>IFERROR(VLOOKUP('日付'!$E$2-WEEKDAY('日付'!$E$2,2)+16,'祝日一覧'!$A:$B,2,false),"")</f>
        <v/>
      </c>
      <c r="AC156" s="11"/>
      <c r="AD156" s="12"/>
      <c r="AE156" s="12"/>
      <c r="AF156" s="12"/>
      <c r="AG156" s="12"/>
      <c r="AH156" s="12"/>
      <c r="AI156" s="12"/>
      <c r="AJ156" s="12"/>
      <c r="AK156" s="118" t="str">
        <f>IFERROR(VLOOKUP('日付'!$E$2-WEEKDAY('日付'!$E$2,2)+17,'祝日一覧'!$A:$B,2,false),"")</f>
        <v/>
      </c>
      <c r="AL156" s="133"/>
      <c r="AM156" s="133"/>
    </row>
    <row r="157" ht="12.75" customHeight="1">
      <c r="B157" s="27" t="s">
        <v>32</v>
      </c>
      <c r="K157" s="112">
        <f>DAY('日付'!$E$2-WEEKDAY('日付'!$E$2,2)+22)</f>
        <v>17</v>
      </c>
      <c r="L157" s="40"/>
      <c r="M157" s="88"/>
      <c r="N157" s="113"/>
      <c r="O157" s="113"/>
      <c r="P157" s="5"/>
      <c r="Q157" s="5"/>
      <c r="R157" s="5"/>
      <c r="S157" s="10"/>
      <c r="T157" s="112">
        <f>DAY('日付'!$E$2-WEEKDAY('日付'!$E$2,2)+23)</f>
        <v>18</v>
      </c>
      <c r="U157" s="40"/>
      <c r="V157" s="88"/>
      <c r="W157" s="113"/>
      <c r="X157" s="113"/>
      <c r="Y157" s="5"/>
      <c r="Z157" s="5"/>
      <c r="AA157" s="5"/>
      <c r="AB157" s="10"/>
      <c r="AC157" s="112">
        <f>DAY('日付'!$E$2-WEEKDAY('日付'!$E$2,2)+24)</f>
        <v>19</v>
      </c>
      <c r="AD157" s="40"/>
      <c r="AE157" s="88"/>
      <c r="AF157" s="113"/>
      <c r="AG157" s="113"/>
      <c r="AH157" s="5"/>
      <c r="AI157" s="5"/>
      <c r="AJ157" s="5"/>
      <c r="AK157" s="10"/>
    </row>
    <row r="158" ht="12.75" customHeight="1">
      <c r="B158" s="134"/>
      <c r="K158" s="44"/>
      <c r="M158" s="51"/>
      <c r="N158" s="116"/>
      <c r="O158" s="116"/>
      <c r="P158" s="5"/>
      <c r="Q158" s="5"/>
      <c r="R158" s="5"/>
      <c r="S158" s="10"/>
      <c r="T158" s="44"/>
      <c r="V158" s="51"/>
      <c r="W158" s="116"/>
      <c r="X158" s="116"/>
      <c r="Y158" s="5"/>
      <c r="Z158" s="5"/>
      <c r="AA158" s="5"/>
      <c r="AB158" s="10"/>
      <c r="AC158" s="44"/>
      <c r="AE158" s="51"/>
      <c r="AF158" s="116"/>
      <c r="AG158" s="116"/>
      <c r="AH158" s="5"/>
      <c r="AI158" s="5"/>
      <c r="AJ158" s="5"/>
      <c r="AK158" s="10"/>
    </row>
    <row r="159" ht="12.75" customHeight="1">
      <c r="B159" s="27" t="s">
        <v>32</v>
      </c>
      <c r="K159" s="52"/>
      <c r="L159" s="53"/>
      <c r="M159" s="54"/>
      <c r="N159" s="117"/>
      <c r="O159" s="117"/>
      <c r="P159" s="5"/>
      <c r="Q159" s="5"/>
      <c r="R159" s="5"/>
      <c r="S159" s="10"/>
      <c r="T159" s="52"/>
      <c r="U159" s="53"/>
      <c r="V159" s="54"/>
      <c r="W159" s="117"/>
      <c r="X159" s="117"/>
      <c r="Y159" s="5"/>
      <c r="Z159" s="5"/>
      <c r="AA159" s="5"/>
      <c r="AB159" s="10"/>
      <c r="AC159" s="52"/>
      <c r="AD159" s="53"/>
      <c r="AE159" s="54"/>
      <c r="AF159" s="117"/>
      <c r="AG159" s="117"/>
      <c r="AH159" s="5"/>
      <c r="AI159" s="5"/>
      <c r="AJ159" s="5"/>
      <c r="AK159" s="10"/>
    </row>
    <row r="160" ht="12.75" customHeight="1">
      <c r="B160" s="38"/>
      <c r="K160" s="9"/>
      <c r="L160" s="5"/>
      <c r="M160" s="5"/>
      <c r="N160" s="5"/>
      <c r="O160" s="5"/>
      <c r="P160" s="5"/>
      <c r="Q160" s="5"/>
      <c r="R160" s="5"/>
      <c r="S160" s="10"/>
      <c r="T160" s="9"/>
      <c r="U160" s="5"/>
      <c r="V160" s="5"/>
      <c r="W160" s="5"/>
      <c r="X160" s="5"/>
      <c r="Y160" s="5"/>
      <c r="Z160" s="5"/>
      <c r="AA160" s="5"/>
      <c r="AB160" s="10"/>
      <c r="AC160" s="9"/>
      <c r="AD160" s="5"/>
      <c r="AE160" s="5"/>
      <c r="AF160" s="5"/>
      <c r="AG160" s="5"/>
      <c r="AH160" s="5"/>
      <c r="AI160" s="5"/>
      <c r="AJ160" s="5"/>
      <c r="AK160" s="10"/>
    </row>
    <row r="161" ht="12.75" customHeight="1">
      <c r="B161" s="27" t="s">
        <v>32</v>
      </c>
      <c r="K161" s="9"/>
      <c r="L161" s="5"/>
      <c r="M161" s="5"/>
      <c r="N161" s="5"/>
      <c r="O161" s="5"/>
      <c r="P161" s="5"/>
      <c r="Q161" s="5"/>
      <c r="R161" s="5"/>
      <c r="S161" s="10"/>
      <c r="T161" s="9"/>
      <c r="U161" s="5"/>
      <c r="V161" s="5"/>
      <c r="W161" s="5"/>
      <c r="X161" s="5"/>
      <c r="Y161" s="5"/>
      <c r="Z161" s="5"/>
      <c r="AA161" s="5"/>
      <c r="AB161" s="10"/>
      <c r="AC161" s="9"/>
      <c r="AD161" s="5"/>
      <c r="AE161" s="5"/>
      <c r="AF161" s="5"/>
      <c r="AG161" s="5"/>
      <c r="AH161" s="5"/>
      <c r="AI161" s="5"/>
      <c r="AJ161" s="5"/>
      <c r="AK161" s="10"/>
    </row>
    <row r="162" ht="12.75" customHeight="1">
      <c r="B162" s="134"/>
      <c r="K162" s="9"/>
      <c r="L162" s="5"/>
      <c r="M162" s="5"/>
      <c r="N162" s="5"/>
      <c r="O162" s="5"/>
      <c r="P162" s="5"/>
      <c r="Q162" s="5"/>
      <c r="R162" s="5"/>
      <c r="S162" s="10"/>
      <c r="T162" s="9"/>
      <c r="U162" s="5"/>
      <c r="V162" s="5"/>
      <c r="W162" s="5"/>
      <c r="X162" s="5"/>
      <c r="Y162" s="5"/>
      <c r="Z162" s="5"/>
      <c r="AA162" s="5"/>
      <c r="AB162" s="10"/>
      <c r="AC162" s="9"/>
      <c r="AD162" s="5"/>
      <c r="AE162" s="5"/>
      <c r="AF162" s="5"/>
      <c r="AG162" s="5"/>
      <c r="AH162" s="5"/>
      <c r="AI162" s="5"/>
      <c r="AJ162" s="5"/>
      <c r="AK162" s="10"/>
    </row>
    <row r="163" ht="12.75" customHeight="1">
      <c r="B163" s="27" t="s">
        <v>32</v>
      </c>
      <c r="K163" s="9"/>
      <c r="L163" s="5"/>
      <c r="M163" s="5"/>
      <c r="N163" s="5"/>
      <c r="O163" s="5"/>
      <c r="P163" s="5"/>
      <c r="Q163" s="5"/>
      <c r="R163" s="5"/>
      <c r="S163" s="10"/>
      <c r="T163" s="9"/>
      <c r="U163" s="5"/>
      <c r="V163" s="5"/>
      <c r="W163" s="5"/>
      <c r="X163" s="5"/>
      <c r="Y163" s="5"/>
      <c r="Z163" s="5"/>
      <c r="AA163" s="5"/>
      <c r="AB163" s="10"/>
      <c r="AC163" s="9"/>
      <c r="AD163" s="5"/>
      <c r="AE163" s="5"/>
      <c r="AF163" s="5"/>
      <c r="AG163" s="5"/>
      <c r="AH163" s="5"/>
      <c r="AI163" s="5"/>
      <c r="AJ163" s="5"/>
      <c r="AK163" s="10"/>
    </row>
    <row r="164" ht="12.75" customHeight="1">
      <c r="B164" s="38"/>
      <c r="K164" s="9"/>
      <c r="L164" s="5"/>
      <c r="M164" s="5"/>
      <c r="N164" s="5"/>
      <c r="O164" s="5"/>
      <c r="P164" s="5"/>
      <c r="Q164" s="5"/>
      <c r="R164" s="5"/>
      <c r="S164" s="10"/>
      <c r="T164" s="9"/>
      <c r="U164" s="5"/>
      <c r="V164" s="5"/>
      <c r="W164" s="5"/>
      <c r="X164" s="5"/>
      <c r="Y164" s="5"/>
      <c r="Z164" s="5"/>
      <c r="AA164" s="5"/>
      <c r="AB164" s="10"/>
      <c r="AC164" s="9"/>
      <c r="AD164" s="5"/>
      <c r="AE164" s="5"/>
      <c r="AF164" s="5"/>
      <c r="AG164" s="5"/>
      <c r="AH164" s="5"/>
      <c r="AI164" s="5"/>
      <c r="AJ164" s="5"/>
      <c r="AK164" s="10"/>
    </row>
    <row r="165" ht="12.75" customHeight="1">
      <c r="B165" s="27" t="s">
        <v>32</v>
      </c>
      <c r="K165" s="11"/>
      <c r="L165" s="12"/>
      <c r="M165" s="12"/>
      <c r="N165" s="12"/>
      <c r="O165" s="12"/>
      <c r="P165" s="12"/>
      <c r="Q165" s="12"/>
      <c r="R165" s="12"/>
      <c r="S165" s="118" t="str">
        <f>IFERROR(VLOOKUP('日付'!$E$2-WEEKDAY('日付'!$E$2,2)+22,'祝日一覧'!$A:$B,2,false),"")</f>
        <v/>
      </c>
      <c r="T165" s="11"/>
      <c r="U165" s="12"/>
      <c r="V165" s="12"/>
      <c r="W165" s="12"/>
      <c r="X165" s="12"/>
      <c r="Y165" s="12"/>
      <c r="Z165" s="12"/>
      <c r="AA165" s="12"/>
      <c r="AB165" s="118" t="str">
        <f>IFERROR(VLOOKUP('日付'!$E$2-WEEKDAY('日付'!$E$2,2)+23,'祝日一覧'!$A:$B,2,false),"")</f>
        <v/>
      </c>
      <c r="AC165" s="11"/>
      <c r="AD165" s="12"/>
      <c r="AE165" s="12"/>
      <c r="AF165" s="12"/>
      <c r="AG165" s="12"/>
      <c r="AH165" s="12"/>
      <c r="AI165" s="12"/>
      <c r="AJ165" s="12"/>
      <c r="AK165" s="118" t="str">
        <f>IFERROR(VLOOKUP('日付'!$E$2-WEEKDAY('日付'!$E$2,2)+24,'祝日一覧'!$A:$B,2,false),"")</f>
        <v/>
      </c>
      <c r="AL165" s="133"/>
      <c r="AM165" s="133"/>
    </row>
    <row r="166" ht="12.75" customHeight="1">
      <c r="B166" s="134"/>
      <c r="K166" s="112">
        <f>DAY('日付'!$E$2-WEEKDAY('日付'!$E$2,2)+29)</f>
        <v>24</v>
      </c>
      <c r="L166" s="40"/>
      <c r="M166" s="88"/>
      <c r="N166" s="113"/>
      <c r="O166" s="113"/>
      <c r="P166" s="5"/>
      <c r="Q166" s="5"/>
      <c r="R166" s="5"/>
      <c r="S166" s="10"/>
      <c r="T166" s="112">
        <f>DAY('日付'!$E$2-WEEKDAY('日付'!$E$2,2)+30)</f>
        <v>25</v>
      </c>
      <c r="U166" s="40"/>
      <c r="V166" s="88"/>
      <c r="W166" s="113"/>
      <c r="X166" s="113"/>
      <c r="Y166" s="5"/>
      <c r="Z166" s="5"/>
      <c r="AA166" s="5"/>
      <c r="AB166" s="10"/>
      <c r="AC166" s="112">
        <f>DAY('日付'!$E$2-WEEKDAY('日付'!$E$2,2)+31)</f>
        <v>26</v>
      </c>
      <c r="AD166" s="40"/>
      <c r="AE166" s="88"/>
      <c r="AF166" s="113"/>
      <c r="AG166" s="113"/>
      <c r="AH166" s="5"/>
      <c r="AI166" s="5"/>
      <c r="AJ166" s="5"/>
      <c r="AK166" s="10"/>
    </row>
    <row r="167" ht="12.75" customHeight="1">
      <c r="B167" s="27" t="s">
        <v>32</v>
      </c>
      <c r="K167" s="44"/>
      <c r="M167" s="51"/>
      <c r="N167" s="116"/>
      <c r="O167" s="116"/>
      <c r="P167" s="5"/>
      <c r="Q167" s="5"/>
      <c r="R167" s="5"/>
      <c r="S167" s="10"/>
      <c r="T167" s="44"/>
      <c r="V167" s="51"/>
      <c r="W167" s="116"/>
      <c r="X167" s="116"/>
      <c r="Y167" s="5"/>
      <c r="Z167" s="5"/>
      <c r="AA167" s="5"/>
      <c r="AB167" s="10"/>
      <c r="AC167" s="44"/>
      <c r="AE167" s="51"/>
      <c r="AF167" s="116"/>
      <c r="AG167" s="116"/>
      <c r="AH167" s="5"/>
      <c r="AI167" s="5"/>
      <c r="AJ167" s="5"/>
      <c r="AK167" s="10"/>
    </row>
    <row r="168" ht="12.75" customHeight="1">
      <c r="B168" s="38"/>
      <c r="K168" s="52"/>
      <c r="L168" s="53"/>
      <c r="M168" s="54"/>
      <c r="N168" s="117"/>
      <c r="O168" s="117"/>
      <c r="P168" s="5"/>
      <c r="Q168" s="5"/>
      <c r="R168" s="5"/>
      <c r="S168" s="10"/>
      <c r="T168" s="52"/>
      <c r="U168" s="53"/>
      <c r="V168" s="54"/>
      <c r="W168" s="117"/>
      <c r="X168" s="117"/>
      <c r="Y168" s="5"/>
      <c r="Z168" s="5"/>
      <c r="AA168" s="5"/>
      <c r="AB168" s="10"/>
      <c r="AC168" s="52"/>
      <c r="AD168" s="53"/>
      <c r="AE168" s="54"/>
      <c r="AF168" s="117"/>
      <c r="AG168" s="117"/>
      <c r="AH168" s="5"/>
      <c r="AI168" s="5"/>
      <c r="AJ168" s="5"/>
      <c r="AK168" s="10"/>
    </row>
    <row r="169" ht="12.75" customHeight="1">
      <c r="B169" s="27" t="s">
        <v>32</v>
      </c>
      <c r="K169" s="9"/>
      <c r="L169" s="5"/>
      <c r="M169" s="5"/>
      <c r="N169" s="5"/>
      <c r="O169" s="5"/>
      <c r="P169" s="5"/>
      <c r="Q169" s="5"/>
      <c r="R169" s="5"/>
      <c r="S169" s="10"/>
      <c r="T169" s="9"/>
      <c r="U169" s="5"/>
      <c r="V169" s="5"/>
      <c r="W169" s="5"/>
      <c r="X169" s="5"/>
      <c r="Y169" s="5"/>
      <c r="Z169" s="5"/>
      <c r="AA169" s="5"/>
      <c r="AB169" s="10"/>
      <c r="AC169" s="9"/>
      <c r="AD169" s="5"/>
      <c r="AE169" s="5"/>
      <c r="AF169" s="5"/>
      <c r="AG169" s="5"/>
      <c r="AH169" s="5"/>
      <c r="AI169" s="5"/>
      <c r="AJ169" s="5"/>
      <c r="AK169" s="10"/>
    </row>
    <row r="170" ht="12.75" customHeight="1">
      <c r="B170" s="127"/>
      <c r="K170" s="9"/>
      <c r="L170" s="5"/>
      <c r="M170" s="5"/>
      <c r="N170" s="5"/>
      <c r="O170" s="5"/>
      <c r="P170" s="5"/>
      <c r="Q170" s="5"/>
      <c r="R170" s="5"/>
      <c r="S170" s="10"/>
      <c r="T170" s="9"/>
      <c r="U170" s="5"/>
      <c r="V170" s="5"/>
      <c r="W170" s="5"/>
      <c r="X170" s="5"/>
      <c r="Y170" s="5"/>
      <c r="Z170" s="5"/>
      <c r="AA170" s="5"/>
      <c r="AB170" s="10"/>
      <c r="AC170" s="9"/>
      <c r="AD170" s="5"/>
      <c r="AE170" s="5"/>
      <c r="AF170" s="5"/>
      <c r="AG170" s="5"/>
      <c r="AH170" s="5"/>
      <c r="AI170" s="5"/>
      <c r="AJ170" s="5"/>
      <c r="AK170" s="10"/>
    </row>
    <row r="171" ht="12.75" customHeight="1">
      <c r="B171" s="27" t="s">
        <v>32</v>
      </c>
      <c r="K171" s="9"/>
      <c r="L171" s="5"/>
      <c r="M171" s="5"/>
      <c r="N171" s="5"/>
      <c r="O171" s="5"/>
      <c r="P171" s="5"/>
      <c r="Q171" s="5"/>
      <c r="R171" s="5"/>
      <c r="S171" s="10"/>
      <c r="T171" s="9"/>
      <c r="U171" s="5"/>
      <c r="V171" s="5"/>
      <c r="W171" s="5"/>
      <c r="X171" s="5"/>
      <c r="Y171" s="5"/>
      <c r="Z171" s="5"/>
      <c r="AA171" s="5"/>
      <c r="AB171" s="10"/>
      <c r="AC171" s="9"/>
      <c r="AD171" s="5"/>
      <c r="AE171" s="5"/>
      <c r="AF171" s="5"/>
      <c r="AG171" s="5"/>
      <c r="AH171" s="5"/>
      <c r="AI171" s="5"/>
      <c r="AJ171" s="5"/>
      <c r="AK171" s="10"/>
    </row>
    <row r="172" ht="12.75" customHeight="1">
      <c r="B172" s="38"/>
      <c r="K172" s="9"/>
      <c r="L172" s="5"/>
      <c r="M172" s="5"/>
      <c r="N172" s="5"/>
      <c r="O172" s="5"/>
      <c r="P172" s="5"/>
      <c r="Q172" s="5"/>
      <c r="R172" s="5"/>
      <c r="S172" s="10"/>
      <c r="T172" s="9"/>
      <c r="U172" s="5"/>
      <c r="V172" s="5"/>
      <c r="W172" s="5"/>
      <c r="X172" s="5"/>
      <c r="Y172" s="5"/>
      <c r="Z172" s="5"/>
      <c r="AA172" s="5"/>
      <c r="AB172" s="10"/>
      <c r="AC172" s="9"/>
      <c r="AD172" s="5"/>
      <c r="AE172" s="5"/>
      <c r="AF172" s="5"/>
      <c r="AG172" s="5"/>
      <c r="AH172" s="5"/>
      <c r="AI172" s="5"/>
      <c r="AJ172" s="5"/>
      <c r="AK172" s="10"/>
    </row>
    <row r="173" ht="12.75" customHeight="1">
      <c r="B173" s="27" t="s">
        <v>32</v>
      </c>
      <c r="K173" s="9"/>
      <c r="L173" s="5"/>
      <c r="M173" s="5"/>
      <c r="N173" s="5"/>
      <c r="O173" s="5"/>
      <c r="P173" s="5"/>
      <c r="Q173" s="5"/>
      <c r="R173" s="5"/>
      <c r="S173" s="10"/>
      <c r="T173" s="9"/>
      <c r="U173" s="5"/>
      <c r="V173" s="5"/>
      <c r="W173" s="5"/>
      <c r="X173" s="5"/>
      <c r="Y173" s="5"/>
      <c r="Z173" s="5"/>
      <c r="AA173" s="5"/>
      <c r="AB173" s="10"/>
      <c r="AC173" s="9"/>
      <c r="AD173" s="5"/>
      <c r="AE173" s="5"/>
      <c r="AF173" s="5"/>
      <c r="AG173" s="5"/>
      <c r="AH173" s="5"/>
      <c r="AI173" s="5"/>
      <c r="AJ173" s="5"/>
      <c r="AK173" s="10"/>
    </row>
    <row r="174" ht="12.75" customHeight="1">
      <c r="B174" s="134"/>
      <c r="K174" s="11"/>
      <c r="L174" s="12"/>
      <c r="M174" s="12"/>
      <c r="N174" s="12"/>
      <c r="O174" s="12"/>
      <c r="P174" s="12"/>
      <c r="Q174" s="12"/>
      <c r="R174" s="12"/>
      <c r="S174" s="118" t="str">
        <f>IFERROR(VLOOKUP('日付'!$E$2-WEEKDAY('日付'!$E$2,2)+29,'祝日一覧'!$A:$B,2,false),"")</f>
        <v/>
      </c>
      <c r="T174" s="11"/>
      <c r="U174" s="12"/>
      <c r="V174" s="12"/>
      <c r="W174" s="12"/>
      <c r="X174" s="12"/>
      <c r="Y174" s="12"/>
      <c r="Z174" s="12"/>
      <c r="AA174" s="12"/>
      <c r="AB174" s="118" t="str">
        <f>IFERROR(VLOOKUP('日付'!$E$2-WEEKDAY('日付'!$E$2,2)+30,'祝日一覧'!$A:$B,2,false),"")</f>
        <v/>
      </c>
      <c r="AC174" s="11"/>
      <c r="AD174" s="12"/>
      <c r="AE174" s="12"/>
      <c r="AF174" s="12"/>
      <c r="AG174" s="12"/>
      <c r="AH174" s="12"/>
      <c r="AI174" s="12"/>
      <c r="AJ174" s="12"/>
      <c r="AK174" s="118" t="str">
        <f>IFERROR(VLOOKUP('日付'!$E$2-WEEKDAY('日付'!$E$2,2)+31,'祝日一覧'!$A:$B,2,false),"")</f>
        <v/>
      </c>
      <c r="AL174" s="133"/>
      <c r="AM174" s="133"/>
    </row>
    <row r="175" ht="12.75" customHeight="1">
      <c r="B175" s="27" t="s">
        <v>32</v>
      </c>
      <c r="K175" s="112">
        <f>DAY('日付'!$E$2-WEEKDAY('日付'!$E$2,2)+36)</f>
        <v>31</v>
      </c>
      <c r="L175" s="40"/>
      <c r="M175" s="88"/>
      <c r="N175" s="113"/>
      <c r="O175" s="113"/>
      <c r="P175" s="5"/>
      <c r="Q175" s="5"/>
      <c r="R175" s="5"/>
      <c r="S175" s="10"/>
      <c r="T175" s="112">
        <f>DAY('日付'!$E$2-WEEKDAY('日付'!$E$2,2)+37)</f>
        <v>1</v>
      </c>
      <c r="U175" s="40"/>
      <c r="V175" s="88"/>
      <c r="W175" s="113"/>
      <c r="X175" s="113"/>
      <c r="Y175" s="5"/>
      <c r="Z175" s="5"/>
      <c r="AA175" s="5"/>
      <c r="AB175" s="10"/>
      <c r="AC175" s="112">
        <f>DAY('日付'!$E$2-WEEKDAY('日付'!$E$2,2)+38)</f>
        <v>2</v>
      </c>
      <c r="AD175" s="40"/>
      <c r="AE175" s="88"/>
      <c r="AF175" s="113"/>
      <c r="AG175" s="113"/>
      <c r="AH175" s="5"/>
      <c r="AI175" s="5"/>
      <c r="AJ175" s="5"/>
      <c r="AK175" s="10"/>
    </row>
    <row r="176" ht="12.75" customHeight="1">
      <c r="B176" s="38"/>
      <c r="K176" s="44"/>
      <c r="M176" s="51"/>
      <c r="N176" s="116"/>
      <c r="O176" s="116"/>
      <c r="P176" s="5"/>
      <c r="Q176" s="5"/>
      <c r="R176" s="5"/>
      <c r="S176" s="10"/>
      <c r="T176" s="44"/>
      <c r="V176" s="51"/>
      <c r="W176" s="116"/>
      <c r="X176" s="116"/>
      <c r="Y176" s="5"/>
      <c r="Z176" s="5"/>
      <c r="AA176" s="5"/>
      <c r="AB176" s="10"/>
      <c r="AC176" s="44"/>
      <c r="AE176" s="51"/>
      <c r="AF176" s="116"/>
      <c r="AG176" s="116"/>
      <c r="AH176" s="5"/>
      <c r="AI176" s="5"/>
      <c r="AJ176" s="5"/>
      <c r="AK176" s="10"/>
    </row>
    <row r="177" ht="12.75" customHeight="1">
      <c r="B177" s="27" t="s">
        <v>32</v>
      </c>
      <c r="K177" s="52"/>
      <c r="L177" s="53"/>
      <c r="M177" s="54"/>
      <c r="N177" s="117"/>
      <c r="O177" s="117"/>
      <c r="P177" s="5"/>
      <c r="Q177" s="5"/>
      <c r="R177" s="5"/>
      <c r="S177" s="10"/>
      <c r="T177" s="52"/>
      <c r="U177" s="53"/>
      <c r="V177" s="54"/>
      <c r="W177" s="117"/>
      <c r="X177" s="117"/>
      <c r="Y177" s="5"/>
      <c r="Z177" s="5"/>
      <c r="AA177" s="5"/>
      <c r="AB177" s="10"/>
      <c r="AC177" s="52"/>
      <c r="AD177" s="53"/>
      <c r="AE177" s="54"/>
      <c r="AF177" s="117"/>
      <c r="AG177" s="117"/>
      <c r="AH177" s="5"/>
      <c r="AI177" s="5"/>
      <c r="AJ177" s="5"/>
      <c r="AK177" s="10"/>
    </row>
    <row r="178" ht="12.75" customHeight="1">
      <c r="B178" s="134"/>
      <c r="K178" s="9"/>
      <c r="L178" s="5"/>
      <c r="M178" s="5"/>
      <c r="N178" s="5"/>
      <c r="O178" s="5"/>
      <c r="P178" s="5"/>
      <c r="Q178" s="5"/>
      <c r="R178" s="5"/>
      <c r="S178" s="10"/>
      <c r="T178" s="9"/>
      <c r="U178" s="5"/>
      <c r="V178" s="5"/>
      <c r="W178" s="5"/>
      <c r="X178" s="5"/>
      <c r="Y178" s="5"/>
      <c r="Z178" s="5"/>
      <c r="AA178" s="5"/>
      <c r="AB178" s="10"/>
      <c r="AC178" s="9"/>
      <c r="AD178" s="5"/>
      <c r="AE178" s="5"/>
      <c r="AF178" s="5"/>
      <c r="AG178" s="5"/>
      <c r="AH178" s="5"/>
      <c r="AI178" s="5"/>
      <c r="AJ178" s="5"/>
      <c r="AK178" s="10"/>
    </row>
    <row r="179" ht="12.75" customHeight="1">
      <c r="B179" s="27" t="s">
        <v>32</v>
      </c>
      <c r="K179" s="9"/>
      <c r="L179" s="5"/>
      <c r="M179" s="5"/>
      <c r="N179" s="5"/>
      <c r="O179" s="5"/>
      <c r="P179" s="5"/>
      <c r="Q179" s="5"/>
      <c r="R179" s="5"/>
      <c r="S179" s="10"/>
      <c r="T179" s="9"/>
      <c r="U179" s="5"/>
      <c r="V179" s="5"/>
      <c r="W179" s="5"/>
      <c r="X179" s="5"/>
      <c r="Y179" s="5"/>
      <c r="Z179" s="5"/>
      <c r="AA179" s="5"/>
      <c r="AB179" s="10"/>
      <c r="AC179" s="9"/>
      <c r="AD179" s="5"/>
      <c r="AE179" s="5"/>
      <c r="AF179" s="5"/>
      <c r="AG179" s="5"/>
      <c r="AH179" s="5"/>
      <c r="AI179" s="5"/>
      <c r="AJ179" s="5"/>
      <c r="AK179" s="10"/>
    </row>
    <row r="180" ht="12.75" customHeight="1">
      <c r="B180" s="38"/>
      <c r="K180" s="9"/>
      <c r="L180" s="5"/>
      <c r="M180" s="5"/>
      <c r="N180" s="5"/>
      <c r="O180" s="5"/>
      <c r="P180" s="5"/>
      <c r="Q180" s="5"/>
      <c r="R180" s="5"/>
      <c r="S180" s="10"/>
      <c r="T180" s="9"/>
      <c r="U180" s="5"/>
      <c r="V180" s="5"/>
      <c r="W180" s="5"/>
      <c r="X180" s="5"/>
      <c r="Y180" s="5"/>
      <c r="Z180" s="5"/>
      <c r="AA180" s="5"/>
      <c r="AB180" s="10"/>
      <c r="AC180" s="9"/>
      <c r="AD180" s="5"/>
      <c r="AE180" s="5"/>
      <c r="AF180" s="5"/>
      <c r="AG180" s="5"/>
      <c r="AH180" s="5"/>
      <c r="AI180" s="5"/>
      <c r="AJ180" s="5"/>
      <c r="AK180" s="10"/>
    </row>
    <row r="181" ht="12.75" customHeight="1">
      <c r="B181" s="27" t="s">
        <v>32</v>
      </c>
      <c r="K181" s="9"/>
      <c r="L181" s="5"/>
      <c r="M181" s="5"/>
      <c r="N181" s="5"/>
      <c r="O181" s="5"/>
      <c r="P181" s="5"/>
      <c r="Q181" s="5"/>
      <c r="R181" s="5"/>
      <c r="S181" s="10"/>
      <c r="T181" s="9"/>
      <c r="U181" s="5"/>
      <c r="V181" s="5"/>
      <c r="W181" s="5"/>
      <c r="X181" s="5"/>
      <c r="Y181" s="5"/>
      <c r="Z181" s="5"/>
      <c r="AA181" s="5"/>
      <c r="AB181" s="10"/>
      <c r="AC181" s="9"/>
      <c r="AD181" s="5"/>
      <c r="AE181" s="5"/>
      <c r="AF181" s="5"/>
      <c r="AG181" s="5"/>
      <c r="AH181" s="5"/>
      <c r="AI181" s="5"/>
      <c r="AJ181" s="5"/>
      <c r="AK181" s="10"/>
    </row>
    <row r="182" ht="12.75" customHeight="1">
      <c r="B182" s="134"/>
      <c r="K182" s="9"/>
      <c r="L182" s="5"/>
      <c r="M182" s="5"/>
      <c r="N182" s="5"/>
      <c r="O182" s="5"/>
      <c r="P182" s="5"/>
      <c r="Q182" s="5"/>
      <c r="R182" s="5"/>
      <c r="S182" s="10"/>
      <c r="T182" s="9"/>
      <c r="U182" s="5"/>
      <c r="V182" s="5"/>
      <c r="W182" s="5"/>
      <c r="X182" s="5"/>
      <c r="Y182" s="5"/>
      <c r="Z182" s="5"/>
      <c r="AA182" s="5"/>
      <c r="AB182" s="10"/>
      <c r="AC182" s="9"/>
      <c r="AD182" s="5"/>
      <c r="AE182" s="5"/>
      <c r="AF182" s="5"/>
      <c r="AG182" s="5"/>
      <c r="AH182" s="5"/>
      <c r="AI182" s="5"/>
      <c r="AJ182" s="5"/>
      <c r="AK182" s="10"/>
    </row>
    <row r="183" ht="12.75" customHeight="1">
      <c r="B183" s="27" t="s">
        <v>32</v>
      </c>
      <c r="K183" s="11"/>
      <c r="L183" s="12"/>
      <c r="M183" s="12"/>
      <c r="N183" s="12"/>
      <c r="O183" s="12"/>
      <c r="P183" s="12"/>
      <c r="Q183" s="12"/>
      <c r="R183" s="12"/>
      <c r="S183" s="118" t="str">
        <f>IFERROR(VLOOKUP('日付'!$E$2-WEEKDAY('日付'!$E$2,2)+36,'祝日一覧'!$A:$B,2,false),"")</f>
        <v/>
      </c>
      <c r="T183" s="11"/>
      <c r="U183" s="12"/>
      <c r="V183" s="12"/>
      <c r="W183" s="12"/>
      <c r="X183" s="12"/>
      <c r="Y183" s="12"/>
      <c r="Z183" s="12"/>
      <c r="AA183" s="12"/>
      <c r="AB183" s="118" t="str">
        <f>IFERROR(VLOOKUP('日付'!$E$2-WEEKDAY('日付'!$E$2,2)+37,'祝日一覧'!$A:$B,2,false),"")</f>
        <v/>
      </c>
      <c r="AC183" s="11"/>
      <c r="AD183" s="12"/>
      <c r="AE183" s="12"/>
      <c r="AF183" s="12"/>
      <c r="AG183" s="12"/>
      <c r="AH183" s="12"/>
      <c r="AI183" s="12"/>
      <c r="AJ183" s="12"/>
      <c r="AK183" s="118" t="str">
        <f>IFERROR(VLOOKUP('日付'!$E$2-WEEKDAY('日付'!$E$2,2)+38,'祝日一覧'!$A:$B,2,false),"")</f>
        <v/>
      </c>
    </row>
    <row r="184" ht="12.75" customHeight="1">
      <c r="B184" s="38"/>
    </row>
    <row r="185" ht="12.75" customHeight="1">
      <c r="B185" s="27" t="s">
        <v>32</v>
      </c>
      <c r="K185" s="27" t="s">
        <v>32</v>
      </c>
      <c r="T185" s="27" t="s">
        <v>32</v>
      </c>
      <c r="AC185" s="27" t="s">
        <v>32</v>
      </c>
    </row>
    <row r="186" ht="12.75" customHeight="1">
      <c r="B186" s="134"/>
      <c r="K186" s="38"/>
      <c r="T186" s="38"/>
      <c r="AC186" s="38"/>
    </row>
    <row r="187" ht="12.75" customHeight="1">
      <c r="B187" s="27" t="s">
        <v>32</v>
      </c>
      <c r="K187" s="27" t="s">
        <v>32</v>
      </c>
      <c r="T187" s="27" t="s">
        <v>32</v>
      </c>
      <c r="AC187" s="27" t="s">
        <v>32</v>
      </c>
    </row>
    <row r="188" ht="12.75" customHeight="1">
      <c r="B188" s="127"/>
      <c r="K188" s="127"/>
      <c r="T188" s="127"/>
      <c r="AC188" s="127"/>
    </row>
    <row r="191" ht="12.75" customHeight="1">
      <c r="E191" s="85">
        <f>YEAR('日付'!A1)</f>
        <v>2021</v>
      </c>
      <c r="H191" s="3" t="s">
        <v>46</v>
      </c>
      <c r="J191" s="85">
        <f>MONTH('日付'!A1)</f>
        <v>5</v>
      </c>
      <c r="L191" s="3" t="s">
        <v>6</v>
      </c>
    </row>
    <row r="192" ht="12.75" customHeight="1"/>
    <row r="193" ht="12.75" customHeight="1">
      <c r="B193" s="28" t="s">
        <v>59</v>
      </c>
      <c r="C193" s="29"/>
      <c r="D193" s="29"/>
      <c r="E193" s="29"/>
      <c r="F193" s="29"/>
      <c r="G193" s="30"/>
      <c r="H193" s="28" t="s">
        <v>60</v>
      </c>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30"/>
    </row>
    <row r="194" ht="12.75" customHeight="1">
      <c r="B194" s="89"/>
      <c r="C194" s="7"/>
      <c r="D194" s="7"/>
      <c r="E194" s="7"/>
      <c r="F194" s="7"/>
      <c r="G194" s="8"/>
      <c r="H194" s="89"/>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8"/>
    </row>
    <row r="195" ht="12.75" customHeight="1">
      <c r="B195" s="11"/>
      <c r="C195" s="12"/>
      <c r="D195" s="12"/>
      <c r="E195" s="12"/>
      <c r="F195" s="12"/>
      <c r="G195" s="13"/>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3"/>
    </row>
    <row r="196" ht="12.75" customHeight="1">
      <c r="B196" s="89"/>
      <c r="C196" s="7"/>
      <c r="D196" s="7"/>
      <c r="E196" s="7"/>
      <c r="F196" s="7"/>
      <c r="G196" s="8"/>
      <c r="H196" s="89"/>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8"/>
    </row>
    <row r="197" ht="12.75" customHeight="1">
      <c r="B197" s="11"/>
      <c r="C197" s="12"/>
      <c r="D197" s="12"/>
      <c r="E197" s="12"/>
      <c r="F197" s="12"/>
      <c r="G197" s="13"/>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3"/>
    </row>
    <row r="198" ht="12.75" customHeight="1">
      <c r="B198" s="89"/>
      <c r="C198" s="7"/>
      <c r="D198" s="7"/>
      <c r="E198" s="7"/>
      <c r="F198" s="7"/>
      <c r="G198" s="8"/>
      <c r="H198" s="89"/>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8"/>
    </row>
    <row r="199" ht="12.75" customHeight="1">
      <c r="B199" s="11"/>
      <c r="C199" s="12"/>
      <c r="D199" s="12"/>
      <c r="E199" s="12"/>
      <c r="F199" s="12"/>
      <c r="G199" s="13"/>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3"/>
    </row>
    <row r="200" ht="12.75" customHeight="1">
      <c r="B200" s="89"/>
      <c r="C200" s="7"/>
      <c r="D200" s="7"/>
      <c r="E200" s="7"/>
      <c r="F200" s="7"/>
      <c r="G200" s="8"/>
      <c r="H200" s="89"/>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8"/>
    </row>
    <row r="201" ht="12.75" customHeight="1">
      <c r="B201" s="11"/>
      <c r="C201" s="12"/>
      <c r="D201" s="12"/>
      <c r="E201" s="12"/>
      <c r="F201" s="12"/>
      <c r="G201" s="13"/>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3"/>
    </row>
    <row r="202" ht="12.75" customHeight="1">
      <c r="B202" s="89"/>
      <c r="C202" s="7"/>
      <c r="D202" s="7"/>
      <c r="E202" s="7"/>
      <c r="F202" s="7"/>
      <c r="G202" s="8"/>
      <c r="H202" s="89"/>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8"/>
    </row>
    <row r="203" ht="12.75" customHeight="1">
      <c r="B203" s="11"/>
      <c r="C203" s="12"/>
      <c r="D203" s="12"/>
      <c r="E203" s="12"/>
      <c r="F203" s="12"/>
      <c r="G203" s="13"/>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3"/>
    </row>
    <row r="204" ht="12.75" customHeight="1">
      <c r="B204" s="89"/>
      <c r="C204" s="7"/>
      <c r="D204" s="7"/>
      <c r="E204" s="7"/>
      <c r="F204" s="7"/>
      <c r="G204" s="8"/>
      <c r="H204" s="89"/>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8"/>
    </row>
    <row r="205" ht="12.75" customHeight="1">
      <c r="B205" s="11"/>
      <c r="C205" s="12"/>
      <c r="D205" s="12"/>
      <c r="E205" s="12"/>
      <c r="F205" s="12"/>
      <c r="G205" s="13"/>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3"/>
    </row>
    <row r="206" ht="12.75" customHeight="1">
      <c r="B206" s="89"/>
      <c r="C206" s="7"/>
      <c r="D206" s="7"/>
      <c r="E206" s="7"/>
      <c r="F206" s="7"/>
      <c r="G206" s="8"/>
      <c r="H206" s="89"/>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8"/>
    </row>
    <row r="207" ht="12.75" customHeight="1">
      <c r="B207" s="11"/>
      <c r="C207" s="12"/>
      <c r="D207" s="12"/>
      <c r="E207" s="12"/>
      <c r="F207" s="12"/>
      <c r="G207" s="13"/>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3"/>
    </row>
    <row r="208" ht="12.75" customHeight="1">
      <c r="B208" s="89"/>
      <c r="C208" s="7"/>
      <c r="D208" s="7"/>
      <c r="E208" s="7"/>
      <c r="F208" s="7"/>
      <c r="G208" s="8"/>
      <c r="H208" s="89"/>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8"/>
    </row>
    <row r="209" ht="12.75" customHeight="1">
      <c r="B209" s="11"/>
      <c r="C209" s="12"/>
      <c r="D209" s="12"/>
      <c r="E209" s="12"/>
      <c r="F209" s="12"/>
      <c r="G209" s="13"/>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3"/>
    </row>
    <row r="210" ht="12.75" customHeight="1">
      <c r="B210" s="89"/>
      <c r="C210" s="7"/>
      <c r="D210" s="7"/>
      <c r="E210" s="7"/>
      <c r="F210" s="7"/>
      <c r="G210" s="8"/>
      <c r="H210" s="89"/>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8"/>
    </row>
    <row r="211" ht="12.75" customHeight="1">
      <c r="B211" s="11"/>
      <c r="C211" s="12"/>
      <c r="D211" s="12"/>
      <c r="E211" s="12"/>
      <c r="F211" s="12"/>
      <c r="G211" s="13"/>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3"/>
    </row>
    <row r="212" ht="12.75" customHeight="1">
      <c r="B212" s="89"/>
      <c r="C212" s="7"/>
      <c r="D212" s="7"/>
      <c r="E212" s="7"/>
      <c r="F212" s="7"/>
      <c r="G212" s="8"/>
      <c r="H212" s="89"/>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8"/>
    </row>
    <row r="213" ht="12.75" customHeight="1">
      <c r="B213" s="11"/>
      <c r="C213" s="12"/>
      <c r="D213" s="12"/>
      <c r="E213" s="12"/>
      <c r="F213" s="12"/>
      <c r="G213" s="13"/>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3"/>
    </row>
    <row r="214" ht="12.75" customHeight="1">
      <c r="B214" s="89"/>
      <c r="C214" s="7"/>
      <c r="D214" s="7"/>
      <c r="E214" s="7"/>
      <c r="F214" s="7"/>
      <c r="G214" s="8"/>
      <c r="H214" s="89"/>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8"/>
    </row>
    <row r="215" ht="12.75" customHeight="1">
      <c r="B215" s="11"/>
      <c r="C215" s="12"/>
      <c r="D215" s="12"/>
      <c r="E215" s="12"/>
      <c r="F215" s="12"/>
      <c r="G215" s="13"/>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3"/>
    </row>
    <row r="216" ht="12.75" customHeight="1">
      <c r="B216" s="89"/>
      <c r="C216" s="7"/>
      <c r="D216" s="7"/>
      <c r="E216" s="7"/>
      <c r="F216" s="7"/>
      <c r="G216" s="8"/>
      <c r="H216" s="89"/>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8"/>
    </row>
    <row r="217" ht="12.75" customHeight="1">
      <c r="B217" s="11"/>
      <c r="C217" s="12"/>
      <c r="D217" s="12"/>
      <c r="E217" s="12"/>
      <c r="F217" s="12"/>
      <c r="G217" s="13"/>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3"/>
    </row>
    <row r="218" ht="12.75" customHeight="1">
      <c r="B218" s="89"/>
      <c r="C218" s="7"/>
      <c r="D218" s="7"/>
      <c r="E218" s="7"/>
      <c r="F218" s="7"/>
      <c r="G218" s="8"/>
      <c r="H218" s="89"/>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8"/>
    </row>
    <row r="219" ht="12.75" customHeight="1">
      <c r="B219" s="11"/>
      <c r="C219" s="12"/>
      <c r="D219" s="12"/>
      <c r="E219" s="12"/>
      <c r="F219" s="12"/>
      <c r="G219" s="13"/>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3"/>
    </row>
    <row r="220" ht="12.75" customHeight="1">
      <c r="B220" s="89"/>
      <c r="C220" s="7"/>
      <c r="D220" s="7"/>
      <c r="E220" s="7"/>
      <c r="F220" s="7"/>
      <c r="G220" s="8"/>
      <c r="H220" s="89"/>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8"/>
    </row>
    <row r="221" ht="12.75" customHeight="1">
      <c r="B221" s="11"/>
      <c r="C221" s="12"/>
      <c r="D221" s="12"/>
      <c r="E221" s="12"/>
      <c r="F221" s="12"/>
      <c r="G221" s="13"/>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3"/>
    </row>
    <row r="222" ht="12.75" customHeight="1">
      <c r="B222" s="89"/>
      <c r="C222" s="7"/>
      <c r="D222" s="7"/>
      <c r="E222" s="7"/>
      <c r="F222" s="7"/>
      <c r="G222" s="8"/>
      <c r="H222" s="89"/>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8"/>
    </row>
    <row r="223" ht="12.75" customHeight="1">
      <c r="B223" s="11"/>
      <c r="C223" s="12"/>
      <c r="D223" s="12"/>
      <c r="E223" s="12"/>
      <c r="F223" s="12"/>
      <c r="G223" s="13"/>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3"/>
    </row>
    <row r="224" ht="12.75" customHeight="1">
      <c r="B224" s="89"/>
      <c r="C224" s="7"/>
      <c r="D224" s="7"/>
      <c r="E224" s="7"/>
      <c r="F224" s="7"/>
      <c r="G224" s="8"/>
      <c r="H224" s="89"/>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8"/>
    </row>
    <row r="225" ht="12.75" customHeight="1">
      <c r="B225" s="11"/>
      <c r="C225" s="12"/>
      <c r="D225" s="12"/>
      <c r="E225" s="12"/>
      <c r="F225" s="12"/>
      <c r="G225" s="13"/>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3"/>
    </row>
    <row r="226" ht="12.75" customHeight="1">
      <c r="B226" s="89"/>
      <c r="C226" s="7"/>
      <c r="D226" s="7"/>
      <c r="E226" s="7"/>
      <c r="F226" s="7"/>
      <c r="G226" s="8"/>
      <c r="H226" s="89"/>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8"/>
    </row>
    <row r="227" ht="12.75" customHeight="1">
      <c r="B227" s="11"/>
      <c r="C227" s="12"/>
      <c r="D227" s="12"/>
      <c r="E227" s="12"/>
      <c r="F227" s="12"/>
      <c r="G227" s="13"/>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3"/>
    </row>
    <row r="228" ht="12.75" customHeight="1">
      <c r="B228" s="89"/>
      <c r="C228" s="7"/>
      <c r="D228" s="7"/>
      <c r="E228" s="7"/>
      <c r="F228" s="7"/>
      <c r="G228" s="8"/>
      <c r="H228" s="89"/>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8"/>
    </row>
    <row r="229" ht="12.75" customHeight="1">
      <c r="B229" s="11"/>
      <c r="C229" s="12"/>
      <c r="D229" s="12"/>
      <c r="E229" s="12"/>
      <c r="F229" s="12"/>
      <c r="G229" s="13"/>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3"/>
    </row>
    <row r="230" ht="12.75" customHeight="1">
      <c r="B230" s="89"/>
      <c r="C230" s="7"/>
      <c r="D230" s="7"/>
      <c r="E230" s="7"/>
      <c r="F230" s="7"/>
      <c r="G230" s="8"/>
      <c r="H230" s="89"/>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8"/>
    </row>
    <row r="231" ht="12.75" customHeight="1">
      <c r="B231" s="11"/>
      <c r="C231" s="12"/>
      <c r="D231" s="12"/>
      <c r="E231" s="12"/>
      <c r="F231" s="12"/>
      <c r="G231" s="13"/>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3"/>
    </row>
    <row r="232" ht="12.75" customHeight="1">
      <c r="B232" s="89"/>
      <c r="C232" s="7"/>
      <c r="D232" s="7"/>
      <c r="E232" s="7"/>
      <c r="F232" s="7"/>
      <c r="G232" s="8"/>
      <c r="H232" s="89"/>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8"/>
    </row>
    <row r="233" ht="12.75" customHeight="1">
      <c r="B233" s="11"/>
      <c r="C233" s="12"/>
      <c r="D233" s="12"/>
      <c r="E233" s="12"/>
      <c r="F233" s="12"/>
      <c r="G233" s="13"/>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3"/>
    </row>
    <row r="234" ht="12.75" customHeight="1">
      <c r="B234" s="89"/>
      <c r="C234" s="7"/>
      <c r="D234" s="7"/>
      <c r="E234" s="7"/>
      <c r="F234" s="7"/>
      <c r="G234" s="8"/>
      <c r="H234" s="89"/>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8"/>
    </row>
    <row r="235" ht="12.75" customHeight="1">
      <c r="B235" s="11"/>
      <c r="C235" s="12"/>
      <c r="D235" s="12"/>
      <c r="E235" s="12"/>
      <c r="F235" s="12"/>
      <c r="G235" s="13"/>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3"/>
    </row>
    <row r="236" ht="12.75" customHeight="1">
      <c r="B236" s="89"/>
      <c r="C236" s="7"/>
      <c r="D236" s="7"/>
      <c r="E236" s="7"/>
      <c r="F236" s="7"/>
      <c r="G236" s="8"/>
      <c r="H236" s="89"/>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8"/>
    </row>
    <row r="237" ht="12.75" customHeight="1">
      <c r="B237" s="11"/>
      <c r="C237" s="12"/>
      <c r="D237" s="12"/>
      <c r="E237" s="12"/>
      <c r="F237" s="12"/>
      <c r="G237" s="13"/>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3"/>
    </row>
    <row r="238" ht="12.75" customHeight="1">
      <c r="B238" s="89"/>
      <c r="C238" s="7"/>
      <c r="D238" s="7"/>
      <c r="E238" s="7"/>
      <c r="F238" s="7"/>
      <c r="G238" s="8"/>
      <c r="H238" s="89"/>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8"/>
    </row>
    <row r="239" ht="12.75" customHeight="1">
      <c r="B239" s="11"/>
      <c r="C239" s="12"/>
      <c r="D239" s="12"/>
      <c r="E239" s="12"/>
      <c r="F239" s="12"/>
      <c r="G239" s="13"/>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3"/>
    </row>
    <row r="240" ht="12.75" customHeight="1">
      <c r="B240" s="89"/>
      <c r="C240" s="7"/>
      <c r="D240" s="7"/>
      <c r="E240" s="7"/>
      <c r="F240" s="7"/>
      <c r="G240" s="8"/>
      <c r="H240" s="89"/>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8"/>
    </row>
    <row r="241" ht="12.75" customHeight="1">
      <c r="B241" s="11"/>
      <c r="C241" s="12"/>
      <c r="D241" s="12"/>
      <c r="E241" s="12"/>
      <c r="F241" s="12"/>
      <c r="G241" s="13"/>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3"/>
    </row>
    <row r="242" ht="12.75" customHeight="1">
      <c r="B242" s="89"/>
      <c r="C242" s="7"/>
      <c r="D242" s="7"/>
      <c r="E242" s="7"/>
      <c r="F242" s="7"/>
      <c r="G242" s="8"/>
      <c r="H242" s="89"/>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8"/>
    </row>
    <row r="243" ht="12.75" customHeight="1">
      <c r="B243" s="11"/>
      <c r="C243" s="12"/>
      <c r="D243" s="12"/>
      <c r="E243" s="12"/>
      <c r="F243" s="12"/>
      <c r="G243" s="13"/>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3"/>
    </row>
    <row r="244" ht="12.75" customHeight="1">
      <c r="B244" s="89"/>
      <c r="C244" s="7"/>
      <c r="D244" s="7"/>
      <c r="E244" s="7"/>
      <c r="F244" s="7"/>
      <c r="G244" s="8"/>
      <c r="H244" s="89"/>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8"/>
    </row>
    <row r="245" ht="12.75" customHeight="1">
      <c r="B245" s="11"/>
      <c r="C245" s="12"/>
      <c r="D245" s="12"/>
      <c r="E245" s="12"/>
      <c r="F245" s="12"/>
      <c r="G245" s="13"/>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3"/>
    </row>
    <row r="246" ht="12.75" customHeight="1">
      <c r="B246" s="89"/>
      <c r="C246" s="7"/>
      <c r="D246" s="7"/>
      <c r="E246" s="7"/>
      <c r="F246" s="7"/>
      <c r="G246" s="8"/>
      <c r="H246" s="89"/>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8"/>
    </row>
    <row r="247" ht="12.75" customHeight="1">
      <c r="B247" s="11"/>
      <c r="C247" s="12"/>
      <c r="D247" s="12"/>
      <c r="E247" s="12"/>
      <c r="F247" s="12"/>
      <c r="G247" s="13"/>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3"/>
    </row>
    <row r="248" ht="12.75" customHeight="1">
      <c r="B248" s="89"/>
      <c r="C248" s="7"/>
      <c r="D248" s="7"/>
      <c r="E248" s="7"/>
      <c r="F248" s="7"/>
      <c r="G248" s="8"/>
      <c r="H248" s="89"/>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8"/>
    </row>
    <row r="249" ht="12.75" customHeight="1">
      <c r="B249" s="11"/>
      <c r="C249" s="12"/>
      <c r="D249" s="12"/>
      <c r="E249" s="12"/>
      <c r="F249" s="12"/>
      <c r="G249" s="13"/>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3"/>
    </row>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sheetData>
  <mergeCells count="104">
    <mergeCell ref="U41:V42"/>
    <mergeCell ref="U43:V44"/>
    <mergeCell ref="U45:V46"/>
    <mergeCell ref="U47:V48"/>
    <mergeCell ref="U49:V50"/>
    <mergeCell ref="U51:V52"/>
    <mergeCell ref="U53:V54"/>
    <mergeCell ref="AD104:AF106"/>
    <mergeCell ref="AE114:AF115"/>
    <mergeCell ref="AC130:AE132"/>
    <mergeCell ref="AC139:AE141"/>
    <mergeCell ref="AC148:AE150"/>
    <mergeCell ref="AC157:AE159"/>
    <mergeCell ref="AC166:AE168"/>
    <mergeCell ref="AC175:AE177"/>
    <mergeCell ref="U55:V56"/>
    <mergeCell ref="U57:V58"/>
    <mergeCell ref="U68:W70"/>
    <mergeCell ref="AD68:AF70"/>
    <mergeCell ref="AD77:AF79"/>
    <mergeCell ref="AD86:AF88"/>
    <mergeCell ref="AD95:AF97"/>
    <mergeCell ref="A37:B38"/>
    <mergeCell ref="A41:B42"/>
    <mergeCell ref="A43:B44"/>
    <mergeCell ref="A45:B46"/>
    <mergeCell ref="A47:B48"/>
    <mergeCell ref="A49:B50"/>
    <mergeCell ref="A51:B52"/>
    <mergeCell ref="A53:B54"/>
    <mergeCell ref="A55:B56"/>
    <mergeCell ref="A57:B58"/>
    <mergeCell ref="A59:B60"/>
    <mergeCell ref="A61:B62"/>
    <mergeCell ref="C68:E70"/>
    <mergeCell ref="C77:E79"/>
    <mergeCell ref="C104:E106"/>
    <mergeCell ref="C86:E88"/>
    <mergeCell ref="C95:E97"/>
    <mergeCell ref="L95:N97"/>
    <mergeCell ref="U95:W97"/>
    <mergeCell ref="L104:N106"/>
    <mergeCell ref="U104:W106"/>
    <mergeCell ref="V114:W115"/>
    <mergeCell ref="M114:N115"/>
    <mergeCell ref="C128:H129"/>
    <mergeCell ref="K130:M132"/>
    <mergeCell ref="T130:V132"/>
    <mergeCell ref="C131:H134"/>
    <mergeCell ref="C136:H137"/>
    <mergeCell ref="T139:V141"/>
    <mergeCell ref="E2:G2"/>
    <mergeCell ref="J2:K2"/>
    <mergeCell ref="A5:B6"/>
    <mergeCell ref="U5:V6"/>
    <mergeCell ref="A7:B8"/>
    <mergeCell ref="U7:V8"/>
    <mergeCell ref="U9:V10"/>
    <mergeCell ref="A9:B10"/>
    <mergeCell ref="A11:B12"/>
    <mergeCell ref="A13:B14"/>
    <mergeCell ref="A15:B16"/>
    <mergeCell ref="A17:B18"/>
    <mergeCell ref="A19:B20"/>
    <mergeCell ref="A21:B22"/>
    <mergeCell ref="U11:V12"/>
    <mergeCell ref="U13:V14"/>
    <mergeCell ref="U15:V16"/>
    <mergeCell ref="U17:V18"/>
    <mergeCell ref="U19:V20"/>
    <mergeCell ref="U21:V22"/>
    <mergeCell ref="U23:V24"/>
    <mergeCell ref="A23:B24"/>
    <mergeCell ref="A25:B26"/>
    <mergeCell ref="A27:B28"/>
    <mergeCell ref="A29:B30"/>
    <mergeCell ref="A31:B32"/>
    <mergeCell ref="A33:B34"/>
    <mergeCell ref="A35:B36"/>
    <mergeCell ref="U59:V60"/>
    <mergeCell ref="U61:V62"/>
    <mergeCell ref="L68:N70"/>
    <mergeCell ref="L77:N79"/>
    <mergeCell ref="U77:W79"/>
    <mergeCell ref="L86:N88"/>
    <mergeCell ref="U86:W88"/>
    <mergeCell ref="U25:V26"/>
    <mergeCell ref="U27:V28"/>
    <mergeCell ref="U29:V30"/>
    <mergeCell ref="U31:V32"/>
    <mergeCell ref="U33:V34"/>
    <mergeCell ref="U35:V36"/>
    <mergeCell ref="U37:V38"/>
    <mergeCell ref="K175:M177"/>
    <mergeCell ref="T175:V177"/>
    <mergeCell ref="E191:G191"/>
    <mergeCell ref="J191:K191"/>
    <mergeCell ref="K139:M141"/>
    <mergeCell ref="K148:M150"/>
    <mergeCell ref="T148:V150"/>
    <mergeCell ref="K157:M159"/>
    <mergeCell ref="T157:V159"/>
    <mergeCell ref="K166:M168"/>
    <mergeCell ref="T166:V168"/>
  </mergeCells>
  <conditionalFormatting sqref="K142:S147 P139:S141">
    <cfRule type="expression" dxfId="0" priority="1">
      <formula>COUNTIF(INDIRECT("祝日一覧!A:A"),INDIRECT("日付!$E$2")-WEEKDAY(INDIRECT("日付!$E$2"),2)+8)&gt;0</formula>
    </cfRule>
  </conditionalFormatting>
  <conditionalFormatting sqref="K133:S138 P130:S132">
    <cfRule type="expression" dxfId="0" priority="2">
      <formula>COUNTIF(INDIRECT("祝日一覧!A:A"),INDIRECT("日付!$E$2")-WEEKDAY(INDIRECT("日付!$E$2"),2)+1)&gt;0</formula>
    </cfRule>
  </conditionalFormatting>
  <conditionalFormatting sqref="K151:S156 P148:S150">
    <cfRule type="expression" dxfId="0" priority="3">
      <formula>COUNTIF(INDIRECT("祝日一覧!A:A"), INDIRECT("日付!$E$2")-WEEKDAY(INDIRECT("日付!$E$2"),2)+15)&gt;0</formula>
    </cfRule>
  </conditionalFormatting>
  <conditionalFormatting sqref="K160:S165 P157:S159">
    <cfRule type="expression" dxfId="0" priority="4">
      <formula>COUNTIF(INDIRECT("祝日一覧!A:A"), INDIRECT("日付!$E$2")-WEEKDAY(INDIRECT("日付!$E$2"),2)+22)&gt;0</formula>
    </cfRule>
  </conditionalFormatting>
  <conditionalFormatting sqref="K169:S174 P166:S168">
    <cfRule type="expression" dxfId="0" priority="5">
      <formula>COUNTIF(INDIRECT("祝日一覧!A:A"), INDIRECT("日付!$E$2")-WEEKDAY(INDIRECT("日付!$E$2"),2)+29)&gt;0</formula>
    </cfRule>
  </conditionalFormatting>
  <conditionalFormatting sqref="K178:S183 P175:S177">
    <cfRule type="expression" dxfId="0" priority="6">
      <formula>COUNTIF(INDIRECT("祝日一覧!A:A"), INDIRECT("日付!$E$2")-WEEKDAY(INDIRECT("日付!$E$2"),2)+36)&gt;0</formula>
    </cfRule>
  </conditionalFormatting>
  <conditionalFormatting sqref="T142:AB147 Y139:AB141">
    <cfRule type="expression" dxfId="0" priority="7">
      <formula>COUNTIF(INDIRECT("祝日一覧!A:A"), INDIRECT("日付!$E$2")-WEEKDAY(INDIRECT("日付!$E$2"),2)+9)&gt;0</formula>
    </cfRule>
  </conditionalFormatting>
  <conditionalFormatting sqref="AC142:AK147 AH139:AK141">
    <cfRule type="expression" dxfId="0" priority="8">
      <formula>COUNTIF(INDIRECT("祝日一覧!A:A"), INDIRECT("日付!$E$2")-WEEKDAY(INDIRECT("日付!$E$2"),2)+10)&gt;0</formula>
    </cfRule>
  </conditionalFormatting>
  <conditionalFormatting sqref="H77:K85 C80:G85">
    <cfRule type="expression" dxfId="0" priority="9">
      <formula>COUNTIF(INDIRECT("祝日一覧!A:A"), INDIRECT("日付!$E$2")-WEEKDAY(INDIRECT("日付!$E$2"),2)+11)&gt;0</formula>
    </cfRule>
  </conditionalFormatting>
  <conditionalFormatting sqref="Q77:T85 L80:P85">
    <cfRule type="expression" dxfId="0" priority="10">
      <formula>COUNTIF(INDIRECT("祝日一覧!A:A"), INDIRECT("日付!$E$2")-WEEKDAY(INDIRECT("日付!$E$2"),2)+12)&gt;0</formula>
    </cfRule>
  </conditionalFormatting>
  <conditionalFormatting sqref="Z77:AC85 U80:Y85">
    <cfRule type="expression" dxfId="0" priority="11">
      <formula>COUNTIF(INDIRECT("祝日一覧!A:A"), INDIRECT("日付!$E$2")-WEEKDAY(INDIRECT("日付!$E$2"),2)+13)&gt;0</formula>
    </cfRule>
  </conditionalFormatting>
  <conditionalFormatting sqref="AI77:AL85 AD80:AH85">
    <cfRule type="expression" dxfId="0" priority="12">
      <formula>COUNTIF(INDIRECT("祝日一覧!A:A"), INDIRECT("日付!$E$2")-WEEKDAY(INDIRECT("日付!$E$2"),2)+14)&gt;0</formula>
    </cfRule>
  </conditionalFormatting>
  <conditionalFormatting sqref="AI68:AL76 AD71:AH76">
    <cfRule type="expression" dxfId="0" priority="13">
      <formula>COUNTIF(INDIRECT("祝日一覧!A:A"), INDIRECT("日付!$E$2")-WEEKDAY(INDIRECT("日付!$E$2"),2)+7)&gt;0</formula>
    </cfRule>
  </conditionalFormatting>
  <conditionalFormatting sqref="Z68:AC76 U71:Y76">
    <cfRule type="expression" dxfId="0" priority="14">
      <formula>COUNTIF(INDIRECT("祝日一覧!A:A"), INDIRECT("日付!$E$2")-WEEKDAY(INDIRECT("日付!$E$2"),2)+6)&gt;0</formula>
    </cfRule>
  </conditionalFormatting>
  <conditionalFormatting sqref="Q68:T76 L71:P76">
    <cfRule type="expression" dxfId="0" priority="15">
      <formula>COUNTIF(INDIRECT("祝日一覧!A:A"), INDIRECT("日付!$E$2")-WEEKDAY(INDIRECT("日付!$E$2"),2)+5)&gt;0</formula>
    </cfRule>
  </conditionalFormatting>
  <conditionalFormatting sqref="H68:K76 C71:G76">
    <cfRule type="expression" dxfId="0" priority="16">
      <formula>COUNTIF(INDIRECT("祝日一覧!A:A"), INDIRECT("日付!$E$2")-WEEKDAY(INDIRECT("日付!$E$2"),2)+4)&gt;0</formula>
    </cfRule>
  </conditionalFormatting>
  <conditionalFormatting sqref="AC133:AK138 AH130:AK132">
    <cfRule type="expression" dxfId="0" priority="17">
      <formula>COUNTIF(INDIRECT("祝日一覧!A:A"), INDIRECT("日付!$E$2")-WEEKDAY(INDIRECT("日付!$E$2"),2)+3)&gt;0</formula>
    </cfRule>
  </conditionalFormatting>
  <conditionalFormatting sqref="Y133">
    <cfRule type="notContainsBlanks" dxfId="3" priority="18">
      <formula>LEN(TRIM(Y133))&gt;0</formula>
    </cfRule>
  </conditionalFormatting>
  <conditionalFormatting sqref="T133:AB138 Y130:AB132">
    <cfRule type="expression" dxfId="0" priority="19">
      <formula>COUNTIF(INDIRECT("祝日一覧!A:A"), INDIRECT("日付!$E$2")-WEEKDAY(INDIRECT("日付!$E$2"),2)+2)&gt;0</formula>
    </cfRule>
  </conditionalFormatting>
  <conditionalFormatting sqref="T151:AB156 Y148:AB150">
    <cfRule type="expression" dxfId="0" priority="20">
      <formula>COUNTIF(INDIRECT("祝日一覧!A:A"), INDIRECT("日付!$E$2")-WEEKDAY(INDIRECT("日付!$E$2"),2)+16)&gt;0</formula>
    </cfRule>
  </conditionalFormatting>
  <conditionalFormatting sqref="AC151:AK156 AH148:AK150">
    <cfRule type="expression" dxfId="0" priority="21">
      <formula>COUNTIF(INDIRECT("祝日一覧!A:A"), INDIRECT("日付!$E$2")-WEEKDAY(INDIRECT("日付!$E$2"),2)+17)&gt;0</formula>
    </cfRule>
  </conditionalFormatting>
  <conditionalFormatting sqref="H86:K94 C89:G94">
    <cfRule type="expression" dxfId="0" priority="22">
      <formula>COUNTIF(INDIRECT("祝日一覧!A:A"), INDIRECT("日付!$E$2")-WEEKDAY(INDIRECT("日付!$E$2"),2)+18)&gt;0</formula>
    </cfRule>
  </conditionalFormatting>
  <conditionalFormatting sqref="Q86:T94 L89:P94">
    <cfRule type="expression" dxfId="0" priority="23">
      <formula>COUNTIF(INDIRECT("祝日一覧!A:A"), INDIRECT("日付!$E$2")-WEEKDAY(INDIRECT("日付!$E$2"),2)+19)&gt;0</formula>
    </cfRule>
  </conditionalFormatting>
  <conditionalFormatting sqref="Z86:AC94 U89:Y94">
    <cfRule type="expression" dxfId="0" priority="24">
      <formula>COUNTIF(INDIRECT("祝日一覧!A:A"), INDIRECT("日付!$E$2")-WEEKDAY(INDIRECT("日付!$E$2"),2)+20)&gt;0</formula>
    </cfRule>
  </conditionalFormatting>
  <conditionalFormatting sqref="AI86:AL94 AD89:AH94">
    <cfRule type="expression" dxfId="0" priority="25">
      <formula>COUNTIF(INDIRECT("祝日一覧!A:A"), INDIRECT("日付!$E$2")-WEEKDAY(INDIRECT("日付!$E$2"),2)+21)&gt;0</formula>
    </cfRule>
  </conditionalFormatting>
  <conditionalFormatting sqref="T160:AB165 Y157:AB159">
    <cfRule type="expression" dxfId="0" priority="26">
      <formula>COUNTIF(INDIRECT("祝日一覧!A:A"), INDIRECT("日付!$E$2")-WEEKDAY(INDIRECT("日付!$E$2"),2)+23)&gt;0</formula>
    </cfRule>
  </conditionalFormatting>
  <conditionalFormatting sqref="AC160:AK165 AH157:AK159">
    <cfRule type="expression" dxfId="0" priority="27">
      <formula>COUNTIF(INDIRECT("祝日一覧!A:A"), INDIRECT("日付!$E$2")-WEEKDAY(INDIRECT("日付!$E$2"),2)+24)&gt;0</formula>
    </cfRule>
  </conditionalFormatting>
  <conditionalFormatting sqref="H95:K103 C98:G103">
    <cfRule type="expression" dxfId="0" priority="28">
      <formula>COUNTIF(INDIRECT("祝日一覧!A:A"), INDIRECT("日付!$E$2")-WEEKDAY(INDIRECT("日付!$E$2"),2)+25)&gt;0</formula>
    </cfRule>
  </conditionalFormatting>
  <conditionalFormatting sqref="Q95:T103 L98:P103">
    <cfRule type="expression" dxfId="0" priority="29">
      <formula>COUNTIF(INDIRECT("祝日一覧!A:A"), INDIRECT("日付!$E$2")-WEEKDAY(INDIRECT("日付!$E$2"),2)+26)&gt;0</formula>
    </cfRule>
  </conditionalFormatting>
  <conditionalFormatting sqref="Z95:AC103 U98:Y103">
    <cfRule type="expression" dxfId="0" priority="30">
      <formula>COUNTIF(INDIRECT("祝日一覧!A:A"), INDIRECT("日付!$E$2")-WEEKDAY(INDIRECT("日付!$E$2"),2)+27)&gt;0</formula>
    </cfRule>
  </conditionalFormatting>
  <conditionalFormatting sqref="AI95:AL103 AD98:AH103">
    <cfRule type="expression" dxfId="0" priority="31">
      <formula>COUNTIF(INDIRECT("祝日一覧!A:A"), INDIRECT("日付!$E$2")-WEEKDAY(INDIRECT("日付!$E$2"),2)+28)&gt;0</formula>
    </cfRule>
  </conditionalFormatting>
  <conditionalFormatting sqref="T169:AB174 Y166:AB168">
    <cfRule type="expression" dxfId="0" priority="32">
      <formula>COUNTIF(INDIRECT("祝日一覧!A:A"), INDIRECT("日付!$E$2")-WEEKDAY(INDIRECT("日付!$E$2"),2)+30)&gt;0</formula>
    </cfRule>
  </conditionalFormatting>
  <conditionalFormatting sqref="AC169:AK174 AH166:AK168">
    <cfRule type="expression" dxfId="0" priority="33">
      <formula>COUNTIF(INDIRECT("祝日一覧!A:A"), INDIRECT("日付!$E$2")-WEEKDAY(INDIRECT("日付!$E$2"),2)+31)&gt;0</formula>
    </cfRule>
  </conditionalFormatting>
  <conditionalFormatting sqref="H104:K112 C107:G112">
    <cfRule type="expression" dxfId="0" priority="34">
      <formula>COUNTIF(INDIRECT("祝日一覧!A:A"), INDIRECT("日付!$E$2")-WEEKDAY(INDIRECT("日付!$E$2"),2)+32)&gt;0</formula>
    </cfRule>
  </conditionalFormatting>
  <conditionalFormatting sqref="Q104:T112 L107:P112">
    <cfRule type="expression" dxfId="0" priority="35">
      <formula>COUNTIF(INDIRECT("祝日一覧!A:A"), INDIRECT("日付!$E$2")-WEEKDAY(INDIRECT("日付!$E$2"),2)+33)&gt;0</formula>
    </cfRule>
  </conditionalFormatting>
  <conditionalFormatting sqref="Z104:AC112 U107:Y112">
    <cfRule type="expression" dxfId="0" priority="36">
      <formula>COUNTIF(INDIRECT("祝日一覧!A:A"), INDIRECT("日付!$E$2")-WEEKDAY(INDIRECT("日付!$E$2"),2)+34)&gt;0</formula>
    </cfRule>
  </conditionalFormatting>
  <conditionalFormatting sqref="AI104:AL112 AD107:AH112">
    <cfRule type="expression" dxfId="0" priority="37">
      <formula>COUNTIF(INDIRECT("祝日一覧!A:A"), INDIRECT("日付!$E$2")-WEEKDAY(INDIRECT("日付!$E$2"),2)+35)&gt;0</formula>
    </cfRule>
  </conditionalFormatting>
  <conditionalFormatting sqref="T178:AB183 Y175:AB177">
    <cfRule type="expression" dxfId="0" priority="38">
      <formula>COUNTIF(INDIRECT("祝日一覧!A:A"), INDIRECT("日付!$E$2")-WEEKDAY(INDIRECT("日付!$E$2"),2)+37)&gt;0</formula>
    </cfRule>
  </conditionalFormatting>
  <conditionalFormatting sqref="AC178:AK183 AH175:AK177">
    <cfRule type="expression" dxfId="0" priority="39">
      <formula>COUNTIF(INDIRECT("祝日一覧!A:A"), INDIRECT("日付!$E$2")-WEEKDAY(INDIRECT("日付!$E$2"),2)+38)&gt;0</formula>
    </cfRule>
  </conditionalFormatting>
  <printOptions gridLines="1" horizontalCentered="1"/>
  <pageMargins bottom="0.11811023622047244" footer="0.0" header="0.0" left="0.0" right="0.0" top="0.0"/>
  <pageSetup paperSize="11"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9" width="2.25"/>
  </cols>
  <sheetData>
    <row r="1" ht="12.75" customHeight="1">
      <c r="A1" s="4"/>
      <c r="F1" s="3"/>
    </row>
    <row r="2" ht="12.75" customHeight="1">
      <c r="A2" s="3"/>
      <c r="B2" s="3" t="s">
        <v>3</v>
      </c>
      <c r="F2" s="5" t="str">
        <f>YEAR('日付'!A$1+(7-WEEKDAY('日付'!A$1,2)+1))&amp;"年 "&amp;MONTH('日付'!A$1+(7-WEEKDAY('日付'!A$1,2)+1))&amp;"月 第"&amp;WEEKNUM(YEAR('日付'!A$1+(7-WEEKDAY('日付'!A$1,2)+1))&amp;"/"&amp;MONTH('日付'!A$1+(7-WEEKDAY('日付'!A$1,2)+1))&amp;"/"&amp;DAY('日付'!A$1+(7-WEEKDAY('日付'!A$1,2)+1)),2)-WEEKNUM(YEAR('日付'!A$1+(7-WEEKDAY('日付'!A$1,2)+1))&amp;"/"&amp;MONTH('日付'!A$1+(7-WEEKDAY('日付'!A$1,2)+1))&amp;"/1",1)+1&amp;"週(第"&amp;WEEKNUM(YEAR('日付'!A$1+(7-WEEKDAY('日付'!A$1,2)+1))&amp;"/"&amp;MONTH('日付'!A$1+(7-WEEKDAY('日付'!A$1,2)+1))&amp;"/"&amp;DAY('日付'!A$1+(7-WEEKDAY('日付'!A$1,2)+1)),2)&amp;"週)"</f>
        <v>2021年 5月 第4週(第21週)</v>
      </c>
    </row>
    <row r="3" ht="12.75" customHeight="1"/>
    <row r="4" ht="12.75" customHeight="1">
      <c r="F4" s="6" t="s">
        <v>4</v>
      </c>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8"/>
    </row>
    <row r="5" ht="12.75" customHeight="1">
      <c r="A5" s="3"/>
      <c r="F5" s="9"/>
      <c r="AL5" s="10"/>
    </row>
    <row r="6" ht="12.75" customHeight="1">
      <c r="A6" s="3"/>
      <c r="F6" s="11"/>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3"/>
    </row>
    <row r="7" ht="12.75" customHeight="1">
      <c r="A7" s="3"/>
    </row>
    <row r="8" ht="12.75" customHeight="1">
      <c r="A8" s="3"/>
      <c r="B8" s="14" t="s">
        <v>5</v>
      </c>
      <c r="C8" s="12"/>
      <c r="D8" s="12"/>
      <c r="E8" s="12"/>
      <c r="F8" s="12"/>
      <c r="G8" s="12"/>
      <c r="H8" s="12"/>
      <c r="I8" s="12"/>
      <c r="J8" s="12"/>
      <c r="K8" s="12"/>
      <c r="L8" s="12"/>
      <c r="M8" s="12"/>
      <c r="N8" s="12"/>
      <c r="O8" s="12"/>
      <c r="P8" s="12"/>
      <c r="Q8" s="12"/>
      <c r="R8" s="12"/>
      <c r="S8" s="12"/>
      <c r="T8" s="12"/>
      <c r="U8" s="12"/>
      <c r="V8" s="12"/>
      <c r="W8" s="15"/>
      <c r="X8" s="12"/>
      <c r="Y8" s="14"/>
      <c r="Z8" s="12"/>
      <c r="AF8" s="16" t="s">
        <v>6</v>
      </c>
      <c r="AG8" s="17" t="s">
        <v>7</v>
      </c>
      <c r="AH8" s="16" t="s">
        <v>8</v>
      </c>
      <c r="AI8" s="17" t="s">
        <v>9</v>
      </c>
      <c r="AJ8" s="16" t="s">
        <v>10</v>
      </c>
      <c r="AK8" s="18" t="s">
        <v>11</v>
      </c>
      <c r="AL8" s="19" t="s">
        <v>12</v>
      </c>
    </row>
    <row r="9" ht="12.75" customHeight="1">
      <c r="A9" s="3"/>
      <c r="B9" s="14">
        <v>1.0</v>
      </c>
      <c r="C9" s="12"/>
      <c r="D9" s="12"/>
      <c r="E9" s="12"/>
      <c r="F9" s="12"/>
      <c r="G9" s="12"/>
      <c r="H9" s="12"/>
      <c r="I9" s="12"/>
      <c r="J9" s="12"/>
      <c r="K9" s="12"/>
      <c r="L9" s="12"/>
      <c r="M9" s="12"/>
      <c r="N9" s="12"/>
      <c r="O9" s="12"/>
      <c r="P9" s="12"/>
      <c r="Q9" s="12"/>
      <c r="R9" s="12"/>
      <c r="S9" s="12"/>
      <c r="T9" s="12"/>
      <c r="U9" s="12"/>
      <c r="V9" s="12"/>
      <c r="W9" s="20"/>
      <c r="X9" s="12"/>
      <c r="Y9" s="12"/>
      <c r="Z9" s="21"/>
      <c r="AA9" s="21"/>
      <c r="AB9" s="22"/>
      <c r="AC9" s="21"/>
      <c r="AD9" s="21"/>
      <c r="AE9" s="21"/>
      <c r="AF9" s="23"/>
      <c r="AG9" s="24"/>
      <c r="AH9" s="23"/>
      <c r="AI9" s="24"/>
      <c r="AJ9" s="23"/>
      <c r="AK9" s="25"/>
      <c r="AL9" s="26"/>
    </row>
    <row r="10" ht="12.75" customHeight="1">
      <c r="A10" s="3"/>
      <c r="B10" s="14">
        <v>2.0</v>
      </c>
      <c r="C10" s="12"/>
      <c r="D10" s="12"/>
      <c r="E10" s="12"/>
      <c r="F10" s="12"/>
      <c r="G10" s="12"/>
      <c r="H10" s="12"/>
      <c r="I10" s="12"/>
      <c r="J10" s="12"/>
      <c r="K10" s="12"/>
      <c r="L10" s="12"/>
      <c r="M10" s="12"/>
      <c r="N10" s="12"/>
      <c r="O10" s="12"/>
      <c r="P10" s="12"/>
      <c r="Q10" s="12"/>
      <c r="R10" s="12"/>
      <c r="S10" s="12"/>
      <c r="T10" s="12"/>
      <c r="U10" s="12"/>
      <c r="V10" s="12"/>
      <c r="W10" s="20"/>
      <c r="X10" s="12"/>
      <c r="Y10" s="12"/>
      <c r="Z10" s="21"/>
      <c r="AA10" s="21"/>
      <c r="AB10" s="22"/>
      <c r="AC10" s="21"/>
      <c r="AD10" s="21"/>
      <c r="AE10" s="21"/>
      <c r="AF10" s="23"/>
      <c r="AG10" s="24"/>
      <c r="AH10" s="23"/>
      <c r="AI10" s="24"/>
      <c r="AJ10" s="23"/>
      <c r="AK10" s="25"/>
      <c r="AL10" s="26"/>
    </row>
    <row r="11" ht="12.75" customHeight="1">
      <c r="A11" s="3"/>
      <c r="B11" s="14">
        <v>3.0</v>
      </c>
      <c r="C11" s="12"/>
      <c r="D11" s="12"/>
      <c r="E11" s="12"/>
      <c r="F11" s="12"/>
      <c r="G11" s="12"/>
      <c r="H11" s="12"/>
      <c r="I11" s="12"/>
      <c r="J11" s="12"/>
      <c r="K11" s="12"/>
      <c r="L11" s="12"/>
      <c r="M11" s="12"/>
      <c r="N11" s="12"/>
      <c r="O11" s="12"/>
      <c r="P11" s="12"/>
      <c r="Q11" s="12"/>
      <c r="R11" s="12"/>
      <c r="S11" s="12"/>
      <c r="T11" s="12"/>
      <c r="U11" s="12"/>
      <c r="V11" s="12"/>
      <c r="W11" s="20"/>
      <c r="X11" s="12"/>
      <c r="Y11" s="12"/>
      <c r="Z11" s="21"/>
      <c r="AA11" s="21"/>
      <c r="AB11" s="22"/>
      <c r="AC11" s="21"/>
      <c r="AD11" s="21"/>
      <c r="AE11" s="21"/>
      <c r="AF11" s="23"/>
      <c r="AG11" s="24"/>
      <c r="AH11" s="23"/>
      <c r="AI11" s="24"/>
      <c r="AJ11" s="23"/>
      <c r="AK11" s="25"/>
      <c r="AL11" s="26"/>
    </row>
    <row r="12" ht="12.75" customHeight="1">
      <c r="A12" s="3"/>
      <c r="B12" s="14">
        <v>4.0</v>
      </c>
      <c r="C12" s="12"/>
      <c r="D12" s="12"/>
      <c r="E12" s="12"/>
      <c r="F12" s="12"/>
      <c r="G12" s="12"/>
      <c r="H12" s="12"/>
      <c r="I12" s="12"/>
      <c r="J12" s="12"/>
      <c r="K12" s="12"/>
      <c r="L12" s="12"/>
      <c r="M12" s="12"/>
      <c r="N12" s="12"/>
      <c r="O12" s="12"/>
      <c r="P12" s="12"/>
      <c r="Q12" s="12"/>
      <c r="R12" s="12"/>
      <c r="S12" s="12"/>
      <c r="T12" s="12"/>
      <c r="U12" s="12"/>
      <c r="V12" s="12"/>
      <c r="W12" s="20"/>
      <c r="X12" s="12"/>
      <c r="Y12" s="12"/>
      <c r="Z12" s="21"/>
      <c r="AA12" s="21"/>
      <c r="AB12" s="22"/>
      <c r="AC12" s="21"/>
      <c r="AD12" s="21"/>
      <c r="AE12" s="21"/>
      <c r="AF12" s="23"/>
      <c r="AG12" s="24"/>
      <c r="AH12" s="23"/>
      <c r="AI12" s="24"/>
      <c r="AJ12" s="23"/>
      <c r="AK12" s="25"/>
      <c r="AL12" s="26"/>
    </row>
    <row r="13" ht="12.75" customHeight="1">
      <c r="B13" s="14">
        <v>5.0</v>
      </c>
      <c r="C13" s="12"/>
      <c r="D13" s="12"/>
      <c r="E13" s="12"/>
      <c r="F13" s="12"/>
      <c r="G13" s="12"/>
      <c r="H13" s="12"/>
      <c r="I13" s="12"/>
      <c r="J13" s="12"/>
      <c r="K13" s="12"/>
      <c r="L13" s="12"/>
      <c r="M13" s="12"/>
      <c r="N13" s="12"/>
      <c r="O13" s="12"/>
      <c r="P13" s="12"/>
      <c r="Q13" s="12"/>
      <c r="R13" s="12"/>
      <c r="S13" s="12"/>
      <c r="T13" s="12"/>
      <c r="U13" s="12"/>
      <c r="V13" s="12"/>
      <c r="W13" s="20"/>
      <c r="X13" s="12"/>
      <c r="Y13" s="12"/>
      <c r="Z13" s="21"/>
      <c r="AA13" s="21"/>
      <c r="AB13" s="22"/>
      <c r="AC13" s="21"/>
      <c r="AD13" s="21"/>
      <c r="AE13" s="21"/>
      <c r="AF13" s="23"/>
      <c r="AG13" s="24"/>
      <c r="AH13" s="23"/>
      <c r="AI13" s="24"/>
      <c r="AJ13" s="23"/>
      <c r="AK13" s="25"/>
      <c r="AL13" s="26"/>
    </row>
    <row r="14" ht="12.75" customHeight="1">
      <c r="B14" s="14">
        <v>6.0</v>
      </c>
      <c r="C14" s="12"/>
      <c r="D14" s="12"/>
      <c r="E14" s="12"/>
      <c r="F14" s="12"/>
      <c r="G14" s="12"/>
      <c r="H14" s="12"/>
      <c r="I14" s="12"/>
      <c r="J14" s="12"/>
      <c r="K14" s="12"/>
      <c r="L14" s="12"/>
      <c r="M14" s="12"/>
      <c r="N14" s="12"/>
      <c r="O14" s="12"/>
      <c r="P14" s="12"/>
      <c r="Q14" s="12"/>
      <c r="R14" s="12"/>
      <c r="S14" s="12"/>
      <c r="T14" s="12"/>
      <c r="U14" s="12"/>
      <c r="V14" s="12"/>
      <c r="W14" s="20"/>
      <c r="X14" s="12"/>
      <c r="Y14" s="12"/>
      <c r="Z14" s="21"/>
      <c r="AA14" s="21"/>
      <c r="AB14" s="22"/>
      <c r="AC14" s="21"/>
      <c r="AD14" s="21"/>
      <c r="AE14" s="21"/>
      <c r="AF14" s="23"/>
      <c r="AG14" s="24"/>
      <c r="AH14" s="23"/>
      <c r="AI14" s="24"/>
      <c r="AJ14" s="23"/>
      <c r="AK14" s="25"/>
      <c r="AL14" s="26"/>
    </row>
    <row r="15" ht="12.75" customHeight="1">
      <c r="W15" s="27"/>
    </row>
    <row r="16" ht="12.75" customHeight="1">
      <c r="A16" s="3"/>
      <c r="B16" s="3" t="s">
        <v>13</v>
      </c>
    </row>
    <row r="17" ht="12.75" customHeight="1">
      <c r="A17" s="3"/>
      <c r="B17" s="28" t="s">
        <v>14</v>
      </c>
      <c r="C17" s="29"/>
      <c r="D17" s="29"/>
      <c r="E17" s="29"/>
      <c r="F17" s="29"/>
      <c r="G17" s="29"/>
      <c r="H17" s="29"/>
      <c r="I17" s="29"/>
      <c r="J17" s="29"/>
      <c r="K17" s="29"/>
      <c r="L17" s="29"/>
      <c r="M17" s="29"/>
      <c r="N17" s="29"/>
      <c r="O17" s="29"/>
      <c r="P17" s="29"/>
      <c r="Q17" s="29"/>
      <c r="R17" s="7"/>
      <c r="S17" s="7"/>
      <c r="T17" s="7"/>
      <c r="U17" s="29"/>
      <c r="V17" s="29"/>
      <c r="W17" s="29"/>
      <c r="X17" s="29"/>
      <c r="Y17" s="29"/>
      <c r="Z17" s="29"/>
      <c r="AA17" s="29"/>
      <c r="AB17" s="29"/>
      <c r="AC17" s="29"/>
      <c r="AD17" s="29"/>
      <c r="AE17" s="29"/>
      <c r="AF17" s="29"/>
      <c r="AG17" s="29"/>
      <c r="AH17" s="7"/>
      <c r="AI17" s="7"/>
      <c r="AJ17" s="29"/>
      <c r="AK17" s="29"/>
      <c r="AL17" s="30"/>
    </row>
    <row r="18" ht="12.75" customHeight="1">
      <c r="A18" s="3"/>
      <c r="B18" s="6" t="s">
        <v>15</v>
      </c>
      <c r="C18" s="7"/>
      <c r="D18" s="7"/>
      <c r="E18" s="7"/>
      <c r="F18" s="7"/>
      <c r="G18" s="7"/>
      <c r="H18" s="7"/>
      <c r="I18" s="7"/>
      <c r="J18" s="7"/>
      <c r="K18" s="7"/>
      <c r="L18" s="7"/>
      <c r="M18" s="7"/>
      <c r="N18" s="7"/>
      <c r="O18" s="7"/>
      <c r="P18" s="7"/>
      <c r="Q18" s="7"/>
      <c r="R18" s="7"/>
      <c r="S18" s="8"/>
      <c r="U18" s="6" t="s">
        <v>16</v>
      </c>
      <c r="V18" s="7"/>
      <c r="W18" s="7"/>
      <c r="X18" s="7"/>
      <c r="Y18" s="7"/>
      <c r="Z18" s="7"/>
      <c r="AA18" s="7"/>
      <c r="AB18" s="7"/>
      <c r="AC18" s="7"/>
      <c r="AD18" s="7"/>
      <c r="AE18" s="7"/>
      <c r="AF18" s="7"/>
      <c r="AG18" s="7"/>
      <c r="AH18" s="7"/>
      <c r="AI18" s="7"/>
      <c r="AJ18" s="7"/>
      <c r="AK18" s="7"/>
      <c r="AL18" s="8"/>
    </row>
    <row r="19" ht="12.75" customHeight="1">
      <c r="B19" s="9"/>
      <c r="S19" s="10"/>
      <c r="U19" s="9"/>
      <c r="AL19" s="10"/>
    </row>
    <row r="20" ht="12.75" customHeight="1">
      <c r="B20" s="11"/>
      <c r="C20" s="12"/>
      <c r="D20" s="12"/>
      <c r="E20" s="12"/>
      <c r="F20" s="12"/>
      <c r="G20" s="12"/>
      <c r="H20" s="12"/>
      <c r="I20" s="12"/>
      <c r="J20" s="12"/>
      <c r="K20" s="12"/>
      <c r="L20" s="12"/>
      <c r="M20" s="12"/>
      <c r="N20" s="12"/>
      <c r="O20" s="12"/>
      <c r="P20" s="12"/>
      <c r="Q20" s="12"/>
      <c r="R20" s="12"/>
      <c r="S20" s="13"/>
      <c r="U20" s="11"/>
      <c r="V20" s="12"/>
      <c r="W20" s="12"/>
      <c r="X20" s="12"/>
      <c r="Y20" s="12"/>
      <c r="Z20" s="12"/>
      <c r="AA20" s="12"/>
      <c r="AB20" s="12"/>
      <c r="AC20" s="12"/>
      <c r="AD20" s="12"/>
      <c r="AE20" s="12"/>
      <c r="AF20" s="12"/>
      <c r="AG20" s="12"/>
      <c r="AH20" s="12"/>
      <c r="AI20" s="12"/>
      <c r="AJ20" s="12"/>
      <c r="AK20" s="12"/>
      <c r="AL20" s="13"/>
    </row>
    <row r="21" ht="12.75" customHeight="1">
      <c r="A21" s="3"/>
      <c r="B21" s="31" t="s">
        <v>17</v>
      </c>
      <c r="S21" s="10"/>
      <c r="U21" s="6" t="s">
        <v>18</v>
      </c>
      <c r="V21" s="7"/>
      <c r="W21" s="7"/>
      <c r="X21" s="7"/>
      <c r="Y21" s="7"/>
      <c r="Z21" s="7"/>
      <c r="AA21" s="7"/>
      <c r="AB21" s="7"/>
      <c r="AC21" s="7"/>
      <c r="AD21" s="7"/>
      <c r="AE21" s="7"/>
      <c r="AF21" s="7"/>
      <c r="AG21" s="7"/>
      <c r="AH21" s="7"/>
      <c r="AI21" s="7"/>
      <c r="AJ21" s="7"/>
      <c r="AK21" s="7"/>
      <c r="AL21" s="8"/>
    </row>
    <row r="22" ht="12.75" customHeight="1">
      <c r="A22" s="3"/>
      <c r="B22" s="31"/>
      <c r="S22" s="10"/>
      <c r="U22" s="9"/>
      <c r="AL22" s="10"/>
    </row>
    <row r="23" ht="12.75" customHeight="1">
      <c r="B23" s="11"/>
      <c r="C23" s="12"/>
      <c r="D23" s="12"/>
      <c r="E23" s="12"/>
      <c r="F23" s="12"/>
      <c r="G23" s="12"/>
      <c r="H23" s="12"/>
      <c r="I23" s="12"/>
      <c r="J23" s="12"/>
      <c r="K23" s="12"/>
      <c r="L23" s="12"/>
      <c r="M23" s="12"/>
      <c r="N23" s="12"/>
      <c r="O23" s="12"/>
      <c r="P23" s="12"/>
      <c r="Q23" s="12"/>
      <c r="R23" s="12"/>
      <c r="S23" s="13"/>
      <c r="T23" s="12"/>
      <c r="U23" s="11"/>
      <c r="V23" s="12"/>
      <c r="W23" s="12"/>
      <c r="X23" s="12"/>
      <c r="Y23" s="12"/>
      <c r="Z23" s="12"/>
      <c r="AA23" s="12"/>
      <c r="AB23" s="12"/>
      <c r="AC23" s="12"/>
      <c r="AD23" s="12"/>
      <c r="AE23" s="12"/>
      <c r="AF23" s="12"/>
      <c r="AG23" s="12"/>
      <c r="AH23" s="12"/>
      <c r="AI23" s="12"/>
      <c r="AJ23" s="12"/>
      <c r="AK23" s="12"/>
      <c r="AL23" s="13"/>
    </row>
    <row r="24" ht="12.75" customHeight="1"/>
    <row r="25" ht="12.75" customHeight="1">
      <c r="A25" s="3"/>
      <c r="B25" s="28" t="s">
        <v>19</v>
      </c>
      <c r="C25" s="29"/>
      <c r="D25" s="29"/>
      <c r="E25" s="29"/>
      <c r="F25" s="29"/>
      <c r="G25" s="29"/>
      <c r="H25" s="29"/>
      <c r="I25" s="29"/>
      <c r="J25" s="29"/>
      <c r="K25" s="29"/>
      <c r="L25" s="29"/>
      <c r="M25" s="29"/>
      <c r="N25" s="29"/>
      <c r="O25" s="29"/>
      <c r="P25" s="29"/>
      <c r="Q25" s="7"/>
      <c r="R25" s="7"/>
      <c r="S25" s="7"/>
      <c r="T25" s="7"/>
      <c r="U25" s="29"/>
      <c r="V25" s="29"/>
      <c r="W25" s="29"/>
      <c r="X25" s="29"/>
      <c r="Y25" s="29"/>
      <c r="Z25" s="29"/>
      <c r="AA25" s="29"/>
      <c r="AB25" s="29"/>
      <c r="AC25" s="29"/>
      <c r="AD25" s="29"/>
      <c r="AE25" s="29"/>
      <c r="AF25" s="29"/>
      <c r="AG25" s="29"/>
      <c r="AH25" s="7"/>
      <c r="AI25" s="7"/>
      <c r="AJ25" s="29"/>
      <c r="AK25" s="29"/>
      <c r="AL25" s="30"/>
    </row>
    <row r="26" ht="12.75" customHeight="1">
      <c r="A26" s="3"/>
      <c r="B26" s="6" t="s">
        <v>20</v>
      </c>
      <c r="C26" s="7"/>
      <c r="D26" s="7"/>
      <c r="E26" s="7"/>
      <c r="F26" s="7"/>
      <c r="G26" s="7"/>
      <c r="H26" s="7"/>
      <c r="I26" s="7"/>
      <c r="J26" s="7"/>
      <c r="K26" s="7"/>
      <c r="L26" s="7"/>
      <c r="M26" s="7"/>
      <c r="N26" s="7"/>
      <c r="O26" s="7"/>
      <c r="P26" s="7"/>
      <c r="Q26" s="7"/>
      <c r="R26" s="7"/>
      <c r="S26" s="8"/>
      <c r="U26" s="6" t="s">
        <v>21</v>
      </c>
      <c r="V26" s="7"/>
      <c r="W26" s="7"/>
      <c r="X26" s="7"/>
      <c r="Y26" s="7"/>
      <c r="Z26" s="7"/>
      <c r="AA26" s="7"/>
      <c r="AB26" s="7"/>
      <c r="AC26" s="7"/>
      <c r="AD26" s="7"/>
      <c r="AE26" s="7"/>
      <c r="AF26" s="7"/>
      <c r="AG26" s="7"/>
      <c r="AH26" s="7"/>
      <c r="AI26" s="7"/>
      <c r="AJ26" s="7"/>
      <c r="AK26" s="7"/>
      <c r="AL26" s="8"/>
    </row>
    <row r="27" ht="12.75" customHeight="1">
      <c r="B27" s="9"/>
      <c r="S27" s="10"/>
      <c r="U27" s="9"/>
      <c r="AL27" s="10"/>
    </row>
    <row r="28" ht="12.75" customHeight="1">
      <c r="B28" s="11"/>
      <c r="C28" s="12"/>
      <c r="D28" s="12"/>
      <c r="E28" s="12"/>
      <c r="F28" s="12"/>
      <c r="G28" s="12"/>
      <c r="H28" s="12"/>
      <c r="I28" s="12"/>
      <c r="J28" s="12"/>
      <c r="K28" s="12"/>
      <c r="L28" s="12"/>
      <c r="M28" s="12"/>
      <c r="N28" s="12"/>
      <c r="O28" s="12"/>
      <c r="P28" s="12"/>
      <c r="Q28" s="12"/>
      <c r="R28" s="12"/>
      <c r="S28" s="13"/>
      <c r="U28" s="11"/>
      <c r="V28" s="12"/>
      <c r="W28" s="12"/>
      <c r="X28" s="12"/>
      <c r="Y28" s="12"/>
      <c r="Z28" s="12"/>
      <c r="AA28" s="12"/>
      <c r="AB28" s="12"/>
      <c r="AC28" s="12"/>
      <c r="AD28" s="12"/>
      <c r="AE28" s="12"/>
      <c r="AF28" s="12"/>
      <c r="AG28" s="12"/>
      <c r="AH28" s="12"/>
      <c r="AI28" s="12"/>
      <c r="AJ28" s="12"/>
      <c r="AK28" s="12"/>
      <c r="AL28" s="13"/>
    </row>
    <row r="29" ht="12.75" customHeight="1">
      <c r="A29" s="3"/>
      <c r="B29" s="31" t="s">
        <v>22</v>
      </c>
      <c r="S29" s="10"/>
      <c r="U29" s="31" t="s">
        <v>23</v>
      </c>
      <c r="AL29" s="10"/>
    </row>
    <row r="30" ht="12.75" customHeight="1">
      <c r="A30" s="3"/>
      <c r="B30" s="31"/>
      <c r="S30" s="10"/>
      <c r="U30" s="9"/>
      <c r="AL30" s="10"/>
    </row>
    <row r="31" ht="12.75" customHeight="1">
      <c r="B31" s="11"/>
      <c r="C31" s="12"/>
      <c r="D31" s="12"/>
      <c r="E31" s="12"/>
      <c r="F31" s="12"/>
      <c r="G31" s="12"/>
      <c r="H31" s="12"/>
      <c r="I31" s="12"/>
      <c r="J31" s="12"/>
      <c r="K31" s="12"/>
      <c r="L31" s="12"/>
      <c r="M31" s="12"/>
      <c r="N31" s="12"/>
      <c r="O31" s="12"/>
      <c r="P31" s="12"/>
      <c r="Q31" s="12"/>
      <c r="R31" s="12"/>
      <c r="S31" s="13"/>
      <c r="T31" s="12"/>
      <c r="U31" s="11"/>
      <c r="V31" s="12"/>
      <c r="W31" s="12"/>
      <c r="X31" s="12"/>
      <c r="Y31" s="12"/>
      <c r="Z31" s="12"/>
      <c r="AA31" s="12"/>
      <c r="AB31" s="12"/>
      <c r="AC31" s="12"/>
      <c r="AD31" s="12"/>
      <c r="AE31" s="12"/>
      <c r="AF31" s="12"/>
      <c r="AG31" s="12"/>
      <c r="AH31" s="12"/>
      <c r="AI31" s="12"/>
      <c r="AJ31" s="12"/>
      <c r="AK31" s="12"/>
      <c r="AL31" s="13"/>
    </row>
    <row r="32" ht="12.75" customHeight="1"/>
    <row r="33" ht="12.75" customHeight="1">
      <c r="A33" s="3"/>
      <c r="B33" s="28" t="s">
        <v>24</v>
      </c>
      <c r="C33" s="29"/>
      <c r="D33" s="29"/>
      <c r="E33" s="29"/>
      <c r="F33" s="29"/>
      <c r="G33" s="29"/>
      <c r="H33" s="29"/>
      <c r="I33" s="29"/>
      <c r="J33" s="29"/>
      <c r="K33" s="29"/>
      <c r="L33" s="29"/>
      <c r="M33" s="29"/>
      <c r="N33" s="29"/>
      <c r="O33" s="29"/>
      <c r="P33" s="29"/>
      <c r="Q33" s="7"/>
      <c r="R33" s="7"/>
      <c r="S33" s="7"/>
      <c r="T33" s="7"/>
      <c r="U33" s="29"/>
      <c r="V33" s="29"/>
      <c r="W33" s="29"/>
      <c r="X33" s="29"/>
      <c r="Y33" s="29"/>
      <c r="Z33" s="29"/>
      <c r="AA33" s="29"/>
      <c r="AB33" s="29"/>
      <c r="AC33" s="29"/>
      <c r="AD33" s="29"/>
      <c r="AE33" s="29"/>
      <c r="AF33" s="29"/>
      <c r="AG33" s="29"/>
      <c r="AH33" s="7"/>
      <c r="AI33" s="7"/>
      <c r="AJ33" s="29"/>
      <c r="AK33" s="29"/>
      <c r="AL33" s="30"/>
    </row>
    <row r="34" ht="12.75" customHeight="1">
      <c r="A34" s="3"/>
      <c r="B34" s="6" t="s">
        <v>20</v>
      </c>
      <c r="C34" s="7"/>
      <c r="D34" s="7"/>
      <c r="E34" s="7"/>
      <c r="F34" s="7"/>
      <c r="G34" s="7"/>
      <c r="H34" s="7"/>
      <c r="I34" s="7"/>
      <c r="J34" s="7"/>
      <c r="K34" s="7"/>
      <c r="L34" s="7"/>
      <c r="M34" s="7"/>
      <c r="N34" s="7"/>
      <c r="O34" s="7"/>
      <c r="P34" s="7"/>
      <c r="Q34" s="7"/>
      <c r="R34" s="7"/>
      <c r="S34" s="8"/>
      <c r="U34" s="6" t="s">
        <v>21</v>
      </c>
      <c r="V34" s="7"/>
      <c r="W34" s="7"/>
      <c r="X34" s="7"/>
      <c r="Y34" s="7"/>
      <c r="Z34" s="7"/>
      <c r="AA34" s="7"/>
      <c r="AB34" s="7"/>
      <c r="AC34" s="7"/>
      <c r="AD34" s="7"/>
      <c r="AE34" s="7"/>
      <c r="AF34" s="7"/>
      <c r="AG34" s="7"/>
      <c r="AH34" s="7"/>
      <c r="AI34" s="7"/>
      <c r="AJ34" s="7"/>
      <c r="AK34" s="7"/>
      <c r="AL34" s="8"/>
    </row>
    <row r="35" ht="12.75" customHeight="1">
      <c r="B35" s="9"/>
      <c r="S35" s="10"/>
      <c r="U35" s="9"/>
      <c r="AL35" s="10"/>
    </row>
    <row r="36" ht="12.75" customHeight="1">
      <c r="B36" s="11"/>
      <c r="C36" s="12"/>
      <c r="D36" s="12"/>
      <c r="E36" s="12"/>
      <c r="F36" s="12"/>
      <c r="G36" s="12"/>
      <c r="H36" s="12"/>
      <c r="I36" s="12"/>
      <c r="J36" s="12"/>
      <c r="K36" s="12"/>
      <c r="L36" s="12"/>
      <c r="M36" s="12"/>
      <c r="N36" s="12"/>
      <c r="O36" s="12"/>
      <c r="P36" s="12"/>
      <c r="Q36" s="12"/>
      <c r="R36" s="12"/>
      <c r="S36" s="13"/>
      <c r="U36" s="11"/>
      <c r="V36" s="12"/>
      <c r="W36" s="12"/>
      <c r="X36" s="12"/>
      <c r="Y36" s="12"/>
      <c r="Z36" s="12"/>
      <c r="AA36" s="12"/>
      <c r="AB36" s="12"/>
      <c r="AC36" s="12"/>
      <c r="AD36" s="12"/>
      <c r="AE36" s="12"/>
      <c r="AF36" s="12"/>
      <c r="AG36" s="12"/>
      <c r="AH36" s="12"/>
      <c r="AI36" s="12"/>
      <c r="AJ36" s="12"/>
      <c r="AK36" s="12"/>
      <c r="AL36" s="13"/>
    </row>
    <row r="37" ht="12.75" customHeight="1">
      <c r="A37" s="3"/>
      <c r="B37" s="31" t="s">
        <v>22</v>
      </c>
      <c r="S37" s="10"/>
      <c r="U37" s="31" t="s">
        <v>23</v>
      </c>
      <c r="AL37" s="10"/>
    </row>
    <row r="38" ht="12.75" customHeight="1">
      <c r="A38" s="3"/>
      <c r="B38" s="31"/>
      <c r="S38" s="10"/>
      <c r="U38" s="9"/>
      <c r="AL38" s="10"/>
    </row>
    <row r="39" ht="12.75" customHeight="1">
      <c r="B39" s="11"/>
      <c r="C39" s="12"/>
      <c r="D39" s="12"/>
      <c r="E39" s="12"/>
      <c r="F39" s="12"/>
      <c r="G39" s="12"/>
      <c r="H39" s="12"/>
      <c r="I39" s="12"/>
      <c r="J39" s="12"/>
      <c r="K39" s="12"/>
      <c r="L39" s="12"/>
      <c r="M39" s="12"/>
      <c r="N39" s="12"/>
      <c r="O39" s="12"/>
      <c r="P39" s="12"/>
      <c r="Q39" s="12"/>
      <c r="R39" s="12"/>
      <c r="S39" s="13"/>
      <c r="T39" s="12"/>
      <c r="U39" s="11"/>
      <c r="V39" s="12"/>
      <c r="W39" s="12"/>
      <c r="X39" s="12"/>
      <c r="Y39" s="12"/>
      <c r="Z39" s="12"/>
      <c r="AA39" s="12"/>
      <c r="AB39" s="12"/>
      <c r="AC39" s="12"/>
      <c r="AD39" s="12"/>
      <c r="AE39" s="12"/>
      <c r="AF39" s="12"/>
      <c r="AG39" s="12"/>
      <c r="AH39" s="12"/>
      <c r="AI39" s="12"/>
      <c r="AJ39" s="12"/>
      <c r="AK39" s="12"/>
      <c r="AL39" s="13"/>
    </row>
    <row r="40" ht="12.75" customHeight="1"/>
    <row r="41" ht="12.75" customHeight="1">
      <c r="B41" s="28" t="s">
        <v>25</v>
      </c>
      <c r="C41" s="29"/>
      <c r="D41" s="29"/>
      <c r="E41" s="29"/>
      <c r="F41" s="29"/>
      <c r="G41" s="29"/>
      <c r="H41" s="29"/>
      <c r="I41" s="29"/>
      <c r="J41" s="29"/>
      <c r="K41" s="29"/>
      <c r="L41" s="29"/>
      <c r="M41" s="29"/>
      <c r="N41" s="29"/>
      <c r="O41" s="29"/>
      <c r="P41" s="29"/>
      <c r="Q41" s="7"/>
      <c r="R41" s="7"/>
      <c r="S41" s="7"/>
      <c r="T41" s="7"/>
      <c r="U41" s="29"/>
      <c r="V41" s="29"/>
      <c r="W41" s="29"/>
      <c r="X41" s="29"/>
      <c r="Y41" s="29"/>
      <c r="Z41" s="29"/>
      <c r="AA41" s="29"/>
      <c r="AB41" s="29"/>
      <c r="AC41" s="29"/>
      <c r="AD41" s="29"/>
      <c r="AE41" s="29"/>
      <c r="AF41" s="29"/>
      <c r="AG41" s="29"/>
      <c r="AH41" s="7"/>
      <c r="AI41" s="7"/>
      <c r="AJ41" s="29"/>
      <c r="AK41" s="29"/>
      <c r="AL41" s="30"/>
    </row>
    <row r="42" ht="12.75" customHeight="1">
      <c r="B42" s="6" t="s">
        <v>20</v>
      </c>
      <c r="C42" s="7"/>
      <c r="D42" s="7"/>
      <c r="E42" s="7"/>
      <c r="F42" s="7"/>
      <c r="G42" s="7"/>
      <c r="H42" s="7"/>
      <c r="I42" s="7"/>
      <c r="J42" s="7"/>
      <c r="K42" s="7"/>
      <c r="L42" s="7"/>
      <c r="M42" s="7"/>
      <c r="N42" s="7"/>
      <c r="O42" s="7"/>
      <c r="P42" s="7"/>
      <c r="Q42" s="7"/>
      <c r="R42" s="7"/>
      <c r="S42" s="8"/>
      <c r="U42" s="6" t="s">
        <v>21</v>
      </c>
      <c r="V42" s="7"/>
      <c r="W42" s="7"/>
      <c r="X42" s="7"/>
      <c r="Y42" s="7"/>
      <c r="Z42" s="7"/>
      <c r="AA42" s="7"/>
      <c r="AB42" s="7"/>
      <c r="AC42" s="7"/>
      <c r="AD42" s="7"/>
      <c r="AE42" s="7"/>
      <c r="AF42" s="7"/>
      <c r="AG42" s="7"/>
      <c r="AH42" s="7"/>
      <c r="AI42" s="7"/>
      <c r="AJ42" s="7"/>
      <c r="AK42" s="7"/>
      <c r="AL42" s="8"/>
    </row>
    <row r="43" ht="12.75" customHeight="1">
      <c r="B43" s="9"/>
      <c r="S43" s="10"/>
      <c r="U43" s="9"/>
      <c r="AL43" s="10"/>
    </row>
    <row r="44" ht="12.75" customHeight="1">
      <c r="B44" s="11"/>
      <c r="C44" s="12"/>
      <c r="D44" s="12"/>
      <c r="E44" s="12"/>
      <c r="F44" s="12"/>
      <c r="G44" s="12"/>
      <c r="H44" s="12"/>
      <c r="I44" s="12"/>
      <c r="J44" s="12"/>
      <c r="K44" s="12"/>
      <c r="L44" s="12"/>
      <c r="M44" s="12"/>
      <c r="N44" s="12"/>
      <c r="O44" s="12"/>
      <c r="P44" s="12"/>
      <c r="Q44" s="12"/>
      <c r="R44" s="12"/>
      <c r="S44" s="13"/>
      <c r="U44" s="11"/>
      <c r="V44" s="12"/>
      <c r="W44" s="12"/>
      <c r="X44" s="12"/>
      <c r="Y44" s="12"/>
      <c r="Z44" s="12"/>
      <c r="AA44" s="12"/>
      <c r="AB44" s="12"/>
      <c r="AC44" s="12"/>
      <c r="AD44" s="12"/>
      <c r="AE44" s="12"/>
      <c r="AF44" s="12"/>
      <c r="AG44" s="12"/>
      <c r="AH44" s="12"/>
      <c r="AI44" s="12"/>
      <c r="AJ44" s="12"/>
      <c r="AK44" s="12"/>
      <c r="AL44" s="13"/>
    </row>
    <row r="45" ht="12.75" customHeight="1">
      <c r="B45" s="31" t="s">
        <v>22</v>
      </c>
      <c r="S45" s="10"/>
      <c r="U45" s="31" t="s">
        <v>23</v>
      </c>
      <c r="AL45" s="10"/>
    </row>
    <row r="46" ht="12.75" customHeight="1">
      <c r="B46" s="31"/>
      <c r="S46" s="10"/>
      <c r="U46" s="9"/>
      <c r="AL46" s="10"/>
    </row>
    <row r="47" ht="12.75" customHeight="1">
      <c r="B47" s="11"/>
      <c r="C47" s="12"/>
      <c r="D47" s="12"/>
      <c r="E47" s="12"/>
      <c r="F47" s="12"/>
      <c r="G47" s="12"/>
      <c r="H47" s="12"/>
      <c r="I47" s="12"/>
      <c r="J47" s="12"/>
      <c r="K47" s="12"/>
      <c r="L47" s="12"/>
      <c r="M47" s="12"/>
      <c r="N47" s="12"/>
      <c r="O47" s="12"/>
      <c r="P47" s="12"/>
      <c r="Q47" s="12"/>
      <c r="R47" s="12"/>
      <c r="S47" s="13"/>
      <c r="T47" s="12"/>
      <c r="U47" s="11"/>
      <c r="V47" s="12"/>
      <c r="W47" s="12"/>
      <c r="X47" s="12"/>
      <c r="Y47" s="12"/>
      <c r="Z47" s="12"/>
      <c r="AA47" s="12"/>
      <c r="AB47" s="12"/>
      <c r="AC47" s="12"/>
      <c r="AD47" s="12"/>
      <c r="AE47" s="12"/>
      <c r="AF47" s="12"/>
      <c r="AG47" s="12"/>
      <c r="AH47" s="12"/>
      <c r="AI47" s="12"/>
      <c r="AJ47" s="12"/>
      <c r="AK47" s="12"/>
      <c r="AL47" s="13"/>
    </row>
    <row r="48" ht="12.75" customHeight="1"/>
    <row r="49" ht="12.75" customHeight="1">
      <c r="B49" s="3" t="s">
        <v>26</v>
      </c>
    </row>
    <row r="50" ht="12.75" customHeight="1">
      <c r="A50" s="32"/>
      <c r="B50" s="6" t="s">
        <v>27</v>
      </c>
      <c r="C50" s="7"/>
      <c r="D50" s="7"/>
      <c r="E50" s="7"/>
      <c r="F50" s="7"/>
      <c r="G50" s="7"/>
      <c r="H50" s="7"/>
      <c r="I50" s="7"/>
      <c r="J50" s="7"/>
      <c r="K50" s="7"/>
      <c r="L50" s="7"/>
      <c r="M50" s="7"/>
      <c r="N50" s="7"/>
      <c r="O50" s="33"/>
      <c r="P50" s="7"/>
      <c r="Q50" s="7"/>
      <c r="R50" s="7"/>
      <c r="S50" s="8"/>
      <c r="U50" s="6" t="s">
        <v>28</v>
      </c>
      <c r="V50" s="7"/>
      <c r="W50" s="7"/>
      <c r="X50" s="7"/>
      <c r="Y50" s="7"/>
      <c r="Z50" s="7"/>
      <c r="AA50" s="7"/>
      <c r="AB50" s="7"/>
      <c r="AC50" s="7"/>
      <c r="AD50" s="7"/>
      <c r="AE50" s="7"/>
      <c r="AF50" s="7"/>
      <c r="AG50" s="7"/>
      <c r="AH50" s="7"/>
      <c r="AI50" s="7"/>
      <c r="AJ50" s="7"/>
      <c r="AK50" s="7"/>
      <c r="AL50" s="8"/>
    </row>
    <row r="51" ht="12.75" customHeight="1">
      <c r="A51" s="32"/>
      <c r="B51" s="9"/>
      <c r="S51" s="10"/>
      <c r="U51" s="9"/>
      <c r="AL51" s="10"/>
    </row>
    <row r="52" ht="12.75" customHeight="1">
      <c r="A52" s="32"/>
      <c r="B52" s="9"/>
      <c r="S52" s="10"/>
      <c r="U52" s="9"/>
      <c r="AL52" s="10"/>
    </row>
    <row r="53" ht="12.75" customHeight="1">
      <c r="A53" s="32"/>
      <c r="B53" s="9"/>
      <c r="S53" s="10"/>
      <c r="U53" s="9"/>
      <c r="AL53" s="10"/>
    </row>
    <row r="54" ht="12.75" customHeight="1">
      <c r="B54" s="9"/>
      <c r="S54" s="10"/>
      <c r="U54" s="9"/>
      <c r="AL54" s="10"/>
    </row>
    <row r="55" ht="12.75" customHeight="1">
      <c r="A55" s="3"/>
      <c r="B55" s="9"/>
      <c r="S55" s="10"/>
      <c r="U55" s="9"/>
      <c r="AL55" s="10"/>
    </row>
    <row r="56" ht="12.75" customHeight="1">
      <c r="A56" s="3"/>
      <c r="B56" s="9"/>
      <c r="S56" s="10"/>
      <c r="U56" s="9"/>
      <c r="AL56" s="10"/>
    </row>
    <row r="57" ht="12.75" customHeight="1">
      <c r="B57" s="9"/>
      <c r="S57" s="10"/>
      <c r="U57" s="9"/>
      <c r="AL57" s="10"/>
    </row>
    <row r="58" ht="12.75" customHeight="1">
      <c r="B58" s="9"/>
      <c r="S58" s="10"/>
      <c r="U58" s="9"/>
      <c r="AL58" s="10"/>
    </row>
    <row r="59" ht="12.75" customHeight="1">
      <c r="B59" s="9"/>
      <c r="S59" s="10"/>
      <c r="U59" s="9"/>
      <c r="AL59" s="10"/>
    </row>
    <row r="60" ht="12.75" customHeight="1">
      <c r="B60" s="9"/>
      <c r="S60" s="10"/>
      <c r="U60" s="9"/>
      <c r="AL60" s="10"/>
    </row>
    <row r="61" ht="12.75" customHeight="1">
      <c r="B61" s="9"/>
      <c r="S61" s="10"/>
      <c r="U61" s="9"/>
      <c r="AL61" s="10"/>
    </row>
    <row r="62" ht="12.75" customHeight="1">
      <c r="B62" s="9"/>
      <c r="S62" s="10"/>
      <c r="U62" s="9"/>
      <c r="AG62" s="14" t="s">
        <v>29</v>
      </c>
      <c r="AH62" s="12"/>
      <c r="AI62" s="12"/>
      <c r="AJ62" s="12"/>
      <c r="AK62" s="12"/>
      <c r="AL62" s="10"/>
    </row>
    <row r="63" ht="12.75" customHeight="1">
      <c r="B63" s="11"/>
      <c r="C63" s="12"/>
      <c r="D63" s="12"/>
      <c r="E63" s="12"/>
      <c r="F63" s="12"/>
      <c r="G63" s="12"/>
      <c r="H63" s="12"/>
      <c r="I63" s="12"/>
      <c r="J63" s="12"/>
      <c r="K63" s="12"/>
      <c r="L63" s="12"/>
      <c r="M63" s="12"/>
      <c r="N63" s="12"/>
      <c r="O63" s="12"/>
      <c r="P63" s="12"/>
      <c r="Q63" s="12"/>
      <c r="R63" s="12"/>
      <c r="S63" s="13"/>
      <c r="U63" s="11"/>
      <c r="V63" s="12"/>
      <c r="W63" s="12"/>
      <c r="X63" s="12"/>
      <c r="Y63" s="12"/>
      <c r="Z63" s="12"/>
      <c r="AA63" s="12"/>
      <c r="AB63" s="12"/>
      <c r="AC63" s="12"/>
      <c r="AD63" s="12"/>
      <c r="AE63" s="12"/>
      <c r="AF63" s="12"/>
      <c r="AG63" s="12"/>
      <c r="AH63" s="12"/>
      <c r="AI63" s="12"/>
      <c r="AJ63" s="12"/>
      <c r="AK63" s="12"/>
      <c r="AL63" s="13"/>
    </row>
    <row r="64" ht="12.75" customHeight="1">
      <c r="A64" s="32"/>
      <c r="B64" s="32"/>
      <c r="C64" s="34"/>
      <c r="D64" s="34"/>
      <c r="E64" s="35"/>
      <c r="F64" s="35"/>
      <c r="G64" s="35"/>
      <c r="H64" s="35"/>
      <c r="I64" s="35"/>
      <c r="J64" s="36"/>
      <c r="K64" s="37"/>
      <c r="M64" s="34"/>
      <c r="N64" s="34"/>
      <c r="O64" s="35"/>
      <c r="P64" s="35"/>
      <c r="Q64" s="35"/>
      <c r="R64" s="35"/>
      <c r="S64" s="35"/>
      <c r="T64" s="36"/>
      <c r="U64" s="37"/>
      <c r="V64" s="3"/>
      <c r="W64" s="34"/>
      <c r="X64" s="34"/>
      <c r="Y64" s="34"/>
      <c r="Z64" s="35"/>
      <c r="AA64" s="35"/>
      <c r="AB64" s="35"/>
      <c r="AC64" s="35"/>
      <c r="AD64" s="35"/>
      <c r="AE64" s="36"/>
      <c r="AF64" s="37"/>
    </row>
    <row r="65" ht="12.75" customHeight="1"/>
    <row r="66" ht="12.75" customHeight="1">
      <c r="A66" s="32"/>
      <c r="B66" s="65"/>
      <c r="C66" s="66"/>
      <c r="D66" s="66"/>
      <c r="E66" s="67"/>
      <c r="F66" s="67"/>
      <c r="G66" s="67"/>
      <c r="H66" s="67"/>
      <c r="I66" s="67"/>
      <c r="J66" s="68"/>
      <c r="K66" s="69"/>
      <c r="L66" s="7"/>
      <c r="M66" s="66"/>
      <c r="N66" s="66"/>
      <c r="O66" s="67"/>
      <c r="P66" s="67"/>
      <c r="Q66" s="67"/>
      <c r="R66" s="67"/>
      <c r="S66" s="67"/>
      <c r="T66" s="68"/>
      <c r="U66" s="69"/>
      <c r="V66" s="33"/>
      <c r="W66" s="7"/>
      <c r="X66" s="7"/>
      <c r="Y66" s="7"/>
      <c r="Z66" s="7"/>
      <c r="AA66" s="7"/>
      <c r="AB66" s="66"/>
      <c r="AC66" s="66"/>
      <c r="AD66" s="66"/>
      <c r="AE66" s="67"/>
      <c r="AF66" s="67"/>
      <c r="AG66" s="67"/>
      <c r="AH66" s="67"/>
      <c r="AI66" s="67"/>
      <c r="AJ66" s="68"/>
      <c r="AK66" s="69"/>
      <c r="AL66" s="8"/>
    </row>
    <row r="67" ht="12.75" customHeight="1">
      <c r="A67" s="32"/>
      <c r="B67" s="70"/>
      <c r="C67" s="34">
        <f>MONTH('日付'!$D$2)</f>
        <v>4</v>
      </c>
      <c r="E67" s="35" t="str">
        <f>IF(DAY('日付'!$D$2-WEEKDAY('日付'!$D$2,2)+1)&lt;=7,DAY('日付'!$D$2-WEEKDAY('日付'!$D$2,2)+1),"")</f>
        <v/>
      </c>
      <c r="F67" s="35" t="str">
        <f>IF(DAY('日付'!$D$2-WEEKDAY('日付'!$D$2,2)+2)&lt;=7,DAY('日付'!$D$2-WEEKDAY('日付'!$D$2,2)+2),"")</f>
        <v/>
      </c>
      <c r="G67" s="35" t="str">
        <f>IF(DAY('日付'!$D$2-WEEKDAY('日付'!$D$2,2)+3)&lt;=7,DAY('日付'!$D$2-WEEKDAY('日付'!$D$2,2)+3),"")</f>
        <v/>
      </c>
      <c r="H67" s="35">
        <f>IF(DAY('日付'!$D$2-WEEKDAY('日付'!$D$2,2)+4)&lt;=7,DAY('日付'!$D$2-WEEKDAY('日付'!$D$2,2)+4),"")</f>
        <v>1</v>
      </c>
      <c r="I67" s="35">
        <f>IF(DAY('日付'!$D$2-WEEKDAY('日付'!$D$2,2)+5)&lt;=7,DAY('日付'!$D$2-WEEKDAY('日付'!$D$2,2)+5),"")</f>
        <v>2</v>
      </c>
      <c r="J67" s="36">
        <f>IF(DAY('日付'!$D$2-WEEKDAY('日付'!$D$2,2)+6)&lt;=7,DAY('日付'!$D$2-WEEKDAY('日付'!$D$2,2)+6),"")</f>
        <v>3</v>
      </c>
      <c r="K67" s="37">
        <f>IF(DAY('日付'!$D$2-WEEKDAY('日付'!$D$2,2)+7)&lt;=7,DAY('日付'!$D$2-WEEKDAY('日付'!$D$2,2)+7),"")</f>
        <v>4</v>
      </c>
      <c r="O67" s="34">
        <f>MONTH('日付'!$E$2)</f>
        <v>5</v>
      </c>
      <c r="Q67" s="35" t="str">
        <f>IF(DAY('日付'!$E$2-WEEKDAY('日付'!$E$2,2)+1)&lt;=7,DAY('日付'!$E$2-WEEKDAY('日付'!$E$2,2)+1),"")</f>
        <v/>
      </c>
      <c r="R67" s="35" t="str">
        <f>IF(DAY('日付'!$E$2-WEEKDAY('日付'!$E$2,2)+2)&lt;=7,DAY('日付'!$E$2-WEEKDAY('日付'!$E$2,2)+2),"")</f>
        <v/>
      </c>
      <c r="S67" s="35" t="str">
        <f>IF(DAY('日付'!$E$2-WEEKDAY('日付'!$E$2,2)+3)&lt;=7,DAY('日付'!$E$2-WEEKDAY('日付'!$E$2,2)+3),"")</f>
        <v/>
      </c>
      <c r="T67" s="35" t="str">
        <f>IF(DAY('日付'!$E$2-WEEKDAY('日付'!$E$2,2)+4)&lt;=7,DAY('日付'!$E$2-WEEKDAY('日付'!$E$2,2)+4),"")</f>
        <v/>
      </c>
      <c r="U67" s="35" t="str">
        <f>IF(DAY('日付'!$E$2-WEEKDAY('日付'!$E$2,2)+5)&lt;=7,DAY('日付'!$E$2-WEEKDAY('日付'!$E$2,2)+5),"")</f>
        <v/>
      </c>
      <c r="V67" s="36">
        <f>IF(DAY('日付'!$E$2-WEEKDAY('日付'!$E$2,2)+6)&lt;=7,DAY('日付'!$E$2-WEEKDAY('日付'!$E$2,2)+6),"")</f>
        <v>1</v>
      </c>
      <c r="W67" s="37">
        <f>IF(DAY('日付'!$E$2-WEEKDAY('日付'!$E$2,2)+7)&lt;=7,DAY('日付'!$E$2-WEEKDAY('日付'!$E$2,2)+7),"")</f>
        <v>2</v>
      </c>
      <c r="X67" s="3"/>
      <c r="AB67" s="34">
        <f>MONTH('日付'!$F$2)</f>
        <v>6</v>
      </c>
      <c r="AD67" s="35" t="str">
        <f>IF(DAY('日付'!$F$2-WEEKDAY('日付'!$F$2,2)+1)&lt;=7,DAY('日付'!$F$2-WEEKDAY('日付'!$F$2,2)+1),"")</f>
        <v/>
      </c>
      <c r="AE67" s="35">
        <f>IF(DAY('日付'!$F$2-WEEKDAY('日付'!$F$2,2)+2)&lt;=7,DAY('日付'!$F$2-WEEKDAY('日付'!$F$2,2)+2),"")</f>
        <v>1</v>
      </c>
      <c r="AF67" s="35">
        <f>IF(DAY('日付'!$F$2-WEEKDAY('日付'!$F$2,2)+3)&lt;=7,DAY('日付'!$F$2-WEEKDAY('日付'!$F$2,2)+3),"")</f>
        <v>2</v>
      </c>
      <c r="AG67" s="35">
        <f>IF(DAY('日付'!$F$2-WEEKDAY('日付'!$F$2,2)+4)&lt;=7,DAY('日付'!$F$2-WEEKDAY('日付'!$F$2,2)+4),"")</f>
        <v>3</v>
      </c>
      <c r="AH67" s="35">
        <f>IF(DAY('日付'!$F$2-WEEKDAY('日付'!$F$2,2)+5)&lt;=7,DAY('日付'!$F$2-WEEKDAY('日付'!$F$2,2)+5),"")</f>
        <v>4</v>
      </c>
      <c r="AI67" s="36">
        <f>IF(DAY('日付'!$F$2-WEEKDAY('日付'!$F$2,2)+6)&lt;=7,DAY('日付'!$F$2-WEEKDAY('日付'!$F$2,2)+6),"")</f>
        <v>5</v>
      </c>
      <c r="AJ67" s="37">
        <f>IF(DAY('日付'!$F$2-WEEKDAY('日付'!$F$2,2)+7)&lt;=7,DAY('日付'!$F$2-WEEKDAY('日付'!$F$2,2)+7),"")</f>
        <v>6</v>
      </c>
      <c r="AL67" s="10"/>
    </row>
    <row r="68" ht="12.75" customHeight="1">
      <c r="A68" s="47"/>
      <c r="B68" s="71"/>
      <c r="E68" s="35">
        <f>DAY('日付'!$D$2-WEEKDAY('日付'!$D$2,2)+8)</f>
        <v>5</v>
      </c>
      <c r="F68" s="35">
        <f>DAY('日付'!$D$2-WEEKDAY('日付'!$D$2,2)+9)</f>
        <v>6</v>
      </c>
      <c r="G68" s="35">
        <f>DAY('日付'!$D$2-WEEKDAY('日付'!$D$2,2)+10)</f>
        <v>7</v>
      </c>
      <c r="H68" s="35">
        <f>DAY('日付'!$D$2-WEEKDAY('日付'!$D$2,2)+11)</f>
        <v>8</v>
      </c>
      <c r="I68" s="35">
        <f>DAY('日付'!$D$2-WEEKDAY('日付'!$D$2,2)+12)</f>
        <v>9</v>
      </c>
      <c r="J68" s="36">
        <f>DAY('日付'!$D$2-WEEKDAY('日付'!$D$2,2)+13)</f>
        <v>10</v>
      </c>
      <c r="K68" s="37">
        <f>DAY('日付'!$D$2-WEEKDAY('日付'!$D$2,2)+14)</f>
        <v>11</v>
      </c>
      <c r="L68" s="3"/>
      <c r="Q68" s="35">
        <f>DAY('日付'!$E$2-WEEKDAY('日付'!$E$2,2)+8)</f>
        <v>3</v>
      </c>
      <c r="R68" s="35">
        <f>DAY('日付'!$E$2-WEEKDAY('日付'!$E$2,2)+9)</f>
        <v>4</v>
      </c>
      <c r="S68" s="35">
        <f>DAY('日付'!$E$2-WEEKDAY('日付'!$E$2,2)+10)</f>
        <v>5</v>
      </c>
      <c r="T68" s="35">
        <f>DAY('日付'!$E$2-WEEKDAY('日付'!$E$2,2)+11)</f>
        <v>6</v>
      </c>
      <c r="U68" s="35">
        <f>DAY('日付'!$E$2-WEEKDAY('日付'!$E$2,2)+12)</f>
        <v>7</v>
      </c>
      <c r="V68" s="36">
        <f>DAY('日付'!$E$2-WEEKDAY('日付'!$E$2,2)+13)</f>
        <v>8</v>
      </c>
      <c r="W68" s="37">
        <f>DAY('日付'!$E$2-WEEKDAY('日付'!$E$2,2)+14)</f>
        <v>9</v>
      </c>
      <c r="X68" s="3"/>
      <c r="AD68" s="35">
        <f>DAY('日付'!$F$2-WEEKDAY('日付'!$F$2,2)+8)</f>
        <v>7</v>
      </c>
      <c r="AE68" s="35">
        <f>DAY('日付'!$F$2-WEEKDAY('日付'!$F$2,2)+9)</f>
        <v>8</v>
      </c>
      <c r="AF68" s="35">
        <f>DAY('日付'!$F$2-WEEKDAY('日付'!$F$2,2)+10)</f>
        <v>9</v>
      </c>
      <c r="AG68" s="35">
        <f>DAY('日付'!$F$2-WEEKDAY('日付'!$F$2,2)+11)</f>
        <v>10</v>
      </c>
      <c r="AH68" s="35">
        <f>DAY('日付'!$F$2-WEEKDAY('日付'!$F$2,2)+12)</f>
        <v>11</v>
      </c>
      <c r="AI68" s="36">
        <f>DAY('日付'!$F$2-WEEKDAY('日付'!$F$2,2)+13)</f>
        <v>12</v>
      </c>
      <c r="AJ68" s="37">
        <f>DAY('日付'!$F$2-WEEKDAY('日付'!$F$2,2)+14)</f>
        <v>13</v>
      </c>
      <c r="AL68" s="10"/>
    </row>
    <row r="69" ht="12.75" customHeight="1">
      <c r="A69" s="47"/>
      <c r="B69" s="71"/>
      <c r="C69" s="3"/>
      <c r="D69" s="3"/>
      <c r="E69" s="35">
        <f>DAY('日付'!$D$2-WEEKDAY('日付'!$D$2,2)+15)</f>
        <v>12</v>
      </c>
      <c r="F69" s="35">
        <f>DAY('日付'!$D$2-WEEKDAY('日付'!$D$2,2)+16)</f>
        <v>13</v>
      </c>
      <c r="G69" s="35">
        <f>DAY('日付'!$D$2-WEEKDAY('日付'!$D$2,2)+17)</f>
        <v>14</v>
      </c>
      <c r="H69" s="35">
        <f>DAY('日付'!$D$2-WEEKDAY('日付'!$D$2,2)+18)</f>
        <v>15</v>
      </c>
      <c r="I69" s="35">
        <f>DAY('日付'!$D$2-WEEKDAY('日付'!$D$2,2)+19)</f>
        <v>16</v>
      </c>
      <c r="J69" s="36">
        <f>DAY('日付'!$D$2-WEEKDAY('日付'!$D$2,2)+20)</f>
        <v>17</v>
      </c>
      <c r="K69" s="37">
        <f>DAY('日付'!$D$2-WEEKDAY('日付'!$D$2,2)+21)</f>
        <v>18</v>
      </c>
      <c r="L69" s="3"/>
      <c r="O69" s="3"/>
      <c r="P69" s="3"/>
      <c r="Q69" s="35">
        <f>DAY('日付'!$E$2-WEEKDAY('日付'!$E$2,2)+15)</f>
        <v>10</v>
      </c>
      <c r="R69" s="35">
        <f>DAY('日付'!$E$2-WEEKDAY('日付'!$E$2,2)+16)</f>
        <v>11</v>
      </c>
      <c r="S69" s="35">
        <f>DAY('日付'!$E$2-WEEKDAY('日付'!$E$2,2)+17)</f>
        <v>12</v>
      </c>
      <c r="T69" s="35">
        <f>DAY('日付'!$E$2-WEEKDAY('日付'!$E$2,2)+18)</f>
        <v>13</v>
      </c>
      <c r="U69" s="35">
        <f>DAY('日付'!$E$2-WEEKDAY('日付'!$E$2,2)+19)</f>
        <v>14</v>
      </c>
      <c r="V69" s="36">
        <f>DAY('日付'!$E$2-WEEKDAY('日付'!$E$2,2)+20)</f>
        <v>15</v>
      </c>
      <c r="W69" s="37">
        <f>DAY('日付'!$E$2-WEEKDAY('日付'!$E$2,2)+21)</f>
        <v>16</v>
      </c>
      <c r="X69" s="3"/>
      <c r="AB69" s="3"/>
      <c r="AC69" s="3"/>
      <c r="AD69" s="35">
        <f>DAY('日付'!$F$2-WEEKDAY('日付'!$F$2,2)+15)</f>
        <v>14</v>
      </c>
      <c r="AE69" s="35">
        <f>DAY('日付'!$F$2-WEEKDAY('日付'!$F$2,2)+16)</f>
        <v>15</v>
      </c>
      <c r="AF69" s="35">
        <f>DAY('日付'!$F$2-WEEKDAY('日付'!$F$2,2)+17)</f>
        <v>16</v>
      </c>
      <c r="AG69" s="35">
        <f>DAY('日付'!$F$2-WEEKDAY('日付'!$F$2,2)+18)</f>
        <v>17</v>
      </c>
      <c r="AH69" s="35">
        <f>DAY('日付'!$F$2-WEEKDAY('日付'!$F$2,2)+19)</f>
        <v>18</v>
      </c>
      <c r="AI69" s="36">
        <f>DAY('日付'!$F$2-WEEKDAY('日付'!$F$2,2)+20)</f>
        <v>19</v>
      </c>
      <c r="AJ69" s="37">
        <f>DAY('日付'!$F$2-WEEKDAY('日付'!$F$2,2)+21)</f>
        <v>20</v>
      </c>
      <c r="AL69" s="10"/>
    </row>
    <row r="70" ht="12.75" customHeight="1">
      <c r="A70" s="47"/>
      <c r="B70" s="71"/>
      <c r="C70" s="3"/>
      <c r="D70" s="3"/>
      <c r="E70" s="35">
        <f>DAY('日付'!$D$2-WEEKDAY('日付'!$D$2,2)+22)</f>
        <v>19</v>
      </c>
      <c r="F70" s="35">
        <f>DAY('日付'!$D$2-WEEKDAY('日付'!$D$2,2)+23)</f>
        <v>20</v>
      </c>
      <c r="G70" s="35">
        <f>DAY('日付'!$D$2-WEEKDAY('日付'!$D$2,2)+24)</f>
        <v>21</v>
      </c>
      <c r="H70" s="35">
        <f>DAY('日付'!$D$2-WEEKDAY('日付'!$D$2,2)+25)</f>
        <v>22</v>
      </c>
      <c r="I70" s="35">
        <f>DAY('日付'!$D$2-WEEKDAY('日付'!$D$2,2)+26)</f>
        <v>23</v>
      </c>
      <c r="J70" s="36">
        <f>DAY('日付'!$D$2-WEEKDAY('日付'!$D$2,2)+27)</f>
        <v>24</v>
      </c>
      <c r="K70" s="37">
        <f>DAY('日付'!$D$2-WEEKDAY('日付'!$D$2,2)+28)</f>
        <v>25</v>
      </c>
      <c r="L70" s="3"/>
      <c r="O70" s="3"/>
      <c r="P70" s="3"/>
      <c r="Q70" s="35">
        <f>DAY('日付'!$E$2-WEEKDAY('日付'!$E$2,2)+22)</f>
        <v>17</v>
      </c>
      <c r="R70" s="35">
        <f>DAY('日付'!$E$2-WEEKDAY('日付'!$E$2,2)+23)</f>
        <v>18</v>
      </c>
      <c r="S70" s="35">
        <f>DAY('日付'!$E$2-WEEKDAY('日付'!$E$2,2)+24)</f>
        <v>19</v>
      </c>
      <c r="T70" s="35">
        <f>DAY('日付'!$E$2-WEEKDAY('日付'!$E$2,2)+25)</f>
        <v>20</v>
      </c>
      <c r="U70" s="35">
        <f>DAY('日付'!$E$2-WEEKDAY('日付'!$E$2,2)+26)</f>
        <v>21</v>
      </c>
      <c r="V70" s="36">
        <f>DAY('日付'!$E$2-WEEKDAY('日付'!$E$2,2)+27)</f>
        <v>22</v>
      </c>
      <c r="W70" s="37">
        <f>DAY('日付'!$E$2-WEEKDAY('日付'!$E$2,2)+28)</f>
        <v>23</v>
      </c>
      <c r="X70" s="3"/>
      <c r="AB70" s="3"/>
      <c r="AC70" s="3"/>
      <c r="AD70" s="35">
        <f>DAY('日付'!$F$2-WEEKDAY('日付'!$F$2,2)+22)</f>
        <v>21</v>
      </c>
      <c r="AE70" s="35">
        <f>DAY('日付'!$F$2-WEEKDAY('日付'!$F$2,2)+23)</f>
        <v>22</v>
      </c>
      <c r="AF70" s="35">
        <f>DAY('日付'!$F$2-WEEKDAY('日付'!$F$2,2)+24)</f>
        <v>23</v>
      </c>
      <c r="AG70" s="35">
        <f>DAY('日付'!$F$2-WEEKDAY('日付'!$F$2,2)+25)</f>
        <v>24</v>
      </c>
      <c r="AH70" s="35">
        <f>DAY('日付'!$F$2-WEEKDAY('日付'!$F$2,2)+26)</f>
        <v>25</v>
      </c>
      <c r="AI70" s="36">
        <f>DAY('日付'!$F$2-WEEKDAY('日付'!$F$2,2)+27)</f>
        <v>26</v>
      </c>
      <c r="AJ70" s="37">
        <f>DAY('日付'!$F$2-WEEKDAY('日付'!$F$2,2)+28)</f>
        <v>27</v>
      </c>
      <c r="AL70" s="10"/>
    </row>
    <row r="71" ht="12.75" customHeight="1">
      <c r="A71" s="47"/>
      <c r="B71" s="71"/>
      <c r="C71" s="3"/>
      <c r="D71" s="3"/>
      <c r="E71" s="35">
        <f>IF(DAY('日付'!$D$2-WEEKDAY('日付'!$D$2,2)+29)&gt;7,DAY('日付'!$D$2-WEEKDAY('日付'!$D$2,2)+29),"")</f>
        <v>26</v>
      </c>
      <c r="F71" s="35">
        <f>IF(DAY('日付'!$D$2-WEEKDAY('日付'!$D$2,2)+30)&gt;7,DAY('日付'!$D$2-WEEKDAY('日付'!$D$2,2)+30),"")</f>
        <v>27</v>
      </c>
      <c r="G71" s="35">
        <f>IF(DAY('日付'!$D$2-WEEKDAY('日付'!$D$2,2)+31)&gt;7,DAY('日付'!$D$2-WEEKDAY('日付'!$D$2,2)+31),"")</f>
        <v>28</v>
      </c>
      <c r="H71" s="35">
        <f>IF(DAY('日付'!$D$2-WEEKDAY('日付'!$D$2,2)+32)&gt;7,DAY('日付'!$D$2-WEEKDAY('日付'!$D$2,2)+32),"")</f>
        <v>29</v>
      </c>
      <c r="I71" s="35">
        <f>IF(DAY('日付'!$D$2-WEEKDAY('日付'!$D$2,2)+33)&gt;7,DAY('日付'!$D$2-WEEKDAY('日付'!$D$2,2)+33),"")</f>
        <v>30</v>
      </c>
      <c r="J71" s="36" t="str">
        <f>IF(DAY('日付'!$D$2-WEEKDAY('日付'!$D$2,2)+34)&gt;7,DAY('日付'!$D$2-WEEKDAY('日付'!$D$2,2)+34),"")</f>
        <v/>
      </c>
      <c r="K71" s="37" t="str">
        <f>IF(DAY('日付'!$D$2-WEEKDAY('日付'!$D$2,2)+35)&gt;7,DAY('日付'!$D$2-WEEKDAY('日付'!$D$2,2)+35),"")</f>
        <v/>
      </c>
      <c r="L71" s="3"/>
      <c r="O71" s="3"/>
      <c r="P71" s="3"/>
      <c r="Q71" s="35">
        <f>IF(DAY('日付'!$E$2-WEEKDAY('日付'!$E$2,2)+29)&gt;7,DAY('日付'!$E$2-WEEKDAY('日付'!$E$2,2)+29),"")</f>
        <v>24</v>
      </c>
      <c r="R71" s="35">
        <f>IF(DAY('日付'!$E$2-WEEKDAY('日付'!$E$2,2)+30)&gt;7,DAY('日付'!$E$2-WEEKDAY('日付'!$E$2,2)+30),"")</f>
        <v>25</v>
      </c>
      <c r="S71" s="35">
        <f>IF(DAY('日付'!$E$2-WEEKDAY('日付'!$E$2,2)+31)&gt;7,DAY('日付'!$E$2-WEEKDAY('日付'!$E$2,2)+31),"")</f>
        <v>26</v>
      </c>
      <c r="T71" s="35">
        <f>IF(DAY('日付'!$E$2-WEEKDAY('日付'!$E$2,2)+32)&gt;7,DAY('日付'!$E$2-WEEKDAY('日付'!$E$2,2)+32),"")</f>
        <v>27</v>
      </c>
      <c r="U71" s="35">
        <f>IF(DAY('日付'!$E$2-WEEKDAY('日付'!$E$2,2)+33)&gt;7,DAY('日付'!$E$2-WEEKDAY('日付'!$E$2,2)+33),"")</f>
        <v>28</v>
      </c>
      <c r="V71" s="36">
        <f>IF(DAY('日付'!$E$2-WEEKDAY('日付'!$E$2,2)+34)&gt;7,DAY('日付'!$E$2-WEEKDAY('日付'!$E$2,2)+34),"")</f>
        <v>29</v>
      </c>
      <c r="W71" s="37">
        <f>IF(DAY('日付'!$E$2-WEEKDAY('日付'!$E$2,2)+35)&gt;7,DAY('日付'!$E$2-WEEKDAY('日付'!$E$2,2)+35),"")</f>
        <v>30</v>
      </c>
      <c r="X71" s="3"/>
      <c r="AB71" s="3"/>
      <c r="AC71" s="3"/>
      <c r="AD71" s="35">
        <f>IF(DAY('日付'!$F$2-WEEKDAY('日付'!$F$2,2)+29)&gt;7,DAY('日付'!$F$2-WEEKDAY('日付'!$F$2,2)+29),"")</f>
        <v>28</v>
      </c>
      <c r="AE71" s="35">
        <f>IF(DAY('日付'!$F$2-WEEKDAY('日付'!$F$2,2)+30)&gt;7,DAY('日付'!$F$2-WEEKDAY('日付'!$F$2,2)+30),"")</f>
        <v>29</v>
      </c>
      <c r="AF71" s="35">
        <f>IF(DAY('日付'!$F$2-WEEKDAY('日付'!$F$2,2)+31)&gt;7,DAY('日付'!$F$2-WEEKDAY('日付'!$F$2,2)+31),"")</f>
        <v>30</v>
      </c>
      <c r="AG71" s="35" t="str">
        <f>IF(DAY('日付'!$F$2-WEEKDAY('日付'!$F$2,2)+32)&gt;7,DAY('日付'!$F$2-WEEKDAY('日付'!$F$2,2)+32),"")</f>
        <v/>
      </c>
      <c r="AH71" s="35" t="str">
        <f>IF(DAY('日付'!$F$2-WEEKDAY('日付'!$F$2,2)+33)&gt;7,DAY('日付'!$F$2-WEEKDAY('日付'!$F$2,2)+33),"")</f>
        <v/>
      </c>
      <c r="AI71" s="36" t="str">
        <f>IF(DAY('日付'!$F$2-WEEKDAY('日付'!$F$2,2)+34)&gt;7,DAY('日付'!$F$2-WEEKDAY('日付'!$F$2,2)+34),"")</f>
        <v/>
      </c>
      <c r="AJ71" s="72" t="str">
        <f>IF(DAY('日付'!$F$2-WEEKDAY('日付'!$F$2,2)+35)&gt;7,DAY('日付'!$F$2-WEEKDAY('日付'!$F$2,2)+35),"")</f>
        <v/>
      </c>
      <c r="AL71" s="10"/>
    </row>
    <row r="72" ht="12.75" customHeight="1">
      <c r="A72" s="47"/>
      <c r="B72" s="71"/>
      <c r="C72" s="47"/>
      <c r="D72" s="3"/>
      <c r="E72" s="35" t="str">
        <f>IF(DAY('日付'!$D$2-WEEKDAY('日付'!$D$2,2)+36)&gt;14,DAY('日付'!$D$2-WEEKDAY('日付'!$D$2,2)+36),"")</f>
        <v/>
      </c>
      <c r="F72" s="35" t="str">
        <f>IF(DAY('日付'!$D$2-WEEKDAY('日付'!$D$2,2)+37)&gt;14,DAY('日付'!$D$2-WEEKDAY('日付'!$D$2,2)+37),"")</f>
        <v/>
      </c>
      <c r="G72" s="35" t="str">
        <f>IF(DAY('日付'!$D$2-WEEKDAY('日付'!$D$2,2)+38)&gt;14,DAY('日付'!$D$2-WEEKDAY('日付'!$D$2,2)+38),"")</f>
        <v/>
      </c>
      <c r="H72" s="35" t="str">
        <f>IF(DAY('日付'!$D$2-WEEKDAY('日付'!$D$2,2)+39)&gt;14,DAY('日付'!$D$2-WEEKDAY('日付'!$D$2,2)+39),"")</f>
        <v/>
      </c>
      <c r="I72" s="35" t="str">
        <f>IF(DAY('日付'!$D$2-WEEKDAY('日付'!$D$2,2)+40)&gt;14,DAY('日付'!$D$2-WEEKDAY('日付'!$D$2,2)+40),"")</f>
        <v/>
      </c>
      <c r="J72" s="36" t="str">
        <f>IF(DAY('日付'!$D$2-WEEKDAY('日付'!$D$2,2)+41)&gt;14,DAY('日付'!$D$2-WEEKDAY('日付'!$D$2,2)+41),"")</f>
        <v/>
      </c>
      <c r="K72" s="37" t="str">
        <f>IF(DAY('日付'!$D$2-WEEKDAY('日付'!$D$2,2)+42)&gt;14,DAY('日付'!$D$2-WEEKDAY('日付'!$D$2,2)+42),"")</f>
        <v/>
      </c>
      <c r="L72" s="3"/>
      <c r="O72" s="3"/>
      <c r="P72" s="3"/>
      <c r="Q72" s="35">
        <f>IF(DAY('日付'!$E$2-WEEKDAY('日付'!$E$2,2)+36)&gt;14,DAY('日付'!$E$2-WEEKDAY('日付'!$E$2,2)+36),"")</f>
        <v>31</v>
      </c>
      <c r="R72" s="35" t="str">
        <f>IF(DAY('日付'!$E$2-WEEKDAY('日付'!$E$2,2)+37)&gt;14,DAY('日付'!$E$2-WEEKDAY('日付'!$E$2,2)+37),"")</f>
        <v/>
      </c>
      <c r="S72" s="35" t="str">
        <f>IF(DAY('日付'!$E$2-WEEKDAY('日付'!$E$2,2)+38)&gt;14,DAY('日付'!$E$2-WEEKDAY('日付'!$E$2,2)+38),"")</f>
        <v/>
      </c>
      <c r="T72" s="35" t="str">
        <f>IF(DAY('日付'!$E$2-WEEKDAY('日付'!$E$2,2)+39)&gt;14,DAY('日付'!$E$2-WEEKDAY('日付'!$E$2,2)+39),"")</f>
        <v/>
      </c>
      <c r="U72" s="35" t="str">
        <f>IF(DAY('日付'!$E$2-WEEKDAY('日付'!$E$2,2)+40)&gt;14,DAY('日付'!$E$2-WEEKDAY('日付'!$E$2,2)+40),"")</f>
        <v/>
      </c>
      <c r="V72" s="36" t="str">
        <f>IF(DAY('日付'!$E$2-WEEKDAY('日付'!$E$2,2)+41)&gt;14,DAY('日付'!$E$2-WEEKDAY('日付'!$E$2,2)+41),"")</f>
        <v/>
      </c>
      <c r="W72" s="37" t="str">
        <f>IF(DAY('日付'!$E$2-WEEKDAY('日付'!$E$2,2)+42)&gt;14,DAY('日付'!$E$2-WEEKDAY('日付'!$E$2,2)+42),"")</f>
        <v/>
      </c>
      <c r="X72" s="3"/>
      <c r="AB72" s="3"/>
      <c r="AC72" s="3"/>
      <c r="AD72" s="35" t="str">
        <f>IF(DAY('日付'!$F$2-WEEKDAY('日付'!$F$2,2)+36)&gt;14,DAY('日付'!$F$2-WEEKDAY('日付'!$F$2,2)+36),"")</f>
        <v/>
      </c>
      <c r="AE72" s="35" t="str">
        <f>IF(DAY('日付'!$F$2-WEEKDAY('日付'!$F$2,2)+37)&gt;14,DAY('日付'!$F$2-WEEKDAY('日付'!$F$2,2)+37),"")</f>
        <v/>
      </c>
      <c r="AF72" s="35" t="str">
        <f>IF(DAY('日付'!$F$2-WEEKDAY('日付'!$F$2,2)+38)&gt;14,DAY('日付'!$F$2-WEEKDAY('日付'!$F$2,2)+38),"")</f>
        <v/>
      </c>
      <c r="AG72" s="35" t="str">
        <f>IF(DAY('日付'!$F$2-WEEKDAY('日付'!$F$2,2)+39)&gt;14,DAY('日付'!$F$2-WEEKDAY('日付'!$F$2,2)+39),"")</f>
        <v/>
      </c>
      <c r="AH72" s="35" t="str">
        <f>IF(DAY('日付'!$F$2-WEEKDAY('日付'!$F$2,2)+40)&gt;14,DAY('日付'!$F$2-WEEKDAY('日付'!$F$2,2)+40),"")</f>
        <v/>
      </c>
      <c r="AI72" s="36" t="str">
        <f>IF(DAY('日付'!$F$2-WEEKDAY('日付'!$F$2,2)+41)&gt;14,DAY('日付'!$F$2-WEEKDAY('日付'!$F$2,2)+41),"")</f>
        <v/>
      </c>
      <c r="AJ72" s="72" t="str">
        <f>IF(DAY('日付'!$F$2-WEEKDAY('日付'!$F$2,2)+42)&gt;14,DAY('日付'!$F$2-WEEKDAY('日付'!$F$2,2)+42),"")</f>
        <v/>
      </c>
      <c r="AL72" s="10"/>
    </row>
    <row r="73" ht="12.75" customHeight="1">
      <c r="A73" s="47"/>
      <c r="B73" s="73">
        <f>MONTH('日付'!A$1+(7-WEEKDAY('日付'!A$1,2)+1))</f>
        <v>5</v>
      </c>
      <c r="C73" s="40"/>
      <c r="D73" s="74" t="s">
        <v>6</v>
      </c>
      <c r="E73" s="6" t="s">
        <v>30</v>
      </c>
      <c r="F73" s="33"/>
      <c r="G73" s="33"/>
      <c r="H73" s="33"/>
      <c r="I73" s="33"/>
      <c r="J73" s="33"/>
      <c r="K73" s="33"/>
      <c r="L73" s="33"/>
      <c r="M73" s="33"/>
      <c r="N73" s="33"/>
      <c r="O73" s="33"/>
      <c r="P73" s="33"/>
      <c r="Q73" s="33"/>
      <c r="R73" s="33"/>
      <c r="S73" s="33"/>
      <c r="T73" s="33"/>
      <c r="U73" s="33"/>
      <c r="V73" s="33"/>
      <c r="W73" s="7"/>
      <c r="X73" s="7"/>
      <c r="Y73" s="7"/>
      <c r="Z73" s="7"/>
      <c r="AA73" s="7"/>
      <c r="AB73" s="33"/>
      <c r="AC73" s="33"/>
      <c r="AD73" s="33"/>
      <c r="AE73" s="33"/>
      <c r="AF73" s="33"/>
      <c r="AG73" s="33"/>
      <c r="AH73" s="33"/>
      <c r="AI73" s="33"/>
      <c r="AJ73" s="33"/>
      <c r="AK73" s="33"/>
      <c r="AL73" s="8"/>
    </row>
    <row r="74" ht="12.75" customHeight="1">
      <c r="A74" s="47"/>
      <c r="B74" s="44"/>
      <c r="D74" s="10"/>
      <c r="E74" s="9"/>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3"/>
      <c r="AH74" s="5"/>
      <c r="AI74" s="5"/>
      <c r="AJ74" s="5"/>
      <c r="AK74" s="5"/>
      <c r="AL74" s="10"/>
    </row>
    <row r="75" ht="12.75" customHeight="1">
      <c r="B75" s="9"/>
      <c r="C75" s="5"/>
      <c r="D75" s="10"/>
      <c r="E75" s="9"/>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10"/>
    </row>
    <row r="76" ht="12.75" customHeight="1">
      <c r="B76" s="9"/>
      <c r="C76" s="5"/>
      <c r="D76" s="10"/>
      <c r="E76" s="9"/>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10"/>
    </row>
    <row r="77" ht="12.75" customHeight="1">
      <c r="B77" s="9"/>
      <c r="C77" s="5"/>
      <c r="D77" s="10"/>
      <c r="E77" s="9"/>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10"/>
    </row>
    <row r="78" ht="12.75" customHeight="1">
      <c r="B78" s="9"/>
      <c r="C78" s="5"/>
      <c r="D78" s="10"/>
      <c r="E78" s="9"/>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10"/>
    </row>
    <row r="79" ht="12.75" customHeight="1">
      <c r="A79" s="75"/>
      <c r="B79" s="76">
        <f>DAY('日付'!A$1+(7-WEEKDAY('日付'!A$1,2)+1))</f>
        <v>17</v>
      </c>
      <c r="D79" s="51"/>
      <c r="E79" s="9"/>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3"/>
      <c r="AH79" s="5"/>
      <c r="AI79" s="5"/>
      <c r="AJ79" s="5"/>
      <c r="AK79" s="5"/>
      <c r="AL79" s="10"/>
    </row>
    <row r="80" ht="12.75" customHeight="1">
      <c r="A80" s="75"/>
      <c r="B80" s="44"/>
      <c r="D80" s="51"/>
      <c r="E80" s="9"/>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3"/>
      <c r="AH80" s="5"/>
      <c r="AI80" s="5"/>
      <c r="AJ80" s="5"/>
      <c r="AK80" s="5"/>
      <c r="AL80" s="10"/>
    </row>
    <row r="81" ht="12.75" customHeight="1">
      <c r="A81" s="75"/>
      <c r="B81" s="44"/>
      <c r="D81" s="51"/>
      <c r="E81" s="9"/>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14" t="s">
        <v>29</v>
      </c>
      <c r="AH81" s="12"/>
      <c r="AI81" s="12"/>
      <c r="AJ81" s="12"/>
      <c r="AK81" s="12"/>
      <c r="AL81" s="77"/>
      <c r="AM81" s="78"/>
    </row>
    <row r="82" ht="12.75" customHeight="1">
      <c r="A82" s="75"/>
      <c r="B82" s="52"/>
      <c r="C82" s="53"/>
      <c r="D82" s="54"/>
      <c r="E82" s="11"/>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79" t="str">
        <f>IFERROR(VLOOKUP('日付'!A$1+(7-WEEKDAY('日付'!A$1,2)+1),'祝日一覧'!A:B,2,false),"")</f>
        <v/>
      </c>
      <c r="AM82" s="78"/>
    </row>
    <row r="83" ht="12.75" customHeight="1">
      <c r="A83" s="47"/>
      <c r="B83" s="73">
        <f>MONTH('日付'!A$1+(7-WEEKDAY('日付'!A$1,2)+2))</f>
        <v>5</v>
      </c>
      <c r="C83" s="40"/>
      <c r="D83" s="74" t="s">
        <v>7</v>
      </c>
      <c r="E83" s="6" t="s">
        <v>30</v>
      </c>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8"/>
    </row>
    <row r="84" ht="12.75" customHeight="1">
      <c r="A84" s="47"/>
      <c r="B84" s="44"/>
      <c r="D84" s="10"/>
      <c r="E84" s="9"/>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3"/>
      <c r="AH84" s="5"/>
      <c r="AI84" s="5"/>
      <c r="AJ84" s="5"/>
      <c r="AK84" s="5"/>
      <c r="AL84" s="10"/>
    </row>
    <row r="85" ht="12.75" customHeight="1">
      <c r="B85" s="9"/>
      <c r="C85" s="5"/>
      <c r="D85" s="10"/>
      <c r="E85" s="9"/>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10"/>
    </row>
    <row r="86" ht="12.75" customHeight="1">
      <c r="B86" s="9"/>
      <c r="C86" s="5"/>
      <c r="D86" s="10"/>
      <c r="E86" s="9"/>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10"/>
    </row>
    <row r="87" ht="12.75" customHeight="1">
      <c r="B87" s="9"/>
      <c r="C87" s="5"/>
      <c r="D87" s="10"/>
      <c r="E87" s="9"/>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10"/>
    </row>
    <row r="88" ht="12.75" customHeight="1">
      <c r="B88" s="9"/>
      <c r="C88" s="5"/>
      <c r="D88" s="10"/>
      <c r="E88" s="9"/>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10"/>
    </row>
    <row r="89" ht="12.75" customHeight="1">
      <c r="A89" s="75"/>
      <c r="B89" s="76">
        <f>DAY('日付'!A$1+(7-WEEKDAY('日付'!A$1,2)+2))</f>
        <v>18</v>
      </c>
      <c r="D89" s="51"/>
      <c r="E89" s="9"/>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3"/>
      <c r="AH89" s="5"/>
      <c r="AI89" s="5"/>
      <c r="AJ89" s="5"/>
      <c r="AK89" s="5"/>
      <c r="AL89" s="10"/>
    </row>
    <row r="90" ht="12.75" customHeight="1">
      <c r="A90" s="75"/>
      <c r="B90" s="44"/>
      <c r="D90" s="51"/>
      <c r="E90" s="9"/>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3"/>
      <c r="AH90" s="5"/>
      <c r="AI90" s="5"/>
      <c r="AJ90" s="5"/>
      <c r="AK90" s="5"/>
      <c r="AL90" s="10"/>
    </row>
    <row r="91" ht="12.75" customHeight="1">
      <c r="A91" s="75"/>
      <c r="B91" s="44"/>
      <c r="D91" s="51"/>
      <c r="E91" s="9"/>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14" t="s">
        <v>29</v>
      </c>
      <c r="AH91" s="12"/>
      <c r="AI91" s="12"/>
      <c r="AJ91" s="12"/>
      <c r="AK91" s="12"/>
      <c r="AL91" s="77"/>
      <c r="AM91" s="78"/>
    </row>
    <row r="92" ht="12.75" customHeight="1">
      <c r="A92" s="75"/>
      <c r="B92" s="52"/>
      <c r="C92" s="53"/>
      <c r="D92" s="54"/>
      <c r="E92" s="11"/>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79" t="str">
        <f>IFERROR(VLOOKUP('日付'!A$1+(7-WEEKDAY('日付'!A$1,2)+2),'祝日一覧'!A:B,2,false),"")</f>
        <v/>
      </c>
      <c r="AM92" s="78"/>
    </row>
    <row r="93" ht="12.75" customHeight="1">
      <c r="A93" s="47"/>
      <c r="B93" s="73">
        <f>MONTH('日付'!A$1+(7-WEEKDAY('日付'!A$1,2)+3))</f>
        <v>5</v>
      </c>
      <c r="C93" s="40"/>
      <c r="D93" s="74" t="s">
        <v>8</v>
      </c>
      <c r="E93" s="6" t="s">
        <v>30</v>
      </c>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8"/>
    </row>
    <row r="94" ht="12.75" customHeight="1">
      <c r="A94" s="47"/>
      <c r="B94" s="44"/>
      <c r="D94" s="10"/>
      <c r="E94" s="9"/>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3"/>
      <c r="AH94" s="5"/>
      <c r="AI94" s="5"/>
      <c r="AJ94" s="5"/>
      <c r="AK94" s="5"/>
      <c r="AL94" s="10"/>
    </row>
    <row r="95" ht="12.75" customHeight="1">
      <c r="B95" s="9"/>
      <c r="C95" s="5"/>
      <c r="D95" s="10"/>
      <c r="E95" s="9"/>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10"/>
    </row>
    <row r="96" ht="12.75" customHeight="1">
      <c r="B96" s="9"/>
      <c r="C96" s="5"/>
      <c r="D96" s="10"/>
      <c r="E96" s="9"/>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10"/>
    </row>
    <row r="97" ht="12.75" customHeight="1">
      <c r="B97" s="9"/>
      <c r="C97" s="5"/>
      <c r="D97" s="10"/>
      <c r="E97" s="9"/>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10"/>
    </row>
    <row r="98" ht="12.75" customHeight="1">
      <c r="B98" s="9"/>
      <c r="C98" s="5"/>
      <c r="D98" s="10"/>
      <c r="E98" s="9"/>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10"/>
    </row>
    <row r="99" ht="12.75" customHeight="1">
      <c r="A99" s="75"/>
      <c r="B99" s="76">
        <f>DAY('日付'!A$1+(7-WEEKDAY('日付'!A$1,2)+3))</f>
        <v>19</v>
      </c>
      <c r="D99" s="51"/>
      <c r="E99" s="9"/>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3"/>
      <c r="AH99" s="5"/>
      <c r="AI99" s="5"/>
      <c r="AJ99" s="5"/>
      <c r="AK99" s="5"/>
      <c r="AL99" s="10"/>
    </row>
    <row r="100" ht="12.75" customHeight="1">
      <c r="A100" s="75"/>
      <c r="B100" s="44"/>
      <c r="D100" s="51"/>
      <c r="E100" s="9"/>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3"/>
      <c r="AH100" s="5"/>
      <c r="AI100" s="5"/>
      <c r="AJ100" s="5"/>
      <c r="AK100" s="5"/>
      <c r="AL100" s="10"/>
    </row>
    <row r="101" ht="12.75" customHeight="1">
      <c r="A101" s="75"/>
      <c r="B101" s="44"/>
      <c r="D101" s="51"/>
      <c r="E101" s="9"/>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14" t="s">
        <v>29</v>
      </c>
      <c r="AH101" s="12"/>
      <c r="AI101" s="12"/>
      <c r="AJ101" s="12"/>
      <c r="AK101" s="12"/>
      <c r="AL101" s="77"/>
      <c r="AM101" s="78"/>
    </row>
    <row r="102" ht="12.75" customHeight="1">
      <c r="A102" s="75"/>
      <c r="B102" s="52"/>
      <c r="C102" s="53"/>
      <c r="D102" s="54"/>
      <c r="E102" s="11"/>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79" t="str">
        <f>IFERROR(VLOOKUP('日付'!A$1+(7-WEEKDAY('日付'!A$1,2)+3),'祝日一覧'!A:B,2,false),"")</f>
        <v/>
      </c>
      <c r="AM102" s="78"/>
    </row>
    <row r="103" ht="12.75" customHeight="1">
      <c r="A103" s="47"/>
      <c r="B103" s="73">
        <f>MONTH('日付'!A$1+(7-WEEKDAY('日付'!A$1,2)+4))</f>
        <v>5</v>
      </c>
      <c r="C103" s="40"/>
      <c r="D103" s="80" t="s">
        <v>9</v>
      </c>
      <c r="E103" s="6" t="s">
        <v>30</v>
      </c>
      <c r="F103" s="42"/>
      <c r="G103" s="42"/>
      <c r="H103" s="42"/>
      <c r="I103" s="42"/>
      <c r="J103" s="42"/>
      <c r="K103" s="42"/>
      <c r="L103" s="42"/>
      <c r="M103" s="42"/>
      <c r="N103" s="42"/>
      <c r="O103" s="42"/>
      <c r="P103" s="42"/>
      <c r="Q103" s="42"/>
      <c r="R103" s="42"/>
      <c r="S103" s="42"/>
      <c r="T103" s="42"/>
      <c r="U103" s="42"/>
      <c r="V103" s="42"/>
      <c r="W103" s="7"/>
      <c r="X103" s="7"/>
      <c r="Y103" s="7"/>
      <c r="Z103" s="7"/>
      <c r="AA103" s="7"/>
      <c r="AB103" s="42"/>
      <c r="AC103" s="42"/>
      <c r="AD103" s="42"/>
      <c r="AE103" s="42"/>
      <c r="AF103" s="42"/>
      <c r="AG103" s="42"/>
      <c r="AH103" s="42"/>
      <c r="AI103" s="42"/>
      <c r="AJ103" s="42"/>
      <c r="AK103" s="42"/>
      <c r="AL103" s="43"/>
      <c r="AM103" s="46"/>
    </row>
    <row r="104" ht="12.75" customHeight="1">
      <c r="A104" s="47"/>
      <c r="B104" s="44"/>
      <c r="D104" s="45"/>
      <c r="E104" s="46"/>
      <c r="F104" s="46"/>
      <c r="G104" s="46"/>
      <c r="H104" s="46"/>
      <c r="I104" s="46"/>
      <c r="J104" s="46"/>
      <c r="K104" s="46"/>
      <c r="L104" s="46"/>
      <c r="M104" s="46"/>
      <c r="N104" s="46"/>
      <c r="O104" s="46"/>
      <c r="P104" s="46"/>
      <c r="Q104" s="46"/>
      <c r="R104" s="46"/>
      <c r="S104" s="46"/>
      <c r="T104" s="46"/>
      <c r="U104" s="46"/>
      <c r="V104" s="46"/>
      <c r="W104" s="5"/>
      <c r="X104" s="5"/>
      <c r="Y104" s="5"/>
      <c r="Z104" s="5"/>
      <c r="AA104" s="5"/>
      <c r="AB104" s="46"/>
      <c r="AC104" s="46"/>
      <c r="AD104" s="46"/>
      <c r="AE104" s="46"/>
      <c r="AF104" s="46"/>
      <c r="AG104" s="3"/>
      <c r="AH104" s="5"/>
      <c r="AI104" s="5"/>
      <c r="AJ104" s="5"/>
      <c r="AK104" s="5"/>
      <c r="AL104" s="45"/>
      <c r="AM104" s="46"/>
    </row>
    <row r="105" ht="12.75" customHeight="1">
      <c r="A105" s="81"/>
      <c r="B105" s="82"/>
      <c r="C105" s="46"/>
      <c r="D105" s="45"/>
      <c r="E105" s="46"/>
      <c r="F105" s="46"/>
      <c r="G105" s="46"/>
      <c r="H105" s="46"/>
      <c r="I105" s="46"/>
      <c r="J105" s="46"/>
      <c r="K105" s="46"/>
      <c r="L105" s="46"/>
      <c r="M105" s="46"/>
      <c r="N105" s="46"/>
      <c r="O105" s="46"/>
      <c r="P105" s="46"/>
      <c r="Q105" s="46"/>
      <c r="R105" s="46"/>
      <c r="S105" s="46"/>
      <c r="T105" s="46"/>
      <c r="U105" s="46"/>
      <c r="V105" s="46"/>
      <c r="W105" s="5"/>
      <c r="X105" s="5"/>
      <c r="Y105" s="5"/>
      <c r="Z105" s="5"/>
      <c r="AA105" s="5"/>
      <c r="AB105" s="46"/>
      <c r="AC105" s="46"/>
      <c r="AD105" s="46"/>
      <c r="AE105" s="46"/>
      <c r="AF105" s="46"/>
      <c r="AG105" s="5"/>
      <c r="AH105" s="5"/>
      <c r="AI105" s="5"/>
      <c r="AJ105" s="5"/>
      <c r="AK105" s="5"/>
      <c r="AL105" s="45"/>
      <c r="AM105" s="46"/>
    </row>
    <row r="106" ht="12.75" customHeight="1">
      <c r="A106" s="81"/>
      <c r="B106" s="82"/>
      <c r="C106" s="46"/>
      <c r="D106" s="45"/>
      <c r="E106" s="46"/>
      <c r="F106" s="46"/>
      <c r="G106" s="46"/>
      <c r="H106" s="46"/>
      <c r="I106" s="46"/>
      <c r="J106" s="46"/>
      <c r="K106" s="46"/>
      <c r="L106" s="46"/>
      <c r="M106" s="46"/>
      <c r="N106" s="46"/>
      <c r="O106" s="46"/>
      <c r="P106" s="46"/>
      <c r="Q106" s="46"/>
      <c r="R106" s="46"/>
      <c r="S106" s="46"/>
      <c r="T106" s="46"/>
      <c r="U106" s="46"/>
      <c r="V106" s="46"/>
      <c r="W106" s="5"/>
      <c r="X106" s="5"/>
      <c r="Y106" s="5"/>
      <c r="Z106" s="5"/>
      <c r="AA106" s="5"/>
      <c r="AB106" s="46"/>
      <c r="AC106" s="46"/>
      <c r="AD106" s="46"/>
      <c r="AE106" s="46"/>
      <c r="AF106" s="46"/>
      <c r="AG106" s="5"/>
      <c r="AH106" s="5"/>
      <c r="AI106" s="5"/>
      <c r="AJ106" s="5"/>
      <c r="AK106" s="5"/>
      <c r="AL106" s="45"/>
      <c r="AM106" s="46"/>
    </row>
    <row r="107" ht="12.75" customHeight="1">
      <c r="A107" s="81"/>
      <c r="B107" s="82"/>
      <c r="C107" s="46"/>
      <c r="D107" s="45"/>
      <c r="E107" s="46"/>
      <c r="F107" s="46"/>
      <c r="G107" s="46"/>
      <c r="H107" s="46"/>
      <c r="I107" s="46"/>
      <c r="J107" s="46"/>
      <c r="K107" s="46"/>
      <c r="L107" s="46"/>
      <c r="M107" s="46"/>
      <c r="N107" s="46"/>
      <c r="O107" s="46"/>
      <c r="P107" s="46"/>
      <c r="Q107" s="46"/>
      <c r="R107" s="46"/>
      <c r="S107" s="46"/>
      <c r="T107" s="46"/>
      <c r="U107" s="46"/>
      <c r="V107" s="46"/>
      <c r="W107" s="5"/>
      <c r="X107" s="5"/>
      <c r="Y107" s="5"/>
      <c r="Z107" s="5"/>
      <c r="AA107" s="5"/>
      <c r="AB107" s="46"/>
      <c r="AC107" s="46"/>
      <c r="AD107" s="46"/>
      <c r="AE107" s="46"/>
      <c r="AF107" s="46"/>
      <c r="AG107" s="5"/>
      <c r="AH107" s="5"/>
      <c r="AI107" s="5"/>
      <c r="AJ107" s="5"/>
      <c r="AK107" s="5"/>
      <c r="AL107" s="45"/>
      <c r="AM107" s="46"/>
    </row>
    <row r="108" ht="12.75" customHeight="1">
      <c r="A108" s="81"/>
      <c r="B108" s="82"/>
      <c r="C108" s="46"/>
      <c r="D108" s="45"/>
      <c r="E108" s="46"/>
      <c r="F108" s="46"/>
      <c r="G108" s="46"/>
      <c r="H108" s="46"/>
      <c r="I108" s="46"/>
      <c r="J108" s="46"/>
      <c r="K108" s="46"/>
      <c r="L108" s="46"/>
      <c r="M108" s="46"/>
      <c r="N108" s="46"/>
      <c r="O108" s="46"/>
      <c r="P108" s="46"/>
      <c r="Q108" s="46"/>
      <c r="R108" s="46"/>
      <c r="S108" s="46"/>
      <c r="T108" s="46"/>
      <c r="U108" s="46"/>
      <c r="V108" s="46"/>
      <c r="W108" s="5"/>
      <c r="X108" s="5"/>
      <c r="Y108" s="5"/>
      <c r="Z108" s="5"/>
      <c r="AA108" s="5"/>
      <c r="AB108" s="46"/>
      <c r="AC108" s="46"/>
      <c r="AD108" s="46"/>
      <c r="AE108" s="46"/>
      <c r="AF108" s="46"/>
      <c r="AG108" s="5"/>
      <c r="AH108" s="5"/>
      <c r="AI108" s="5"/>
      <c r="AJ108" s="5"/>
      <c r="AK108" s="5"/>
      <c r="AL108" s="45"/>
      <c r="AM108" s="46"/>
    </row>
    <row r="109" ht="12.75" customHeight="1">
      <c r="A109" s="75"/>
      <c r="B109" s="76">
        <f>DAY('日付'!A$1+(7-WEEKDAY('日付'!A$1,2)+4))</f>
        <v>20</v>
      </c>
      <c r="D109" s="51"/>
      <c r="E109" s="46"/>
      <c r="F109" s="46"/>
      <c r="G109" s="46"/>
      <c r="H109" s="46"/>
      <c r="I109" s="46"/>
      <c r="J109" s="46"/>
      <c r="K109" s="46"/>
      <c r="L109" s="46"/>
      <c r="M109" s="46"/>
      <c r="N109" s="46"/>
      <c r="O109" s="46"/>
      <c r="P109" s="46"/>
      <c r="Q109" s="46"/>
      <c r="R109" s="46"/>
      <c r="S109" s="46"/>
      <c r="T109" s="46"/>
      <c r="U109" s="46"/>
      <c r="V109" s="46"/>
      <c r="W109" s="5"/>
      <c r="X109" s="5"/>
      <c r="Y109" s="5"/>
      <c r="Z109" s="5"/>
      <c r="AA109" s="5"/>
      <c r="AB109" s="46"/>
      <c r="AC109" s="46"/>
      <c r="AD109" s="46"/>
      <c r="AE109" s="46"/>
      <c r="AF109" s="46"/>
      <c r="AG109" s="3"/>
      <c r="AH109" s="5"/>
      <c r="AI109" s="5"/>
      <c r="AJ109" s="5"/>
      <c r="AK109" s="5"/>
      <c r="AL109" s="45"/>
      <c r="AM109" s="46"/>
    </row>
    <row r="110" ht="12.75" customHeight="1">
      <c r="A110" s="75"/>
      <c r="B110" s="44"/>
      <c r="D110" s="51"/>
      <c r="E110" s="46"/>
      <c r="F110" s="46"/>
      <c r="G110" s="46"/>
      <c r="H110" s="46"/>
      <c r="I110" s="46"/>
      <c r="J110" s="46"/>
      <c r="K110" s="46"/>
      <c r="L110" s="46"/>
      <c r="M110" s="46"/>
      <c r="N110" s="46"/>
      <c r="O110" s="46"/>
      <c r="P110" s="46"/>
      <c r="Q110" s="46"/>
      <c r="R110" s="46"/>
      <c r="S110" s="46"/>
      <c r="T110" s="46"/>
      <c r="U110" s="46"/>
      <c r="V110" s="46"/>
      <c r="W110" s="5"/>
      <c r="X110" s="5"/>
      <c r="Y110" s="5"/>
      <c r="Z110" s="5"/>
      <c r="AA110" s="5"/>
      <c r="AB110" s="46"/>
      <c r="AC110" s="46"/>
      <c r="AD110" s="46"/>
      <c r="AE110" s="46"/>
      <c r="AF110" s="46"/>
      <c r="AG110" s="5"/>
      <c r="AH110" s="5"/>
      <c r="AI110" s="5"/>
      <c r="AJ110" s="5"/>
      <c r="AK110" s="5"/>
      <c r="AL110" s="45"/>
      <c r="AM110" s="46"/>
    </row>
    <row r="111" ht="12.75" customHeight="1">
      <c r="A111" s="75"/>
      <c r="B111" s="44"/>
      <c r="D111" s="51"/>
      <c r="E111" s="46"/>
      <c r="F111" s="46"/>
      <c r="G111" s="46"/>
      <c r="H111" s="46"/>
      <c r="I111" s="46"/>
      <c r="J111" s="46"/>
      <c r="K111" s="46"/>
      <c r="L111" s="46"/>
      <c r="M111" s="46"/>
      <c r="N111" s="46"/>
      <c r="O111" s="46"/>
      <c r="P111" s="46"/>
      <c r="Q111" s="46"/>
      <c r="R111" s="46"/>
      <c r="S111" s="46"/>
      <c r="T111" s="46"/>
      <c r="U111" s="46"/>
      <c r="V111" s="46"/>
      <c r="W111" s="5"/>
      <c r="X111" s="5"/>
      <c r="Y111" s="5"/>
      <c r="Z111" s="5"/>
      <c r="AA111" s="5"/>
      <c r="AB111" s="46"/>
      <c r="AC111" s="46"/>
      <c r="AD111" s="46"/>
      <c r="AE111" s="46"/>
      <c r="AF111" s="46"/>
      <c r="AG111" s="14" t="s">
        <v>29</v>
      </c>
      <c r="AH111" s="12"/>
      <c r="AI111" s="12"/>
      <c r="AJ111" s="12"/>
      <c r="AK111" s="12"/>
      <c r="AL111" s="83"/>
      <c r="AM111" s="84"/>
    </row>
    <row r="112" ht="12.75" customHeight="1">
      <c r="A112" s="75"/>
      <c r="B112" s="52"/>
      <c r="C112" s="53"/>
      <c r="D112" s="54"/>
      <c r="E112" s="55"/>
      <c r="F112" s="55"/>
      <c r="G112" s="55"/>
      <c r="H112" s="55"/>
      <c r="I112" s="55"/>
      <c r="J112" s="55"/>
      <c r="K112" s="55"/>
      <c r="L112" s="55"/>
      <c r="M112" s="55"/>
      <c r="N112" s="55"/>
      <c r="O112" s="55"/>
      <c r="P112" s="55"/>
      <c r="Q112" s="55"/>
      <c r="R112" s="55"/>
      <c r="S112" s="55"/>
      <c r="T112" s="55"/>
      <c r="U112" s="55"/>
      <c r="V112" s="55"/>
      <c r="W112" s="12"/>
      <c r="X112" s="12"/>
      <c r="Y112" s="12"/>
      <c r="Z112" s="12"/>
      <c r="AA112" s="12"/>
      <c r="AB112" s="55"/>
      <c r="AC112" s="55"/>
      <c r="AD112" s="55"/>
      <c r="AE112" s="55"/>
      <c r="AF112" s="55"/>
      <c r="AG112" s="55"/>
      <c r="AH112" s="55"/>
      <c r="AI112" s="55"/>
      <c r="AJ112" s="55"/>
      <c r="AK112" s="55"/>
      <c r="AL112" s="56" t="str">
        <f>IFERROR(VLOOKUP('日付'!A$1+(7-WEEKDAY('日付'!A$1,2)+4),'祝日一覧'!A:B,2,false),"")</f>
        <v/>
      </c>
      <c r="AM112" s="84"/>
    </row>
    <row r="113" ht="12.75" customHeight="1">
      <c r="A113" s="47"/>
      <c r="B113" s="73">
        <f>MONTH('日付'!A$1+(7-WEEKDAY('日付'!A$1,2)+5))</f>
        <v>5</v>
      </c>
      <c r="C113" s="40"/>
      <c r="D113" s="80" t="s">
        <v>10</v>
      </c>
      <c r="E113" s="6" t="s">
        <v>30</v>
      </c>
      <c r="F113" s="42"/>
      <c r="G113" s="42"/>
      <c r="H113" s="42"/>
      <c r="I113" s="42"/>
      <c r="J113" s="42"/>
      <c r="K113" s="42"/>
      <c r="L113" s="42"/>
      <c r="M113" s="42"/>
      <c r="N113" s="42"/>
      <c r="O113" s="42"/>
      <c r="P113" s="42"/>
      <c r="Q113" s="42"/>
      <c r="R113" s="42"/>
      <c r="S113" s="42"/>
      <c r="T113" s="42"/>
      <c r="U113" s="42"/>
      <c r="V113" s="42"/>
      <c r="W113" s="7"/>
      <c r="X113" s="7"/>
      <c r="Y113" s="7"/>
      <c r="Z113" s="7"/>
      <c r="AA113" s="7"/>
      <c r="AB113" s="42"/>
      <c r="AC113" s="42"/>
      <c r="AD113" s="42"/>
      <c r="AE113" s="42"/>
      <c r="AF113" s="42"/>
      <c r="AG113" s="42"/>
      <c r="AH113" s="42"/>
      <c r="AI113" s="42"/>
      <c r="AJ113" s="42"/>
      <c r="AK113" s="42"/>
      <c r="AL113" s="43"/>
      <c r="AM113" s="46"/>
    </row>
    <row r="114" ht="12.75" customHeight="1">
      <c r="A114" s="47"/>
      <c r="B114" s="44"/>
      <c r="D114" s="45"/>
      <c r="E114" s="46"/>
      <c r="F114" s="46"/>
      <c r="G114" s="46"/>
      <c r="H114" s="46"/>
      <c r="I114" s="46"/>
      <c r="J114" s="46"/>
      <c r="K114" s="46"/>
      <c r="L114" s="46"/>
      <c r="M114" s="46"/>
      <c r="N114" s="46"/>
      <c r="O114" s="46"/>
      <c r="P114" s="46"/>
      <c r="Q114" s="46"/>
      <c r="R114" s="46"/>
      <c r="S114" s="46"/>
      <c r="T114" s="46"/>
      <c r="U114" s="46"/>
      <c r="V114" s="46"/>
      <c r="W114" s="5"/>
      <c r="X114" s="5"/>
      <c r="Y114" s="5"/>
      <c r="Z114" s="5"/>
      <c r="AA114" s="5"/>
      <c r="AB114" s="46"/>
      <c r="AC114" s="46"/>
      <c r="AD114" s="46"/>
      <c r="AE114" s="46"/>
      <c r="AF114" s="46"/>
      <c r="AG114" s="3"/>
      <c r="AH114" s="5"/>
      <c r="AI114" s="5"/>
      <c r="AJ114" s="5"/>
      <c r="AK114" s="5"/>
      <c r="AL114" s="45"/>
      <c r="AM114" s="46"/>
    </row>
    <row r="115" ht="12.75" customHeight="1">
      <c r="A115" s="81"/>
      <c r="B115" s="82"/>
      <c r="C115" s="46"/>
      <c r="D115" s="45"/>
      <c r="E115" s="46"/>
      <c r="F115" s="46"/>
      <c r="G115" s="46"/>
      <c r="H115" s="46"/>
      <c r="I115" s="46"/>
      <c r="J115" s="46"/>
      <c r="K115" s="46"/>
      <c r="L115" s="46"/>
      <c r="M115" s="46"/>
      <c r="N115" s="46"/>
      <c r="O115" s="46"/>
      <c r="P115" s="46"/>
      <c r="Q115" s="46"/>
      <c r="R115" s="46"/>
      <c r="S115" s="46"/>
      <c r="T115" s="46"/>
      <c r="U115" s="46"/>
      <c r="V115" s="46"/>
      <c r="W115" s="5"/>
      <c r="X115" s="5"/>
      <c r="Y115" s="5"/>
      <c r="Z115" s="5"/>
      <c r="AA115" s="5"/>
      <c r="AB115" s="46"/>
      <c r="AC115" s="46"/>
      <c r="AD115" s="46"/>
      <c r="AE115" s="46"/>
      <c r="AF115" s="46"/>
      <c r="AG115" s="5"/>
      <c r="AH115" s="5"/>
      <c r="AI115" s="5"/>
      <c r="AJ115" s="5"/>
      <c r="AK115" s="5"/>
      <c r="AL115" s="45"/>
      <c r="AM115" s="46"/>
    </row>
    <row r="116" ht="12.75" customHeight="1">
      <c r="A116" s="81"/>
      <c r="B116" s="82"/>
      <c r="C116" s="46"/>
      <c r="D116" s="45"/>
      <c r="E116" s="46"/>
      <c r="F116" s="46"/>
      <c r="G116" s="46"/>
      <c r="H116" s="46"/>
      <c r="I116" s="46"/>
      <c r="J116" s="46"/>
      <c r="K116" s="46"/>
      <c r="L116" s="46"/>
      <c r="M116" s="46"/>
      <c r="N116" s="46"/>
      <c r="O116" s="46"/>
      <c r="P116" s="46"/>
      <c r="Q116" s="46"/>
      <c r="R116" s="46"/>
      <c r="S116" s="46"/>
      <c r="T116" s="46"/>
      <c r="U116" s="46"/>
      <c r="V116" s="46"/>
      <c r="W116" s="5"/>
      <c r="X116" s="5"/>
      <c r="Y116" s="5"/>
      <c r="Z116" s="5"/>
      <c r="AA116" s="5"/>
      <c r="AB116" s="46"/>
      <c r="AC116" s="46"/>
      <c r="AD116" s="46"/>
      <c r="AE116" s="46"/>
      <c r="AF116" s="46"/>
      <c r="AG116" s="5"/>
      <c r="AH116" s="5"/>
      <c r="AI116" s="5"/>
      <c r="AJ116" s="5"/>
      <c r="AK116" s="5"/>
      <c r="AL116" s="45"/>
      <c r="AM116" s="46"/>
    </row>
    <row r="117" ht="12.75" customHeight="1">
      <c r="A117" s="81"/>
      <c r="B117" s="82"/>
      <c r="C117" s="46"/>
      <c r="D117" s="45"/>
      <c r="E117" s="46"/>
      <c r="F117" s="46"/>
      <c r="G117" s="46"/>
      <c r="H117" s="46"/>
      <c r="I117" s="46"/>
      <c r="J117" s="46"/>
      <c r="K117" s="46"/>
      <c r="L117" s="46"/>
      <c r="M117" s="46"/>
      <c r="N117" s="46"/>
      <c r="O117" s="46"/>
      <c r="P117" s="46"/>
      <c r="Q117" s="46"/>
      <c r="R117" s="46"/>
      <c r="S117" s="46"/>
      <c r="T117" s="46"/>
      <c r="U117" s="46"/>
      <c r="V117" s="46"/>
      <c r="W117" s="5"/>
      <c r="X117" s="5"/>
      <c r="Y117" s="5"/>
      <c r="Z117" s="5"/>
      <c r="AA117" s="5"/>
      <c r="AB117" s="46"/>
      <c r="AC117" s="46"/>
      <c r="AD117" s="46"/>
      <c r="AE117" s="46"/>
      <c r="AF117" s="46"/>
      <c r="AG117" s="5"/>
      <c r="AH117" s="5"/>
      <c r="AI117" s="5"/>
      <c r="AJ117" s="5"/>
      <c r="AK117" s="5"/>
      <c r="AL117" s="45"/>
      <c r="AM117" s="46"/>
    </row>
    <row r="118" ht="12.75" customHeight="1">
      <c r="A118" s="81"/>
      <c r="B118" s="82"/>
      <c r="C118" s="46"/>
      <c r="D118" s="45"/>
      <c r="E118" s="46"/>
      <c r="F118" s="46"/>
      <c r="G118" s="46"/>
      <c r="H118" s="46"/>
      <c r="I118" s="46"/>
      <c r="J118" s="46"/>
      <c r="K118" s="46"/>
      <c r="L118" s="46"/>
      <c r="M118" s="46"/>
      <c r="N118" s="46"/>
      <c r="O118" s="46"/>
      <c r="P118" s="46"/>
      <c r="Q118" s="46"/>
      <c r="R118" s="46"/>
      <c r="S118" s="46"/>
      <c r="T118" s="46"/>
      <c r="U118" s="46"/>
      <c r="V118" s="46"/>
      <c r="W118" s="5"/>
      <c r="X118" s="5"/>
      <c r="Y118" s="5"/>
      <c r="Z118" s="5"/>
      <c r="AA118" s="5"/>
      <c r="AB118" s="46"/>
      <c r="AC118" s="46"/>
      <c r="AD118" s="46"/>
      <c r="AE118" s="46"/>
      <c r="AF118" s="46"/>
      <c r="AG118" s="5"/>
      <c r="AH118" s="5"/>
      <c r="AI118" s="5"/>
      <c r="AJ118" s="5"/>
      <c r="AK118" s="5"/>
      <c r="AL118" s="45"/>
      <c r="AM118" s="46"/>
    </row>
    <row r="119" ht="12.75" customHeight="1">
      <c r="A119" s="75"/>
      <c r="B119" s="76">
        <f>DAY('日付'!A$1+(7-WEEKDAY('日付'!A$1,2)+5))</f>
        <v>21</v>
      </c>
      <c r="D119" s="51"/>
      <c r="E119" s="46"/>
      <c r="F119" s="46"/>
      <c r="G119" s="46"/>
      <c r="H119" s="46"/>
      <c r="I119" s="46"/>
      <c r="J119" s="46"/>
      <c r="K119" s="46"/>
      <c r="L119" s="46"/>
      <c r="M119" s="46"/>
      <c r="N119" s="46"/>
      <c r="O119" s="46"/>
      <c r="P119" s="46"/>
      <c r="Q119" s="46"/>
      <c r="R119" s="46"/>
      <c r="S119" s="46"/>
      <c r="T119" s="46"/>
      <c r="U119" s="46"/>
      <c r="V119" s="46"/>
      <c r="W119" s="5"/>
      <c r="X119" s="5"/>
      <c r="Y119" s="5"/>
      <c r="Z119" s="5"/>
      <c r="AA119" s="5"/>
      <c r="AB119" s="46"/>
      <c r="AC119" s="46"/>
      <c r="AD119" s="46"/>
      <c r="AE119" s="46"/>
      <c r="AF119" s="46"/>
      <c r="AG119" s="3"/>
      <c r="AH119" s="5"/>
      <c r="AI119" s="5"/>
      <c r="AJ119" s="5"/>
      <c r="AK119" s="5"/>
      <c r="AL119" s="45"/>
      <c r="AM119" s="46"/>
    </row>
    <row r="120" ht="12.75" customHeight="1">
      <c r="A120" s="75"/>
      <c r="B120" s="44"/>
      <c r="D120" s="51"/>
      <c r="E120" s="46"/>
      <c r="F120" s="46"/>
      <c r="G120" s="46"/>
      <c r="H120" s="46"/>
      <c r="I120" s="46"/>
      <c r="J120" s="46"/>
      <c r="K120" s="46"/>
      <c r="L120" s="46"/>
      <c r="M120" s="46"/>
      <c r="N120" s="46"/>
      <c r="O120" s="46"/>
      <c r="P120" s="46"/>
      <c r="Q120" s="46"/>
      <c r="R120" s="46"/>
      <c r="S120" s="46"/>
      <c r="T120" s="46"/>
      <c r="U120" s="46"/>
      <c r="V120" s="46"/>
      <c r="W120" s="5"/>
      <c r="X120" s="5"/>
      <c r="Y120" s="5"/>
      <c r="Z120" s="5"/>
      <c r="AA120" s="5"/>
      <c r="AB120" s="46"/>
      <c r="AC120" s="46"/>
      <c r="AD120" s="46"/>
      <c r="AE120" s="46"/>
      <c r="AF120" s="46"/>
      <c r="AG120" s="5"/>
      <c r="AH120" s="5"/>
      <c r="AI120" s="5"/>
      <c r="AJ120" s="5"/>
      <c r="AK120" s="5"/>
      <c r="AL120" s="45"/>
      <c r="AM120" s="46"/>
    </row>
    <row r="121" ht="12.75" customHeight="1">
      <c r="A121" s="75"/>
      <c r="B121" s="44"/>
      <c r="D121" s="51"/>
      <c r="E121" s="46"/>
      <c r="F121" s="46"/>
      <c r="G121" s="46"/>
      <c r="H121" s="46"/>
      <c r="I121" s="46"/>
      <c r="J121" s="46"/>
      <c r="K121" s="46"/>
      <c r="L121" s="46"/>
      <c r="M121" s="46"/>
      <c r="N121" s="46"/>
      <c r="O121" s="46"/>
      <c r="P121" s="46"/>
      <c r="Q121" s="46"/>
      <c r="R121" s="46"/>
      <c r="S121" s="46"/>
      <c r="T121" s="46"/>
      <c r="U121" s="46"/>
      <c r="V121" s="46"/>
      <c r="W121" s="5"/>
      <c r="X121" s="5"/>
      <c r="Y121" s="5"/>
      <c r="Z121" s="5"/>
      <c r="AA121" s="5"/>
      <c r="AB121" s="46"/>
      <c r="AC121" s="46"/>
      <c r="AD121" s="46"/>
      <c r="AE121" s="46"/>
      <c r="AF121" s="46"/>
      <c r="AG121" s="14" t="s">
        <v>29</v>
      </c>
      <c r="AH121" s="12"/>
      <c r="AI121" s="12"/>
      <c r="AJ121" s="12"/>
      <c r="AK121" s="12"/>
      <c r="AL121" s="83"/>
      <c r="AM121" s="84"/>
    </row>
    <row r="122" ht="12.75" customHeight="1">
      <c r="A122" s="75"/>
      <c r="B122" s="52"/>
      <c r="C122" s="53"/>
      <c r="D122" s="54"/>
      <c r="E122" s="55"/>
      <c r="F122" s="55"/>
      <c r="G122" s="55"/>
      <c r="H122" s="55"/>
      <c r="I122" s="55"/>
      <c r="J122" s="55"/>
      <c r="K122" s="55"/>
      <c r="L122" s="55"/>
      <c r="M122" s="55"/>
      <c r="N122" s="55"/>
      <c r="O122" s="55"/>
      <c r="P122" s="55"/>
      <c r="Q122" s="55"/>
      <c r="R122" s="55"/>
      <c r="S122" s="55"/>
      <c r="T122" s="55"/>
      <c r="U122" s="55"/>
      <c r="V122" s="55"/>
      <c r="W122" s="12"/>
      <c r="X122" s="12"/>
      <c r="Y122" s="12"/>
      <c r="Z122" s="12"/>
      <c r="AA122" s="12"/>
      <c r="AB122" s="55"/>
      <c r="AC122" s="55"/>
      <c r="AD122" s="55"/>
      <c r="AE122" s="55"/>
      <c r="AF122" s="55"/>
      <c r="AG122" s="55"/>
      <c r="AH122" s="55"/>
      <c r="AI122" s="55"/>
      <c r="AJ122" s="55"/>
      <c r="AK122" s="55"/>
      <c r="AL122" s="56" t="str">
        <f>IFERROR(VLOOKUP('日付'!A$1+(7-WEEKDAY('日付'!A$1,2)+5),'祝日一覧'!A:B,2,false),"")</f>
        <v/>
      </c>
      <c r="AM122" s="84"/>
    </row>
    <row r="123" ht="12.75" customHeight="1">
      <c r="A123" s="32"/>
      <c r="B123" s="27"/>
      <c r="K123" s="27"/>
      <c r="T123" s="27"/>
      <c r="AC123" s="27"/>
    </row>
    <row r="124" ht="12.75" customHeight="1">
      <c r="A124" s="32"/>
      <c r="B124" s="27" t="s">
        <v>32</v>
      </c>
      <c r="K124" s="27" t="s">
        <v>32</v>
      </c>
      <c r="T124" s="27" t="s">
        <v>32</v>
      </c>
      <c r="AC124" s="27" t="s">
        <v>32</v>
      </c>
    </row>
    <row r="125" ht="12.75" customHeight="1">
      <c r="A125" s="32"/>
      <c r="B125" s="38"/>
      <c r="K125" s="38"/>
      <c r="T125" s="38"/>
      <c r="AC125" s="38"/>
    </row>
    <row r="126" ht="12.75" customHeight="1">
      <c r="A126" s="32"/>
      <c r="B126" s="27" t="s">
        <v>32</v>
      </c>
      <c r="K126" s="27" t="s">
        <v>32</v>
      </c>
      <c r="T126" s="27" t="s">
        <v>32</v>
      </c>
      <c r="AC126" s="27" t="s">
        <v>32</v>
      </c>
    </row>
    <row r="127" ht="12.75" customHeight="1">
      <c r="A127" s="32"/>
      <c r="B127" s="38"/>
      <c r="K127" s="38"/>
      <c r="T127" s="38"/>
      <c r="AC127" s="38"/>
    </row>
    <row r="128" ht="12.75" customHeight="1">
      <c r="A128" s="32"/>
      <c r="B128" s="38"/>
      <c r="K128" s="38"/>
      <c r="T128" s="38"/>
      <c r="AC128" s="38"/>
    </row>
    <row r="129" ht="12.75" customHeight="1">
      <c r="A129" s="32"/>
      <c r="B129" s="39">
        <f>MONTH('日付'!A$1+(7-WEEKDAY('日付'!A$1,2)+6))</f>
        <v>5</v>
      </c>
      <c r="C129" s="40"/>
      <c r="D129" s="41" t="s">
        <v>11</v>
      </c>
      <c r="E129" s="6" t="s">
        <v>30</v>
      </c>
      <c r="F129" s="42"/>
      <c r="G129" s="42"/>
      <c r="H129" s="42"/>
      <c r="I129" s="42"/>
      <c r="J129" s="42"/>
      <c r="K129" s="42"/>
      <c r="L129" s="42"/>
      <c r="M129" s="42"/>
      <c r="N129" s="42"/>
      <c r="O129" s="42"/>
      <c r="P129" s="42"/>
      <c r="Q129" s="42"/>
      <c r="R129" s="42"/>
      <c r="S129" s="42"/>
      <c r="T129" s="42"/>
      <c r="U129" s="42"/>
      <c r="V129" s="42"/>
      <c r="W129" s="42"/>
      <c r="X129" s="7"/>
      <c r="Y129" s="7"/>
      <c r="Z129" s="7"/>
      <c r="AA129" s="7"/>
      <c r="AB129" s="7"/>
      <c r="AC129" s="42"/>
      <c r="AD129" s="42"/>
      <c r="AE129" s="42"/>
      <c r="AF129" s="42"/>
      <c r="AG129" s="33"/>
      <c r="AH129" s="7"/>
      <c r="AI129" s="7"/>
      <c r="AJ129" s="7"/>
      <c r="AK129" s="7"/>
      <c r="AL129" s="43"/>
    </row>
    <row r="130" ht="12.75" customHeight="1">
      <c r="A130" s="32"/>
      <c r="B130" s="44"/>
      <c r="D130" s="45"/>
      <c r="E130" s="46"/>
      <c r="F130" s="46"/>
      <c r="G130" s="46"/>
      <c r="H130" s="46"/>
      <c r="I130" s="46"/>
      <c r="J130" s="46"/>
      <c r="K130" s="46"/>
      <c r="L130" s="46"/>
      <c r="M130" s="46"/>
      <c r="N130" s="46"/>
      <c r="O130" s="46"/>
      <c r="P130" s="46"/>
      <c r="Q130" s="46"/>
      <c r="R130" s="46"/>
      <c r="S130" s="46"/>
      <c r="T130" s="46"/>
      <c r="U130" s="46"/>
      <c r="V130" s="46"/>
      <c r="W130" s="46"/>
      <c r="X130" s="5"/>
      <c r="Y130" s="5"/>
      <c r="Z130" s="5"/>
      <c r="AA130" s="5"/>
      <c r="AB130" s="5"/>
      <c r="AC130" s="46"/>
      <c r="AD130" s="46"/>
      <c r="AE130" s="46"/>
      <c r="AF130" s="46"/>
      <c r="AG130" s="5"/>
      <c r="AH130" s="5"/>
      <c r="AI130" s="5"/>
      <c r="AJ130" s="5"/>
      <c r="AK130" s="5"/>
      <c r="AL130" s="45"/>
    </row>
    <row r="131" ht="12.75" customHeight="1">
      <c r="A131" s="47"/>
      <c r="B131" s="48"/>
      <c r="C131" s="49"/>
      <c r="D131" s="50"/>
      <c r="E131" s="46"/>
      <c r="F131" s="46"/>
      <c r="G131" s="46"/>
      <c r="H131" s="46"/>
      <c r="I131" s="46"/>
      <c r="J131" s="46"/>
      <c r="K131" s="46"/>
      <c r="L131" s="46"/>
      <c r="M131" s="46"/>
      <c r="N131" s="46"/>
      <c r="O131" s="46"/>
      <c r="P131" s="46"/>
      <c r="Q131" s="46"/>
      <c r="R131" s="46"/>
      <c r="S131" s="46"/>
      <c r="T131" s="46"/>
      <c r="U131" s="46"/>
      <c r="V131" s="46"/>
      <c r="W131" s="46"/>
      <c r="X131" s="5"/>
      <c r="Y131" s="5"/>
      <c r="Z131" s="5"/>
      <c r="AA131" s="5"/>
      <c r="AB131" s="5"/>
      <c r="AC131" s="46"/>
      <c r="AD131" s="46"/>
      <c r="AE131" s="46"/>
      <c r="AF131" s="46"/>
      <c r="AG131" s="3"/>
      <c r="AH131" s="5"/>
      <c r="AI131" s="5"/>
      <c r="AJ131" s="5"/>
      <c r="AK131" s="5"/>
      <c r="AL131" s="45"/>
    </row>
    <row r="132" ht="12.75" customHeight="1">
      <c r="A132" s="47"/>
      <c r="B132" s="48">
        <f>DAY('日付'!A$1+(7-WEEKDAY('日付'!A$1,2)+6))</f>
        <v>22</v>
      </c>
      <c r="D132" s="51"/>
      <c r="E132" s="46"/>
      <c r="F132" s="46"/>
      <c r="G132" s="46"/>
      <c r="H132" s="46"/>
      <c r="I132" s="46"/>
      <c r="J132" s="46"/>
      <c r="K132" s="46"/>
      <c r="L132" s="46"/>
      <c r="M132" s="46"/>
      <c r="N132" s="46"/>
      <c r="O132" s="46"/>
      <c r="P132" s="46"/>
      <c r="Q132" s="46"/>
      <c r="R132" s="46"/>
      <c r="S132" s="46"/>
      <c r="T132" s="46"/>
      <c r="U132" s="46"/>
      <c r="V132" s="46"/>
      <c r="W132" s="46"/>
      <c r="X132" s="5"/>
      <c r="Y132" s="5"/>
      <c r="Z132" s="5"/>
      <c r="AA132" s="5"/>
      <c r="AB132" s="5"/>
      <c r="AC132" s="46"/>
      <c r="AD132" s="46"/>
      <c r="AE132" s="46"/>
      <c r="AF132" s="46"/>
      <c r="AG132" s="3"/>
      <c r="AH132" s="5"/>
      <c r="AI132" s="5"/>
      <c r="AJ132" s="5"/>
      <c r="AK132" s="5"/>
      <c r="AL132" s="45"/>
    </row>
    <row r="133" ht="12.75" customHeight="1">
      <c r="A133" s="47"/>
      <c r="B133" s="44"/>
      <c r="D133" s="51"/>
      <c r="E133" s="46"/>
      <c r="F133" s="46"/>
      <c r="G133" s="46"/>
      <c r="H133" s="46"/>
      <c r="I133" s="46"/>
      <c r="J133" s="46"/>
      <c r="K133" s="46"/>
      <c r="L133" s="46"/>
      <c r="M133" s="46"/>
      <c r="N133" s="46"/>
      <c r="O133" s="46"/>
      <c r="P133" s="46"/>
      <c r="Q133" s="46"/>
      <c r="R133" s="46"/>
      <c r="S133" s="46"/>
      <c r="T133" s="46"/>
      <c r="U133" s="46"/>
      <c r="V133" s="46"/>
      <c r="W133" s="46"/>
      <c r="X133" s="5"/>
      <c r="Y133" s="5"/>
      <c r="Z133" s="5"/>
      <c r="AA133" s="5"/>
      <c r="AB133" s="5"/>
      <c r="AC133" s="46"/>
      <c r="AD133" s="46"/>
      <c r="AE133" s="46"/>
      <c r="AF133" s="46"/>
      <c r="AG133" s="14" t="s">
        <v>29</v>
      </c>
      <c r="AH133" s="12"/>
      <c r="AI133" s="12"/>
      <c r="AJ133" s="12"/>
      <c r="AK133" s="12"/>
      <c r="AL133" s="45"/>
    </row>
    <row r="134" ht="12.75" customHeight="1">
      <c r="A134" s="47"/>
      <c r="B134" s="52"/>
      <c r="C134" s="53"/>
      <c r="D134" s="54"/>
      <c r="E134" s="55"/>
      <c r="F134" s="55"/>
      <c r="G134" s="55"/>
      <c r="H134" s="55"/>
      <c r="I134" s="55"/>
      <c r="J134" s="55"/>
      <c r="K134" s="55"/>
      <c r="L134" s="55"/>
      <c r="M134" s="55"/>
      <c r="N134" s="55"/>
      <c r="O134" s="55"/>
      <c r="P134" s="55"/>
      <c r="Q134" s="55"/>
      <c r="R134" s="55"/>
      <c r="S134" s="55"/>
      <c r="T134" s="55"/>
      <c r="U134" s="55"/>
      <c r="V134" s="55"/>
      <c r="W134" s="55"/>
      <c r="X134" s="12"/>
      <c r="Y134" s="12"/>
      <c r="Z134" s="12"/>
      <c r="AA134" s="12"/>
      <c r="AB134" s="12"/>
      <c r="AC134" s="55"/>
      <c r="AD134" s="55"/>
      <c r="AE134" s="55"/>
      <c r="AF134" s="55"/>
      <c r="AG134" s="55"/>
      <c r="AH134" s="55"/>
      <c r="AI134" s="55"/>
      <c r="AJ134" s="55"/>
      <c r="AK134" s="55"/>
      <c r="AL134" s="56" t="str">
        <f>IFERROR(VLOOKUP('日付'!A$1+(7-WEEKDAY('日付'!A$1,2)+6),'祝日一覧'!A:B,2,false),"")</f>
        <v/>
      </c>
    </row>
    <row r="135" ht="12.75" customHeight="1">
      <c r="A135" s="47"/>
      <c r="B135" s="57">
        <f>MONTH('日付'!A$1+(7-WEEKDAY('日付'!A$1,2)+7))</f>
        <v>5</v>
      </c>
      <c r="C135" s="40"/>
      <c r="D135" s="58" t="s">
        <v>12</v>
      </c>
      <c r="E135" s="6" t="s">
        <v>30</v>
      </c>
      <c r="F135" s="42"/>
      <c r="G135" s="42"/>
      <c r="H135" s="42"/>
      <c r="I135" s="42"/>
      <c r="J135" s="42"/>
      <c r="K135" s="42"/>
      <c r="L135" s="42"/>
      <c r="M135" s="42"/>
      <c r="N135" s="42"/>
      <c r="O135" s="42"/>
      <c r="P135" s="42"/>
      <c r="Q135" s="42"/>
      <c r="R135" s="42"/>
      <c r="S135" s="42"/>
      <c r="T135" s="42"/>
      <c r="U135" s="42"/>
      <c r="V135" s="42"/>
      <c r="W135" s="42"/>
      <c r="X135" s="7"/>
      <c r="Y135" s="7"/>
      <c r="Z135" s="7"/>
      <c r="AA135" s="7"/>
      <c r="AB135" s="7"/>
      <c r="AC135" s="42"/>
      <c r="AD135" s="42"/>
      <c r="AE135" s="42"/>
      <c r="AF135" s="42"/>
      <c r="AG135" s="33"/>
      <c r="AH135" s="7"/>
      <c r="AI135" s="7"/>
      <c r="AJ135" s="7"/>
      <c r="AK135" s="7"/>
      <c r="AL135" s="43"/>
    </row>
    <row r="136" ht="12.75" customHeight="1">
      <c r="A136" s="47"/>
      <c r="B136" s="44"/>
      <c r="D136" s="45"/>
      <c r="E136" s="46"/>
      <c r="F136" s="46"/>
      <c r="G136" s="46"/>
      <c r="H136" s="46"/>
      <c r="I136" s="46"/>
      <c r="J136" s="46"/>
      <c r="K136" s="46"/>
      <c r="L136" s="46"/>
      <c r="M136" s="46"/>
      <c r="N136" s="46"/>
      <c r="O136" s="46"/>
      <c r="P136" s="46"/>
      <c r="Q136" s="46"/>
      <c r="R136" s="46"/>
      <c r="S136" s="46"/>
      <c r="T136" s="46"/>
      <c r="U136" s="46"/>
      <c r="V136" s="46"/>
      <c r="W136" s="46"/>
      <c r="X136" s="5"/>
      <c r="Y136" s="5"/>
      <c r="Z136" s="5"/>
      <c r="AA136" s="5"/>
      <c r="AB136" s="5"/>
      <c r="AC136" s="46"/>
      <c r="AD136" s="46"/>
      <c r="AE136" s="46"/>
      <c r="AF136" s="46"/>
      <c r="AG136" s="5"/>
      <c r="AH136" s="5"/>
      <c r="AI136" s="5"/>
      <c r="AJ136" s="5"/>
      <c r="AK136" s="5"/>
      <c r="AL136" s="45"/>
    </row>
    <row r="137" ht="12.75" customHeight="1">
      <c r="A137" s="47"/>
      <c r="B137" s="59"/>
      <c r="C137" s="60"/>
      <c r="D137" s="61"/>
      <c r="E137" s="46"/>
      <c r="F137" s="46"/>
      <c r="G137" s="46"/>
      <c r="H137" s="46"/>
      <c r="I137" s="46"/>
      <c r="J137" s="46"/>
      <c r="K137" s="46"/>
      <c r="L137" s="46"/>
      <c r="M137" s="46"/>
      <c r="N137" s="46"/>
      <c r="O137" s="46"/>
      <c r="P137" s="46"/>
      <c r="Q137" s="46"/>
      <c r="R137" s="46"/>
      <c r="S137" s="46"/>
      <c r="T137" s="46"/>
      <c r="U137" s="46"/>
      <c r="V137" s="46"/>
      <c r="W137" s="46"/>
      <c r="X137" s="5"/>
      <c r="Y137" s="5"/>
      <c r="Z137" s="5"/>
      <c r="AA137" s="5"/>
      <c r="AB137" s="5"/>
      <c r="AC137" s="46"/>
      <c r="AD137" s="46"/>
      <c r="AE137" s="46"/>
      <c r="AF137" s="46"/>
      <c r="AG137" s="3"/>
      <c r="AH137" s="5"/>
      <c r="AI137" s="5"/>
      <c r="AJ137" s="5"/>
      <c r="AK137" s="5"/>
      <c r="AL137" s="45"/>
    </row>
    <row r="138" ht="12.75" customHeight="1">
      <c r="A138" s="47"/>
      <c r="B138" s="59">
        <f>DAY('日付'!A$1+(7-WEEKDAY('日付'!A$1,2)+7))</f>
        <v>23</v>
      </c>
      <c r="D138" s="51"/>
      <c r="E138" s="46"/>
      <c r="F138" s="46"/>
      <c r="G138" s="46"/>
      <c r="H138" s="46"/>
      <c r="I138" s="46"/>
      <c r="J138" s="46"/>
      <c r="K138" s="46"/>
      <c r="L138" s="46"/>
      <c r="M138" s="46"/>
      <c r="N138" s="46"/>
      <c r="O138" s="46"/>
      <c r="P138" s="46"/>
      <c r="Q138" s="46"/>
      <c r="R138" s="46"/>
      <c r="S138" s="46"/>
      <c r="T138" s="46"/>
      <c r="U138" s="46"/>
      <c r="V138" s="46"/>
      <c r="W138" s="46"/>
      <c r="X138" s="5"/>
      <c r="Y138" s="5"/>
      <c r="Z138" s="5"/>
      <c r="AA138" s="5"/>
      <c r="AB138" s="5"/>
      <c r="AC138" s="46"/>
      <c r="AD138" s="46"/>
      <c r="AE138" s="46"/>
      <c r="AF138" s="46"/>
      <c r="AG138" s="3"/>
      <c r="AH138" s="5"/>
      <c r="AI138" s="5"/>
      <c r="AJ138" s="5"/>
      <c r="AK138" s="5"/>
      <c r="AL138" s="45"/>
    </row>
    <row r="139" ht="12.75" customHeight="1">
      <c r="A139" s="47"/>
      <c r="B139" s="44"/>
      <c r="D139" s="51"/>
      <c r="E139" s="46"/>
      <c r="F139" s="46"/>
      <c r="G139" s="46"/>
      <c r="H139" s="46"/>
      <c r="I139" s="46"/>
      <c r="J139" s="46"/>
      <c r="K139" s="46"/>
      <c r="L139" s="46"/>
      <c r="M139" s="46"/>
      <c r="N139" s="46"/>
      <c r="O139" s="46"/>
      <c r="P139" s="46"/>
      <c r="Q139" s="46"/>
      <c r="R139" s="46"/>
      <c r="S139" s="46"/>
      <c r="T139" s="46"/>
      <c r="U139" s="46"/>
      <c r="V139" s="46"/>
      <c r="W139" s="46"/>
      <c r="X139" s="5"/>
      <c r="Y139" s="5"/>
      <c r="Z139" s="5"/>
      <c r="AA139" s="5"/>
      <c r="AB139" s="5"/>
      <c r="AC139" s="46"/>
      <c r="AD139" s="46"/>
      <c r="AE139" s="46"/>
      <c r="AF139" s="46"/>
      <c r="AG139" s="14" t="s">
        <v>29</v>
      </c>
      <c r="AH139" s="12"/>
      <c r="AI139" s="12"/>
      <c r="AJ139" s="12"/>
      <c r="AK139" s="12"/>
      <c r="AL139" s="45"/>
    </row>
    <row r="140" ht="12.75" customHeight="1">
      <c r="B140" s="52"/>
      <c r="C140" s="53"/>
      <c r="D140" s="54"/>
      <c r="E140" s="55"/>
      <c r="F140" s="55"/>
      <c r="G140" s="55"/>
      <c r="H140" s="55"/>
      <c r="I140" s="55"/>
      <c r="J140" s="55"/>
      <c r="K140" s="55"/>
      <c r="L140" s="55"/>
      <c r="M140" s="55"/>
      <c r="N140" s="55"/>
      <c r="O140" s="55"/>
      <c r="P140" s="55"/>
      <c r="Q140" s="55"/>
      <c r="R140" s="55"/>
      <c r="S140" s="55"/>
      <c r="T140" s="55"/>
      <c r="U140" s="55"/>
      <c r="V140" s="55"/>
      <c r="W140" s="55"/>
      <c r="X140" s="12"/>
      <c r="Y140" s="12"/>
      <c r="Z140" s="12"/>
      <c r="AA140" s="12"/>
      <c r="AB140" s="12"/>
      <c r="AC140" s="55"/>
      <c r="AD140" s="55"/>
      <c r="AE140" s="55"/>
      <c r="AF140" s="55"/>
      <c r="AG140" s="55"/>
      <c r="AH140" s="55"/>
      <c r="AI140" s="55"/>
      <c r="AJ140" s="55"/>
      <c r="AK140" s="55"/>
      <c r="AL140" s="56" t="str">
        <f>IFERROR(VLOOKUP('日付'!A$1+(7-WEEKDAY('日付'!A$1,2)+7),'祝日一覧'!A:B,2,false),"")</f>
        <v/>
      </c>
    </row>
    <row r="141" ht="12.75" customHeight="1"/>
    <row r="142" ht="12.75" customHeight="1">
      <c r="B142" s="62" t="s">
        <v>31</v>
      </c>
    </row>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c r="B177" s="38"/>
      <c r="K177" s="38"/>
      <c r="T177" s="38"/>
      <c r="AB177" s="35"/>
      <c r="AC177" s="35"/>
      <c r="AD177" s="35"/>
      <c r="AE177" s="36"/>
      <c r="AF177" s="37"/>
    </row>
    <row r="178" ht="12.75" customHeight="1">
      <c r="B178" s="38"/>
      <c r="K178" s="38"/>
      <c r="T178" s="38"/>
      <c r="AB178" s="35"/>
      <c r="AC178" s="35"/>
      <c r="AD178" s="35"/>
      <c r="AE178" s="36"/>
      <c r="AF178" s="37"/>
    </row>
    <row r="179" ht="12.75" customHeight="1">
      <c r="B179" s="38"/>
      <c r="K179" s="38"/>
      <c r="T179" s="38"/>
      <c r="AB179" s="35"/>
      <c r="AC179" s="35"/>
      <c r="AD179" s="35"/>
      <c r="AE179" s="36"/>
      <c r="AF179" s="37"/>
    </row>
    <row r="180" ht="12.75" customHeight="1">
      <c r="B180" s="38"/>
      <c r="K180" s="38"/>
      <c r="T180" s="38"/>
      <c r="AB180" s="35"/>
      <c r="AC180" s="35"/>
      <c r="AD180" s="35"/>
      <c r="AE180" s="36"/>
      <c r="AF180" s="37"/>
    </row>
    <row r="181" ht="12.75" customHeight="1">
      <c r="B181" s="38"/>
      <c r="K181" s="38"/>
      <c r="T181" s="38"/>
      <c r="AB181" s="35"/>
      <c r="AC181" s="35"/>
      <c r="AD181" s="35"/>
      <c r="AE181" s="36"/>
      <c r="AF181" s="37"/>
      <c r="AG181" s="63"/>
      <c r="AH181" s="64"/>
      <c r="AI181" s="64"/>
      <c r="AJ181" s="64"/>
      <c r="AK181" s="64"/>
    </row>
    <row r="182" ht="12.75" customHeight="1">
      <c r="B182" s="38"/>
      <c r="K182" s="38"/>
      <c r="T182" s="38"/>
      <c r="AB182" s="35"/>
      <c r="AC182" s="35"/>
      <c r="AD182" s="35"/>
      <c r="AE182" s="36"/>
      <c r="AF182" s="37"/>
    </row>
    <row r="183" ht="12.75" customHeight="1">
      <c r="B183" s="27" t="s">
        <v>32</v>
      </c>
      <c r="K183" s="27" t="s">
        <v>32</v>
      </c>
      <c r="T183" s="27" t="s">
        <v>32</v>
      </c>
      <c r="AC183" s="27" t="s">
        <v>32</v>
      </c>
    </row>
    <row r="184" ht="12.75" customHeight="1">
      <c r="B184" s="38"/>
      <c r="K184" s="38"/>
      <c r="T184" s="38"/>
      <c r="AC184" s="38"/>
    </row>
    <row r="185" ht="12.75" customHeight="1">
      <c r="B185" s="27" t="s">
        <v>32</v>
      </c>
      <c r="K185" s="27" t="s">
        <v>32</v>
      </c>
      <c r="T185" s="27" t="s">
        <v>32</v>
      </c>
      <c r="AC185" s="27" t="s">
        <v>32</v>
      </c>
    </row>
    <row r="186" ht="12.75" customHeight="1">
      <c r="B186" s="38"/>
      <c r="K186" s="38"/>
      <c r="T186" s="38"/>
      <c r="AC186" s="38"/>
    </row>
    <row r="187" ht="12.75" customHeight="1">
      <c r="B187" s="27" t="s">
        <v>32</v>
      </c>
      <c r="K187" s="27" t="s">
        <v>32</v>
      </c>
      <c r="T187" s="27" t="s">
        <v>32</v>
      </c>
      <c r="AC187" s="27" t="s">
        <v>32</v>
      </c>
    </row>
    <row r="188" ht="12.75" customHeight="1">
      <c r="B188" s="38"/>
      <c r="K188" s="38"/>
      <c r="T188" s="38"/>
      <c r="AC188" s="38"/>
    </row>
    <row r="189" ht="12.75" customHeight="1">
      <c r="B189" s="27" t="s">
        <v>32</v>
      </c>
      <c r="K189" s="27" t="s">
        <v>32</v>
      </c>
      <c r="T189" s="27" t="s">
        <v>32</v>
      </c>
      <c r="AC189" s="27" t="s">
        <v>32</v>
      </c>
    </row>
    <row r="190" ht="12.75" customHeight="1">
      <c r="B190" s="38"/>
      <c r="K190" s="38"/>
      <c r="T190" s="38"/>
      <c r="AC190" s="38"/>
    </row>
    <row r="191" ht="12.75" customHeight="1">
      <c r="A191" s="3"/>
      <c r="B191" s="62"/>
      <c r="F191" s="3"/>
    </row>
    <row r="192" ht="12.75" customHeight="1">
      <c r="A192" s="3"/>
      <c r="B192" s="62" t="s">
        <v>33</v>
      </c>
      <c r="F192" s="3"/>
    </row>
    <row r="193" ht="12.75" customHeight="1">
      <c r="B193" s="3" t="s">
        <v>34</v>
      </c>
    </row>
    <row r="194" ht="12.75" customHeight="1"/>
    <row r="195" ht="12.75" customHeight="1">
      <c r="A195" s="3"/>
      <c r="B195" s="3"/>
      <c r="O195" s="3"/>
      <c r="P195" s="3"/>
      <c r="Q195" s="3"/>
      <c r="R195" s="3"/>
      <c r="S195" s="3"/>
      <c r="T195" s="3"/>
      <c r="U195" s="3"/>
      <c r="W195" s="27"/>
    </row>
    <row r="196" ht="12.75" customHeight="1">
      <c r="A196" s="3"/>
      <c r="B196" s="3"/>
      <c r="W196" s="38"/>
    </row>
    <row r="197" ht="12.75" customHeight="1">
      <c r="A197" s="3"/>
      <c r="B197" s="3"/>
      <c r="W197" s="27"/>
    </row>
    <row r="198" ht="12.75" customHeight="1">
      <c r="A198" s="3"/>
      <c r="B198" s="3"/>
      <c r="W198" s="38"/>
    </row>
    <row r="199" ht="12.75" customHeight="1">
      <c r="A199" s="3"/>
      <c r="B199" s="3"/>
      <c r="W199" s="27"/>
    </row>
    <row r="200" ht="12.75" customHeight="1">
      <c r="A200" s="3"/>
      <c r="B200" s="3"/>
      <c r="W200" s="38"/>
    </row>
    <row r="201" ht="12.75" customHeight="1">
      <c r="A201" s="3"/>
      <c r="B201" s="3"/>
      <c r="W201" s="38"/>
    </row>
    <row r="202" ht="12.75" customHeight="1">
      <c r="A202" s="3"/>
      <c r="B202" s="62" t="s">
        <v>35</v>
      </c>
      <c r="W202" s="27"/>
    </row>
    <row r="203" ht="12.75" customHeight="1">
      <c r="B203" s="3" t="s">
        <v>36</v>
      </c>
      <c r="W203" s="38"/>
    </row>
    <row r="204" ht="12.75" customHeight="1">
      <c r="B204" s="3" t="s">
        <v>37</v>
      </c>
      <c r="W204" s="27"/>
    </row>
    <row r="205" ht="12.75" customHeight="1">
      <c r="W205" s="38"/>
    </row>
    <row r="206" ht="12.75" customHeight="1"/>
    <row r="207" ht="12.75" customHeight="1">
      <c r="A207" s="3"/>
      <c r="B207" s="3"/>
    </row>
    <row r="208" ht="12.75" customHeight="1">
      <c r="A208" s="3"/>
      <c r="B208" s="3"/>
    </row>
    <row r="209" ht="12.75" customHeight="1">
      <c r="A209" s="3"/>
      <c r="B209" s="3"/>
    </row>
    <row r="210" ht="12.75" customHeight="1"/>
    <row r="211" ht="12.75" customHeight="1"/>
    <row r="212" ht="12.75" customHeight="1"/>
    <row r="213" ht="12.75" customHeight="1">
      <c r="A213" s="3"/>
      <c r="B213" s="3"/>
    </row>
    <row r="214" ht="12.75" customHeight="1">
      <c r="A214" s="3"/>
      <c r="B214" s="3"/>
      <c r="R214" s="3"/>
    </row>
    <row r="215" ht="12.75" customHeight="1"/>
    <row r="216" ht="12.75" customHeight="1"/>
    <row r="217" ht="12.75" customHeight="1">
      <c r="A217" s="3"/>
      <c r="B217" s="3"/>
    </row>
    <row r="218" ht="12.75" customHeight="1">
      <c r="A218" s="3"/>
    </row>
    <row r="219" ht="12.75" customHeight="1"/>
    <row r="220" ht="12.75" customHeight="1"/>
    <row r="221" ht="12.75" customHeight="1">
      <c r="A221" s="3"/>
    </row>
    <row r="222" ht="12.75" customHeight="1"/>
    <row r="223" ht="12.75" customHeight="1"/>
    <row r="224" ht="12.75" customHeight="1">
      <c r="A224" s="3"/>
      <c r="B224" s="62" t="s">
        <v>38</v>
      </c>
    </row>
    <row r="225" ht="12.75" customHeight="1">
      <c r="A225" s="3"/>
      <c r="B225" s="3" t="s">
        <v>39</v>
      </c>
    </row>
    <row r="226" ht="12.75" customHeight="1">
      <c r="A226" s="3"/>
    </row>
    <row r="227" ht="12.75" customHeight="1">
      <c r="A227" s="3"/>
      <c r="B227" s="62" t="s">
        <v>40</v>
      </c>
      <c r="R227" s="3"/>
    </row>
    <row r="228" ht="12.75" customHeight="1">
      <c r="B228" s="3" t="s">
        <v>41</v>
      </c>
    </row>
    <row r="229" ht="12.75" customHeight="1"/>
    <row r="230" ht="12.75" customHeight="1"/>
    <row r="231" ht="12.75" customHeight="1"/>
    <row r="232" ht="12.75" customHeight="1"/>
    <row r="233" ht="12.75" customHeight="1"/>
    <row r="234" ht="12.75" customHeight="1"/>
    <row r="235" ht="12.75" customHeight="1">
      <c r="A235" s="32"/>
      <c r="B235" s="32"/>
      <c r="C235" s="34"/>
      <c r="D235" s="34"/>
      <c r="E235" s="35"/>
      <c r="F235" s="35"/>
      <c r="G235" s="35"/>
      <c r="H235" s="35"/>
      <c r="I235" s="35"/>
      <c r="J235" s="36"/>
      <c r="K235" s="37"/>
      <c r="M235" s="34"/>
      <c r="N235" s="34"/>
      <c r="O235" s="35"/>
      <c r="P235" s="35"/>
      <c r="Q235" s="35"/>
      <c r="R235" s="35"/>
      <c r="S235" s="35"/>
      <c r="T235" s="36"/>
      <c r="U235" s="37"/>
      <c r="V235" s="3"/>
      <c r="W235" s="34"/>
      <c r="X235" s="34"/>
      <c r="Y235" s="34"/>
      <c r="Z235" s="35"/>
      <c r="AA235" s="35"/>
      <c r="AB235" s="35"/>
      <c r="AC235" s="35"/>
      <c r="AD235" s="35"/>
      <c r="AE235" s="36"/>
      <c r="AF235" s="37"/>
    </row>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c r="B248" s="62" t="s">
        <v>42</v>
      </c>
    </row>
    <row r="249" ht="12.75" customHeight="1">
      <c r="B249" s="3" t="s">
        <v>43</v>
      </c>
    </row>
    <row r="250" ht="12.75" customHeight="1"/>
    <row r="251" ht="12.75" customHeight="1">
      <c r="B251" s="62" t="s">
        <v>44</v>
      </c>
    </row>
    <row r="252" ht="12.75" customHeight="1">
      <c r="B252" s="3" t="s">
        <v>45</v>
      </c>
    </row>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sheetData>
  <mergeCells count="17">
    <mergeCell ref="C67:D68"/>
    <mergeCell ref="O67:P68"/>
    <mergeCell ref="AB67:AC68"/>
    <mergeCell ref="B73:C74"/>
    <mergeCell ref="B79:D82"/>
    <mergeCell ref="B83:C84"/>
    <mergeCell ref="B89:D92"/>
    <mergeCell ref="B132:D134"/>
    <mergeCell ref="B135:C136"/>
    <mergeCell ref="B138:D140"/>
    <mergeCell ref="B93:C94"/>
    <mergeCell ref="B99:D102"/>
    <mergeCell ref="B103:C104"/>
    <mergeCell ref="B109:D112"/>
    <mergeCell ref="B113:C114"/>
    <mergeCell ref="B119:D122"/>
    <mergeCell ref="B129:C130"/>
  </mergeCells>
  <conditionalFormatting sqref="B73:AL82">
    <cfRule type="expression" dxfId="0" priority="1">
      <formula>COUNTIF(INDIRECT("祝日一覧!A:A"), INDIRECT("日付!A1")+(7-WEEKDAY(INDIRECT("日付!A1"),2)+1))&gt;0</formula>
    </cfRule>
  </conditionalFormatting>
  <conditionalFormatting sqref="B83:AL92">
    <cfRule type="expression" dxfId="0" priority="2">
      <formula>COUNTIF(INDIRECT("祝日一覧!A:A"), INDIRECT("日付!A1")+(7-WEEKDAY(INDIRECT("日付!A1"),2)+2))&gt;0</formula>
    </cfRule>
  </conditionalFormatting>
  <conditionalFormatting sqref="B93:AL102">
    <cfRule type="expression" dxfId="0" priority="3">
      <formula>COUNTIF(INDIRECT("祝日一覧!A:A"), INDIRECT("日付!A1")+(7-WEEKDAY(INDIRECT("日付!A1"),2)+3))&gt;0</formula>
    </cfRule>
  </conditionalFormatting>
  <conditionalFormatting sqref="B103:AL112">
    <cfRule type="expression" dxfId="0" priority="4">
      <formula>COUNTIF(INDIRECT("祝日一覧!A:A"), INDIRECT("日付!A1")+(7-WEEKDAY(INDIRECT("日付!A1"),2)+4))&gt;0</formula>
    </cfRule>
  </conditionalFormatting>
  <conditionalFormatting sqref="B113:AL122 AG181">
    <cfRule type="expression" dxfId="0" priority="5">
      <formula>COUNTIF(INDIRECT("祝日一覧!A:A"), INDIRECT("日付!A1")+(7-WEEKDAY(INDIRECT("日付!A1"),2)+5))&gt;0</formula>
    </cfRule>
  </conditionalFormatting>
  <conditionalFormatting sqref="B129:AL134">
    <cfRule type="expression" dxfId="0" priority="6">
      <formula>COUNTIF(INDIRECT("祝日一覧!A:A"), INDIRECT("日付!A1")+(7-WEEKDAY(INDIRECT("日付!A1"),2)+6))&gt;0</formula>
    </cfRule>
  </conditionalFormatting>
  <conditionalFormatting sqref="B129:AL134">
    <cfRule type="expression" dxfId="1" priority="7">
      <formula>WEEKDAY(INDIRECT("日付!A1")+(7-WEEKDAY(INDIRECT("日付!A1"),2)+6))=7</formula>
    </cfRule>
  </conditionalFormatting>
  <conditionalFormatting sqref="B135:AL140">
    <cfRule type="expression" dxfId="0" priority="8">
      <formula>COUNTIF(INDIRECT("祝日一覧!A:A"), INDIRECT("日付!A1")+(7-WEEKDAY(INDIRECT("日付!A1"),2)+7))&gt;0</formula>
    </cfRule>
  </conditionalFormatting>
  <conditionalFormatting sqref="B135:AL140">
    <cfRule type="expression" dxfId="2" priority="9">
      <formula>WEEKDAY(INDIRECT("日付!A1")+(7-WEEKDAY(INDIRECT("日付!A1"),2)+7))=1</formula>
    </cfRule>
  </conditionalFormatting>
  <printOptions gridLines="1" horizontalCentered="1"/>
  <pageMargins bottom="0.11811023622047244" footer="0.0" header="0.0" left="0.0" right="0.0" top="0.0"/>
  <pageSetup paperSize="11" cellComments="atEnd" orientation="portrait" pageOrder="overThenDown"/>
  <rowBreaks count="2" manualBreakCount="2">
    <brk man="1"/>
    <brk id="64" man="1"/>
  </rowBreaks>
  <colBreaks count="2" manualBreakCount="2">
    <brk man="1"/>
    <brk id="38"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9" width="2.25"/>
  </cols>
  <sheetData>
    <row r="1" ht="12.75" customHeight="1"/>
    <row r="2" ht="12.75" customHeight="1">
      <c r="E2" s="85">
        <f>YEAR('日付'!A1)</f>
        <v>2021</v>
      </c>
      <c r="H2" s="3" t="s">
        <v>46</v>
      </c>
      <c r="J2" s="85">
        <f>MONTH('日付'!A1)</f>
        <v>5</v>
      </c>
      <c r="L2" s="3" t="s">
        <v>6</v>
      </c>
    </row>
    <row r="3" ht="12.75" customHeight="1">
      <c r="E3" s="86"/>
      <c r="F3" s="86"/>
      <c r="G3" s="86"/>
      <c r="H3" s="3"/>
      <c r="J3" s="86"/>
      <c r="K3" s="86"/>
      <c r="L3" s="3"/>
    </row>
    <row r="4" ht="12.75" customHeight="1">
      <c r="A4" s="3" t="s">
        <v>47</v>
      </c>
      <c r="C4" s="3" t="s">
        <v>48</v>
      </c>
      <c r="F4" s="3" t="s">
        <v>49</v>
      </c>
      <c r="U4" s="3" t="s">
        <v>47</v>
      </c>
      <c r="W4" s="3" t="s">
        <v>48</v>
      </c>
      <c r="Z4" s="3" t="s">
        <v>50</v>
      </c>
    </row>
    <row r="5" ht="12.75" customHeight="1">
      <c r="A5" s="87" t="s">
        <v>32</v>
      </c>
      <c r="B5" s="88"/>
      <c r="C5" s="89"/>
      <c r="D5" s="8"/>
      <c r="E5" s="7"/>
      <c r="F5" s="7"/>
      <c r="G5" s="7"/>
      <c r="H5" s="7"/>
      <c r="I5" s="7"/>
      <c r="J5" s="7"/>
      <c r="K5" s="7"/>
      <c r="L5" s="7"/>
      <c r="M5" s="7"/>
      <c r="N5" s="7"/>
      <c r="O5" s="7"/>
      <c r="P5" s="7"/>
      <c r="Q5" s="7"/>
      <c r="R5" s="7"/>
      <c r="S5" s="8"/>
      <c r="U5" s="87" t="s">
        <v>32</v>
      </c>
      <c r="V5" s="88"/>
      <c r="W5" s="89"/>
      <c r="X5" s="8"/>
      <c r="Y5" s="7"/>
      <c r="Z5" s="7"/>
      <c r="AA5" s="7"/>
      <c r="AB5" s="7"/>
      <c r="AC5" s="7"/>
      <c r="AD5" s="7"/>
      <c r="AE5" s="7"/>
      <c r="AF5" s="7"/>
      <c r="AG5" s="7"/>
      <c r="AH5" s="7"/>
      <c r="AI5" s="7"/>
      <c r="AJ5" s="7"/>
      <c r="AK5" s="7"/>
      <c r="AL5" s="7"/>
      <c r="AM5" s="8"/>
    </row>
    <row r="6" ht="12.75" customHeight="1">
      <c r="A6" s="90"/>
      <c r="B6" s="91"/>
      <c r="C6" s="11"/>
      <c r="D6" s="13"/>
      <c r="E6" s="12"/>
      <c r="F6" s="12"/>
      <c r="G6" s="12"/>
      <c r="H6" s="12"/>
      <c r="I6" s="12"/>
      <c r="J6" s="12"/>
      <c r="K6" s="12"/>
      <c r="L6" s="12"/>
      <c r="M6" s="12"/>
      <c r="N6" s="12"/>
      <c r="O6" s="12"/>
      <c r="P6" s="12"/>
      <c r="Q6" s="12"/>
      <c r="R6" s="12"/>
      <c r="S6" s="13"/>
      <c r="U6" s="90"/>
      <c r="V6" s="91"/>
      <c r="W6" s="11"/>
      <c r="X6" s="13"/>
      <c r="Y6" s="12"/>
      <c r="Z6" s="12"/>
      <c r="AA6" s="12"/>
      <c r="AB6" s="12"/>
      <c r="AC6" s="12"/>
      <c r="AD6" s="12"/>
      <c r="AE6" s="12"/>
      <c r="AF6" s="12"/>
      <c r="AG6" s="12"/>
      <c r="AH6" s="12"/>
      <c r="AI6" s="12"/>
      <c r="AJ6" s="12"/>
      <c r="AK6" s="12"/>
      <c r="AL6" s="12"/>
      <c r="AM6" s="13"/>
    </row>
    <row r="7" ht="12.75" customHeight="1">
      <c r="A7" s="87" t="s">
        <v>32</v>
      </c>
      <c r="B7" s="88"/>
      <c r="C7" s="89"/>
      <c r="D7" s="8"/>
      <c r="E7" s="7"/>
      <c r="F7" s="7"/>
      <c r="G7" s="7"/>
      <c r="H7" s="7"/>
      <c r="I7" s="7"/>
      <c r="J7" s="7"/>
      <c r="K7" s="7"/>
      <c r="L7" s="7"/>
      <c r="M7" s="7"/>
      <c r="N7" s="7"/>
      <c r="O7" s="7"/>
      <c r="P7" s="7"/>
      <c r="Q7" s="7"/>
      <c r="R7" s="7"/>
      <c r="S7" s="8"/>
      <c r="U7" s="87" t="s">
        <v>32</v>
      </c>
      <c r="V7" s="88"/>
      <c r="W7" s="89"/>
      <c r="X7" s="8"/>
      <c r="Y7" s="7"/>
      <c r="Z7" s="7"/>
      <c r="AA7" s="7"/>
      <c r="AB7" s="7"/>
      <c r="AC7" s="7"/>
      <c r="AD7" s="7"/>
      <c r="AE7" s="7"/>
      <c r="AF7" s="7"/>
      <c r="AG7" s="7"/>
      <c r="AH7" s="7"/>
      <c r="AI7" s="7"/>
      <c r="AJ7" s="7"/>
      <c r="AK7" s="7"/>
      <c r="AL7" s="7"/>
      <c r="AM7" s="8"/>
    </row>
    <row r="8" ht="12.75" customHeight="1">
      <c r="A8" s="90"/>
      <c r="B8" s="91"/>
      <c r="C8" s="11"/>
      <c r="D8" s="13"/>
      <c r="E8" s="12"/>
      <c r="F8" s="12"/>
      <c r="G8" s="12"/>
      <c r="H8" s="12"/>
      <c r="I8" s="12"/>
      <c r="J8" s="12"/>
      <c r="K8" s="12"/>
      <c r="L8" s="12"/>
      <c r="M8" s="12"/>
      <c r="N8" s="12"/>
      <c r="O8" s="12"/>
      <c r="P8" s="12"/>
      <c r="Q8" s="12"/>
      <c r="R8" s="12"/>
      <c r="S8" s="13"/>
      <c r="U8" s="90"/>
      <c r="V8" s="91"/>
      <c r="W8" s="11"/>
      <c r="X8" s="13"/>
      <c r="Y8" s="12"/>
      <c r="Z8" s="12"/>
      <c r="AA8" s="12"/>
      <c r="AB8" s="12"/>
      <c r="AC8" s="12"/>
      <c r="AD8" s="12"/>
      <c r="AE8" s="12"/>
      <c r="AF8" s="12"/>
      <c r="AG8" s="12"/>
      <c r="AH8" s="12"/>
      <c r="AI8" s="12"/>
      <c r="AJ8" s="12"/>
      <c r="AK8" s="12"/>
      <c r="AL8" s="12"/>
      <c r="AM8" s="13"/>
    </row>
    <row r="9" ht="12.75" customHeight="1">
      <c r="A9" s="87" t="s">
        <v>32</v>
      </c>
      <c r="B9" s="88"/>
      <c r="C9" s="89"/>
      <c r="D9" s="8"/>
      <c r="E9" s="7"/>
      <c r="F9" s="7"/>
      <c r="G9" s="7"/>
      <c r="H9" s="7"/>
      <c r="I9" s="7"/>
      <c r="J9" s="7"/>
      <c r="K9" s="7"/>
      <c r="L9" s="7"/>
      <c r="M9" s="7"/>
      <c r="N9" s="7"/>
      <c r="O9" s="7"/>
      <c r="P9" s="7"/>
      <c r="Q9" s="7"/>
      <c r="R9" s="7"/>
      <c r="S9" s="8"/>
      <c r="U9" s="87" t="s">
        <v>32</v>
      </c>
      <c r="V9" s="88"/>
      <c r="W9" s="89"/>
      <c r="X9" s="8"/>
      <c r="Y9" s="7"/>
      <c r="Z9" s="7"/>
      <c r="AA9" s="7"/>
      <c r="AB9" s="7"/>
      <c r="AC9" s="7"/>
      <c r="AD9" s="7"/>
      <c r="AE9" s="7"/>
      <c r="AF9" s="7"/>
      <c r="AG9" s="7"/>
      <c r="AH9" s="7"/>
      <c r="AI9" s="7"/>
      <c r="AJ9" s="7"/>
      <c r="AK9" s="7"/>
      <c r="AL9" s="7"/>
      <c r="AM9" s="8"/>
    </row>
    <row r="10" ht="12.75" customHeight="1">
      <c r="A10" s="90"/>
      <c r="B10" s="91"/>
      <c r="C10" s="11"/>
      <c r="D10" s="13"/>
      <c r="E10" s="12"/>
      <c r="F10" s="12"/>
      <c r="G10" s="12"/>
      <c r="H10" s="12"/>
      <c r="I10" s="12"/>
      <c r="J10" s="12"/>
      <c r="K10" s="12"/>
      <c r="L10" s="12"/>
      <c r="M10" s="12"/>
      <c r="N10" s="12"/>
      <c r="O10" s="12"/>
      <c r="P10" s="12"/>
      <c r="Q10" s="12"/>
      <c r="R10" s="12"/>
      <c r="S10" s="13"/>
      <c r="U10" s="90"/>
      <c r="V10" s="91"/>
      <c r="W10" s="11"/>
      <c r="X10" s="13"/>
      <c r="Y10" s="12"/>
      <c r="Z10" s="12"/>
      <c r="AA10" s="12"/>
      <c r="AB10" s="12"/>
      <c r="AC10" s="12"/>
      <c r="AD10" s="12"/>
      <c r="AE10" s="12"/>
      <c r="AF10" s="12"/>
      <c r="AG10" s="12"/>
      <c r="AH10" s="12"/>
      <c r="AI10" s="12"/>
      <c r="AJ10" s="12"/>
      <c r="AK10" s="12"/>
      <c r="AL10" s="12"/>
      <c r="AM10" s="13"/>
    </row>
    <row r="11" ht="12.75" customHeight="1">
      <c r="A11" s="87" t="s">
        <v>32</v>
      </c>
      <c r="B11" s="88"/>
      <c r="C11" s="89"/>
      <c r="D11" s="8"/>
      <c r="E11" s="7"/>
      <c r="F11" s="7"/>
      <c r="G11" s="7"/>
      <c r="H11" s="7"/>
      <c r="I11" s="7"/>
      <c r="J11" s="7"/>
      <c r="K11" s="7"/>
      <c r="L11" s="7"/>
      <c r="M11" s="7"/>
      <c r="N11" s="7"/>
      <c r="O11" s="7"/>
      <c r="P11" s="7"/>
      <c r="Q11" s="7"/>
      <c r="R11" s="7"/>
      <c r="S11" s="8"/>
      <c r="U11" s="87" t="s">
        <v>32</v>
      </c>
      <c r="V11" s="88"/>
      <c r="W11" s="89"/>
      <c r="X11" s="8"/>
      <c r="Y11" s="7"/>
      <c r="Z11" s="7"/>
      <c r="AA11" s="7"/>
      <c r="AB11" s="7"/>
      <c r="AC11" s="7"/>
      <c r="AD11" s="7"/>
      <c r="AE11" s="7"/>
      <c r="AF11" s="7"/>
      <c r="AG11" s="7"/>
      <c r="AH11" s="7"/>
      <c r="AI11" s="7"/>
      <c r="AJ11" s="7"/>
      <c r="AK11" s="7"/>
      <c r="AL11" s="7"/>
      <c r="AM11" s="8"/>
    </row>
    <row r="12" ht="12.75" customHeight="1">
      <c r="A12" s="90"/>
      <c r="B12" s="91"/>
      <c r="C12" s="11"/>
      <c r="D12" s="13"/>
      <c r="E12" s="12"/>
      <c r="F12" s="12"/>
      <c r="G12" s="12"/>
      <c r="H12" s="12"/>
      <c r="I12" s="12"/>
      <c r="J12" s="12"/>
      <c r="K12" s="12"/>
      <c r="L12" s="12"/>
      <c r="M12" s="12"/>
      <c r="N12" s="12"/>
      <c r="O12" s="12"/>
      <c r="P12" s="12"/>
      <c r="Q12" s="12"/>
      <c r="R12" s="12"/>
      <c r="S12" s="13"/>
      <c r="U12" s="90"/>
      <c r="V12" s="91"/>
      <c r="W12" s="11"/>
      <c r="X12" s="13"/>
      <c r="Y12" s="12"/>
      <c r="Z12" s="12"/>
      <c r="AA12" s="12"/>
      <c r="AB12" s="12"/>
      <c r="AC12" s="12"/>
      <c r="AD12" s="12"/>
      <c r="AE12" s="12"/>
      <c r="AF12" s="12"/>
      <c r="AG12" s="12"/>
      <c r="AH12" s="12"/>
      <c r="AI12" s="12"/>
      <c r="AJ12" s="12"/>
      <c r="AK12" s="12"/>
      <c r="AL12" s="12"/>
      <c r="AM12" s="13"/>
    </row>
    <row r="13" ht="12.75" customHeight="1">
      <c r="A13" s="87" t="s">
        <v>32</v>
      </c>
      <c r="B13" s="88"/>
      <c r="C13" s="89"/>
      <c r="D13" s="8"/>
      <c r="E13" s="7"/>
      <c r="F13" s="7"/>
      <c r="G13" s="7"/>
      <c r="H13" s="7"/>
      <c r="I13" s="7"/>
      <c r="J13" s="7"/>
      <c r="K13" s="7"/>
      <c r="L13" s="7"/>
      <c r="M13" s="7"/>
      <c r="N13" s="7"/>
      <c r="O13" s="7"/>
      <c r="P13" s="7"/>
      <c r="Q13" s="7"/>
      <c r="R13" s="7"/>
      <c r="S13" s="8"/>
      <c r="U13" s="87" t="s">
        <v>32</v>
      </c>
      <c r="V13" s="88"/>
      <c r="W13" s="89"/>
      <c r="X13" s="8"/>
      <c r="Y13" s="7"/>
      <c r="Z13" s="7"/>
      <c r="AA13" s="7"/>
      <c r="AB13" s="7"/>
      <c r="AC13" s="7"/>
      <c r="AD13" s="7"/>
      <c r="AE13" s="7"/>
      <c r="AF13" s="7"/>
      <c r="AG13" s="7"/>
      <c r="AH13" s="7"/>
      <c r="AI13" s="7"/>
      <c r="AJ13" s="7"/>
      <c r="AK13" s="7"/>
      <c r="AL13" s="7"/>
      <c r="AM13" s="8"/>
    </row>
    <row r="14" ht="12.75" customHeight="1">
      <c r="A14" s="90"/>
      <c r="B14" s="91"/>
      <c r="C14" s="11"/>
      <c r="D14" s="13"/>
      <c r="E14" s="12"/>
      <c r="F14" s="12"/>
      <c r="G14" s="12"/>
      <c r="H14" s="12"/>
      <c r="I14" s="12"/>
      <c r="J14" s="12"/>
      <c r="K14" s="12"/>
      <c r="L14" s="12"/>
      <c r="M14" s="12"/>
      <c r="N14" s="12"/>
      <c r="O14" s="12"/>
      <c r="P14" s="12"/>
      <c r="Q14" s="12"/>
      <c r="R14" s="12"/>
      <c r="S14" s="13"/>
      <c r="U14" s="90"/>
      <c r="V14" s="91"/>
      <c r="W14" s="11"/>
      <c r="X14" s="13"/>
      <c r="Y14" s="12"/>
      <c r="Z14" s="12"/>
      <c r="AA14" s="12"/>
      <c r="AB14" s="12"/>
      <c r="AC14" s="12"/>
      <c r="AD14" s="12"/>
      <c r="AE14" s="12"/>
      <c r="AF14" s="12"/>
      <c r="AG14" s="12"/>
      <c r="AH14" s="12"/>
      <c r="AI14" s="12"/>
      <c r="AJ14" s="12"/>
      <c r="AK14" s="12"/>
      <c r="AL14" s="12"/>
      <c r="AM14" s="13"/>
    </row>
    <row r="15" ht="12.75" customHeight="1">
      <c r="A15" s="87" t="s">
        <v>32</v>
      </c>
      <c r="B15" s="88"/>
      <c r="C15" s="89"/>
      <c r="D15" s="8"/>
      <c r="E15" s="7"/>
      <c r="F15" s="7"/>
      <c r="G15" s="7"/>
      <c r="H15" s="7"/>
      <c r="I15" s="7"/>
      <c r="J15" s="7"/>
      <c r="K15" s="7"/>
      <c r="L15" s="7"/>
      <c r="M15" s="7"/>
      <c r="N15" s="7"/>
      <c r="O15" s="7"/>
      <c r="P15" s="7"/>
      <c r="Q15" s="7"/>
      <c r="R15" s="7"/>
      <c r="S15" s="8"/>
      <c r="U15" s="87" t="s">
        <v>32</v>
      </c>
      <c r="V15" s="88"/>
      <c r="W15" s="89"/>
      <c r="X15" s="8"/>
      <c r="Y15" s="7"/>
      <c r="Z15" s="7"/>
      <c r="AA15" s="7"/>
      <c r="AB15" s="7"/>
      <c r="AC15" s="7"/>
      <c r="AD15" s="7"/>
      <c r="AE15" s="7"/>
      <c r="AF15" s="7"/>
      <c r="AG15" s="7"/>
      <c r="AH15" s="7"/>
      <c r="AI15" s="7"/>
      <c r="AJ15" s="7"/>
      <c r="AK15" s="7"/>
      <c r="AL15" s="7"/>
      <c r="AM15" s="8"/>
    </row>
    <row r="16" ht="12.75" customHeight="1">
      <c r="A16" s="90"/>
      <c r="B16" s="91"/>
      <c r="C16" s="11"/>
      <c r="D16" s="13"/>
      <c r="E16" s="12"/>
      <c r="F16" s="12"/>
      <c r="G16" s="12"/>
      <c r="H16" s="12"/>
      <c r="I16" s="12"/>
      <c r="J16" s="12"/>
      <c r="K16" s="12"/>
      <c r="L16" s="12"/>
      <c r="M16" s="12"/>
      <c r="N16" s="12"/>
      <c r="O16" s="12"/>
      <c r="P16" s="12"/>
      <c r="Q16" s="12"/>
      <c r="R16" s="12"/>
      <c r="S16" s="13"/>
      <c r="U16" s="90"/>
      <c r="V16" s="91"/>
      <c r="W16" s="11"/>
      <c r="X16" s="13"/>
      <c r="Y16" s="12"/>
      <c r="Z16" s="12"/>
      <c r="AA16" s="12"/>
      <c r="AB16" s="12"/>
      <c r="AC16" s="12"/>
      <c r="AD16" s="12"/>
      <c r="AE16" s="12"/>
      <c r="AF16" s="12"/>
      <c r="AG16" s="12"/>
      <c r="AH16" s="12"/>
      <c r="AI16" s="12"/>
      <c r="AJ16" s="12"/>
      <c r="AK16" s="12"/>
      <c r="AL16" s="12"/>
      <c r="AM16" s="13"/>
    </row>
    <row r="17" ht="12.75" customHeight="1">
      <c r="A17" s="87" t="s">
        <v>32</v>
      </c>
      <c r="B17" s="88"/>
      <c r="C17" s="89"/>
      <c r="D17" s="8"/>
      <c r="E17" s="7"/>
      <c r="F17" s="7"/>
      <c r="G17" s="7"/>
      <c r="H17" s="7"/>
      <c r="I17" s="7"/>
      <c r="J17" s="7"/>
      <c r="K17" s="7"/>
      <c r="L17" s="7"/>
      <c r="M17" s="7"/>
      <c r="N17" s="7"/>
      <c r="O17" s="7"/>
      <c r="P17" s="7"/>
      <c r="Q17" s="7"/>
      <c r="R17" s="7"/>
      <c r="S17" s="8"/>
      <c r="U17" s="87" t="s">
        <v>32</v>
      </c>
      <c r="V17" s="88"/>
      <c r="W17" s="89"/>
      <c r="X17" s="8"/>
      <c r="Y17" s="7"/>
      <c r="Z17" s="7"/>
      <c r="AA17" s="7"/>
      <c r="AB17" s="7"/>
      <c r="AC17" s="7"/>
      <c r="AD17" s="7"/>
      <c r="AE17" s="7"/>
      <c r="AF17" s="7"/>
      <c r="AG17" s="7"/>
      <c r="AH17" s="7"/>
      <c r="AI17" s="7"/>
      <c r="AJ17" s="7"/>
      <c r="AK17" s="7"/>
      <c r="AL17" s="7"/>
      <c r="AM17" s="8"/>
    </row>
    <row r="18" ht="12.75" customHeight="1">
      <c r="A18" s="90"/>
      <c r="B18" s="91"/>
      <c r="C18" s="11"/>
      <c r="D18" s="13"/>
      <c r="E18" s="12"/>
      <c r="F18" s="12"/>
      <c r="G18" s="12"/>
      <c r="H18" s="12"/>
      <c r="I18" s="12"/>
      <c r="J18" s="12"/>
      <c r="K18" s="12"/>
      <c r="L18" s="12"/>
      <c r="M18" s="12"/>
      <c r="N18" s="12"/>
      <c r="O18" s="12"/>
      <c r="P18" s="12"/>
      <c r="Q18" s="12"/>
      <c r="R18" s="12"/>
      <c r="S18" s="13"/>
      <c r="U18" s="90"/>
      <c r="V18" s="91"/>
      <c r="W18" s="11"/>
      <c r="X18" s="13"/>
      <c r="Y18" s="12"/>
      <c r="Z18" s="12"/>
      <c r="AA18" s="12"/>
      <c r="AB18" s="12"/>
      <c r="AC18" s="12"/>
      <c r="AD18" s="12"/>
      <c r="AE18" s="12"/>
      <c r="AF18" s="12"/>
      <c r="AG18" s="12"/>
      <c r="AH18" s="12"/>
      <c r="AI18" s="12"/>
      <c r="AJ18" s="12"/>
      <c r="AK18" s="12"/>
      <c r="AL18" s="12"/>
      <c r="AM18" s="13"/>
    </row>
    <row r="19" ht="12.75" customHeight="1">
      <c r="A19" s="87" t="s">
        <v>32</v>
      </c>
      <c r="B19" s="88"/>
      <c r="C19" s="89"/>
      <c r="D19" s="8"/>
      <c r="E19" s="7"/>
      <c r="F19" s="7"/>
      <c r="G19" s="7"/>
      <c r="H19" s="7"/>
      <c r="I19" s="7"/>
      <c r="J19" s="7"/>
      <c r="K19" s="7"/>
      <c r="L19" s="7"/>
      <c r="M19" s="7"/>
      <c r="N19" s="7"/>
      <c r="O19" s="7"/>
      <c r="P19" s="7"/>
      <c r="Q19" s="7"/>
      <c r="R19" s="7"/>
      <c r="S19" s="8"/>
      <c r="U19" s="87" t="s">
        <v>32</v>
      </c>
      <c r="V19" s="88"/>
      <c r="W19" s="89"/>
      <c r="X19" s="8"/>
      <c r="Y19" s="7"/>
      <c r="Z19" s="7"/>
      <c r="AA19" s="7"/>
      <c r="AB19" s="7"/>
      <c r="AC19" s="7"/>
      <c r="AD19" s="7"/>
      <c r="AE19" s="7"/>
      <c r="AF19" s="7"/>
      <c r="AG19" s="7"/>
      <c r="AH19" s="7"/>
      <c r="AI19" s="7"/>
      <c r="AJ19" s="7"/>
      <c r="AK19" s="7"/>
      <c r="AL19" s="7"/>
      <c r="AM19" s="8"/>
    </row>
    <row r="20" ht="12.75" customHeight="1">
      <c r="A20" s="90"/>
      <c r="B20" s="91"/>
      <c r="C20" s="11"/>
      <c r="D20" s="13"/>
      <c r="E20" s="12"/>
      <c r="F20" s="12"/>
      <c r="G20" s="12"/>
      <c r="H20" s="12"/>
      <c r="I20" s="12"/>
      <c r="J20" s="12"/>
      <c r="K20" s="12"/>
      <c r="L20" s="12"/>
      <c r="M20" s="12"/>
      <c r="N20" s="12"/>
      <c r="O20" s="12"/>
      <c r="P20" s="12"/>
      <c r="Q20" s="12"/>
      <c r="R20" s="12"/>
      <c r="S20" s="13"/>
      <c r="U20" s="90"/>
      <c r="V20" s="91"/>
      <c r="W20" s="11"/>
      <c r="X20" s="13"/>
      <c r="Y20" s="12"/>
      <c r="Z20" s="12"/>
      <c r="AA20" s="12"/>
      <c r="AB20" s="12"/>
      <c r="AC20" s="12"/>
      <c r="AD20" s="12"/>
      <c r="AE20" s="12"/>
      <c r="AF20" s="12"/>
      <c r="AG20" s="12"/>
      <c r="AH20" s="12"/>
      <c r="AI20" s="12"/>
      <c r="AJ20" s="12"/>
      <c r="AK20" s="12"/>
      <c r="AL20" s="12"/>
      <c r="AM20" s="13"/>
    </row>
    <row r="21" ht="12.75" customHeight="1">
      <c r="A21" s="87" t="s">
        <v>32</v>
      </c>
      <c r="B21" s="88"/>
      <c r="C21" s="89"/>
      <c r="D21" s="8"/>
      <c r="E21" s="7"/>
      <c r="F21" s="7"/>
      <c r="G21" s="7"/>
      <c r="H21" s="7"/>
      <c r="I21" s="7"/>
      <c r="J21" s="7"/>
      <c r="K21" s="7"/>
      <c r="L21" s="7"/>
      <c r="M21" s="7"/>
      <c r="N21" s="7"/>
      <c r="O21" s="7"/>
      <c r="P21" s="7"/>
      <c r="Q21" s="7"/>
      <c r="R21" s="7"/>
      <c r="S21" s="8"/>
      <c r="U21" s="87" t="s">
        <v>32</v>
      </c>
      <c r="V21" s="88"/>
      <c r="W21" s="89"/>
      <c r="X21" s="8"/>
      <c r="Y21" s="7"/>
      <c r="Z21" s="7"/>
      <c r="AA21" s="7"/>
      <c r="AB21" s="7"/>
      <c r="AC21" s="7"/>
      <c r="AD21" s="7"/>
      <c r="AE21" s="7"/>
      <c r="AF21" s="7"/>
      <c r="AG21" s="7"/>
      <c r="AH21" s="7"/>
      <c r="AI21" s="7"/>
      <c r="AJ21" s="7"/>
      <c r="AK21" s="7"/>
      <c r="AL21" s="7"/>
      <c r="AM21" s="8"/>
    </row>
    <row r="22" ht="12.75" customHeight="1">
      <c r="A22" s="90"/>
      <c r="B22" s="91"/>
      <c r="C22" s="11"/>
      <c r="D22" s="13"/>
      <c r="E22" s="12"/>
      <c r="F22" s="12"/>
      <c r="G22" s="12"/>
      <c r="H22" s="12"/>
      <c r="I22" s="12"/>
      <c r="J22" s="12"/>
      <c r="K22" s="12"/>
      <c r="L22" s="12"/>
      <c r="M22" s="12"/>
      <c r="N22" s="12"/>
      <c r="O22" s="12"/>
      <c r="P22" s="12"/>
      <c r="Q22" s="12"/>
      <c r="R22" s="12"/>
      <c r="S22" s="13"/>
      <c r="U22" s="90"/>
      <c r="V22" s="91"/>
      <c r="W22" s="11"/>
      <c r="X22" s="13"/>
      <c r="Y22" s="12"/>
      <c r="Z22" s="12"/>
      <c r="AA22" s="12"/>
      <c r="AB22" s="12"/>
      <c r="AC22" s="12"/>
      <c r="AD22" s="12"/>
      <c r="AE22" s="12"/>
      <c r="AF22" s="12"/>
      <c r="AG22" s="12"/>
      <c r="AH22" s="12"/>
      <c r="AI22" s="12"/>
      <c r="AJ22" s="12"/>
      <c r="AK22" s="12"/>
      <c r="AL22" s="12"/>
      <c r="AM22" s="13"/>
    </row>
    <row r="23" ht="12.75" customHeight="1">
      <c r="A23" s="87" t="s">
        <v>32</v>
      </c>
      <c r="B23" s="88"/>
      <c r="C23" s="89"/>
      <c r="D23" s="8"/>
      <c r="E23" s="7"/>
      <c r="F23" s="7"/>
      <c r="G23" s="7"/>
      <c r="H23" s="7"/>
      <c r="I23" s="7"/>
      <c r="J23" s="7"/>
      <c r="K23" s="7"/>
      <c r="L23" s="7"/>
      <c r="M23" s="7"/>
      <c r="N23" s="7"/>
      <c r="O23" s="7"/>
      <c r="P23" s="7"/>
      <c r="Q23" s="7"/>
      <c r="R23" s="7"/>
      <c r="S23" s="8"/>
      <c r="U23" s="87" t="s">
        <v>32</v>
      </c>
      <c r="V23" s="88"/>
      <c r="W23" s="89"/>
      <c r="X23" s="8"/>
      <c r="Y23" s="7"/>
      <c r="Z23" s="7"/>
      <c r="AA23" s="7"/>
      <c r="AB23" s="7"/>
      <c r="AC23" s="7"/>
      <c r="AD23" s="7"/>
      <c r="AE23" s="7"/>
      <c r="AF23" s="7"/>
      <c r="AG23" s="7"/>
      <c r="AH23" s="7"/>
      <c r="AI23" s="7"/>
      <c r="AJ23" s="7"/>
      <c r="AK23" s="7"/>
      <c r="AL23" s="7"/>
      <c r="AM23" s="8"/>
    </row>
    <row r="24" ht="12.75" customHeight="1">
      <c r="A24" s="90"/>
      <c r="B24" s="91"/>
      <c r="C24" s="11"/>
      <c r="D24" s="13"/>
      <c r="E24" s="12"/>
      <c r="F24" s="12"/>
      <c r="G24" s="12"/>
      <c r="H24" s="12"/>
      <c r="I24" s="12"/>
      <c r="J24" s="12"/>
      <c r="K24" s="12"/>
      <c r="L24" s="12"/>
      <c r="M24" s="12"/>
      <c r="N24" s="12"/>
      <c r="O24" s="12"/>
      <c r="P24" s="12"/>
      <c r="Q24" s="12"/>
      <c r="R24" s="12"/>
      <c r="S24" s="13"/>
      <c r="U24" s="90"/>
      <c r="V24" s="91"/>
      <c r="W24" s="11"/>
      <c r="X24" s="13"/>
      <c r="Y24" s="12"/>
      <c r="Z24" s="12"/>
      <c r="AA24" s="12"/>
      <c r="AB24" s="12"/>
      <c r="AC24" s="12"/>
      <c r="AD24" s="12"/>
      <c r="AE24" s="12"/>
      <c r="AF24" s="12"/>
      <c r="AG24" s="12"/>
      <c r="AH24" s="12"/>
      <c r="AI24" s="12"/>
      <c r="AJ24" s="12"/>
      <c r="AK24" s="12"/>
      <c r="AL24" s="12"/>
      <c r="AM24" s="13"/>
    </row>
    <row r="25" ht="12.75" customHeight="1">
      <c r="A25" s="87" t="s">
        <v>32</v>
      </c>
      <c r="B25" s="88"/>
      <c r="C25" s="89"/>
      <c r="D25" s="8"/>
      <c r="E25" s="7"/>
      <c r="F25" s="7"/>
      <c r="G25" s="7"/>
      <c r="H25" s="7"/>
      <c r="I25" s="7"/>
      <c r="J25" s="7"/>
      <c r="K25" s="7"/>
      <c r="L25" s="7"/>
      <c r="M25" s="7"/>
      <c r="N25" s="7"/>
      <c r="O25" s="7"/>
      <c r="P25" s="7"/>
      <c r="Q25" s="7"/>
      <c r="R25" s="7"/>
      <c r="S25" s="8"/>
      <c r="U25" s="87" t="s">
        <v>32</v>
      </c>
      <c r="V25" s="88"/>
      <c r="W25" s="89"/>
      <c r="X25" s="8"/>
      <c r="Y25" s="7"/>
      <c r="Z25" s="7"/>
      <c r="AA25" s="7"/>
      <c r="AB25" s="7"/>
      <c r="AC25" s="7"/>
      <c r="AD25" s="7"/>
      <c r="AE25" s="7"/>
      <c r="AF25" s="7"/>
      <c r="AG25" s="7"/>
      <c r="AH25" s="7"/>
      <c r="AI25" s="7"/>
      <c r="AJ25" s="7"/>
      <c r="AK25" s="7"/>
      <c r="AL25" s="7"/>
      <c r="AM25" s="8"/>
    </row>
    <row r="26" ht="12.75" customHeight="1">
      <c r="A26" s="90"/>
      <c r="B26" s="91"/>
      <c r="C26" s="11"/>
      <c r="D26" s="13"/>
      <c r="E26" s="12"/>
      <c r="F26" s="12"/>
      <c r="G26" s="12"/>
      <c r="H26" s="12"/>
      <c r="I26" s="12"/>
      <c r="J26" s="12"/>
      <c r="K26" s="12"/>
      <c r="L26" s="12"/>
      <c r="M26" s="12"/>
      <c r="N26" s="12"/>
      <c r="O26" s="12"/>
      <c r="P26" s="12"/>
      <c r="Q26" s="12"/>
      <c r="R26" s="12"/>
      <c r="S26" s="13"/>
      <c r="U26" s="90"/>
      <c r="V26" s="91"/>
      <c r="W26" s="11"/>
      <c r="X26" s="13"/>
      <c r="Y26" s="12"/>
      <c r="Z26" s="12"/>
      <c r="AA26" s="12"/>
      <c r="AB26" s="12"/>
      <c r="AC26" s="12"/>
      <c r="AD26" s="12"/>
      <c r="AE26" s="12"/>
      <c r="AF26" s="12"/>
      <c r="AG26" s="12"/>
      <c r="AH26" s="12"/>
      <c r="AI26" s="12"/>
      <c r="AJ26" s="12"/>
      <c r="AK26" s="12"/>
      <c r="AL26" s="12"/>
      <c r="AM26" s="13"/>
    </row>
    <row r="27" ht="12.75" customHeight="1">
      <c r="A27" s="87" t="s">
        <v>32</v>
      </c>
      <c r="B27" s="88"/>
      <c r="C27" s="89"/>
      <c r="D27" s="8"/>
      <c r="E27" s="7"/>
      <c r="F27" s="7"/>
      <c r="G27" s="7"/>
      <c r="H27" s="7"/>
      <c r="I27" s="7"/>
      <c r="J27" s="7"/>
      <c r="K27" s="7"/>
      <c r="L27" s="7"/>
      <c r="M27" s="7"/>
      <c r="N27" s="7"/>
      <c r="O27" s="7"/>
      <c r="P27" s="7"/>
      <c r="Q27" s="7"/>
      <c r="R27" s="7"/>
      <c r="S27" s="8"/>
      <c r="U27" s="87" t="s">
        <v>32</v>
      </c>
      <c r="V27" s="88"/>
      <c r="W27" s="89"/>
      <c r="X27" s="8"/>
      <c r="Y27" s="7"/>
      <c r="Z27" s="7"/>
      <c r="AA27" s="7"/>
      <c r="AB27" s="7"/>
      <c r="AC27" s="7"/>
      <c r="AD27" s="7"/>
      <c r="AE27" s="7"/>
      <c r="AF27" s="7"/>
      <c r="AG27" s="7"/>
      <c r="AH27" s="7"/>
      <c r="AI27" s="7"/>
      <c r="AJ27" s="7"/>
      <c r="AK27" s="7"/>
      <c r="AL27" s="7"/>
      <c r="AM27" s="8"/>
    </row>
    <row r="28" ht="12.75" customHeight="1">
      <c r="A28" s="90"/>
      <c r="B28" s="91"/>
      <c r="C28" s="11"/>
      <c r="D28" s="13"/>
      <c r="E28" s="12"/>
      <c r="F28" s="12"/>
      <c r="G28" s="12"/>
      <c r="H28" s="12"/>
      <c r="I28" s="12"/>
      <c r="J28" s="12"/>
      <c r="K28" s="12"/>
      <c r="L28" s="12"/>
      <c r="M28" s="12"/>
      <c r="N28" s="12"/>
      <c r="O28" s="12"/>
      <c r="P28" s="12"/>
      <c r="Q28" s="12"/>
      <c r="R28" s="12"/>
      <c r="S28" s="13"/>
      <c r="U28" s="90"/>
      <c r="V28" s="91"/>
      <c r="W28" s="11"/>
      <c r="X28" s="13"/>
      <c r="Y28" s="12"/>
      <c r="Z28" s="12"/>
      <c r="AA28" s="12"/>
      <c r="AB28" s="12"/>
      <c r="AC28" s="12"/>
      <c r="AD28" s="12"/>
      <c r="AE28" s="12"/>
      <c r="AF28" s="12"/>
      <c r="AG28" s="12"/>
      <c r="AH28" s="12"/>
      <c r="AI28" s="12"/>
      <c r="AJ28" s="12"/>
      <c r="AK28" s="12"/>
      <c r="AL28" s="12"/>
      <c r="AM28" s="13"/>
    </row>
    <row r="29" ht="12.75" customHeight="1">
      <c r="A29" s="87" t="s">
        <v>32</v>
      </c>
      <c r="B29" s="88"/>
      <c r="C29" s="89"/>
      <c r="D29" s="8"/>
      <c r="E29" s="7"/>
      <c r="F29" s="7"/>
      <c r="G29" s="7"/>
      <c r="H29" s="7"/>
      <c r="I29" s="7"/>
      <c r="J29" s="7"/>
      <c r="K29" s="7"/>
      <c r="L29" s="7"/>
      <c r="M29" s="7"/>
      <c r="N29" s="7"/>
      <c r="O29" s="7"/>
      <c r="P29" s="7"/>
      <c r="Q29" s="7"/>
      <c r="R29" s="7"/>
      <c r="S29" s="8"/>
      <c r="U29" s="87" t="s">
        <v>32</v>
      </c>
      <c r="V29" s="88"/>
      <c r="W29" s="89"/>
      <c r="X29" s="8"/>
      <c r="Y29" s="7"/>
      <c r="Z29" s="7"/>
      <c r="AA29" s="7"/>
      <c r="AB29" s="7"/>
      <c r="AC29" s="7"/>
      <c r="AD29" s="7"/>
      <c r="AE29" s="7"/>
      <c r="AF29" s="7"/>
      <c r="AG29" s="7"/>
      <c r="AH29" s="7"/>
      <c r="AI29" s="7"/>
      <c r="AJ29" s="7"/>
      <c r="AK29" s="7"/>
      <c r="AL29" s="7"/>
      <c r="AM29" s="8"/>
    </row>
    <row r="30" ht="12.75" customHeight="1">
      <c r="A30" s="90"/>
      <c r="B30" s="91"/>
      <c r="C30" s="11"/>
      <c r="D30" s="13"/>
      <c r="E30" s="12"/>
      <c r="F30" s="12"/>
      <c r="G30" s="12"/>
      <c r="H30" s="12"/>
      <c r="I30" s="12"/>
      <c r="J30" s="12"/>
      <c r="K30" s="12"/>
      <c r="L30" s="12"/>
      <c r="M30" s="12"/>
      <c r="N30" s="12"/>
      <c r="O30" s="12"/>
      <c r="P30" s="12"/>
      <c r="Q30" s="12"/>
      <c r="R30" s="12"/>
      <c r="S30" s="13"/>
      <c r="U30" s="90"/>
      <c r="V30" s="91"/>
      <c r="W30" s="11"/>
      <c r="X30" s="13"/>
      <c r="Y30" s="12"/>
      <c r="Z30" s="12"/>
      <c r="AA30" s="12"/>
      <c r="AB30" s="12"/>
      <c r="AC30" s="12"/>
      <c r="AD30" s="12"/>
      <c r="AE30" s="12"/>
      <c r="AF30" s="12"/>
      <c r="AG30" s="12"/>
      <c r="AH30" s="12"/>
      <c r="AI30" s="12"/>
      <c r="AJ30" s="12"/>
      <c r="AK30" s="12"/>
      <c r="AL30" s="12"/>
      <c r="AM30" s="13"/>
    </row>
    <row r="31" ht="12.75" customHeight="1">
      <c r="A31" s="87" t="s">
        <v>32</v>
      </c>
      <c r="B31" s="88"/>
      <c r="C31" s="89"/>
      <c r="D31" s="8"/>
      <c r="E31" s="7"/>
      <c r="F31" s="7"/>
      <c r="G31" s="7"/>
      <c r="H31" s="7"/>
      <c r="I31" s="7"/>
      <c r="J31" s="7"/>
      <c r="K31" s="7"/>
      <c r="L31" s="7"/>
      <c r="M31" s="7"/>
      <c r="N31" s="7"/>
      <c r="O31" s="7"/>
      <c r="P31" s="7"/>
      <c r="Q31" s="7"/>
      <c r="R31" s="7"/>
      <c r="S31" s="8"/>
      <c r="U31" s="87" t="s">
        <v>32</v>
      </c>
      <c r="V31" s="88"/>
      <c r="W31" s="89"/>
      <c r="X31" s="8"/>
      <c r="Y31" s="7"/>
      <c r="Z31" s="7"/>
      <c r="AA31" s="7"/>
      <c r="AB31" s="7"/>
      <c r="AC31" s="7"/>
      <c r="AD31" s="7"/>
      <c r="AE31" s="7"/>
      <c r="AF31" s="7"/>
      <c r="AG31" s="7"/>
      <c r="AH31" s="7"/>
      <c r="AI31" s="7"/>
      <c r="AJ31" s="7"/>
      <c r="AK31" s="7"/>
      <c r="AL31" s="7"/>
      <c r="AM31" s="8"/>
    </row>
    <row r="32" ht="12.75" customHeight="1">
      <c r="A32" s="90"/>
      <c r="B32" s="91"/>
      <c r="C32" s="11"/>
      <c r="D32" s="13"/>
      <c r="E32" s="12"/>
      <c r="F32" s="12"/>
      <c r="G32" s="12"/>
      <c r="H32" s="12"/>
      <c r="I32" s="12"/>
      <c r="J32" s="12"/>
      <c r="K32" s="12"/>
      <c r="L32" s="12"/>
      <c r="M32" s="12"/>
      <c r="N32" s="12"/>
      <c r="O32" s="12"/>
      <c r="P32" s="12"/>
      <c r="Q32" s="12"/>
      <c r="R32" s="12"/>
      <c r="S32" s="13"/>
      <c r="U32" s="90"/>
      <c r="V32" s="91"/>
      <c r="W32" s="11"/>
      <c r="X32" s="13"/>
      <c r="Y32" s="12"/>
      <c r="Z32" s="12"/>
      <c r="AA32" s="12"/>
      <c r="AB32" s="12"/>
      <c r="AC32" s="12"/>
      <c r="AD32" s="12"/>
      <c r="AE32" s="12"/>
      <c r="AF32" s="12"/>
      <c r="AG32" s="12"/>
      <c r="AH32" s="12"/>
      <c r="AI32" s="12"/>
      <c r="AJ32" s="12"/>
      <c r="AK32" s="12"/>
      <c r="AL32" s="12"/>
      <c r="AM32" s="13"/>
    </row>
    <row r="33" ht="12.75" customHeight="1">
      <c r="A33" s="87" t="s">
        <v>32</v>
      </c>
      <c r="B33" s="88"/>
      <c r="C33" s="89"/>
      <c r="D33" s="8"/>
      <c r="E33" s="7"/>
      <c r="F33" s="7"/>
      <c r="G33" s="7"/>
      <c r="H33" s="7"/>
      <c r="I33" s="7"/>
      <c r="J33" s="7"/>
      <c r="K33" s="7"/>
      <c r="L33" s="7"/>
      <c r="M33" s="7"/>
      <c r="N33" s="7"/>
      <c r="O33" s="7"/>
      <c r="P33" s="7"/>
      <c r="Q33" s="7"/>
      <c r="R33" s="7"/>
      <c r="S33" s="8"/>
      <c r="U33" s="87" t="s">
        <v>32</v>
      </c>
      <c r="V33" s="88"/>
      <c r="W33" s="89"/>
      <c r="X33" s="8"/>
      <c r="Y33" s="7"/>
      <c r="Z33" s="7"/>
      <c r="AA33" s="7"/>
      <c r="AB33" s="7"/>
      <c r="AC33" s="7"/>
      <c r="AD33" s="7"/>
      <c r="AE33" s="7"/>
      <c r="AF33" s="7"/>
      <c r="AG33" s="7"/>
      <c r="AH33" s="7"/>
      <c r="AI33" s="7"/>
      <c r="AJ33" s="7"/>
      <c r="AK33" s="7"/>
      <c r="AL33" s="7"/>
      <c r="AM33" s="8"/>
    </row>
    <row r="34" ht="12.75" customHeight="1">
      <c r="A34" s="90"/>
      <c r="B34" s="91"/>
      <c r="C34" s="11"/>
      <c r="D34" s="13"/>
      <c r="E34" s="12"/>
      <c r="F34" s="12"/>
      <c r="G34" s="12"/>
      <c r="H34" s="12"/>
      <c r="I34" s="12"/>
      <c r="J34" s="12"/>
      <c r="K34" s="12"/>
      <c r="L34" s="12"/>
      <c r="M34" s="12"/>
      <c r="N34" s="12"/>
      <c r="O34" s="12"/>
      <c r="P34" s="12"/>
      <c r="Q34" s="12"/>
      <c r="R34" s="12"/>
      <c r="S34" s="13"/>
      <c r="U34" s="90"/>
      <c r="V34" s="91"/>
      <c r="W34" s="11"/>
      <c r="X34" s="13"/>
      <c r="Y34" s="12"/>
      <c r="Z34" s="12"/>
      <c r="AA34" s="12"/>
      <c r="AB34" s="12"/>
      <c r="AC34" s="12"/>
      <c r="AD34" s="12"/>
      <c r="AE34" s="12"/>
      <c r="AF34" s="12"/>
      <c r="AG34" s="12"/>
      <c r="AH34" s="12"/>
      <c r="AI34" s="12"/>
      <c r="AJ34" s="12"/>
      <c r="AK34" s="12"/>
      <c r="AL34" s="12"/>
      <c r="AM34" s="13"/>
    </row>
    <row r="35" ht="12.75" customHeight="1">
      <c r="A35" s="87" t="s">
        <v>32</v>
      </c>
      <c r="B35" s="88"/>
      <c r="C35" s="89"/>
      <c r="D35" s="8"/>
      <c r="E35" s="7"/>
      <c r="F35" s="7"/>
      <c r="G35" s="7"/>
      <c r="H35" s="7"/>
      <c r="I35" s="7"/>
      <c r="J35" s="7"/>
      <c r="K35" s="7"/>
      <c r="L35" s="7"/>
      <c r="M35" s="7"/>
      <c r="N35" s="7"/>
      <c r="O35" s="7"/>
      <c r="P35" s="7"/>
      <c r="Q35" s="7"/>
      <c r="R35" s="7"/>
      <c r="S35" s="8"/>
      <c r="U35" s="87" t="s">
        <v>32</v>
      </c>
      <c r="V35" s="88"/>
      <c r="W35" s="89"/>
      <c r="X35" s="8"/>
      <c r="Y35" s="7"/>
      <c r="Z35" s="7"/>
      <c r="AA35" s="7"/>
      <c r="AB35" s="7"/>
      <c r="AC35" s="7"/>
      <c r="AD35" s="7"/>
      <c r="AE35" s="7"/>
      <c r="AF35" s="7"/>
      <c r="AG35" s="7"/>
      <c r="AH35" s="7"/>
      <c r="AI35" s="7"/>
      <c r="AJ35" s="7"/>
      <c r="AK35" s="7"/>
      <c r="AL35" s="7"/>
      <c r="AM35" s="8"/>
    </row>
    <row r="36" ht="12.75" customHeight="1">
      <c r="A36" s="90"/>
      <c r="B36" s="91"/>
      <c r="C36" s="11"/>
      <c r="D36" s="13"/>
      <c r="E36" s="12"/>
      <c r="F36" s="12"/>
      <c r="G36" s="12"/>
      <c r="H36" s="12"/>
      <c r="I36" s="12"/>
      <c r="J36" s="12"/>
      <c r="K36" s="12"/>
      <c r="L36" s="12"/>
      <c r="M36" s="12"/>
      <c r="N36" s="12"/>
      <c r="O36" s="12"/>
      <c r="P36" s="12"/>
      <c r="Q36" s="12"/>
      <c r="R36" s="12"/>
      <c r="S36" s="13"/>
      <c r="U36" s="90"/>
      <c r="V36" s="91"/>
      <c r="W36" s="11"/>
      <c r="X36" s="13"/>
      <c r="Y36" s="12"/>
      <c r="Z36" s="12"/>
      <c r="AA36" s="12"/>
      <c r="AB36" s="12"/>
      <c r="AC36" s="12"/>
      <c r="AD36" s="12"/>
      <c r="AE36" s="12"/>
      <c r="AF36" s="12"/>
      <c r="AG36" s="12"/>
      <c r="AH36" s="12"/>
      <c r="AI36" s="12"/>
      <c r="AJ36" s="12"/>
      <c r="AK36" s="12"/>
      <c r="AL36" s="12"/>
      <c r="AM36" s="13"/>
    </row>
    <row r="37" ht="12.75" customHeight="1">
      <c r="A37" s="87" t="s">
        <v>32</v>
      </c>
      <c r="B37" s="88"/>
      <c r="C37" s="89"/>
      <c r="D37" s="8"/>
      <c r="E37" s="7"/>
      <c r="F37" s="7"/>
      <c r="G37" s="7"/>
      <c r="H37" s="7"/>
      <c r="I37" s="7"/>
      <c r="J37" s="7"/>
      <c r="K37" s="7"/>
      <c r="L37" s="7"/>
      <c r="M37" s="7"/>
      <c r="N37" s="7"/>
      <c r="O37" s="7"/>
      <c r="P37" s="7"/>
      <c r="Q37" s="7"/>
      <c r="R37" s="7"/>
      <c r="S37" s="8"/>
      <c r="U37" s="87" t="s">
        <v>32</v>
      </c>
      <c r="V37" s="88"/>
      <c r="W37" s="89"/>
      <c r="X37" s="8"/>
      <c r="Y37" s="7"/>
      <c r="Z37" s="7"/>
      <c r="AA37" s="7"/>
      <c r="AB37" s="7"/>
      <c r="AC37" s="7"/>
      <c r="AD37" s="7"/>
      <c r="AE37" s="7"/>
      <c r="AF37" s="7"/>
      <c r="AG37" s="7"/>
      <c r="AH37" s="7"/>
      <c r="AI37" s="7"/>
      <c r="AJ37" s="7"/>
      <c r="AK37" s="7"/>
      <c r="AL37" s="7"/>
      <c r="AM37" s="8"/>
    </row>
    <row r="38" ht="12.75" customHeight="1">
      <c r="A38" s="52"/>
      <c r="B38" s="54"/>
      <c r="C38" s="11"/>
      <c r="D38" s="13"/>
      <c r="E38" s="12"/>
      <c r="F38" s="12"/>
      <c r="G38" s="12"/>
      <c r="H38" s="12"/>
      <c r="I38" s="12"/>
      <c r="J38" s="12"/>
      <c r="K38" s="12"/>
      <c r="L38" s="12"/>
      <c r="M38" s="12"/>
      <c r="N38" s="12"/>
      <c r="O38" s="12"/>
      <c r="P38" s="12"/>
      <c r="Q38" s="12"/>
      <c r="R38" s="12"/>
      <c r="S38" s="13"/>
      <c r="U38" s="52"/>
      <c r="V38" s="54"/>
      <c r="W38" s="11"/>
      <c r="X38" s="13"/>
      <c r="Y38" s="12"/>
      <c r="Z38" s="12"/>
      <c r="AA38" s="12"/>
      <c r="AB38" s="12"/>
      <c r="AC38" s="12"/>
      <c r="AD38" s="12"/>
      <c r="AE38" s="12"/>
      <c r="AF38" s="12"/>
      <c r="AG38" s="12"/>
      <c r="AH38" s="12"/>
      <c r="AI38" s="12"/>
      <c r="AJ38" s="12"/>
      <c r="AK38" s="12"/>
      <c r="AL38" s="12"/>
      <c r="AM38" s="13"/>
    </row>
    <row r="39" ht="12.75" customHeight="1"/>
    <row r="40" ht="12.75" customHeight="1">
      <c r="A40" s="3" t="s">
        <v>51</v>
      </c>
      <c r="U40" s="3" t="s">
        <v>51</v>
      </c>
    </row>
    <row r="41" ht="12.75" customHeight="1">
      <c r="A41" s="87" t="s">
        <v>32</v>
      </c>
      <c r="B41" s="88"/>
      <c r="C41" s="89"/>
      <c r="D41" s="8"/>
      <c r="E41" s="7"/>
      <c r="F41" s="7"/>
      <c r="G41" s="7"/>
      <c r="H41" s="7"/>
      <c r="I41" s="7"/>
      <c r="J41" s="7"/>
      <c r="K41" s="7"/>
      <c r="L41" s="7"/>
      <c r="M41" s="7"/>
      <c r="N41" s="7"/>
      <c r="O41" s="7"/>
      <c r="P41" s="7"/>
      <c r="Q41" s="7"/>
      <c r="R41" s="7"/>
      <c r="S41" s="8"/>
      <c r="U41" s="87" t="s">
        <v>32</v>
      </c>
      <c r="V41" s="88"/>
      <c r="W41" s="89"/>
      <c r="X41" s="8"/>
      <c r="Y41" s="7"/>
      <c r="Z41" s="7"/>
      <c r="AA41" s="7"/>
      <c r="AB41" s="7"/>
      <c r="AC41" s="7"/>
      <c r="AD41" s="7"/>
      <c r="AE41" s="7"/>
      <c r="AF41" s="7"/>
      <c r="AG41" s="7"/>
      <c r="AH41" s="7"/>
      <c r="AI41" s="7"/>
      <c r="AJ41" s="7"/>
      <c r="AK41" s="7"/>
      <c r="AL41" s="7"/>
      <c r="AM41" s="8"/>
    </row>
    <row r="42" ht="12.75" customHeight="1">
      <c r="A42" s="90"/>
      <c r="B42" s="91"/>
      <c r="C42" s="11"/>
      <c r="D42" s="13"/>
      <c r="E42" s="12"/>
      <c r="F42" s="12"/>
      <c r="G42" s="12"/>
      <c r="H42" s="12"/>
      <c r="I42" s="12"/>
      <c r="J42" s="12"/>
      <c r="K42" s="12"/>
      <c r="L42" s="12"/>
      <c r="M42" s="12"/>
      <c r="N42" s="12"/>
      <c r="O42" s="12"/>
      <c r="P42" s="12"/>
      <c r="Q42" s="12"/>
      <c r="R42" s="12"/>
      <c r="S42" s="13"/>
      <c r="U42" s="90"/>
      <c r="V42" s="91"/>
      <c r="W42" s="11"/>
      <c r="X42" s="13"/>
      <c r="Y42" s="12"/>
      <c r="Z42" s="12"/>
      <c r="AA42" s="12"/>
      <c r="AB42" s="12"/>
      <c r="AC42" s="12"/>
      <c r="AD42" s="12"/>
      <c r="AE42" s="12"/>
      <c r="AF42" s="12"/>
      <c r="AG42" s="12"/>
      <c r="AH42" s="12"/>
      <c r="AI42" s="12"/>
      <c r="AJ42" s="12"/>
      <c r="AK42" s="12"/>
      <c r="AL42" s="12"/>
      <c r="AM42" s="13"/>
    </row>
    <row r="43" ht="12.75" customHeight="1">
      <c r="A43" s="87" t="s">
        <v>32</v>
      </c>
      <c r="B43" s="88"/>
      <c r="C43" s="89"/>
      <c r="D43" s="8"/>
      <c r="E43" s="7"/>
      <c r="F43" s="7"/>
      <c r="G43" s="7"/>
      <c r="H43" s="7"/>
      <c r="I43" s="7"/>
      <c r="J43" s="7"/>
      <c r="K43" s="7"/>
      <c r="L43" s="7"/>
      <c r="M43" s="7"/>
      <c r="N43" s="7"/>
      <c r="O43" s="7"/>
      <c r="P43" s="7"/>
      <c r="Q43" s="7"/>
      <c r="R43" s="7"/>
      <c r="S43" s="8"/>
      <c r="U43" s="87" t="s">
        <v>32</v>
      </c>
      <c r="V43" s="88"/>
      <c r="W43" s="89"/>
      <c r="X43" s="8"/>
      <c r="Y43" s="7"/>
      <c r="Z43" s="7"/>
      <c r="AA43" s="7"/>
      <c r="AB43" s="7"/>
      <c r="AC43" s="7"/>
      <c r="AD43" s="7"/>
      <c r="AE43" s="7"/>
      <c r="AF43" s="7"/>
      <c r="AG43" s="7"/>
      <c r="AH43" s="7"/>
      <c r="AI43" s="7"/>
      <c r="AJ43" s="7"/>
      <c r="AK43" s="7"/>
      <c r="AL43" s="7"/>
      <c r="AM43" s="8"/>
    </row>
    <row r="44" ht="12.75" customHeight="1">
      <c r="A44" s="90"/>
      <c r="B44" s="91"/>
      <c r="C44" s="11"/>
      <c r="D44" s="13"/>
      <c r="E44" s="12"/>
      <c r="F44" s="12"/>
      <c r="G44" s="12"/>
      <c r="H44" s="12"/>
      <c r="I44" s="12"/>
      <c r="J44" s="12"/>
      <c r="K44" s="12"/>
      <c r="L44" s="12"/>
      <c r="M44" s="12"/>
      <c r="N44" s="12"/>
      <c r="O44" s="12"/>
      <c r="P44" s="12"/>
      <c r="Q44" s="12"/>
      <c r="R44" s="12"/>
      <c r="S44" s="13"/>
      <c r="U44" s="90"/>
      <c r="V44" s="91"/>
      <c r="W44" s="11"/>
      <c r="X44" s="13"/>
      <c r="Y44" s="12"/>
      <c r="Z44" s="12"/>
      <c r="AA44" s="12"/>
      <c r="AB44" s="12"/>
      <c r="AC44" s="12"/>
      <c r="AD44" s="12"/>
      <c r="AE44" s="12"/>
      <c r="AF44" s="12"/>
      <c r="AG44" s="12"/>
      <c r="AH44" s="12"/>
      <c r="AI44" s="12"/>
      <c r="AJ44" s="12"/>
      <c r="AK44" s="12"/>
      <c r="AL44" s="12"/>
      <c r="AM44" s="13"/>
    </row>
    <row r="45" ht="12.75" customHeight="1">
      <c r="A45" s="87" t="s">
        <v>32</v>
      </c>
      <c r="B45" s="88"/>
      <c r="C45" s="89"/>
      <c r="D45" s="8"/>
      <c r="E45" s="7"/>
      <c r="F45" s="7"/>
      <c r="G45" s="7"/>
      <c r="H45" s="7"/>
      <c r="I45" s="7"/>
      <c r="J45" s="7"/>
      <c r="K45" s="7"/>
      <c r="L45" s="7"/>
      <c r="M45" s="7"/>
      <c r="N45" s="7"/>
      <c r="O45" s="7"/>
      <c r="P45" s="7"/>
      <c r="Q45" s="7"/>
      <c r="R45" s="7"/>
      <c r="S45" s="8"/>
      <c r="U45" s="87" t="s">
        <v>32</v>
      </c>
      <c r="V45" s="88"/>
      <c r="W45" s="89"/>
      <c r="X45" s="8"/>
      <c r="Y45" s="7"/>
      <c r="Z45" s="7"/>
      <c r="AA45" s="7"/>
      <c r="AB45" s="7"/>
      <c r="AC45" s="7"/>
      <c r="AD45" s="7"/>
      <c r="AE45" s="7"/>
      <c r="AF45" s="7"/>
      <c r="AG45" s="7"/>
      <c r="AH45" s="7"/>
      <c r="AI45" s="7"/>
      <c r="AJ45" s="7"/>
      <c r="AK45" s="7"/>
      <c r="AL45" s="7"/>
      <c r="AM45" s="8"/>
    </row>
    <row r="46" ht="12.75" customHeight="1">
      <c r="A46" s="90"/>
      <c r="B46" s="91"/>
      <c r="C46" s="11"/>
      <c r="D46" s="13"/>
      <c r="E46" s="12"/>
      <c r="F46" s="12"/>
      <c r="G46" s="12"/>
      <c r="H46" s="12"/>
      <c r="I46" s="12"/>
      <c r="J46" s="12"/>
      <c r="K46" s="12"/>
      <c r="L46" s="12"/>
      <c r="M46" s="12"/>
      <c r="N46" s="12"/>
      <c r="O46" s="12"/>
      <c r="P46" s="12"/>
      <c r="Q46" s="12"/>
      <c r="R46" s="12"/>
      <c r="S46" s="13"/>
      <c r="U46" s="90"/>
      <c r="V46" s="91"/>
      <c r="W46" s="11"/>
      <c r="X46" s="13"/>
      <c r="Y46" s="12"/>
      <c r="Z46" s="12"/>
      <c r="AA46" s="12"/>
      <c r="AB46" s="12"/>
      <c r="AC46" s="12"/>
      <c r="AD46" s="12"/>
      <c r="AE46" s="12"/>
      <c r="AF46" s="12"/>
      <c r="AG46" s="12"/>
      <c r="AH46" s="12"/>
      <c r="AI46" s="12"/>
      <c r="AJ46" s="12"/>
      <c r="AK46" s="12"/>
      <c r="AL46" s="12"/>
      <c r="AM46" s="13"/>
    </row>
    <row r="47" ht="12.75" customHeight="1">
      <c r="A47" s="87" t="s">
        <v>32</v>
      </c>
      <c r="B47" s="88"/>
      <c r="C47" s="89"/>
      <c r="D47" s="8"/>
      <c r="E47" s="7"/>
      <c r="F47" s="7"/>
      <c r="G47" s="7"/>
      <c r="H47" s="7"/>
      <c r="I47" s="7"/>
      <c r="J47" s="7"/>
      <c r="K47" s="7"/>
      <c r="L47" s="7"/>
      <c r="M47" s="7"/>
      <c r="N47" s="7"/>
      <c r="O47" s="7"/>
      <c r="P47" s="7"/>
      <c r="Q47" s="7"/>
      <c r="R47" s="7"/>
      <c r="S47" s="8"/>
      <c r="U47" s="87" t="s">
        <v>32</v>
      </c>
      <c r="V47" s="88"/>
      <c r="W47" s="89"/>
      <c r="X47" s="8"/>
      <c r="Y47" s="7"/>
      <c r="Z47" s="7"/>
      <c r="AA47" s="7"/>
      <c r="AB47" s="7"/>
      <c r="AC47" s="7"/>
      <c r="AD47" s="7"/>
      <c r="AE47" s="7"/>
      <c r="AF47" s="7"/>
      <c r="AG47" s="7"/>
      <c r="AH47" s="7"/>
      <c r="AI47" s="7"/>
      <c r="AJ47" s="7"/>
      <c r="AK47" s="7"/>
      <c r="AL47" s="7"/>
      <c r="AM47" s="8"/>
    </row>
    <row r="48" ht="12.75" customHeight="1">
      <c r="A48" s="90"/>
      <c r="B48" s="91"/>
      <c r="C48" s="11"/>
      <c r="D48" s="13"/>
      <c r="E48" s="12"/>
      <c r="F48" s="12"/>
      <c r="G48" s="12"/>
      <c r="H48" s="12"/>
      <c r="I48" s="12"/>
      <c r="J48" s="12"/>
      <c r="K48" s="12"/>
      <c r="L48" s="12"/>
      <c r="M48" s="12"/>
      <c r="N48" s="12"/>
      <c r="O48" s="12"/>
      <c r="P48" s="12"/>
      <c r="Q48" s="12"/>
      <c r="R48" s="12"/>
      <c r="S48" s="13"/>
      <c r="U48" s="90"/>
      <c r="V48" s="91"/>
      <c r="W48" s="11"/>
      <c r="X48" s="13"/>
      <c r="Y48" s="12"/>
      <c r="Z48" s="12"/>
      <c r="AA48" s="12"/>
      <c r="AB48" s="12"/>
      <c r="AC48" s="12"/>
      <c r="AD48" s="12"/>
      <c r="AE48" s="12"/>
      <c r="AF48" s="12"/>
      <c r="AG48" s="12"/>
      <c r="AH48" s="12"/>
      <c r="AI48" s="12"/>
      <c r="AJ48" s="12"/>
      <c r="AK48" s="12"/>
      <c r="AL48" s="12"/>
      <c r="AM48" s="13"/>
    </row>
    <row r="49" ht="12.75" customHeight="1">
      <c r="A49" s="87" t="s">
        <v>32</v>
      </c>
      <c r="B49" s="88"/>
      <c r="C49" s="89"/>
      <c r="D49" s="8"/>
      <c r="E49" s="7"/>
      <c r="F49" s="7"/>
      <c r="G49" s="7"/>
      <c r="H49" s="7"/>
      <c r="I49" s="7"/>
      <c r="J49" s="7"/>
      <c r="K49" s="7"/>
      <c r="L49" s="7"/>
      <c r="M49" s="7"/>
      <c r="N49" s="7"/>
      <c r="O49" s="7"/>
      <c r="P49" s="7"/>
      <c r="Q49" s="7"/>
      <c r="R49" s="7"/>
      <c r="S49" s="8"/>
      <c r="U49" s="87" t="s">
        <v>32</v>
      </c>
      <c r="V49" s="88"/>
      <c r="W49" s="89"/>
      <c r="X49" s="8"/>
      <c r="Y49" s="7"/>
      <c r="Z49" s="7"/>
      <c r="AA49" s="7"/>
      <c r="AB49" s="7"/>
      <c r="AC49" s="7"/>
      <c r="AD49" s="7"/>
      <c r="AE49" s="7"/>
      <c r="AF49" s="7"/>
      <c r="AG49" s="7"/>
      <c r="AH49" s="7"/>
      <c r="AI49" s="7"/>
      <c r="AJ49" s="7"/>
      <c r="AK49" s="7"/>
      <c r="AL49" s="7"/>
      <c r="AM49" s="8"/>
    </row>
    <row r="50" ht="12.75" customHeight="1">
      <c r="A50" s="90"/>
      <c r="B50" s="91"/>
      <c r="C50" s="11"/>
      <c r="D50" s="13"/>
      <c r="E50" s="12"/>
      <c r="F50" s="12"/>
      <c r="G50" s="12"/>
      <c r="H50" s="12"/>
      <c r="I50" s="12"/>
      <c r="J50" s="12"/>
      <c r="K50" s="12"/>
      <c r="L50" s="12"/>
      <c r="M50" s="12"/>
      <c r="N50" s="12"/>
      <c r="O50" s="12"/>
      <c r="P50" s="12"/>
      <c r="Q50" s="12"/>
      <c r="R50" s="12"/>
      <c r="S50" s="13"/>
      <c r="U50" s="90"/>
      <c r="V50" s="91"/>
      <c r="W50" s="11"/>
      <c r="X50" s="13"/>
      <c r="Y50" s="12"/>
      <c r="Z50" s="12"/>
      <c r="AA50" s="12"/>
      <c r="AB50" s="12"/>
      <c r="AC50" s="12"/>
      <c r="AD50" s="12"/>
      <c r="AE50" s="12"/>
      <c r="AF50" s="12"/>
      <c r="AG50" s="12"/>
      <c r="AH50" s="12"/>
      <c r="AI50" s="12"/>
      <c r="AJ50" s="12"/>
      <c r="AK50" s="12"/>
      <c r="AL50" s="12"/>
      <c r="AM50" s="13"/>
    </row>
    <row r="51" ht="12.75" customHeight="1">
      <c r="A51" s="87" t="s">
        <v>32</v>
      </c>
      <c r="B51" s="88"/>
      <c r="C51" s="89"/>
      <c r="D51" s="8"/>
      <c r="E51" s="7"/>
      <c r="F51" s="7"/>
      <c r="G51" s="7"/>
      <c r="H51" s="7"/>
      <c r="I51" s="7"/>
      <c r="J51" s="7"/>
      <c r="K51" s="7"/>
      <c r="L51" s="7"/>
      <c r="M51" s="7"/>
      <c r="N51" s="7"/>
      <c r="O51" s="7"/>
      <c r="P51" s="7"/>
      <c r="Q51" s="7"/>
      <c r="R51" s="7"/>
      <c r="S51" s="8"/>
      <c r="U51" s="87" t="s">
        <v>32</v>
      </c>
      <c r="V51" s="88"/>
      <c r="W51" s="89"/>
      <c r="X51" s="8"/>
      <c r="Y51" s="7"/>
      <c r="Z51" s="7"/>
      <c r="AA51" s="7"/>
      <c r="AB51" s="7"/>
      <c r="AC51" s="7"/>
      <c r="AD51" s="7"/>
      <c r="AE51" s="7"/>
      <c r="AF51" s="7"/>
      <c r="AG51" s="7"/>
      <c r="AH51" s="7"/>
      <c r="AI51" s="7"/>
      <c r="AJ51" s="7"/>
      <c r="AK51" s="7"/>
      <c r="AL51" s="7"/>
      <c r="AM51" s="8"/>
    </row>
    <row r="52" ht="12.75" customHeight="1">
      <c r="A52" s="90"/>
      <c r="B52" s="91"/>
      <c r="C52" s="11"/>
      <c r="D52" s="13"/>
      <c r="E52" s="12"/>
      <c r="F52" s="12"/>
      <c r="G52" s="12"/>
      <c r="H52" s="12"/>
      <c r="I52" s="12"/>
      <c r="J52" s="12"/>
      <c r="K52" s="12"/>
      <c r="L52" s="12"/>
      <c r="M52" s="12"/>
      <c r="N52" s="12"/>
      <c r="O52" s="12"/>
      <c r="P52" s="12"/>
      <c r="Q52" s="12"/>
      <c r="R52" s="12"/>
      <c r="S52" s="13"/>
      <c r="U52" s="90"/>
      <c r="V52" s="91"/>
      <c r="W52" s="11"/>
      <c r="X52" s="13"/>
      <c r="Y52" s="12"/>
      <c r="Z52" s="12"/>
      <c r="AA52" s="12"/>
      <c r="AB52" s="12"/>
      <c r="AC52" s="12"/>
      <c r="AD52" s="12"/>
      <c r="AE52" s="12"/>
      <c r="AF52" s="12"/>
      <c r="AG52" s="12"/>
      <c r="AH52" s="12"/>
      <c r="AI52" s="12"/>
      <c r="AJ52" s="12"/>
      <c r="AK52" s="12"/>
      <c r="AL52" s="12"/>
      <c r="AM52" s="13"/>
    </row>
    <row r="53" ht="12.75" customHeight="1">
      <c r="A53" s="87" t="s">
        <v>32</v>
      </c>
      <c r="B53" s="88"/>
      <c r="C53" s="89"/>
      <c r="D53" s="8"/>
      <c r="E53" s="7"/>
      <c r="F53" s="7"/>
      <c r="G53" s="7"/>
      <c r="H53" s="7"/>
      <c r="I53" s="7"/>
      <c r="J53" s="7"/>
      <c r="K53" s="7"/>
      <c r="L53" s="7"/>
      <c r="M53" s="7"/>
      <c r="N53" s="7"/>
      <c r="O53" s="7"/>
      <c r="P53" s="7"/>
      <c r="Q53" s="7"/>
      <c r="R53" s="7"/>
      <c r="S53" s="8"/>
      <c r="U53" s="87" t="s">
        <v>32</v>
      </c>
      <c r="V53" s="88"/>
      <c r="W53" s="89"/>
      <c r="X53" s="8"/>
      <c r="Y53" s="7"/>
      <c r="Z53" s="7"/>
      <c r="AA53" s="7"/>
      <c r="AB53" s="7"/>
      <c r="AC53" s="7"/>
      <c r="AD53" s="7"/>
      <c r="AE53" s="7"/>
      <c r="AF53" s="7"/>
      <c r="AG53" s="7"/>
      <c r="AH53" s="7"/>
      <c r="AI53" s="7"/>
      <c r="AJ53" s="7"/>
      <c r="AK53" s="7"/>
      <c r="AL53" s="7"/>
      <c r="AM53" s="8"/>
    </row>
    <row r="54" ht="12.75" customHeight="1">
      <c r="A54" s="90"/>
      <c r="B54" s="91"/>
      <c r="C54" s="11"/>
      <c r="D54" s="13"/>
      <c r="E54" s="12"/>
      <c r="F54" s="12"/>
      <c r="G54" s="12"/>
      <c r="H54" s="12"/>
      <c r="I54" s="12"/>
      <c r="J54" s="12"/>
      <c r="K54" s="12"/>
      <c r="L54" s="12"/>
      <c r="M54" s="12"/>
      <c r="N54" s="12"/>
      <c r="O54" s="12"/>
      <c r="P54" s="12"/>
      <c r="Q54" s="12"/>
      <c r="R54" s="12"/>
      <c r="S54" s="13"/>
      <c r="U54" s="90"/>
      <c r="V54" s="91"/>
      <c r="W54" s="11"/>
      <c r="X54" s="13"/>
      <c r="Y54" s="12"/>
      <c r="Z54" s="12"/>
      <c r="AA54" s="12"/>
      <c r="AB54" s="12"/>
      <c r="AC54" s="12"/>
      <c r="AD54" s="12"/>
      <c r="AE54" s="12"/>
      <c r="AF54" s="12"/>
      <c r="AG54" s="12"/>
      <c r="AH54" s="12"/>
      <c r="AI54" s="12"/>
      <c r="AJ54" s="12"/>
      <c r="AK54" s="12"/>
      <c r="AL54" s="12"/>
      <c r="AM54" s="13"/>
    </row>
    <row r="55" ht="12.75" customHeight="1">
      <c r="A55" s="87" t="s">
        <v>32</v>
      </c>
      <c r="B55" s="88"/>
      <c r="C55" s="89"/>
      <c r="D55" s="8"/>
      <c r="E55" s="7"/>
      <c r="F55" s="7"/>
      <c r="G55" s="7"/>
      <c r="H55" s="7"/>
      <c r="I55" s="7"/>
      <c r="J55" s="7"/>
      <c r="K55" s="7"/>
      <c r="L55" s="7"/>
      <c r="M55" s="7"/>
      <c r="N55" s="7"/>
      <c r="O55" s="7"/>
      <c r="P55" s="7"/>
      <c r="Q55" s="7"/>
      <c r="R55" s="7"/>
      <c r="S55" s="8"/>
      <c r="U55" s="87" t="s">
        <v>32</v>
      </c>
      <c r="V55" s="88"/>
      <c r="W55" s="89"/>
      <c r="X55" s="8"/>
      <c r="Y55" s="7"/>
      <c r="Z55" s="7"/>
      <c r="AA55" s="7"/>
      <c r="AB55" s="7"/>
      <c r="AC55" s="7"/>
      <c r="AD55" s="7"/>
      <c r="AE55" s="7"/>
      <c r="AF55" s="7"/>
      <c r="AG55" s="7"/>
      <c r="AH55" s="7"/>
      <c r="AI55" s="7"/>
      <c r="AJ55" s="7"/>
      <c r="AK55" s="7"/>
      <c r="AL55" s="7"/>
      <c r="AM55" s="8"/>
    </row>
    <row r="56" ht="12.75" customHeight="1">
      <c r="A56" s="90"/>
      <c r="B56" s="91"/>
      <c r="C56" s="11"/>
      <c r="D56" s="13"/>
      <c r="E56" s="12"/>
      <c r="F56" s="12"/>
      <c r="G56" s="12"/>
      <c r="H56" s="12"/>
      <c r="I56" s="12"/>
      <c r="J56" s="12"/>
      <c r="K56" s="12"/>
      <c r="L56" s="12"/>
      <c r="M56" s="12"/>
      <c r="N56" s="12"/>
      <c r="O56" s="12"/>
      <c r="P56" s="12"/>
      <c r="Q56" s="12"/>
      <c r="R56" s="12"/>
      <c r="S56" s="13"/>
      <c r="U56" s="90"/>
      <c r="V56" s="91"/>
      <c r="W56" s="11"/>
      <c r="X56" s="13"/>
      <c r="Y56" s="12"/>
      <c r="Z56" s="12"/>
      <c r="AA56" s="12"/>
      <c r="AB56" s="12"/>
      <c r="AC56" s="12"/>
      <c r="AD56" s="12"/>
      <c r="AE56" s="12"/>
      <c r="AF56" s="12"/>
      <c r="AG56" s="12"/>
      <c r="AH56" s="12"/>
      <c r="AI56" s="12"/>
      <c r="AJ56" s="12"/>
      <c r="AK56" s="12"/>
      <c r="AL56" s="12"/>
      <c r="AM56" s="13"/>
    </row>
    <row r="57" ht="12.75" customHeight="1">
      <c r="A57" s="87" t="s">
        <v>32</v>
      </c>
      <c r="B57" s="88"/>
      <c r="C57" s="89"/>
      <c r="D57" s="8"/>
      <c r="E57" s="7"/>
      <c r="F57" s="7"/>
      <c r="G57" s="7"/>
      <c r="H57" s="7"/>
      <c r="I57" s="7"/>
      <c r="J57" s="7"/>
      <c r="K57" s="7"/>
      <c r="L57" s="7"/>
      <c r="M57" s="7"/>
      <c r="N57" s="7"/>
      <c r="O57" s="7"/>
      <c r="P57" s="7"/>
      <c r="Q57" s="7"/>
      <c r="R57" s="7"/>
      <c r="S57" s="8"/>
      <c r="U57" s="87" t="s">
        <v>32</v>
      </c>
      <c r="V57" s="88"/>
      <c r="W57" s="89"/>
      <c r="X57" s="8"/>
      <c r="Y57" s="7"/>
      <c r="Z57" s="7"/>
      <c r="AA57" s="7"/>
      <c r="AB57" s="7"/>
      <c r="AC57" s="7"/>
      <c r="AD57" s="7"/>
      <c r="AE57" s="7"/>
      <c r="AF57" s="7"/>
      <c r="AG57" s="7"/>
      <c r="AH57" s="7"/>
      <c r="AI57" s="7"/>
      <c r="AJ57" s="7"/>
      <c r="AK57" s="7"/>
      <c r="AL57" s="7"/>
      <c r="AM57" s="8"/>
    </row>
    <row r="58" ht="12.75" customHeight="1">
      <c r="A58" s="90"/>
      <c r="B58" s="91"/>
      <c r="C58" s="11"/>
      <c r="D58" s="13"/>
      <c r="E58" s="12"/>
      <c r="F58" s="12"/>
      <c r="G58" s="12"/>
      <c r="H58" s="12"/>
      <c r="I58" s="12"/>
      <c r="J58" s="12"/>
      <c r="K58" s="12"/>
      <c r="L58" s="12"/>
      <c r="M58" s="12"/>
      <c r="N58" s="12"/>
      <c r="O58" s="12"/>
      <c r="P58" s="12"/>
      <c r="Q58" s="12"/>
      <c r="R58" s="12"/>
      <c r="S58" s="13"/>
      <c r="U58" s="90"/>
      <c r="V58" s="91"/>
      <c r="W58" s="11"/>
      <c r="X58" s="13"/>
      <c r="Y58" s="12"/>
      <c r="Z58" s="12"/>
      <c r="AA58" s="12"/>
      <c r="AB58" s="12"/>
      <c r="AC58" s="12"/>
      <c r="AD58" s="12"/>
      <c r="AE58" s="12"/>
      <c r="AF58" s="12"/>
      <c r="AG58" s="12"/>
      <c r="AH58" s="12"/>
      <c r="AI58" s="12"/>
      <c r="AJ58" s="12"/>
      <c r="AK58" s="12"/>
      <c r="AL58" s="12"/>
      <c r="AM58" s="13"/>
    </row>
    <row r="59" ht="12.75" customHeight="1">
      <c r="A59" s="87" t="s">
        <v>32</v>
      </c>
      <c r="B59" s="88"/>
      <c r="C59" s="89"/>
      <c r="D59" s="8"/>
      <c r="E59" s="7"/>
      <c r="F59" s="7"/>
      <c r="G59" s="7"/>
      <c r="H59" s="7"/>
      <c r="I59" s="7"/>
      <c r="J59" s="7"/>
      <c r="K59" s="7"/>
      <c r="L59" s="7"/>
      <c r="M59" s="7"/>
      <c r="N59" s="7"/>
      <c r="O59" s="7"/>
      <c r="P59" s="7"/>
      <c r="Q59" s="7"/>
      <c r="R59" s="7"/>
      <c r="S59" s="8"/>
      <c r="U59" s="87" t="s">
        <v>32</v>
      </c>
      <c r="V59" s="88"/>
      <c r="W59" s="89"/>
      <c r="X59" s="8"/>
      <c r="Y59" s="7"/>
      <c r="Z59" s="7"/>
      <c r="AA59" s="7"/>
      <c r="AB59" s="7"/>
      <c r="AC59" s="7"/>
      <c r="AD59" s="7"/>
      <c r="AE59" s="7"/>
      <c r="AF59" s="7"/>
      <c r="AG59" s="7"/>
      <c r="AH59" s="7"/>
      <c r="AI59" s="7"/>
      <c r="AJ59" s="7"/>
      <c r="AK59" s="7"/>
      <c r="AL59" s="7"/>
      <c r="AM59" s="8"/>
    </row>
    <row r="60" ht="12.75" customHeight="1">
      <c r="A60" s="90"/>
      <c r="B60" s="91"/>
      <c r="C60" s="11"/>
      <c r="D60" s="13"/>
      <c r="E60" s="12"/>
      <c r="F60" s="12"/>
      <c r="G60" s="12"/>
      <c r="H60" s="12"/>
      <c r="I60" s="12"/>
      <c r="J60" s="12"/>
      <c r="K60" s="12"/>
      <c r="L60" s="12"/>
      <c r="M60" s="12"/>
      <c r="N60" s="12"/>
      <c r="O60" s="12"/>
      <c r="P60" s="12"/>
      <c r="Q60" s="12"/>
      <c r="R60" s="12"/>
      <c r="S60" s="13"/>
      <c r="U60" s="90"/>
      <c r="V60" s="91"/>
      <c r="W60" s="11"/>
      <c r="X60" s="13"/>
      <c r="Y60" s="12"/>
      <c r="Z60" s="12"/>
      <c r="AA60" s="12"/>
      <c r="AB60" s="12"/>
      <c r="AC60" s="12"/>
      <c r="AD60" s="12"/>
      <c r="AE60" s="12"/>
      <c r="AF60" s="12"/>
      <c r="AG60" s="12"/>
      <c r="AH60" s="12"/>
      <c r="AI60" s="12"/>
      <c r="AJ60" s="12"/>
      <c r="AK60" s="12"/>
      <c r="AL60" s="12"/>
      <c r="AM60" s="13"/>
    </row>
    <row r="61" ht="12.75" customHeight="1">
      <c r="A61" s="87" t="s">
        <v>32</v>
      </c>
      <c r="B61" s="88"/>
      <c r="C61" s="9"/>
      <c r="D61" s="10"/>
      <c r="S61" s="10"/>
      <c r="U61" s="87" t="s">
        <v>32</v>
      </c>
      <c r="V61" s="88"/>
      <c r="W61" s="9"/>
      <c r="X61" s="10"/>
      <c r="AM61" s="10"/>
    </row>
    <row r="62" ht="12.75" customHeight="1">
      <c r="A62" s="52"/>
      <c r="B62" s="54"/>
      <c r="C62" s="11"/>
      <c r="D62" s="13"/>
      <c r="E62" s="12"/>
      <c r="F62" s="12"/>
      <c r="G62" s="12"/>
      <c r="H62" s="12"/>
      <c r="I62" s="12"/>
      <c r="J62" s="12"/>
      <c r="K62" s="12"/>
      <c r="L62" s="12"/>
      <c r="M62" s="12"/>
      <c r="N62" s="12"/>
      <c r="O62" s="12"/>
      <c r="P62" s="12"/>
      <c r="Q62" s="12"/>
      <c r="R62" s="12"/>
      <c r="S62" s="13"/>
      <c r="U62" s="52"/>
      <c r="V62" s="54"/>
      <c r="W62" s="11"/>
      <c r="X62" s="13"/>
      <c r="Y62" s="12"/>
      <c r="Z62" s="12"/>
      <c r="AA62" s="12"/>
      <c r="AB62" s="12"/>
      <c r="AC62" s="12"/>
      <c r="AD62" s="12"/>
      <c r="AE62" s="12"/>
      <c r="AF62" s="12"/>
      <c r="AG62" s="12"/>
      <c r="AH62" s="12"/>
      <c r="AI62" s="12"/>
      <c r="AJ62" s="12"/>
      <c r="AK62" s="12"/>
      <c r="AL62" s="12"/>
      <c r="AM62" s="13"/>
    </row>
    <row r="63" ht="12.75" customHeight="1"/>
    <row r="64" ht="12.75" customHeight="1"/>
    <row r="65" ht="12.75" customHeight="1">
      <c r="B65" s="89"/>
      <c r="C65" s="7"/>
      <c r="D65" s="7"/>
      <c r="E65" s="7"/>
      <c r="F65" s="7"/>
      <c r="G65" s="7"/>
      <c r="H65" s="7"/>
      <c r="I65" s="8"/>
      <c r="K65" s="89"/>
      <c r="L65" s="7"/>
      <c r="M65" s="7"/>
      <c r="N65" s="7"/>
      <c r="O65" s="7"/>
      <c r="P65" s="7"/>
      <c r="Q65" s="7"/>
      <c r="R65" s="7"/>
      <c r="S65" s="8"/>
      <c r="T65" s="89"/>
      <c r="U65" s="7"/>
      <c r="V65" s="7"/>
      <c r="W65" s="7"/>
      <c r="X65" s="7"/>
      <c r="Y65" s="7"/>
      <c r="Z65" s="7"/>
      <c r="AA65" s="7"/>
      <c r="AB65" s="8"/>
      <c r="AC65" s="89"/>
      <c r="AD65" s="7"/>
      <c r="AE65" s="7"/>
      <c r="AF65" s="7"/>
      <c r="AG65" s="7"/>
      <c r="AH65" s="7"/>
      <c r="AI65" s="7"/>
      <c r="AJ65" s="7"/>
      <c r="AK65" s="8"/>
    </row>
    <row r="66" ht="12.75" customHeight="1">
      <c r="B66" s="9"/>
      <c r="C66" s="128">
        <f>YEAR('日付'!A1)</f>
        <v>2021</v>
      </c>
      <c r="I66" s="10"/>
      <c r="K66" s="9"/>
      <c r="L66" s="3" t="s">
        <v>56</v>
      </c>
      <c r="S66" s="10"/>
      <c r="T66" s="9"/>
      <c r="U66" s="3" t="s">
        <v>57</v>
      </c>
      <c r="AB66" s="10"/>
      <c r="AC66" s="9"/>
      <c r="AD66" s="3" t="s">
        <v>58</v>
      </c>
      <c r="AK66" s="10"/>
    </row>
    <row r="67" ht="12.75" customHeight="1">
      <c r="B67" s="9"/>
      <c r="I67" s="10"/>
      <c r="K67" s="11"/>
      <c r="L67" s="12"/>
      <c r="M67" s="12"/>
      <c r="N67" s="12"/>
      <c r="O67" s="12"/>
      <c r="P67" s="12"/>
      <c r="Q67" s="12"/>
      <c r="R67" s="12"/>
      <c r="S67" s="13"/>
      <c r="T67" s="11"/>
      <c r="U67" s="12"/>
      <c r="V67" s="12"/>
      <c r="W67" s="12"/>
      <c r="X67" s="12"/>
      <c r="Y67" s="12"/>
      <c r="Z67" s="12"/>
      <c r="AA67" s="12"/>
      <c r="AB67" s="13"/>
      <c r="AC67" s="11"/>
      <c r="AD67" s="12"/>
      <c r="AE67" s="12"/>
      <c r="AF67" s="12"/>
      <c r="AG67" s="12"/>
      <c r="AH67" s="12"/>
      <c r="AI67" s="12"/>
      <c r="AJ67" s="12"/>
      <c r="AK67" s="13"/>
    </row>
    <row r="68" ht="12.75" customHeight="1">
      <c r="B68" s="129">
        <f>MONTH('日付'!A1)</f>
        <v>5</v>
      </c>
      <c r="C68" s="130"/>
      <c r="D68" s="130"/>
      <c r="E68" s="130"/>
      <c r="F68" s="130"/>
      <c r="G68" s="130"/>
      <c r="H68" s="130"/>
      <c r="I68" s="131"/>
      <c r="K68" s="112">
        <f>DAY('日付'!$E$2-WEEKDAY('日付'!$E$2,2)+1)</f>
        <v>26</v>
      </c>
      <c r="L68" s="40"/>
      <c r="M68" s="88"/>
      <c r="N68" s="113"/>
      <c r="O68" s="113"/>
      <c r="P68" s="7"/>
      <c r="Q68" s="7"/>
      <c r="R68" s="7"/>
      <c r="S68" s="8"/>
      <c r="T68" s="112">
        <f>DAY('日付'!$E$2-WEEKDAY('日付'!$E$2,2)+2)</f>
        <v>27</v>
      </c>
      <c r="U68" s="40"/>
      <c r="V68" s="88"/>
      <c r="W68" s="113"/>
      <c r="X68" s="113"/>
      <c r="Y68" s="5"/>
      <c r="Z68" s="5"/>
      <c r="AA68" s="5"/>
      <c r="AB68" s="10"/>
      <c r="AC68" s="112">
        <f>DAY('日付'!$E$2-WEEKDAY('日付'!$E$2,2)+3)</f>
        <v>28</v>
      </c>
      <c r="AD68" s="40"/>
      <c r="AE68" s="88"/>
      <c r="AF68" s="113"/>
      <c r="AG68" s="113"/>
      <c r="AH68" s="5"/>
      <c r="AI68" s="5"/>
      <c r="AJ68" s="5"/>
      <c r="AK68" s="10"/>
    </row>
    <row r="69" ht="12.75" customHeight="1">
      <c r="B69" s="129"/>
      <c r="C69" s="130">
        <f>MONTH('日付'!A1)</f>
        <v>5</v>
      </c>
      <c r="I69" s="131"/>
      <c r="K69" s="44"/>
      <c r="M69" s="51"/>
      <c r="N69" s="116"/>
      <c r="O69" s="116"/>
      <c r="P69" s="5"/>
      <c r="Q69" s="5"/>
      <c r="R69" s="5"/>
      <c r="S69" s="10"/>
      <c r="T69" s="44"/>
      <c r="V69" s="51"/>
      <c r="W69" s="116"/>
      <c r="X69" s="116"/>
      <c r="Y69" s="5"/>
      <c r="Z69" s="5"/>
      <c r="AA69" s="5"/>
      <c r="AB69" s="10"/>
      <c r="AC69" s="44"/>
      <c r="AE69" s="51"/>
      <c r="AF69" s="116"/>
      <c r="AG69" s="116"/>
      <c r="AH69" s="5"/>
      <c r="AI69" s="5"/>
      <c r="AJ69" s="5"/>
      <c r="AK69" s="10"/>
    </row>
    <row r="70" ht="12.75" customHeight="1">
      <c r="B70" s="129"/>
      <c r="I70" s="131"/>
      <c r="K70" s="52"/>
      <c r="L70" s="53"/>
      <c r="M70" s="54"/>
      <c r="N70" s="117"/>
      <c r="O70" s="117"/>
      <c r="P70" s="5"/>
      <c r="Q70" s="5"/>
      <c r="R70" s="5"/>
      <c r="S70" s="10"/>
      <c r="T70" s="52"/>
      <c r="U70" s="53"/>
      <c r="V70" s="54"/>
      <c r="W70" s="117"/>
      <c r="X70" s="117"/>
      <c r="Y70" s="5"/>
      <c r="Z70" s="5"/>
      <c r="AA70" s="5"/>
      <c r="AB70" s="10"/>
      <c r="AC70" s="52"/>
      <c r="AD70" s="53"/>
      <c r="AE70" s="54"/>
      <c r="AF70" s="117"/>
      <c r="AG70" s="117"/>
      <c r="AH70" s="5"/>
      <c r="AI70" s="5"/>
      <c r="AJ70" s="5"/>
      <c r="AK70" s="10"/>
    </row>
    <row r="71" ht="12.75" customHeight="1">
      <c r="B71" s="129"/>
      <c r="I71" s="131"/>
      <c r="K71" s="9"/>
      <c r="L71" s="5"/>
      <c r="M71" s="5"/>
      <c r="N71" s="5"/>
      <c r="O71" s="5"/>
      <c r="P71" s="5"/>
      <c r="Q71" s="5"/>
      <c r="R71" s="5"/>
      <c r="S71" s="10"/>
      <c r="T71" s="9"/>
      <c r="U71" s="5"/>
      <c r="V71" s="5"/>
      <c r="W71" s="5"/>
      <c r="X71" s="5"/>
      <c r="Y71" s="5"/>
      <c r="Z71" s="5"/>
      <c r="AA71" s="5"/>
      <c r="AB71" s="10"/>
      <c r="AC71" s="9"/>
      <c r="AD71" s="5"/>
      <c r="AE71" s="5"/>
      <c r="AF71" s="5"/>
      <c r="AG71" s="5"/>
      <c r="AH71" s="5"/>
      <c r="AI71" s="5"/>
      <c r="AJ71" s="5"/>
      <c r="AK71" s="10"/>
    </row>
    <row r="72" ht="12.75" customHeight="1">
      <c r="B72" s="129"/>
      <c r="I72" s="131"/>
      <c r="K72" s="9"/>
      <c r="L72" s="5"/>
      <c r="M72" s="5"/>
      <c r="N72" s="5"/>
      <c r="O72" s="5"/>
      <c r="P72" s="5"/>
      <c r="Q72" s="5"/>
      <c r="R72" s="5"/>
      <c r="S72" s="10"/>
      <c r="T72" s="9"/>
      <c r="U72" s="5"/>
      <c r="V72" s="5"/>
      <c r="W72" s="5"/>
      <c r="X72" s="5"/>
      <c r="Y72" s="5"/>
      <c r="Z72" s="5"/>
      <c r="AA72" s="5"/>
      <c r="AB72" s="10"/>
      <c r="AC72" s="9"/>
      <c r="AD72" s="5"/>
      <c r="AE72" s="5"/>
      <c r="AF72" s="5"/>
      <c r="AG72" s="5"/>
      <c r="AH72" s="5"/>
      <c r="AI72" s="5"/>
      <c r="AJ72" s="5"/>
      <c r="AK72" s="10"/>
    </row>
    <row r="73" ht="12.75" customHeight="1">
      <c r="B73" s="9"/>
      <c r="I73" s="10"/>
      <c r="K73" s="9"/>
      <c r="L73" s="5"/>
      <c r="M73" s="5"/>
      <c r="N73" s="5"/>
      <c r="O73" s="5"/>
      <c r="P73" s="5"/>
      <c r="Q73" s="5"/>
      <c r="R73" s="5"/>
      <c r="S73" s="10"/>
      <c r="T73" s="9"/>
      <c r="U73" s="5"/>
      <c r="V73" s="5"/>
      <c r="W73" s="5"/>
      <c r="X73" s="5"/>
      <c r="Y73" s="5"/>
      <c r="Z73" s="5"/>
      <c r="AA73" s="5"/>
      <c r="AB73" s="10"/>
      <c r="AC73" s="9"/>
      <c r="AD73" s="5"/>
      <c r="AE73" s="5"/>
      <c r="AF73" s="5"/>
      <c r="AG73" s="5"/>
      <c r="AH73" s="5"/>
      <c r="AI73" s="5"/>
      <c r="AJ73" s="5"/>
      <c r="AK73" s="10"/>
    </row>
    <row r="74" ht="12.75" customHeight="1">
      <c r="B74" s="9"/>
      <c r="C74" s="132" t="str">
        <f>TEXT('日付'!A1,"mmm")</f>
        <v>May</v>
      </c>
      <c r="I74" s="10"/>
      <c r="K74" s="9"/>
      <c r="L74" s="5"/>
      <c r="M74" s="5"/>
      <c r="N74" s="5"/>
      <c r="O74" s="5"/>
      <c r="P74" s="5"/>
      <c r="Q74" s="5"/>
      <c r="R74" s="5"/>
      <c r="S74" s="10"/>
      <c r="T74" s="9"/>
      <c r="U74" s="5"/>
      <c r="V74" s="5"/>
      <c r="W74" s="5"/>
      <c r="X74" s="5"/>
      <c r="Y74" s="5"/>
      <c r="Z74" s="5"/>
      <c r="AA74" s="5"/>
      <c r="AB74" s="10"/>
      <c r="AC74" s="9"/>
      <c r="AD74" s="5"/>
      <c r="AE74" s="5"/>
      <c r="AF74" s="5"/>
      <c r="AG74" s="5"/>
      <c r="AH74" s="5"/>
      <c r="AI74" s="5"/>
      <c r="AJ74" s="5"/>
      <c r="AK74" s="10"/>
    </row>
    <row r="75" ht="12.75" customHeight="1">
      <c r="B75" s="11"/>
      <c r="C75" s="53"/>
      <c r="D75" s="53"/>
      <c r="E75" s="53"/>
      <c r="F75" s="53"/>
      <c r="G75" s="53"/>
      <c r="H75" s="53"/>
      <c r="I75" s="13"/>
      <c r="K75" s="9"/>
      <c r="L75" s="5"/>
      <c r="M75" s="5"/>
      <c r="N75" s="5"/>
      <c r="O75" s="5"/>
      <c r="P75" s="5"/>
      <c r="Q75" s="5"/>
      <c r="R75" s="5"/>
      <c r="S75" s="10"/>
      <c r="T75" s="9"/>
      <c r="U75" s="5"/>
      <c r="V75" s="5"/>
      <c r="W75" s="5"/>
      <c r="X75" s="5"/>
      <c r="Y75" s="5"/>
      <c r="Z75" s="5"/>
      <c r="AA75" s="5"/>
      <c r="AB75" s="10"/>
      <c r="AC75" s="9"/>
      <c r="AD75" s="5"/>
      <c r="AE75" s="5"/>
      <c r="AF75" s="5"/>
      <c r="AG75" s="5"/>
      <c r="AH75" s="5"/>
      <c r="AI75" s="5"/>
      <c r="AJ75" s="5"/>
      <c r="AK75" s="10"/>
    </row>
    <row r="76" ht="12.75" customHeight="1">
      <c r="K76" s="11"/>
      <c r="L76" s="12"/>
      <c r="M76" s="12"/>
      <c r="N76" s="12"/>
      <c r="O76" s="12"/>
      <c r="P76" s="12"/>
      <c r="Q76" s="12"/>
      <c r="R76" s="12"/>
      <c r="S76" s="118" t="str">
        <f>IFERROR(VLOOKUP('日付'!$E$2-WEEKDAY('日付'!$E$2,2)+1,'祝日一覧'!$A:$B,2,false),"")</f>
        <v/>
      </c>
      <c r="T76" s="11"/>
      <c r="U76" s="12"/>
      <c r="V76" s="12"/>
      <c r="W76" s="12"/>
      <c r="X76" s="12"/>
      <c r="Y76" s="12"/>
      <c r="Z76" s="12"/>
      <c r="AA76" s="12"/>
      <c r="AB76" s="118" t="str">
        <f>IFERROR(VLOOKUP('日付'!$E$2-WEEKDAY('日付'!$E$2,2)+2,'祝日一覧'!$A:$B,2,false),"")</f>
        <v/>
      </c>
      <c r="AC76" s="11"/>
      <c r="AD76" s="12"/>
      <c r="AE76" s="12"/>
      <c r="AF76" s="12"/>
      <c r="AG76" s="12"/>
      <c r="AH76" s="12"/>
      <c r="AI76" s="12"/>
      <c r="AJ76" s="12"/>
      <c r="AK76" s="118" t="str">
        <f>IFERROR(VLOOKUP('日付'!$E$2-WEEKDAY('日付'!$E$2,2)+3,'祝日一覧'!$A:$B,2,false),"")</f>
        <v/>
      </c>
      <c r="AL76" s="133"/>
      <c r="AM76" s="133"/>
    </row>
    <row r="77" ht="12.75" customHeight="1">
      <c r="B77" s="27" t="s">
        <v>32</v>
      </c>
      <c r="K77" s="112">
        <f>DAY('日付'!$E$2-WEEKDAY('日付'!$E$2,2)+8)</f>
        <v>3</v>
      </c>
      <c r="L77" s="40"/>
      <c r="M77" s="88"/>
      <c r="N77" s="113"/>
      <c r="O77" s="113"/>
      <c r="P77" s="5"/>
      <c r="Q77" s="5"/>
      <c r="R77" s="5"/>
      <c r="S77" s="10"/>
      <c r="T77" s="112">
        <f>DAY('日付'!$E$2-WEEKDAY('日付'!$E$2,2)+9)</f>
        <v>4</v>
      </c>
      <c r="U77" s="40"/>
      <c r="V77" s="88"/>
      <c r="W77" s="113"/>
      <c r="X77" s="113"/>
      <c r="Y77" s="5"/>
      <c r="Z77" s="5"/>
      <c r="AA77" s="5"/>
      <c r="AB77" s="10"/>
      <c r="AC77" s="112">
        <f>DAY('日付'!$E$2-WEEKDAY('日付'!$E$2,2)+10)</f>
        <v>5</v>
      </c>
      <c r="AD77" s="40"/>
      <c r="AE77" s="88"/>
      <c r="AF77" s="113"/>
      <c r="AG77" s="113"/>
      <c r="AH77" s="5"/>
      <c r="AI77" s="5"/>
      <c r="AJ77" s="5"/>
      <c r="AK77" s="10"/>
    </row>
    <row r="78" ht="12.75" customHeight="1">
      <c r="B78" s="38"/>
      <c r="K78" s="44"/>
      <c r="M78" s="51"/>
      <c r="N78" s="116"/>
      <c r="O78" s="116"/>
      <c r="P78" s="5"/>
      <c r="Q78" s="5"/>
      <c r="R78" s="5"/>
      <c r="S78" s="10"/>
      <c r="T78" s="44"/>
      <c r="V78" s="51"/>
      <c r="W78" s="116"/>
      <c r="X78" s="116"/>
      <c r="Y78" s="5"/>
      <c r="Z78" s="5"/>
      <c r="AA78" s="5"/>
      <c r="AB78" s="10"/>
      <c r="AC78" s="44"/>
      <c r="AE78" s="51"/>
      <c r="AF78" s="116"/>
      <c r="AG78" s="116"/>
      <c r="AH78" s="5"/>
      <c r="AI78" s="5"/>
      <c r="AJ78" s="5"/>
      <c r="AK78" s="10"/>
    </row>
    <row r="79" ht="12.75" customHeight="1">
      <c r="B79" s="27" t="s">
        <v>32</v>
      </c>
      <c r="K79" s="52"/>
      <c r="L79" s="53"/>
      <c r="M79" s="54"/>
      <c r="N79" s="117"/>
      <c r="O79" s="117"/>
      <c r="P79" s="5"/>
      <c r="Q79" s="5"/>
      <c r="R79" s="5"/>
      <c r="S79" s="10"/>
      <c r="T79" s="52"/>
      <c r="U79" s="53"/>
      <c r="V79" s="54"/>
      <c r="W79" s="117"/>
      <c r="X79" s="117"/>
      <c r="Y79" s="5"/>
      <c r="Z79" s="5"/>
      <c r="AA79" s="5"/>
      <c r="AB79" s="10"/>
      <c r="AC79" s="52"/>
      <c r="AD79" s="53"/>
      <c r="AE79" s="54"/>
      <c r="AF79" s="117"/>
      <c r="AG79" s="117"/>
      <c r="AH79" s="5"/>
      <c r="AI79" s="5"/>
      <c r="AJ79" s="5"/>
      <c r="AK79" s="10"/>
    </row>
    <row r="80" ht="12.75" customHeight="1">
      <c r="B80" s="134"/>
      <c r="K80" s="9"/>
      <c r="L80" s="5"/>
      <c r="M80" s="5"/>
      <c r="N80" s="5"/>
      <c r="O80" s="5"/>
      <c r="P80" s="5"/>
      <c r="Q80" s="5"/>
      <c r="R80" s="5"/>
      <c r="S80" s="10"/>
      <c r="T80" s="9"/>
      <c r="U80" s="5"/>
      <c r="V80" s="5"/>
      <c r="W80" s="5"/>
      <c r="X80" s="5"/>
      <c r="Y80" s="5"/>
      <c r="Z80" s="5"/>
      <c r="AA80" s="5"/>
      <c r="AB80" s="10"/>
      <c r="AC80" s="9"/>
      <c r="AD80" s="5"/>
      <c r="AE80" s="5"/>
      <c r="AF80" s="5"/>
      <c r="AG80" s="5"/>
      <c r="AH80" s="5"/>
      <c r="AI80" s="5"/>
      <c r="AJ80" s="5"/>
      <c r="AK80" s="10"/>
    </row>
    <row r="81" ht="12.75" customHeight="1">
      <c r="B81" s="27" t="s">
        <v>32</v>
      </c>
      <c r="K81" s="9"/>
      <c r="L81" s="5"/>
      <c r="M81" s="5"/>
      <c r="N81" s="5"/>
      <c r="O81" s="5"/>
      <c r="P81" s="5"/>
      <c r="Q81" s="5"/>
      <c r="R81" s="5"/>
      <c r="S81" s="10"/>
      <c r="T81" s="9"/>
      <c r="U81" s="5"/>
      <c r="V81" s="5"/>
      <c r="W81" s="5"/>
      <c r="X81" s="5"/>
      <c r="Y81" s="5"/>
      <c r="Z81" s="5"/>
      <c r="AA81" s="5"/>
      <c r="AB81" s="10"/>
      <c r="AC81" s="9"/>
      <c r="AD81" s="5"/>
      <c r="AE81" s="5"/>
      <c r="AF81" s="5"/>
      <c r="AG81" s="5"/>
      <c r="AH81" s="5"/>
      <c r="AI81" s="5"/>
      <c r="AJ81" s="5"/>
      <c r="AK81" s="10"/>
    </row>
    <row r="82" ht="12.75" customHeight="1">
      <c r="B82" s="38"/>
      <c r="K82" s="9"/>
      <c r="L82" s="5"/>
      <c r="M82" s="5"/>
      <c r="N82" s="5"/>
      <c r="O82" s="5"/>
      <c r="P82" s="5"/>
      <c r="Q82" s="5"/>
      <c r="R82" s="5"/>
      <c r="S82" s="10"/>
      <c r="T82" s="9"/>
      <c r="U82" s="5"/>
      <c r="V82" s="5"/>
      <c r="W82" s="5"/>
      <c r="X82" s="5"/>
      <c r="Y82" s="5"/>
      <c r="Z82" s="5"/>
      <c r="AA82" s="5"/>
      <c r="AB82" s="10"/>
      <c r="AC82" s="9"/>
      <c r="AD82" s="5"/>
      <c r="AE82" s="5"/>
      <c r="AF82" s="5"/>
      <c r="AG82" s="5"/>
      <c r="AH82" s="5"/>
      <c r="AI82" s="5"/>
      <c r="AJ82" s="5"/>
      <c r="AK82" s="10"/>
    </row>
    <row r="83" ht="12.75" customHeight="1">
      <c r="B83" s="27" t="s">
        <v>32</v>
      </c>
      <c r="K83" s="9"/>
      <c r="L83" s="5"/>
      <c r="M83" s="5"/>
      <c r="N83" s="5"/>
      <c r="O83" s="5"/>
      <c r="P83" s="5"/>
      <c r="Q83" s="5"/>
      <c r="R83" s="5"/>
      <c r="S83" s="10"/>
      <c r="T83" s="9"/>
      <c r="U83" s="5"/>
      <c r="V83" s="5"/>
      <c r="W83" s="5"/>
      <c r="X83" s="5"/>
      <c r="Y83" s="5"/>
      <c r="Z83" s="5"/>
      <c r="AA83" s="5"/>
      <c r="AB83" s="10"/>
      <c r="AC83" s="9"/>
      <c r="AD83" s="5"/>
      <c r="AE83" s="5"/>
      <c r="AF83" s="5"/>
      <c r="AG83" s="5"/>
      <c r="AH83" s="5"/>
      <c r="AI83" s="5"/>
      <c r="AJ83" s="5"/>
      <c r="AK83" s="10"/>
    </row>
    <row r="84" ht="12.75" customHeight="1">
      <c r="B84" s="134"/>
      <c r="K84" s="9"/>
      <c r="L84" s="5"/>
      <c r="M84" s="5"/>
      <c r="N84" s="5"/>
      <c r="O84" s="5"/>
      <c r="P84" s="5"/>
      <c r="Q84" s="5"/>
      <c r="R84" s="5"/>
      <c r="S84" s="10"/>
      <c r="T84" s="9"/>
      <c r="U84" s="5"/>
      <c r="V84" s="5"/>
      <c r="W84" s="5"/>
      <c r="X84" s="5"/>
      <c r="Y84" s="5"/>
      <c r="Z84" s="5"/>
      <c r="AA84" s="5"/>
      <c r="AB84" s="10"/>
      <c r="AC84" s="9"/>
      <c r="AD84" s="5"/>
      <c r="AE84" s="5"/>
      <c r="AF84" s="5"/>
      <c r="AG84" s="5"/>
      <c r="AH84" s="5"/>
      <c r="AI84" s="5"/>
      <c r="AJ84" s="5"/>
      <c r="AK84" s="10"/>
    </row>
    <row r="85" ht="12.75" customHeight="1">
      <c r="B85" s="27" t="s">
        <v>32</v>
      </c>
      <c r="K85" s="11"/>
      <c r="L85" s="12"/>
      <c r="M85" s="12"/>
      <c r="N85" s="12"/>
      <c r="O85" s="12"/>
      <c r="P85" s="12"/>
      <c r="Q85" s="12"/>
      <c r="R85" s="12"/>
      <c r="S85" s="118" t="str">
        <f>IFERROR(VLOOKUP('日付'!$E$2-WEEKDAY('日付'!$E$2,2)+8,'祝日一覧'!$A:$B,2,false),"")</f>
        <v>憲法記念日</v>
      </c>
      <c r="T85" s="11"/>
      <c r="U85" s="12"/>
      <c r="V85" s="12"/>
      <c r="W85" s="12"/>
      <c r="X85" s="12"/>
      <c r="Y85" s="12"/>
      <c r="Z85" s="12"/>
      <c r="AA85" s="12"/>
      <c r="AB85" s="118" t="str">
        <f>IFERROR(VLOOKUP('日付'!$E$2-WEEKDAY('日付'!$E$2,2)+9,'祝日一覧'!$A:$B,2,false),"")</f>
        <v>みどりの日</v>
      </c>
      <c r="AC85" s="11"/>
      <c r="AD85" s="12"/>
      <c r="AE85" s="12"/>
      <c r="AF85" s="12"/>
      <c r="AG85" s="12"/>
      <c r="AH85" s="12"/>
      <c r="AI85" s="12"/>
      <c r="AJ85" s="12"/>
      <c r="AK85" s="118" t="str">
        <f>IFERROR(VLOOKUP('日付'!$E$2-WEEKDAY('日付'!$E$2,2)+10,'祝日一覧'!$A:$B,2,false),"")</f>
        <v>こどもの日</v>
      </c>
      <c r="AL85" s="133"/>
      <c r="AM85" s="133"/>
    </row>
    <row r="86" ht="12.75" customHeight="1">
      <c r="B86" s="38"/>
      <c r="K86" s="112">
        <f>DAY('日付'!$E$2-WEEKDAY('日付'!$E$2,2)+15)</f>
        <v>10</v>
      </c>
      <c r="L86" s="40"/>
      <c r="M86" s="88"/>
      <c r="N86" s="113"/>
      <c r="O86" s="113"/>
      <c r="P86" s="5"/>
      <c r="Q86" s="5"/>
      <c r="R86" s="5"/>
      <c r="S86" s="10"/>
      <c r="T86" s="112">
        <f>DAY('日付'!$E$2-WEEKDAY('日付'!$E$2,2)+16)</f>
        <v>11</v>
      </c>
      <c r="U86" s="40"/>
      <c r="V86" s="88"/>
      <c r="W86" s="113"/>
      <c r="X86" s="113"/>
      <c r="Y86" s="5"/>
      <c r="Z86" s="5"/>
      <c r="AA86" s="5"/>
      <c r="AB86" s="10"/>
      <c r="AC86" s="112">
        <f>DAY('日付'!$E$2-WEEKDAY('日付'!$E$2,2)+17)</f>
        <v>12</v>
      </c>
      <c r="AD86" s="40"/>
      <c r="AE86" s="88"/>
      <c r="AF86" s="113"/>
      <c r="AG86" s="113"/>
      <c r="AH86" s="5"/>
      <c r="AI86" s="5"/>
      <c r="AJ86" s="5"/>
      <c r="AK86" s="10"/>
    </row>
    <row r="87" ht="12.75" customHeight="1">
      <c r="B87" s="27" t="s">
        <v>32</v>
      </c>
      <c r="K87" s="44"/>
      <c r="M87" s="51"/>
      <c r="N87" s="116"/>
      <c r="O87" s="116"/>
      <c r="P87" s="5"/>
      <c r="Q87" s="5"/>
      <c r="R87" s="5"/>
      <c r="S87" s="10"/>
      <c r="T87" s="44"/>
      <c r="V87" s="51"/>
      <c r="W87" s="116"/>
      <c r="X87" s="116"/>
      <c r="Y87" s="5"/>
      <c r="Z87" s="5"/>
      <c r="AA87" s="5"/>
      <c r="AB87" s="10"/>
      <c r="AC87" s="44"/>
      <c r="AE87" s="51"/>
      <c r="AF87" s="116"/>
      <c r="AG87" s="116"/>
      <c r="AH87" s="5"/>
      <c r="AI87" s="5"/>
      <c r="AJ87" s="5"/>
      <c r="AK87" s="10"/>
    </row>
    <row r="88" ht="12.75" customHeight="1">
      <c r="B88" s="134"/>
      <c r="K88" s="52"/>
      <c r="L88" s="53"/>
      <c r="M88" s="54"/>
      <c r="N88" s="117"/>
      <c r="O88" s="117"/>
      <c r="P88" s="5"/>
      <c r="Q88" s="5"/>
      <c r="R88" s="5"/>
      <c r="S88" s="10"/>
      <c r="T88" s="52"/>
      <c r="U88" s="53"/>
      <c r="V88" s="54"/>
      <c r="W88" s="117"/>
      <c r="X88" s="117"/>
      <c r="Y88" s="5"/>
      <c r="Z88" s="5"/>
      <c r="AA88" s="5"/>
      <c r="AB88" s="10"/>
      <c r="AC88" s="52"/>
      <c r="AD88" s="53"/>
      <c r="AE88" s="54"/>
      <c r="AF88" s="117"/>
      <c r="AG88" s="117"/>
      <c r="AH88" s="5"/>
      <c r="AI88" s="5"/>
      <c r="AJ88" s="5"/>
      <c r="AK88" s="10"/>
    </row>
    <row r="89" ht="12.75" customHeight="1">
      <c r="B89" s="27" t="s">
        <v>32</v>
      </c>
      <c r="K89" s="9"/>
      <c r="L89" s="5"/>
      <c r="M89" s="5"/>
      <c r="N89" s="5"/>
      <c r="O89" s="5"/>
      <c r="P89" s="5"/>
      <c r="Q89" s="5"/>
      <c r="R89" s="5"/>
      <c r="S89" s="10"/>
      <c r="T89" s="9"/>
      <c r="U89" s="5"/>
      <c r="V89" s="5"/>
      <c r="W89" s="5"/>
      <c r="X89" s="5"/>
      <c r="Y89" s="5"/>
      <c r="Z89" s="5"/>
      <c r="AA89" s="5"/>
      <c r="AB89" s="10"/>
      <c r="AC89" s="9"/>
      <c r="AD89" s="5"/>
      <c r="AE89" s="5"/>
      <c r="AF89" s="5"/>
      <c r="AG89" s="5"/>
      <c r="AH89" s="5"/>
      <c r="AI89" s="5"/>
      <c r="AJ89" s="5"/>
      <c r="AK89" s="10"/>
    </row>
    <row r="90" ht="12.75" customHeight="1">
      <c r="B90" s="38"/>
      <c r="K90" s="9"/>
      <c r="L90" s="5"/>
      <c r="M90" s="5"/>
      <c r="N90" s="5"/>
      <c r="O90" s="5"/>
      <c r="P90" s="5"/>
      <c r="Q90" s="5"/>
      <c r="R90" s="5"/>
      <c r="S90" s="10"/>
      <c r="T90" s="9"/>
      <c r="U90" s="5"/>
      <c r="V90" s="5"/>
      <c r="W90" s="5"/>
      <c r="X90" s="5"/>
      <c r="Y90" s="5"/>
      <c r="Z90" s="5"/>
      <c r="AA90" s="5"/>
      <c r="AB90" s="10"/>
      <c r="AC90" s="9"/>
      <c r="AD90" s="5"/>
      <c r="AE90" s="5"/>
      <c r="AF90" s="5"/>
      <c r="AG90" s="5"/>
      <c r="AH90" s="5"/>
      <c r="AI90" s="5"/>
      <c r="AJ90" s="5"/>
      <c r="AK90" s="10"/>
    </row>
    <row r="91" ht="12.75" customHeight="1">
      <c r="B91" s="27" t="s">
        <v>32</v>
      </c>
      <c r="K91" s="9"/>
      <c r="L91" s="5"/>
      <c r="M91" s="5"/>
      <c r="N91" s="5"/>
      <c r="O91" s="5"/>
      <c r="P91" s="5"/>
      <c r="Q91" s="5"/>
      <c r="R91" s="5"/>
      <c r="S91" s="10"/>
      <c r="T91" s="9"/>
      <c r="U91" s="5"/>
      <c r="V91" s="5"/>
      <c r="W91" s="5"/>
      <c r="X91" s="5"/>
      <c r="Y91" s="5"/>
      <c r="Z91" s="5"/>
      <c r="AA91" s="5"/>
      <c r="AB91" s="10"/>
      <c r="AC91" s="9"/>
      <c r="AD91" s="5"/>
      <c r="AE91" s="5"/>
      <c r="AF91" s="5"/>
      <c r="AG91" s="5"/>
      <c r="AH91" s="5"/>
      <c r="AI91" s="5"/>
      <c r="AJ91" s="5"/>
      <c r="AK91" s="10"/>
    </row>
    <row r="92" ht="12.75" customHeight="1">
      <c r="B92" s="127"/>
      <c r="K92" s="9"/>
      <c r="L92" s="5"/>
      <c r="M92" s="5"/>
      <c r="N92" s="5"/>
      <c r="O92" s="5"/>
      <c r="P92" s="5"/>
      <c r="Q92" s="5"/>
      <c r="R92" s="5"/>
      <c r="S92" s="10"/>
      <c r="T92" s="9"/>
      <c r="U92" s="5"/>
      <c r="V92" s="5"/>
      <c r="W92" s="5"/>
      <c r="X92" s="5"/>
      <c r="Y92" s="5"/>
      <c r="Z92" s="5"/>
      <c r="AA92" s="5"/>
      <c r="AB92" s="10"/>
      <c r="AC92" s="9"/>
      <c r="AD92" s="5"/>
      <c r="AE92" s="5"/>
      <c r="AF92" s="5"/>
      <c r="AG92" s="5"/>
      <c r="AH92" s="5"/>
      <c r="AI92" s="5"/>
      <c r="AJ92" s="5"/>
      <c r="AK92" s="10"/>
    </row>
    <row r="93" ht="12.75" customHeight="1">
      <c r="B93" s="27" t="s">
        <v>32</v>
      </c>
      <c r="K93" s="9"/>
      <c r="L93" s="5"/>
      <c r="M93" s="5"/>
      <c r="N93" s="5"/>
      <c r="O93" s="5"/>
      <c r="P93" s="5"/>
      <c r="Q93" s="5"/>
      <c r="R93" s="5"/>
      <c r="S93" s="10"/>
      <c r="T93" s="9"/>
      <c r="U93" s="5"/>
      <c r="V93" s="5"/>
      <c r="W93" s="5"/>
      <c r="X93" s="5"/>
      <c r="Y93" s="5"/>
      <c r="Z93" s="5"/>
      <c r="AA93" s="5"/>
      <c r="AB93" s="10"/>
      <c r="AC93" s="9"/>
      <c r="AD93" s="5"/>
      <c r="AE93" s="5"/>
      <c r="AF93" s="5"/>
      <c r="AG93" s="5"/>
      <c r="AH93" s="5"/>
      <c r="AI93" s="5"/>
      <c r="AJ93" s="5"/>
      <c r="AK93" s="10"/>
    </row>
    <row r="94" ht="12.75" customHeight="1">
      <c r="B94" s="38"/>
      <c r="K94" s="11"/>
      <c r="L94" s="12"/>
      <c r="M94" s="12"/>
      <c r="N94" s="12"/>
      <c r="O94" s="12"/>
      <c r="P94" s="12"/>
      <c r="Q94" s="12"/>
      <c r="R94" s="12"/>
      <c r="S94" s="118" t="str">
        <f>IFERROR(VLOOKUP('日付'!$E$2-WEEKDAY('日付'!$E$2,2)+15,'祝日一覧'!$A:$B,2,false),"")</f>
        <v/>
      </c>
      <c r="T94" s="11"/>
      <c r="U94" s="12"/>
      <c r="V94" s="12"/>
      <c r="W94" s="12"/>
      <c r="X94" s="12"/>
      <c r="Y94" s="12"/>
      <c r="Z94" s="12"/>
      <c r="AA94" s="12"/>
      <c r="AB94" s="118" t="str">
        <f>IFERROR(VLOOKUP('日付'!$E$2-WEEKDAY('日付'!$E$2,2)+16,'祝日一覧'!$A:$B,2,false),"")</f>
        <v/>
      </c>
      <c r="AC94" s="11"/>
      <c r="AD94" s="12"/>
      <c r="AE94" s="12"/>
      <c r="AF94" s="12"/>
      <c r="AG94" s="12"/>
      <c r="AH94" s="12"/>
      <c r="AI94" s="12"/>
      <c r="AJ94" s="12"/>
      <c r="AK94" s="118" t="str">
        <f>IFERROR(VLOOKUP('日付'!$E$2-WEEKDAY('日付'!$E$2,2)+17,'祝日一覧'!$A:$B,2,false),"")</f>
        <v/>
      </c>
      <c r="AL94" s="133"/>
      <c r="AM94" s="133"/>
    </row>
    <row r="95" ht="12.75" customHeight="1">
      <c r="B95" s="27" t="s">
        <v>32</v>
      </c>
      <c r="K95" s="112">
        <f>DAY('日付'!$E$2-WEEKDAY('日付'!$E$2,2)+22)</f>
        <v>17</v>
      </c>
      <c r="L95" s="40"/>
      <c r="M95" s="88"/>
      <c r="N95" s="113"/>
      <c r="O95" s="113"/>
      <c r="P95" s="5"/>
      <c r="Q95" s="5"/>
      <c r="R95" s="5"/>
      <c r="S95" s="10"/>
      <c r="T95" s="112">
        <f>DAY('日付'!$E$2-WEEKDAY('日付'!$E$2,2)+23)</f>
        <v>18</v>
      </c>
      <c r="U95" s="40"/>
      <c r="V95" s="88"/>
      <c r="W95" s="113"/>
      <c r="X95" s="113"/>
      <c r="Y95" s="5"/>
      <c r="Z95" s="5"/>
      <c r="AA95" s="5"/>
      <c r="AB95" s="10"/>
      <c r="AC95" s="112">
        <f>DAY('日付'!$E$2-WEEKDAY('日付'!$E$2,2)+24)</f>
        <v>19</v>
      </c>
      <c r="AD95" s="40"/>
      <c r="AE95" s="88"/>
      <c r="AF95" s="113"/>
      <c r="AG95" s="113"/>
      <c r="AH95" s="5"/>
      <c r="AI95" s="5"/>
      <c r="AJ95" s="5"/>
      <c r="AK95" s="10"/>
    </row>
    <row r="96" ht="12.75" customHeight="1">
      <c r="B96" s="134"/>
      <c r="K96" s="44"/>
      <c r="M96" s="51"/>
      <c r="N96" s="116"/>
      <c r="O96" s="116"/>
      <c r="P96" s="5"/>
      <c r="Q96" s="5"/>
      <c r="R96" s="5"/>
      <c r="S96" s="10"/>
      <c r="T96" s="44"/>
      <c r="V96" s="51"/>
      <c r="W96" s="116"/>
      <c r="X96" s="116"/>
      <c r="Y96" s="5"/>
      <c r="Z96" s="5"/>
      <c r="AA96" s="5"/>
      <c r="AB96" s="10"/>
      <c r="AC96" s="44"/>
      <c r="AE96" s="51"/>
      <c r="AF96" s="116"/>
      <c r="AG96" s="116"/>
      <c r="AH96" s="5"/>
      <c r="AI96" s="5"/>
      <c r="AJ96" s="5"/>
      <c r="AK96" s="10"/>
    </row>
    <row r="97" ht="12.75" customHeight="1">
      <c r="B97" s="27" t="s">
        <v>32</v>
      </c>
      <c r="K97" s="52"/>
      <c r="L97" s="53"/>
      <c r="M97" s="54"/>
      <c r="N97" s="117"/>
      <c r="O97" s="117"/>
      <c r="P97" s="5"/>
      <c r="Q97" s="5"/>
      <c r="R97" s="5"/>
      <c r="S97" s="10"/>
      <c r="T97" s="52"/>
      <c r="U97" s="53"/>
      <c r="V97" s="54"/>
      <c r="W97" s="117"/>
      <c r="X97" s="117"/>
      <c r="Y97" s="5"/>
      <c r="Z97" s="5"/>
      <c r="AA97" s="5"/>
      <c r="AB97" s="10"/>
      <c r="AC97" s="52"/>
      <c r="AD97" s="53"/>
      <c r="AE97" s="54"/>
      <c r="AF97" s="117"/>
      <c r="AG97" s="117"/>
      <c r="AH97" s="5"/>
      <c r="AI97" s="5"/>
      <c r="AJ97" s="5"/>
      <c r="AK97" s="10"/>
    </row>
    <row r="98" ht="12.75" customHeight="1">
      <c r="B98" s="38"/>
      <c r="K98" s="9"/>
      <c r="L98" s="5"/>
      <c r="M98" s="5"/>
      <c r="N98" s="5"/>
      <c r="O98" s="5"/>
      <c r="P98" s="5"/>
      <c r="Q98" s="5"/>
      <c r="R98" s="5"/>
      <c r="S98" s="10"/>
      <c r="T98" s="9"/>
      <c r="U98" s="5"/>
      <c r="V98" s="5"/>
      <c r="W98" s="5"/>
      <c r="X98" s="5"/>
      <c r="Y98" s="5"/>
      <c r="Z98" s="5"/>
      <c r="AA98" s="5"/>
      <c r="AB98" s="10"/>
      <c r="AC98" s="9"/>
      <c r="AD98" s="5"/>
      <c r="AE98" s="5"/>
      <c r="AF98" s="5"/>
      <c r="AG98" s="5"/>
      <c r="AH98" s="5"/>
      <c r="AI98" s="5"/>
      <c r="AJ98" s="5"/>
      <c r="AK98" s="10"/>
    </row>
    <row r="99" ht="12.75" customHeight="1">
      <c r="B99" s="27" t="s">
        <v>32</v>
      </c>
      <c r="K99" s="9"/>
      <c r="L99" s="5"/>
      <c r="M99" s="5"/>
      <c r="N99" s="5"/>
      <c r="O99" s="5"/>
      <c r="P99" s="5"/>
      <c r="Q99" s="5"/>
      <c r="R99" s="5"/>
      <c r="S99" s="10"/>
      <c r="T99" s="9"/>
      <c r="U99" s="5"/>
      <c r="V99" s="5"/>
      <c r="W99" s="5"/>
      <c r="X99" s="5"/>
      <c r="Y99" s="5"/>
      <c r="Z99" s="5"/>
      <c r="AA99" s="5"/>
      <c r="AB99" s="10"/>
      <c r="AC99" s="9"/>
      <c r="AD99" s="5"/>
      <c r="AE99" s="5"/>
      <c r="AF99" s="5"/>
      <c r="AG99" s="5"/>
      <c r="AH99" s="5"/>
      <c r="AI99" s="5"/>
      <c r="AJ99" s="5"/>
      <c r="AK99" s="10"/>
    </row>
    <row r="100" ht="12.75" customHeight="1">
      <c r="B100" s="134"/>
      <c r="K100" s="9"/>
      <c r="L100" s="5"/>
      <c r="M100" s="5"/>
      <c r="N100" s="5"/>
      <c r="O100" s="5"/>
      <c r="P100" s="5"/>
      <c r="Q100" s="5"/>
      <c r="R100" s="5"/>
      <c r="S100" s="10"/>
      <c r="T100" s="9"/>
      <c r="U100" s="5"/>
      <c r="V100" s="5"/>
      <c r="W100" s="5"/>
      <c r="X100" s="5"/>
      <c r="Y100" s="5"/>
      <c r="Z100" s="5"/>
      <c r="AA100" s="5"/>
      <c r="AB100" s="10"/>
      <c r="AC100" s="9"/>
      <c r="AD100" s="5"/>
      <c r="AE100" s="5"/>
      <c r="AF100" s="5"/>
      <c r="AG100" s="5"/>
      <c r="AH100" s="5"/>
      <c r="AI100" s="5"/>
      <c r="AJ100" s="5"/>
      <c r="AK100" s="10"/>
    </row>
    <row r="101" ht="12.75" customHeight="1">
      <c r="B101" s="27" t="s">
        <v>32</v>
      </c>
      <c r="K101" s="9"/>
      <c r="L101" s="5"/>
      <c r="M101" s="5"/>
      <c r="N101" s="5"/>
      <c r="O101" s="5"/>
      <c r="P101" s="5"/>
      <c r="Q101" s="5"/>
      <c r="R101" s="5"/>
      <c r="S101" s="10"/>
      <c r="T101" s="9"/>
      <c r="U101" s="5"/>
      <c r="V101" s="5"/>
      <c r="W101" s="5"/>
      <c r="X101" s="5"/>
      <c r="Y101" s="5"/>
      <c r="Z101" s="5"/>
      <c r="AA101" s="5"/>
      <c r="AB101" s="10"/>
      <c r="AC101" s="9"/>
      <c r="AD101" s="5"/>
      <c r="AE101" s="5"/>
      <c r="AF101" s="5"/>
      <c r="AG101" s="5"/>
      <c r="AH101" s="5"/>
      <c r="AI101" s="5"/>
      <c r="AJ101" s="5"/>
      <c r="AK101" s="10"/>
    </row>
    <row r="102" ht="12.75" customHeight="1">
      <c r="B102" s="38"/>
      <c r="K102" s="9"/>
      <c r="L102" s="5"/>
      <c r="M102" s="5"/>
      <c r="N102" s="5"/>
      <c r="O102" s="5"/>
      <c r="P102" s="5"/>
      <c r="Q102" s="5"/>
      <c r="R102" s="5"/>
      <c r="S102" s="10"/>
      <c r="T102" s="9"/>
      <c r="U102" s="5"/>
      <c r="V102" s="5"/>
      <c r="W102" s="5"/>
      <c r="X102" s="5"/>
      <c r="Y102" s="5"/>
      <c r="Z102" s="5"/>
      <c r="AA102" s="5"/>
      <c r="AB102" s="10"/>
      <c r="AC102" s="9"/>
      <c r="AD102" s="5"/>
      <c r="AE102" s="5"/>
      <c r="AF102" s="5"/>
      <c r="AG102" s="5"/>
      <c r="AH102" s="5"/>
      <c r="AI102" s="5"/>
      <c r="AJ102" s="5"/>
      <c r="AK102" s="10"/>
    </row>
    <row r="103" ht="12.75" customHeight="1">
      <c r="B103" s="27" t="s">
        <v>32</v>
      </c>
      <c r="K103" s="11"/>
      <c r="L103" s="12"/>
      <c r="M103" s="12"/>
      <c r="N103" s="12"/>
      <c r="O103" s="12"/>
      <c r="P103" s="12"/>
      <c r="Q103" s="12"/>
      <c r="R103" s="12"/>
      <c r="S103" s="118" t="str">
        <f>IFERROR(VLOOKUP('日付'!$E$2-WEEKDAY('日付'!$E$2,2)+22,'祝日一覧'!$A:$B,2,false),"")</f>
        <v/>
      </c>
      <c r="T103" s="11"/>
      <c r="U103" s="12"/>
      <c r="V103" s="12"/>
      <c r="W103" s="12"/>
      <c r="X103" s="12"/>
      <c r="Y103" s="12"/>
      <c r="Z103" s="12"/>
      <c r="AA103" s="12"/>
      <c r="AB103" s="118" t="str">
        <f>IFERROR(VLOOKUP('日付'!$E$2-WEEKDAY('日付'!$E$2,2)+23,'祝日一覧'!$A:$B,2,false),"")</f>
        <v/>
      </c>
      <c r="AC103" s="11"/>
      <c r="AD103" s="12"/>
      <c r="AE103" s="12"/>
      <c r="AF103" s="12"/>
      <c r="AG103" s="12"/>
      <c r="AH103" s="12"/>
      <c r="AI103" s="12"/>
      <c r="AJ103" s="12"/>
      <c r="AK103" s="118" t="str">
        <f>IFERROR(VLOOKUP('日付'!$E$2-WEEKDAY('日付'!$E$2,2)+24,'祝日一覧'!$A:$B,2,false),"")</f>
        <v/>
      </c>
      <c r="AL103" s="133"/>
      <c r="AM103" s="133"/>
    </row>
    <row r="104" ht="12.75" customHeight="1">
      <c r="B104" s="134"/>
      <c r="K104" s="112">
        <f>DAY('日付'!$E$2-WEEKDAY('日付'!$E$2,2)+29)</f>
        <v>24</v>
      </c>
      <c r="L104" s="40"/>
      <c r="M104" s="88"/>
      <c r="N104" s="113"/>
      <c r="O104" s="113"/>
      <c r="P104" s="5"/>
      <c r="Q104" s="5"/>
      <c r="R104" s="5"/>
      <c r="S104" s="10"/>
      <c r="T104" s="112">
        <f>DAY('日付'!$E$2-WEEKDAY('日付'!$E$2,2)+30)</f>
        <v>25</v>
      </c>
      <c r="U104" s="40"/>
      <c r="V104" s="88"/>
      <c r="W104" s="113"/>
      <c r="X104" s="113"/>
      <c r="Y104" s="5"/>
      <c r="Z104" s="5"/>
      <c r="AA104" s="5"/>
      <c r="AB104" s="10"/>
      <c r="AC104" s="112">
        <f>DAY('日付'!$E$2-WEEKDAY('日付'!$E$2,2)+31)</f>
        <v>26</v>
      </c>
      <c r="AD104" s="40"/>
      <c r="AE104" s="88"/>
      <c r="AF104" s="113"/>
      <c r="AG104" s="113"/>
      <c r="AH104" s="5"/>
      <c r="AI104" s="5"/>
      <c r="AJ104" s="5"/>
      <c r="AK104" s="10"/>
    </row>
    <row r="105" ht="12.75" customHeight="1">
      <c r="B105" s="27" t="s">
        <v>32</v>
      </c>
      <c r="K105" s="44"/>
      <c r="M105" s="51"/>
      <c r="N105" s="116"/>
      <c r="O105" s="116"/>
      <c r="P105" s="5"/>
      <c r="Q105" s="5"/>
      <c r="R105" s="5"/>
      <c r="S105" s="10"/>
      <c r="T105" s="44"/>
      <c r="V105" s="51"/>
      <c r="W105" s="116"/>
      <c r="X105" s="116"/>
      <c r="Y105" s="5"/>
      <c r="Z105" s="5"/>
      <c r="AA105" s="5"/>
      <c r="AB105" s="10"/>
      <c r="AC105" s="44"/>
      <c r="AE105" s="51"/>
      <c r="AF105" s="116"/>
      <c r="AG105" s="116"/>
      <c r="AH105" s="5"/>
      <c r="AI105" s="5"/>
      <c r="AJ105" s="5"/>
      <c r="AK105" s="10"/>
    </row>
    <row r="106" ht="12.75" customHeight="1">
      <c r="B106" s="38"/>
      <c r="K106" s="52"/>
      <c r="L106" s="53"/>
      <c r="M106" s="54"/>
      <c r="N106" s="117"/>
      <c r="O106" s="117"/>
      <c r="P106" s="5"/>
      <c r="Q106" s="5"/>
      <c r="R106" s="5"/>
      <c r="S106" s="10"/>
      <c r="T106" s="52"/>
      <c r="U106" s="53"/>
      <c r="V106" s="54"/>
      <c r="W106" s="117"/>
      <c r="X106" s="117"/>
      <c r="Y106" s="5"/>
      <c r="Z106" s="5"/>
      <c r="AA106" s="5"/>
      <c r="AB106" s="10"/>
      <c r="AC106" s="52"/>
      <c r="AD106" s="53"/>
      <c r="AE106" s="54"/>
      <c r="AF106" s="117"/>
      <c r="AG106" s="117"/>
      <c r="AH106" s="5"/>
      <c r="AI106" s="5"/>
      <c r="AJ106" s="5"/>
      <c r="AK106" s="10"/>
    </row>
    <row r="107" ht="12.75" customHeight="1">
      <c r="B107" s="27" t="s">
        <v>32</v>
      </c>
      <c r="K107" s="9"/>
      <c r="L107" s="5"/>
      <c r="M107" s="5"/>
      <c r="N107" s="5"/>
      <c r="O107" s="5"/>
      <c r="P107" s="5"/>
      <c r="Q107" s="5"/>
      <c r="R107" s="5"/>
      <c r="S107" s="10"/>
      <c r="T107" s="9"/>
      <c r="U107" s="5"/>
      <c r="V107" s="5"/>
      <c r="W107" s="5"/>
      <c r="X107" s="5"/>
      <c r="Y107" s="5"/>
      <c r="Z107" s="5"/>
      <c r="AA107" s="5"/>
      <c r="AB107" s="10"/>
      <c r="AC107" s="9"/>
      <c r="AD107" s="5"/>
      <c r="AE107" s="5"/>
      <c r="AF107" s="5"/>
      <c r="AG107" s="5"/>
      <c r="AH107" s="5"/>
      <c r="AI107" s="5"/>
      <c r="AJ107" s="5"/>
      <c r="AK107" s="10"/>
    </row>
    <row r="108" ht="12.75" customHeight="1">
      <c r="B108" s="127"/>
      <c r="K108" s="9"/>
      <c r="L108" s="5"/>
      <c r="M108" s="5"/>
      <c r="N108" s="5"/>
      <c r="O108" s="5"/>
      <c r="P108" s="5"/>
      <c r="Q108" s="5"/>
      <c r="R108" s="5"/>
      <c r="S108" s="10"/>
      <c r="T108" s="9"/>
      <c r="U108" s="5"/>
      <c r="V108" s="5"/>
      <c r="W108" s="5"/>
      <c r="X108" s="5"/>
      <c r="Y108" s="5"/>
      <c r="Z108" s="5"/>
      <c r="AA108" s="5"/>
      <c r="AB108" s="10"/>
      <c r="AC108" s="9"/>
      <c r="AD108" s="5"/>
      <c r="AE108" s="5"/>
      <c r="AF108" s="5"/>
      <c r="AG108" s="5"/>
      <c r="AH108" s="5"/>
      <c r="AI108" s="5"/>
      <c r="AJ108" s="5"/>
      <c r="AK108" s="10"/>
    </row>
    <row r="109" ht="12.75" customHeight="1">
      <c r="B109" s="27" t="s">
        <v>32</v>
      </c>
      <c r="K109" s="9"/>
      <c r="L109" s="5"/>
      <c r="M109" s="5"/>
      <c r="N109" s="5"/>
      <c r="O109" s="5"/>
      <c r="P109" s="5"/>
      <c r="Q109" s="5"/>
      <c r="R109" s="5"/>
      <c r="S109" s="10"/>
      <c r="T109" s="9"/>
      <c r="U109" s="5"/>
      <c r="V109" s="5"/>
      <c r="W109" s="5"/>
      <c r="X109" s="5"/>
      <c r="Y109" s="5"/>
      <c r="Z109" s="5"/>
      <c r="AA109" s="5"/>
      <c r="AB109" s="10"/>
      <c r="AC109" s="9"/>
      <c r="AD109" s="5"/>
      <c r="AE109" s="5"/>
      <c r="AF109" s="5"/>
      <c r="AG109" s="5"/>
      <c r="AH109" s="5"/>
      <c r="AI109" s="5"/>
      <c r="AJ109" s="5"/>
      <c r="AK109" s="10"/>
    </row>
    <row r="110" ht="12.75" customHeight="1">
      <c r="B110" s="38"/>
      <c r="K110" s="9"/>
      <c r="L110" s="5"/>
      <c r="M110" s="5"/>
      <c r="N110" s="5"/>
      <c r="O110" s="5"/>
      <c r="P110" s="5"/>
      <c r="Q110" s="5"/>
      <c r="R110" s="5"/>
      <c r="S110" s="10"/>
      <c r="T110" s="9"/>
      <c r="U110" s="5"/>
      <c r="V110" s="5"/>
      <c r="W110" s="5"/>
      <c r="X110" s="5"/>
      <c r="Y110" s="5"/>
      <c r="Z110" s="5"/>
      <c r="AA110" s="5"/>
      <c r="AB110" s="10"/>
      <c r="AC110" s="9"/>
      <c r="AD110" s="5"/>
      <c r="AE110" s="5"/>
      <c r="AF110" s="5"/>
      <c r="AG110" s="5"/>
      <c r="AH110" s="5"/>
      <c r="AI110" s="5"/>
      <c r="AJ110" s="5"/>
      <c r="AK110" s="10"/>
    </row>
    <row r="111" ht="12.75" customHeight="1">
      <c r="B111" s="27" t="s">
        <v>32</v>
      </c>
      <c r="K111" s="9"/>
      <c r="L111" s="5"/>
      <c r="M111" s="5"/>
      <c r="N111" s="5"/>
      <c r="O111" s="5"/>
      <c r="P111" s="5"/>
      <c r="Q111" s="5"/>
      <c r="R111" s="5"/>
      <c r="S111" s="10"/>
      <c r="T111" s="9"/>
      <c r="U111" s="5"/>
      <c r="V111" s="5"/>
      <c r="W111" s="5"/>
      <c r="X111" s="5"/>
      <c r="Y111" s="5"/>
      <c r="Z111" s="5"/>
      <c r="AA111" s="5"/>
      <c r="AB111" s="10"/>
      <c r="AC111" s="9"/>
      <c r="AD111" s="5"/>
      <c r="AE111" s="5"/>
      <c r="AF111" s="5"/>
      <c r="AG111" s="5"/>
      <c r="AH111" s="5"/>
      <c r="AI111" s="5"/>
      <c r="AJ111" s="5"/>
      <c r="AK111" s="10"/>
    </row>
    <row r="112" ht="12.75" customHeight="1">
      <c r="B112" s="134"/>
      <c r="K112" s="11"/>
      <c r="L112" s="12"/>
      <c r="M112" s="12"/>
      <c r="N112" s="12"/>
      <c r="O112" s="12"/>
      <c r="P112" s="12"/>
      <c r="Q112" s="12"/>
      <c r="R112" s="12"/>
      <c r="S112" s="118" t="str">
        <f>IFERROR(VLOOKUP('日付'!$E$2-WEEKDAY('日付'!$E$2,2)+29,'祝日一覧'!$A:$B,2,false),"")</f>
        <v/>
      </c>
      <c r="T112" s="11"/>
      <c r="U112" s="12"/>
      <c r="V112" s="12"/>
      <c r="W112" s="12"/>
      <c r="X112" s="12"/>
      <c r="Y112" s="12"/>
      <c r="Z112" s="12"/>
      <c r="AA112" s="12"/>
      <c r="AB112" s="118" t="str">
        <f>IFERROR(VLOOKUP('日付'!$E$2-WEEKDAY('日付'!$E$2,2)+30,'祝日一覧'!$A:$B,2,false),"")</f>
        <v/>
      </c>
      <c r="AC112" s="11"/>
      <c r="AD112" s="12"/>
      <c r="AE112" s="12"/>
      <c r="AF112" s="12"/>
      <c r="AG112" s="12"/>
      <c r="AH112" s="12"/>
      <c r="AI112" s="12"/>
      <c r="AJ112" s="12"/>
      <c r="AK112" s="118" t="str">
        <f>IFERROR(VLOOKUP('日付'!$E$2-WEEKDAY('日付'!$E$2,2)+31,'祝日一覧'!$A:$B,2,false),"")</f>
        <v/>
      </c>
      <c r="AL112" s="133"/>
      <c r="AM112" s="133"/>
    </row>
    <row r="113" ht="12.75" customHeight="1">
      <c r="B113" s="27" t="s">
        <v>32</v>
      </c>
      <c r="K113" s="112">
        <f>DAY('日付'!$E$2-WEEKDAY('日付'!$E$2,2)+36)</f>
        <v>31</v>
      </c>
      <c r="L113" s="40"/>
      <c r="M113" s="88"/>
      <c r="N113" s="113"/>
      <c r="O113" s="113"/>
      <c r="P113" s="5"/>
      <c r="Q113" s="5"/>
      <c r="R113" s="5"/>
      <c r="S113" s="10"/>
      <c r="T113" s="112">
        <f>DAY('日付'!$E$2-WEEKDAY('日付'!$E$2,2)+37)</f>
        <v>1</v>
      </c>
      <c r="U113" s="40"/>
      <c r="V113" s="88"/>
      <c r="W113" s="113"/>
      <c r="X113" s="113"/>
      <c r="Y113" s="5"/>
      <c r="Z113" s="5"/>
      <c r="AA113" s="5"/>
      <c r="AB113" s="10"/>
      <c r="AC113" s="112">
        <f>DAY('日付'!$E$2-WEEKDAY('日付'!$E$2,2)+38)</f>
        <v>2</v>
      </c>
      <c r="AD113" s="40"/>
      <c r="AE113" s="88"/>
      <c r="AF113" s="113"/>
      <c r="AG113" s="113"/>
      <c r="AH113" s="5"/>
      <c r="AI113" s="5"/>
      <c r="AJ113" s="5"/>
      <c r="AK113" s="10"/>
    </row>
    <row r="114" ht="12.75" customHeight="1">
      <c r="B114" s="38"/>
      <c r="K114" s="44"/>
      <c r="M114" s="51"/>
      <c r="N114" s="116"/>
      <c r="O114" s="116"/>
      <c r="P114" s="5"/>
      <c r="Q114" s="5"/>
      <c r="R114" s="5"/>
      <c r="S114" s="10"/>
      <c r="T114" s="44"/>
      <c r="V114" s="51"/>
      <c r="W114" s="116"/>
      <c r="X114" s="116"/>
      <c r="Y114" s="5"/>
      <c r="Z114" s="5"/>
      <c r="AA114" s="5"/>
      <c r="AB114" s="10"/>
      <c r="AC114" s="44"/>
      <c r="AE114" s="51"/>
      <c r="AF114" s="116"/>
      <c r="AG114" s="116"/>
      <c r="AH114" s="5"/>
      <c r="AI114" s="5"/>
      <c r="AJ114" s="5"/>
      <c r="AK114" s="10"/>
    </row>
    <row r="115" ht="12.75" customHeight="1">
      <c r="B115" s="27" t="s">
        <v>32</v>
      </c>
      <c r="K115" s="52"/>
      <c r="L115" s="53"/>
      <c r="M115" s="54"/>
      <c r="N115" s="117"/>
      <c r="O115" s="117"/>
      <c r="P115" s="5"/>
      <c r="Q115" s="5"/>
      <c r="R115" s="5"/>
      <c r="S115" s="10"/>
      <c r="T115" s="52"/>
      <c r="U115" s="53"/>
      <c r="V115" s="54"/>
      <c r="W115" s="117"/>
      <c r="X115" s="117"/>
      <c r="Y115" s="5"/>
      <c r="Z115" s="5"/>
      <c r="AA115" s="5"/>
      <c r="AB115" s="10"/>
      <c r="AC115" s="52"/>
      <c r="AD115" s="53"/>
      <c r="AE115" s="54"/>
      <c r="AF115" s="117"/>
      <c r="AG115" s="117"/>
      <c r="AH115" s="5"/>
      <c r="AI115" s="5"/>
      <c r="AJ115" s="5"/>
      <c r="AK115" s="10"/>
    </row>
    <row r="116" ht="12.75" customHeight="1">
      <c r="B116" s="134"/>
      <c r="K116" s="9"/>
      <c r="L116" s="5"/>
      <c r="M116" s="5"/>
      <c r="N116" s="5"/>
      <c r="O116" s="5"/>
      <c r="P116" s="5"/>
      <c r="Q116" s="5"/>
      <c r="R116" s="5"/>
      <c r="S116" s="10"/>
      <c r="T116" s="9"/>
      <c r="U116" s="5"/>
      <c r="V116" s="5"/>
      <c r="W116" s="5"/>
      <c r="X116" s="5"/>
      <c r="Y116" s="5"/>
      <c r="Z116" s="5"/>
      <c r="AA116" s="5"/>
      <c r="AB116" s="10"/>
      <c r="AC116" s="9"/>
      <c r="AD116" s="5"/>
      <c r="AE116" s="5"/>
      <c r="AF116" s="5"/>
      <c r="AG116" s="5"/>
      <c r="AH116" s="5"/>
      <c r="AI116" s="5"/>
      <c r="AJ116" s="5"/>
      <c r="AK116" s="10"/>
    </row>
    <row r="117" ht="12.75" customHeight="1">
      <c r="B117" s="27" t="s">
        <v>32</v>
      </c>
      <c r="K117" s="9"/>
      <c r="L117" s="5"/>
      <c r="M117" s="5"/>
      <c r="N117" s="5"/>
      <c r="O117" s="5"/>
      <c r="P117" s="5"/>
      <c r="Q117" s="5"/>
      <c r="R117" s="5"/>
      <c r="S117" s="10"/>
      <c r="T117" s="9"/>
      <c r="U117" s="5"/>
      <c r="V117" s="5"/>
      <c r="W117" s="5"/>
      <c r="X117" s="5"/>
      <c r="Y117" s="5"/>
      <c r="Z117" s="5"/>
      <c r="AA117" s="5"/>
      <c r="AB117" s="10"/>
      <c r="AC117" s="9"/>
      <c r="AD117" s="5"/>
      <c r="AE117" s="5"/>
      <c r="AF117" s="5"/>
      <c r="AG117" s="5"/>
      <c r="AH117" s="5"/>
      <c r="AI117" s="5"/>
      <c r="AJ117" s="5"/>
      <c r="AK117" s="10"/>
    </row>
    <row r="118" ht="12.75" customHeight="1">
      <c r="B118" s="38"/>
      <c r="K118" s="9"/>
      <c r="L118" s="5"/>
      <c r="M118" s="5"/>
      <c r="N118" s="5"/>
      <c r="O118" s="5"/>
      <c r="P118" s="5"/>
      <c r="Q118" s="5"/>
      <c r="R118" s="5"/>
      <c r="S118" s="10"/>
      <c r="T118" s="9"/>
      <c r="U118" s="5"/>
      <c r="V118" s="5"/>
      <c r="W118" s="5"/>
      <c r="X118" s="5"/>
      <c r="Y118" s="5"/>
      <c r="Z118" s="5"/>
      <c r="AA118" s="5"/>
      <c r="AB118" s="10"/>
      <c r="AC118" s="9"/>
      <c r="AD118" s="5"/>
      <c r="AE118" s="5"/>
      <c r="AF118" s="5"/>
      <c r="AG118" s="5"/>
      <c r="AH118" s="5"/>
      <c r="AI118" s="5"/>
      <c r="AJ118" s="5"/>
      <c r="AK118" s="10"/>
    </row>
    <row r="119" ht="12.75" customHeight="1">
      <c r="B119" s="27" t="s">
        <v>32</v>
      </c>
      <c r="K119" s="9"/>
      <c r="L119" s="5"/>
      <c r="M119" s="5"/>
      <c r="N119" s="5"/>
      <c r="O119" s="5"/>
      <c r="P119" s="5"/>
      <c r="Q119" s="5"/>
      <c r="R119" s="5"/>
      <c r="S119" s="10"/>
      <c r="T119" s="9"/>
      <c r="U119" s="5"/>
      <c r="V119" s="5"/>
      <c r="W119" s="5"/>
      <c r="X119" s="5"/>
      <c r="Y119" s="5"/>
      <c r="Z119" s="5"/>
      <c r="AA119" s="5"/>
      <c r="AB119" s="10"/>
      <c r="AC119" s="9"/>
      <c r="AD119" s="5"/>
      <c r="AE119" s="5"/>
      <c r="AF119" s="5"/>
      <c r="AG119" s="5"/>
      <c r="AH119" s="5"/>
      <c r="AI119" s="5"/>
      <c r="AJ119" s="5"/>
      <c r="AK119" s="10"/>
    </row>
    <row r="120" ht="12.75" customHeight="1">
      <c r="B120" s="134"/>
      <c r="K120" s="9"/>
      <c r="L120" s="5"/>
      <c r="M120" s="5"/>
      <c r="N120" s="5"/>
      <c r="O120" s="5"/>
      <c r="P120" s="5"/>
      <c r="Q120" s="5"/>
      <c r="R120" s="5"/>
      <c r="S120" s="10"/>
      <c r="T120" s="9"/>
      <c r="U120" s="5"/>
      <c r="V120" s="5"/>
      <c r="W120" s="5"/>
      <c r="X120" s="5"/>
      <c r="Y120" s="5"/>
      <c r="Z120" s="5"/>
      <c r="AA120" s="5"/>
      <c r="AB120" s="10"/>
      <c r="AC120" s="9"/>
      <c r="AD120" s="5"/>
      <c r="AE120" s="5"/>
      <c r="AF120" s="5"/>
      <c r="AG120" s="5"/>
      <c r="AH120" s="5"/>
      <c r="AI120" s="5"/>
      <c r="AJ120" s="5"/>
      <c r="AK120" s="10"/>
    </row>
    <row r="121" ht="12.75" customHeight="1">
      <c r="B121" s="27" t="s">
        <v>32</v>
      </c>
      <c r="K121" s="11"/>
      <c r="L121" s="12"/>
      <c r="M121" s="12"/>
      <c r="N121" s="12"/>
      <c r="O121" s="12"/>
      <c r="P121" s="12"/>
      <c r="Q121" s="12"/>
      <c r="R121" s="12"/>
      <c r="S121" s="118" t="str">
        <f>IFERROR(VLOOKUP('日付'!$E$2-WEEKDAY('日付'!$E$2,2)+36,'祝日一覧'!$A:$B,2,false),"")</f>
        <v/>
      </c>
      <c r="T121" s="11"/>
      <c r="U121" s="12"/>
      <c r="V121" s="12"/>
      <c r="W121" s="12"/>
      <c r="X121" s="12"/>
      <c r="Y121" s="12"/>
      <c r="Z121" s="12"/>
      <c r="AA121" s="12"/>
      <c r="AB121" s="118" t="str">
        <f>IFERROR(VLOOKUP('日付'!$E$2-WEEKDAY('日付'!$E$2,2)+37,'祝日一覧'!$A:$B,2,false),"")</f>
        <v/>
      </c>
      <c r="AC121" s="11"/>
      <c r="AD121" s="12"/>
      <c r="AE121" s="12"/>
      <c r="AF121" s="12"/>
      <c r="AG121" s="12"/>
      <c r="AH121" s="12"/>
      <c r="AI121" s="12"/>
      <c r="AJ121" s="12"/>
      <c r="AK121" s="118" t="str">
        <f>IFERROR(VLOOKUP('日付'!$E$2-WEEKDAY('日付'!$E$2,2)+38,'祝日一覧'!$A:$B,2,false),"")</f>
        <v/>
      </c>
    </row>
    <row r="122" ht="12.75" customHeight="1">
      <c r="B122" s="38"/>
    </row>
    <row r="123" ht="12.75" customHeight="1">
      <c r="B123" s="27" t="s">
        <v>32</v>
      </c>
      <c r="K123" s="27" t="s">
        <v>32</v>
      </c>
      <c r="T123" s="27" t="s">
        <v>32</v>
      </c>
      <c r="AC123" s="27" t="s">
        <v>32</v>
      </c>
    </row>
    <row r="124" ht="12.75" customHeight="1">
      <c r="B124" s="134"/>
      <c r="K124" s="38"/>
      <c r="T124" s="38"/>
      <c r="AC124" s="38"/>
    </row>
    <row r="125" ht="12.75" customHeight="1">
      <c r="B125" s="27" t="s">
        <v>32</v>
      </c>
      <c r="K125" s="27" t="s">
        <v>32</v>
      </c>
      <c r="T125" s="27" t="s">
        <v>32</v>
      </c>
      <c r="AC125" s="27" t="s">
        <v>32</v>
      </c>
    </row>
    <row r="126" ht="12.75" customHeight="1">
      <c r="B126" s="127"/>
      <c r="K126" s="127"/>
      <c r="T126" s="127"/>
      <c r="AC126" s="127"/>
    </row>
    <row r="127" ht="12.75" customHeight="1">
      <c r="C127" s="89"/>
      <c r="D127" s="7"/>
      <c r="E127" s="7"/>
      <c r="F127" s="7"/>
      <c r="G127" s="7"/>
      <c r="H127" s="7"/>
      <c r="I127" s="7"/>
      <c r="J127" s="7"/>
      <c r="K127" s="8"/>
      <c r="L127" s="89"/>
      <c r="M127" s="7"/>
      <c r="N127" s="7"/>
      <c r="O127" s="7"/>
      <c r="P127" s="7"/>
      <c r="Q127" s="7"/>
      <c r="R127" s="7"/>
      <c r="S127" s="7"/>
      <c r="T127" s="8"/>
      <c r="U127" s="92"/>
      <c r="V127" s="93"/>
      <c r="W127" s="93"/>
      <c r="X127" s="93"/>
      <c r="Y127" s="93"/>
      <c r="Z127" s="93"/>
      <c r="AA127" s="93"/>
      <c r="AB127" s="93"/>
      <c r="AC127" s="94"/>
      <c r="AD127" s="95"/>
      <c r="AE127" s="96"/>
      <c r="AF127" s="96"/>
      <c r="AG127" s="96"/>
      <c r="AH127" s="96"/>
      <c r="AI127" s="96"/>
      <c r="AJ127" s="96"/>
      <c r="AK127" s="96"/>
      <c r="AL127" s="97"/>
    </row>
    <row r="128" ht="12.75" customHeight="1">
      <c r="C128" s="9"/>
      <c r="D128" s="3" t="s">
        <v>52</v>
      </c>
      <c r="K128" s="10"/>
      <c r="L128" s="9"/>
      <c r="M128" s="3" t="s">
        <v>53</v>
      </c>
      <c r="T128" s="10"/>
      <c r="U128" s="98"/>
      <c r="V128" s="99" t="s">
        <v>54</v>
      </c>
      <c r="W128" s="100"/>
      <c r="X128" s="100"/>
      <c r="Y128" s="100"/>
      <c r="Z128" s="100"/>
      <c r="AA128" s="100"/>
      <c r="AB128" s="100"/>
      <c r="AC128" s="101"/>
      <c r="AD128" s="102"/>
      <c r="AE128" s="103" t="s">
        <v>55</v>
      </c>
      <c r="AF128" s="104"/>
      <c r="AG128" s="104"/>
      <c r="AH128" s="104"/>
      <c r="AI128" s="104"/>
      <c r="AJ128" s="104"/>
      <c r="AK128" s="104"/>
      <c r="AL128" s="105"/>
    </row>
    <row r="129" ht="12.75" customHeight="1">
      <c r="C129" s="11"/>
      <c r="D129" s="12"/>
      <c r="E129" s="12"/>
      <c r="F129" s="12"/>
      <c r="G129" s="12"/>
      <c r="H129" s="12"/>
      <c r="I129" s="12"/>
      <c r="J129" s="12"/>
      <c r="K129" s="13"/>
      <c r="L129" s="11"/>
      <c r="M129" s="12"/>
      <c r="N129" s="12"/>
      <c r="O129" s="12"/>
      <c r="P129" s="12"/>
      <c r="Q129" s="12"/>
      <c r="R129" s="12"/>
      <c r="S129" s="12"/>
      <c r="T129" s="13"/>
      <c r="U129" s="106"/>
      <c r="V129" s="107"/>
      <c r="W129" s="107"/>
      <c r="X129" s="107"/>
      <c r="Y129" s="107"/>
      <c r="Z129" s="107"/>
      <c r="AA129" s="107"/>
      <c r="AB129" s="107"/>
      <c r="AC129" s="108"/>
      <c r="AD129" s="109"/>
      <c r="AE129" s="110"/>
      <c r="AF129" s="110"/>
      <c r="AG129" s="110"/>
      <c r="AH129" s="110"/>
      <c r="AI129" s="110"/>
      <c r="AJ129" s="110"/>
      <c r="AK129" s="110"/>
      <c r="AL129" s="111"/>
    </row>
    <row r="130" ht="12.75" customHeight="1">
      <c r="C130" s="112">
        <f>DAY('日付'!$E$2-WEEKDAY('日付'!$E$2,2)+4)</f>
        <v>29</v>
      </c>
      <c r="D130" s="40"/>
      <c r="E130" s="88"/>
      <c r="F130" s="113"/>
      <c r="G130" s="113"/>
      <c r="H130" s="5"/>
      <c r="I130" s="5"/>
      <c r="J130" s="5"/>
      <c r="K130" s="10"/>
      <c r="L130" s="112">
        <f>DAY('日付'!$E$2-WEEKDAY('日付'!$E$2,2)+5)</f>
        <v>30</v>
      </c>
      <c r="M130" s="40"/>
      <c r="N130" s="88"/>
      <c r="O130" s="113"/>
      <c r="P130" s="113"/>
      <c r="Q130" s="5"/>
      <c r="R130" s="5"/>
      <c r="S130" s="5"/>
      <c r="T130" s="10"/>
      <c r="U130" s="114">
        <f>DAY('日付'!$E$2-WEEKDAY('日付'!$E$2,2)+6)</f>
        <v>1</v>
      </c>
      <c r="V130" s="40"/>
      <c r="W130" s="88"/>
      <c r="X130" s="113"/>
      <c r="Y130" s="113"/>
      <c r="Z130" s="100"/>
      <c r="AA130" s="100"/>
      <c r="AB130" s="100"/>
      <c r="AC130" s="101"/>
      <c r="AD130" s="115">
        <f>DAY('日付'!$E$2-WEEKDAY('日付'!$E$2,2)+7)</f>
        <v>2</v>
      </c>
      <c r="AE130" s="40"/>
      <c r="AF130" s="88"/>
      <c r="AG130" s="113"/>
      <c r="AH130" s="113"/>
      <c r="AI130" s="104"/>
      <c r="AJ130" s="104"/>
      <c r="AK130" s="104"/>
      <c r="AL130" s="105"/>
    </row>
    <row r="131" ht="12.75" customHeight="1">
      <c r="C131" s="44"/>
      <c r="E131" s="51"/>
      <c r="F131" s="116"/>
      <c r="G131" s="116"/>
      <c r="H131" s="5"/>
      <c r="I131" s="5"/>
      <c r="J131" s="5"/>
      <c r="K131" s="10"/>
      <c r="L131" s="44"/>
      <c r="N131" s="51"/>
      <c r="O131" s="116"/>
      <c r="P131" s="116"/>
      <c r="Q131" s="5"/>
      <c r="R131" s="5"/>
      <c r="S131" s="5"/>
      <c r="T131" s="10"/>
      <c r="U131" s="44"/>
      <c r="W131" s="51"/>
      <c r="X131" s="116"/>
      <c r="Y131" s="116"/>
      <c r="Z131" s="100"/>
      <c r="AA131" s="100"/>
      <c r="AB131" s="100"/>
      <c r="AC131" s="101"/>
      <c r="AD131" s="44"/>
      <c r="AF131" s="51"/>
      <c r="AG131" s="116"/>
      <c r="AH131" s="116"/>
      <c r="AI131" s="104"/>
      <c r="AJ131" s="104"/>
      <c r="AK131" s="104"/>
      <c r="AL131" s="105"/>
    </row>
    <row r="132" ht="12.75" customHeight="1">
      <c r="C132" s="52"/>
      <c r="D132" s="53"/>
      <c r="E132" s="54"/>
      <c r="F132" s="117"/>
      <c r="G132" s="117"/>
      <c r="H132" s="5"/>
      <c r="I132" s="5"/>
      <c r="J132" s="5"/>
      <c r="K132" s="10"/>
      <c r="L132" s="52"/>
      <c r="M132" s="53"/>
      <c r="N132" s="54"/>
      <c r="O132" s="117"/>
      <c r="P132" s="117"/>
      <c r="Q132" s="5"/>
      <c r="R132" s="5"/>
      <c r="S132" s="5"/>
      <c r="T132" s="10"/>
      <c r="U132" s="52"/>
      <c r="V132" s="53"/>
      <c r="W132" s="54"/>
      <c r="X132" s="117"/>
      <c r="Y132" s="117"/>
      <c r="Z132" s="100"/>
      <c r="AA132" s="100"/>
      <c r="AB132" s="100"/>
      <c r="AC132" s="101"/>
      <c r="AD132" s="52"/>
      <c r="AE132" s="53"/>
      <c r="AF132" s="54"/>
      <c r="AG132" s="117"/>
      <c r="AH132" s="117"/>
      <c r="AI132" s="104"/>
      <c r="AJ132" s="104"/>
      <c r="AK132" s="104"/>
      <c r="AL132" s="105"/>
    </row>
    <row r="133" ht="12.75" customHeight="1">
      <c r="C133" s="9"/>
      <c r="D133" s="5"/>
      <c r="E133" s="5"/>
      <c r="F133" s="5"/>
      <c r="G133" s="5"/>
      <c r="H133" s="5"/>
      <c r="I133" s="5"/>
      <c r="J133" s="5"/>
      <c r="K133" s="10"/>
      <c r="L133" s="9"/>
      <c r="M133" s="5"/>
      <c r="N133" s="5"/>
      <c r="O133" s="5"/>
      <c r="P133" s="5"/>
      <c r="Q133" s="5"/>
      <c r="R133" s="5"/>
      <c r="S133" s="5"/>
      <c r="T133" s="10"/>
      <c r="U133" s="98"/>
      <c r="V133" s="100"/>
      <c r="W133" s="100"/>
      <c r="X133" s="100"/>
      <c r="Y133" s="100"/>
      <c r="Z133" s="100"/>
      <c r="AA133" s="100"/>
      <c r="AB133" s="100"/>
      <c r="AC133" s="101"/>
      <c r="AD133" s="102"/>
      <c r="AE133" s="104"/>
      <c r="AF133" s="104"/>
      <c r="AG133" s="104"/>
      <c r="AH133" s="104"/>
      <c r="AI133" s="104"/>
      <c r="AJ133" s="104"/>
      <c r="AK133" s="104"/>
      <c r="AL133" s="105"/>
    </row>
    <row r="134" ht="12.75" customHeight="1">
      <c r="C134" s="9"/>
      <c r="D134" s="5"/>
      <c r="E134" s="5"/>
      <c r="F134" s="5"/>
      <c r="G134" s="5"/>
      <c r="H134" s="5"/>
      <c r="I134" s="5"/>
      <c r="J134" s="5"/>
      <c r="K134" s="10"/>
      <c r="L134" s="9"/>
      <c r="M134" s="5"/>
      <c r="N134" s="5"/>
      <c r="O134" s="5"/>
      <c r="P134" s="5"/>
      <c r="Q134" s="5"/>
      <c r="R134" s="5"/>
      <c r="S134" s="5"/>
      <c r="T134" s="10"/>
      <c r="U134" s="98"/>
      <c r="V134" s="100"/>
      <c r="W134" s="100"/>
      <c r="X134" s="100"/>
      <c r="Y134" s="100"/>
      <c r="Z134" s="100"/>
      <c r="AA134" s="100"/>
      <c r="AB134" s="100"/>
      <c r="AC134" s="101"/>
      <c r="AD134" s="102"/>
      <c r="AE134" s="104"/>
      <c r="AF134" s="104"/>
      <c r="AG134" s="104"/>
      <c r="AH134" s="104"/>
      <c r="AI134" s="104"/>
      <c r="AJ134" s="104"/>
      <c r="AK134" s="104"/>
      <c r="AL134" s="105"/>
    </row>
    <row r="135" ht="12.75" customHeight="1">
      <c r="C135" s="9"/>
      <c r="D135" s="5"/>
      <c r="E135" s="5"/>
      <c r="F135" s="5"/>
      <c r="G135" s="5"/>
      <c r="H135" s="5"/>
      <c r="I135" s="5"/>
      <c r="J135" s="5"/>
      <c r="K135" s="10"/>
      <c r="L135" s="9"/>
      <c r="M135" s="5"/>
      <c r="N135" s="5"/>
      <c r="O135" s="5"/>
      <c r="P135" s="5"/>
      <c r="Q135" s="5"/>
      <c r="R135" s="5"/>
      <c r="S135" s="5"/>
      <c r="T135" s="10"/>
      <c r="U135" s="98"/>
      <c r="V135" s="100"/>
      <c r="W135" s="100"/>
      <c r="X135" s="100"/>
      <c r="Y135" s="100"/>
      <c r="Z135" s="100"/>
      <c r="AA135" s="100"/>
      <c r="AB135" s="100"/>
      <c r="AC135" s="101"/>
      <c r="AD135" s="102"/>
      <c r="AE135" s="104"/>
      <c r="AF135" s="104"/>
      <c r="AG135" s="104"/>
      <c r="AH135" s="104"/>
      <c r="AI135" s="104"/>
      <c r="AJ135" s="104"/>
      <c r="AK135" s="104"/>
      <c r="AL135" s="105"/>
    </row>
    <row r="136" ht="12.75" customHeight="1">
      <c r="C136" s="9"/>
      <c r="D136" s="5"/>
      <c r="E136" s="5"/>
      <c r="F136" s="5"/>
      <c r="G136" s="5"/>
      <c r="H136" s="5"/>
      <c r="I136" s="5"/>
      <c r="J136" s="5"/>
      <c r="K136" s="10"/>
      <c r="L136" s="9"/>
      <c r="M136" s="5"/>
      <c r="N136" s="5"/>
      <c r="O136" s="5"/>
      <c r="P136" s="5"/>
      <c r="Q136" s="5"/>
      <c r="R136" s="5"/>
      <c r="S136" s="5"/>
      <c r="T136" s="10"/>
      <c r="U136" s="98"/>
      <c r="V136" s="100"/>
      <c r="W136" s="100"/>
      <c r="X136" s="100"/>
      <c r="Y136" s="100"/>
      <c r="Z136" s="100"/>
      <c r="AA136" s="100"/>
      <c r="AB136" s="100"/>
      <c r="AC136" s="101"/>
      <c r="AD136" s="102"/>
      <c r="AE136" s="104"/>
      <c r="AF136" s="104"/>
      <c r="AG136" s="104"/>
      <c r="AH136" s="104"/>
      <c r="AI136" s="104"/>
      <c r="AJ136" s="104"/>
      <c r="AK136" s="104"/>
      <c r="AL136" s="105"/>
    </row>
    <row r="137" ht="12.75" customHeight="1">
      <c r="C137" s="9"/>
      <c r="D137" s="5"/>
      <c r="E137" s="5"/>
      <c r="F137" s="5"/>
      <c r="G137" s="5"/>
      <c r="H137" s="5"/>
      <c r="I137" s="5"/>
      <c r="J137" s="5"/>
      <c r="K137" s="10"/>
      <c r="L137" s="9"/>
      <c r="M137" s="5"/>
      <c r="N137" s="5"/>
      <c r="O137" s="5"/>
      <c r="P137" s="5"/>
      <c r="Q137" s="5"/>
      <c r="R137" s="5"/>
      <c r="S137" s="5"/>
      <c r="T137" s="10"/>
      <c r="U137" s="98"/>
      <c r="V137" s="100"/>
      <c r="W137" s="100"/>
      <c r="X137" s="100"/>
      <c r="Y137" s="100"/>
      <c r="Z137" s="100"/>
      <c r="AA137" s="100"/>
      <c r="AB137" s="100"/>
      <c r="AC137" s="101"/>
      <c r="AD137" s="102"/>
      <c r="AE137" s="104"/>
      <c r="AF137" s="104"/>
      <c r="AG137" s="104"/>
      <c r="AH137" s="104"/>
      <c r="AI137" s="104"/>
      <c r="AJ137" s="104"/>
      <c r="AK137" s="104"/>
      <c r="AL137" s="105"/>
    </row>
    <row r="138" ht="12.75" customHeight="1">
      <c r="C138" s="11"/>
      <c r="D138" s="12"/>
      <c r="E138" s="12"/>
      <c r="F138" s="12"/>
      <c r="G138" s="12"/>
      <c r="H138" s="12"/>
      <c r="I138" s="12"/>
      <c r="J138" s="12"/>
      <c r="K138" s="118" t="str">
        <f>IFERROR(VLOOKUP('日付'!$E$2-WEEKDAY('日付'!$E$2,2)+4,'祝日一覧'!$A:$B,2,false),"")</f>
        <v>昭和の日</v>
      </c>
      <c r="L138" s="11"/>
      <c r="M138" s="12"/>
      <c r="N138" s="12"/>
      <c r="O138" s="12"/>
      <c r="P138" s="12"/>
      <c r="Q138" s="12"/>
      <c r="R138" s="12"/>
      <c r="S138" s="12"/>
      <c r="T138" s="118" t="str">
        <f>IFERROR(VLOOKUP('日付'!$E$2-WEEKDAY('日付'!$E$2,2)+5,'祝日一覧'!$A:$B,2,false),"")</f>
        <v/>
      </c>
      <c r="U138" s="106"/>
      <c r="V138" s="107"/>
      <c r="W138" s="107"/>
      <c r="X138" s="107"/>
      <c r="Y138" s="107"/>
      <c r="Z138" s="107"/>
      <c r="AA138" s="107"/>
      <c r="AB138" s="107"/>
      <c r="AC138" s="119" t="str">
        <f>IFERROR(VLOOKUP('日付'!$E$2-WEEKDAY('日付'!$E$2,2)+6,'祝日一覧'!$A:$B,2,false),"")</f>
        <v/>
      </c>
      <c r="AD138" s="109"/>
      <c r="AE138" s="110"/>
      <c r="AF138" s="110"/>
      <c r="AG138" s="110"/>
      <c r="AH138" s="110"/>
      <c r="AI138" s="110"/>
      <c r="AJ138" s="110"/>
      <c r="AK138" s="110"/>
      <c r="AL138" s="120" t="str">
        <f>IFERROR(VLOOKUP('日付'!$E$2-WEEKDAY('日付'!$E$2,2)+7,'祝日一覧'!$A:$B,2,false),"")</f>
        <v/>
      </c>
    </row>
    <row r="139" ht="12.75" customHeight="1">
      <c r="C139" s="112">
        <f>DAY('日付'!$E$2-WEEKDAY('日付'!$E$2,2)+11)</f>
        <v>6</v>
      </c>
      <c r="D139" s="40"/>
      <c r="E139" s="88"/>
      <c r="F139" s="113"/>
      <c r="G139" s="113"/>
      <c r="H139" s="5"/>
      <c r="I139" s="5"/>
      <c r="J139" s="5"/>
      <c r="K139" s="10"/>
      <c r="L139" s="112">
        <f>DAY('日付'!$E$2-WEEKDAY('日付'!$E$2,2)+12)</f>
        <v>7</v>
      </c>
      <c r="M139" s="40"/>
      <c r="N139" s="88"/>
      <c r="O139" s="113"/>
      <c r="P139" s="113"/>
      <c r="Q139" s="5"/>
      <c r="R139" s="5"/>
      <c r="S139" s="5"/>
      <c r="T139" s="10"/>
      <c r="U139" s="114">
        <f>DAY('日付'!$E$2-WEEKDAY('日付'!$E$2,2)+13)</f>
        <v>8</v>
      </c>
      <c r="V139" s="40"/>
      <c r="W139" s="88"/>
      <c r="X139" s="113"/>
      <c r="Y139" s="113"/>
      <c r="Z139" s="100"/>
      <c r="AA139" s="100"/>
      <c r="AB139" s="100"/>
      <c r="AC139" s="101"/>
      <c r="AD139" s="115">
        <f>DAY('日付'!$E$2-WEEKDAY('日付'!$E$2,2)+14)</f>
        <v>9</v>
      </c>
      <c r="AE139" s="40"/>
      <c r="AF139" s="88"/>
      <c r="AG139" s="113"/>
      <c r="AH139" s="113"/>
      <c r="AI139" s="104"/>
      <c r="AJ139" s="104"/>
      <c r="AK139" s="104"/>
      <c r="AL139" s="105"/>
    </row>
    <row r="140" ht="12.75" customHeight="1">
      <c r="C140" s="44"/>
      <c r="E140" s="51"/>
      <c r="F140" s="116"/>
      <c r="G140" s="116"/>
      <c r="H140" s="5"/>
      <c r="I140" s="5"/>
      <c r="J140" s="5"/>
      <c r="K140" s="10"/>
      <c r="L140" s="44"/>
      <c r="N140" s="51"/>
      <c r="O140" s="116"/>
      <c r="P140" s="116"/>
      <c r="Q140" s="5"/>
      <c r="R140" s="5"/>
      <c r="S140" s="5"/>
      <c r="T140" s="10"/>
      <c r="U140" s="44"/>
      <c r="W140" s="51"/>
      <c r="X140" s="116"/>
      <c r="Y140" s="116"/>
      <c r="Z140" s="100"/>
      <c r="AA140" s="100"/>
      <c r="AB140" s="100"/>
      <c r="AC140" s="101"/>
      <c r="AD140" s="44"/>
      <c r="AF140" s="51"/>
      <c r="AG140" s="116"/>
      <c r="AH140" s="116"/>
      <c r="AI140" s="104"/>
      <c r="AJ140" s="104"/>
      <c r="AK140" s="104"/>
      <c r="AL140" s="105"/>
    </row>
    <row r="141" ht="12.75" customHeight="1">
      <c r="C141" s="52"/>
      <c r="D141" s="53"/>
      <c r="E141" s="54"/>
      <c r="F141" s="117"/>
      <c r="G141" s="117"/>
      <c r="H141" s="5"/>
      <c r="I141" s="5"/>
      <c r="J141" s="5"/>
      <c r="K141" s="10"/>
      <c r="L141" s="52"/>
      <c r="M141" s="53"/>
      <c r="N141" s="54"/>
      <c r="O141" s="117"/>
      <c r="P141" s="117"/>
      <c r="Q141" s="5"/>
      <c r="R141" s="5"/>
      <c r="S141" s="5"/>
      <c r="T141" s="10"/>
      <c r="U141" s="52"/>
      <c r="V141" s="53"/>
      <c r="W141" s="54"/>
      <c r="X141" s="117"/>
      <c r="Y141" s="117"/>
      <c r="Z141" s="100"/>
      <c r="AA141" s="100"/>
      <c r="AB141" s="100"/>
      <c r="AC141" s="101"/>
      <c r="AD141" s="52"/>
      <c r="AE141" s="53"/>
      <c r="AF141" s="54"/>
      <c r="AG141" s="117"/>
      <c r="AH141" s="117"/>
      <c r="AI141" s="104"/>
      <c r="AJ141" s="104"/>
      <c r="AK141" s="104"/>
      <c r="AL141" s="105"/>
    </row>
    <row r="142" ht="12.75" customHeight="1">
      <c r="C142" s="9"/>
      <c r="D142" s="5"/>
      <c r="E142" s="5"/>
      <c r="F142" s="5"/>
      <c r="G142" s="5"/>
      <c r="H142" s="5"/>
      <c r="I142" s="5"/>
      <c r="J142" s="5"/>
      <c r="K142" s="10"/>
      <c r="L142" s="9"/>
      <c r="M142" s="5"/>
      <c r="N142" s="5"/>
      <c r="O142" s="5"/>
      <c r="P142" s="5"/>
      <c r="Q142" s="5"/>
      <c r="R142" s="5"/>
      <c r="S142" s="5"/>
      <c r="T142" s="10"/>
      <c r="U142" s="98"/>
      <c r="V142" s="100"/>
      <c r="W142" s="100"/>
      <c r="X142" s="100"/>
      <c r="Y142" s="100"/>
      <c r="Z142" s="100"/>
      <c r="AA142" s="100"/>
      <c r="AB142" s="100"/>
      <c r="AC142" s="101"/>
      <c r="AD142" s="102"/>
      <c r="AE142" s="104"/>
      <c r="AF142" s="104"/>
      <c r="AG142" s="104"/>
      <c r="AH142" s="104"/>
      <c r="AI142" s="104"/>
      <c r="AJ142" s="104"/>
      <c r="AK142" s="104"/>
      <c r="AL142" s="105"/>
    </row>
    <row r="143" ht="12.75" customHeight="1">
      <c r="C143" s="9"/>
      <c r="D143" s="5"/>
      <c r="E143" s="5"/>
      <c r="F143" s="5"/>
      <c r="G143" s="5"/>
      <c r="H143" s="5"/>
      <c r="I143" s="5"/>
      <c r="J143" s="5"/>
      <c r="K143" s="10"/>
      <c r="L143" s="9"/>
      <c r="M143" s="5"/>
      <c r="N143" s="5"/>
      <c r="O143" s="5"/>
      <c r="P143" s="5"/>
      <c r="Q143" s="5"/>
      <c r="R143" s="5"/>
      <c r="S143" s="5"/>
      <c r="T143" s="10"/>
      <c r="U143" s="98"/>
      <c r="V143" s="100"/>
      <c r="W143" s="100"/>
      <c r="X143" s="100"/>
      <c r="Y143" s="100"/>
      <c r="Z143" s="100"/>
      <c r="AA143" s="100"/>
      <c r="AB143" s="100"/>
      <c r="AC143" s="101"/>
      <c r="AD143" s="102"/>
      <c r="AE143" s="104"/>
      <c r="AF143" s="104"/>
      <c r="AG143" s="104"/>
      <c r="AH143" s="104"/>
      <c r="AI143" s="104"/>
      <c r="AJ143" s="104"/>
      <c r="AK143" s="104"/>
      <c r="AL143" s="105"/>
    </row>
    <row r="144" ht="12.75" customHeight="1">
      <c r="C144" s="9"/>
      <c r="D144" s="5"/>
      <c r="E144" s="5"/>
      <c r="F144" s="5"/>
      <c r="G144" s="5"/>
      <c r="H144" s="5"/>
      <c r="I144" s="5"/>
      <c r="J144" s="5"/>
      <c r="K144" s="10"/>
      <c r="L144" s="9"/>
      <c r="M144" s="5"/>
      <c r="N144" s="5"/>
      <c r="O144" s="5"/>
      <c r="P144" s="5"/>
      <c r="Q144" s="5"/>
      <c r="R144" s="5"/>
      <c r="S144" s="5"/>
      <c r="T144" s="10"/>
      <c r="U144" s="98"/>
      <c r="V144" s="100"/>
      <c r="W144" s="100"/>
      <c r="X144" s="100"/>
      <c r="Y144" s="100"/>
      <c r="Z144" s="100"/>
      <c r="AA144" s="100"/>
      <c r="AB144" s="100"/>
      <c r="AC144" s="101"/>
      <c r="AD144" s="102"/>
      <c r="AE144" s="104"/>
      <c r="AF144" s="104"/>
      <c r="AG144" s="104"/>
      <c r="AH144" s="104"/>
      <c r="AI144" s="104"/>
      <c r="AJ144" s="104"/>
      <c r="AK144" s="104"/>
      <c r="AL144" s="105"/>
    </row>
    <row r="145" ht="12.75" customHeight="1">
      <c r="C145" s="9"/>
      <c r="D145" s="5"/>
      <c r="E145" s="5"/>
      <c r="F145" s="5"/>
      <c r="G145" s="5"/>
      <c r="H145" s="5"/>
      <c r="I145" s="5"/>
      <c r="J145" s="5"/>
      <c r="K145" s="10"/>
      <c r="L145" s="9"/>
      <c r="M145" s="5"/>
      <c r="N145" s="5"/>
      <c r="O145" s="5"/>
      <c r="P145" s="5"/>
      <c r="Q145" s="5"/>
      <c r="R145" s="5"/>
      <c r="S145" s="5"/>
      <c r="T145" s="10"/>
      <c r="U145" s="98"/>
      <c r="V145" s="100"/>
      <c r="W145" s="100"/>
      <c r="X145" s="100"/>
      <c r="Y145" s="100"/>
      <c r="Z145" s="100"/>
      <c r="AA145" s="100"/>
      <c r="AB145" s="100"/>
      <c r="AC145" s="101"/>
      <c r="AD145" s="102"/>
      <c r="AE145" s="104"/>
      <c r="AF145" s="104"/>
      <c r="AG145" s="104"/>
      <c r="AH145" s="104"/>
      <c r="AI145" s="104"/>
      <c r="AJ145" s="104"/>
      <c r="AK145" s="104"/>
      <c r="AL145" s="105"/>
    </row>
    <row r="146" ht="12.75" customHeight="1">
      <c r="C146" s="9"/>
      <c r="D146" s="5"/>
      <c r="E146" s="5"/>
      <c r="F146" s="5"/>
      <c r="G146" s="5"/>
      <c r="H146" s="5"/>
      <c r="I146" s="5"/>
      <c r="J146" s="5"/>
      <c r="K146" s="10"/>
      <c r="L146" s="9"/>
      <c r="M146" s="5"/>
      <c r="N146" s="5"/>
      <c r="O146" s="5"/>
      <c r="P146" s="5"/>
      <c r="Q146" s="5"/>
      <c r="R146" s="5"/>
      <c r="S146" s="5"/>
      <c r="T146" s="10"/>
      <c r="U146" s="98"/>
      <c r="V146" s="100"/>
      <c r="W146" s="100"/>
      <c r="X146" s="100"/>
      <c r="Y146" s="100"/>
      <c r="Z146" s="100"/>
      <c r="AA146" s="100"/>
      <c r="AB146" s="100"/>
      <c r="AC146" s="101"/>
      <c r="AD146" s="102"/>
      <c r="AE146" s="104"/>
      <c r="AF146" s="104"/>
      <c r="AG146" s="104"/>
      <c r="AH146" s="104"/>
      <c r="AI146" s="104"/>
      <c r="AJ146" s="104"/>
      <c r="AK146" s="104"/>
      <c r="AL146" s="105"/>
    </row>
    <row r="147" ht="12.75" customHeight="1">
      <c r="C147" s="11"/>
      <c r="D147" s="12"/>
      <c r="E147" s="12"/>
      <c r="F147" s="12"/>
      <c r="G147" s="12"/>
      <c r="H147" s="12"/>
      <c r="I147" s="12"/>
      <c r="J147" s="12"/>
      <c r="K147" s="118" t="str">
        <f>IFERROR(VLOOKUP('日付'!$E$2-WEEKDAY('日付'!$E$2,2)+11,'祝日一覧'!$A:$B,2,false),"")</f>
        <v/>
      </c>
      <c r="L147" s="11"/>
      <c r="M147" s="12"/>
      <c r="N147" s="12"/>
      <c r="O147" s="12"/>
      <c r="P147" s="12"/>
      <c r="Q147" s="12"/>
      <c r="R147" s="12"/>
      <c r="S147" s="12"/>
      <c r="T147" s="118" t="str">
        <f>IFERROR(VLOOKUP('日付'!$E$2-WEEKDAY('日付'!$E$2,2)+12,'祝日一覧'!$A:$B,2,false),"")</f>
        <v/>
      </c>
      <c r="U147" s="106"/>
      <c r="V147" s="107"/>
      <c r="W147" s="107"/>
      <c r="X147" s="107"/>
      <c r="Y147" s="107"/>
      <c r="Z147" s="107"/>
      <c r="AA147" s="107"/>
      <c r="AB147" s="107"/>
      <c r="AC147" s="119" t="str">
        <f>IFERROR(VLOOKUP('日付'!$E$2-WEEKDAY('日付'!$E$2,2)+13,'祝日一覧'!$A:$B,2,false),"")</f>
        <v/>
      </c>
      <c r="AD147" s="109"/>
      <c r="AE147" s="110"/>
      <c r="AF147" s="110"/>
      <c r="AG147" s="110"/>
      <c r="AH147" s="110"/>
      <c r="AI147" s="110"/>
      <c r="AJ147" s="110"/>
      <c r="AK147" s="110"/>
      <c r="AL147" s="120" t="str">
        <f>IFERROR(VLOOKUP('日付'!$E$2-WEEKDAY('日付'!$E$2,2)+14,'祝日一覧'!$A:$B,2,false),"")</f>
        <v/>
      </c>
    </row>
    <row r="148" ht="12.75" customHeight="1">
      <c r="C148" s="112">
        <f>DAY('日付'!$E$2-WEEKDAY('日付'!$E$2,2)+18)</f>
        <v>13</v>
      </c>
      <c r="D148" s="40"/>
      <c r="E148" s="88"/>
      <c r="F148" s="113"/>
      <c r="G148" s="113"/>
      <c r="H148" s="5"/>
      <c r="I148" s="5"/>
      <c r="J148" s="5"/>
      <c r="K148" s="10"/>
      <c r="L148" s="112">
        <f>DAY('日付'!$E$2-WEEKDAY('日付'!$E$2,2)+19)</f>
        <v>14</v>
      </c>
      <c r="M148" s="40"/>
      <c r="N148" s="88"/>
      <c r="O148" s="113"/>
      <c r="P148" s="113"/>
      <c r="Q148" s="5"/>
      <c r="R148" s="5"/>
      <c r="S148" s="5"/>
      <c r="T148" s="10"/>
      <c r="U148" s="114">
        <f>DAY('日付'!$E$2-WEEKDAY('日付'!$E$2,2)+20)</f>
        <v>15</v>
      </c>
      <c r="V148" s="40"/>
      <c r="W148" s="88"/>
      <c r="X148" s="113"/>
      <c r="Y148" s="113"/>
      <c r="Z148" s="100"/>
      <c r="AA148" s="100"/>
      <c r="AB148" s="100"/>
      <c r="AC148" s="101"/>
      <c r="AD148" s="115">
        <f>DAY('日付'!$E$2-WEEKDAY('日付'!$E$2,2)+21)</f>
        <v>16</v>
      </c>
      <c r="AE148" s="40"/>
      <c r="AF148" s="88"/>
      <c r="AG148" s="113"/>
      <c r="AH148" s="113"/>
      <c r="AI148" s="104"/>
      <c r="AJ148" s="104"/>
      <c r="AK148" s="104"/>
      <c r="AL148" s="105"/>
    </row>
    <row r="149" ht="12.75" customHeight="1">
      <c r="C149" s="44"/>
      <c r="E149" s="51"/>
      <c r="F149" s="116"/>
      <c r="G149" s="116"/>
      <c r="H149" s="5"/>
      <c r="I149" s="5"/>
      <c r="J149" s="5"/>
      <c r="K149" s="10"/>
      <c r="L149" s="44"/>
      <c r="N149" s="51"/>
      <c r="O149" s="116"/>
      <c r="P149" s="116"/>
      <c r="Q149" s="5"/>
      <c r="R149" s="5"/>
      <c r="S149" s="5"/>
      <c r="T149" s="10"/>
      <c r="U149" s="44"/>
      <c r="W149" s="51"/>
      <c r="X149" s="116"/>
      <c r="Y149" s="116"/>
      <c r="Z149" s="100"/>
      <c r="AA149" s="100"/>
      <c r="AB149" s="100"/>
      <c r="AC149" s="101"/>
      <c r="AD149" s="44"/>
      <c r="AF149" s="51"/>
      <c r="AG149" s="116"/>
      <c r="AH149" s="116"/>
      <c r="AI149" s="104"/>
      <c r="AJ149" s="104"/>
      <c r="AK149" s="104"/>
      <c r="AL149" s="105"/>
    </row>
    <row r="150" ht="12.75" customHeight="1">
      <c r="C150" s="52"/>
      <c r="D150" s="53"/>
      <c r="E150" s="54"/>
      <c r="F150" s="117"/>
      <c r="G150" s="117"/>
      <c r="H150" s="5"/>
      <c r="I150" s="5"/>
      <c r="J150" s="5"/>
      <c r="K150" s="10"/>
      <c r="L150" s="52"/>
      <c r="M150" s="53"/>
      <c r="N150" s="54"/>
      <c r="O150" s="117"/>
      <c r="P150" s="117"/>
      <c r="Q150" s="5"/>
      <c r="R150" s="5"/>
      <c r="S150" s="5"/>
      <c r="T150" s="10"/>
      <c r="U150" s="52"/>
      <c r="V150" s="53"/>
      <c r="W150" s="54"/>
      <c r="X150" s="117"/>
      <c r="Y150" s="117"/>
      <c r="Z150" s="100"/>
      <c r="AA150" s="100"/>
      <c r="AB150" s="100"/>
      <c r="AC150" s="101"/>
      <c r="AD150" s="52"/>
      <c r="AE150" s="53"/>
      <c r="AF150" s="54"/>
      <c r="AG150" s="117"/>
      <c r="AH150" s="117"/>
      <c r="AI150" s="104"/>
      <c r="AJ150" s="104"/>
      <c r="AK150" s="104"/>
      <c r="AL150" s="105"/>
    </row>
    <row r="151" ht="12.75" customHeight="1">
      <c r="C151" s="9"/>
      <c r="D151" s="5"/>
      <c r="E151" s="5"/>
      <c r="F151" s="5"/>
      <c r="G151" s="5"/>
      <c r="H151" s="5"/>
      <c r="I151" s="5"/>
      <c r="J151" s="5"/>
      <c r="K151" s="10"/>
      <c r="L151" s="9"/>
      <c r="M151" s="5"/>
      <c r="N151" s="5"/>
      <c r="O151" s="5"/>
      <c r="P151" s="5"/>
      <c r="Q151" s="5"/>
      <c r="R151" s="5"/>
      <c r="S151" s="5"/>
      <c r="T151" s="10"/>
      <c r="U151" s="98"/>
      <c r="V151" s="100"/>
      <c r="W151" s="100"/>
      <c r="X151" s="100"/>
      <c r="Y151" s="100"/>
      <c r="Z151" s="100"/>
      <c r="AA151" s="100"/>
      <c r="AB151" s="100"/>
      <c r="AC151" s="101"/>
      <c r="AD151" s="102"/>
      <c r="AE151" s="104"/>
      <c r="AF151" s="104"/>
      <c r="AG151" s="104"/>
      <c r="AH151" s="104"/>
      <c r="AI151" s="104"/>
      <c r="AJ151" s="104"/>
      <c r="AK151" s="104"/>
      <c r="AL151" s="105"/>
    </row>
    <row r="152" ht="12.75" customHeight="1">
      <c r="C152" s="9"/>
      <c r="D152" s="5"/>
      <c r="E152" s="5"/>
      <c r="F152" s="5"/>
      <c r="G152" s="5"/>
      <c r="H152" s="5"/>
      <c r="I152" s="5"/>
      <c r="J152" s="5"/>
      <c r="K152" s="10"/>
      <c r="L152" s="9"/>
      <c r="M152" s="5"/>
      <c r="N152" s="5"/>
      <c r="O152" s="5"/>
      <c r="P152" s="5"/>
      <c r="Q152" s="5"/>
      <c r="R152" s="5"/>
      <c r="S152" s="5"/>
      <c r="T152" s="10"/>
      <c r="U152" s="98"/>
      <c r="V152" s="100"/>
      <c r="W152" s="100"/>
      <c r="X152" s="100"/>
      <c r="Y152" s="100"/>
      <c r="Z152" s="100"/>
      <c r="AA152" s="100"/>
      <c r="AB152" s="100"/>
      <c r="AC152" s="101"/>
      <c r="AD152" s="102"/>
      <c r="AE152" s="104"/>
      <c r="AF152" s="104"/>
      <c r="AG152" s="104"/>
      <c r="AH152" s="104"/>
      <c r="AI152" s="104"/>
      <c r="AJ152" s="104"/>
      <c r="AK152" s="104"/>
      <c r="AL152" s="105"/>
    </row>
    <row r="153" ht="12.75" customHeight="1">
      <c r="C153" s="9"/>
      <c r="D153" s="5"/>
      <c r="E153" s="5"/>
      <c r="F153" s="5"/>
      <c r="G153" s="5"/>
      <c r="H153" s="5"/>
      <c r="I153" s="5"/>
      <c r="J153" s="5"/>
      <c r="K153" s="10"/>
      <c r="L153" s="9"/>
      <c r="M153" s="5"/>
      <c r="N153" s="5"/>
      <c r="O153" s="5"/>
      <c r="P153" s="5"/>
      <c r="Q153" s="5"/>
      <c r="R153" s="5"/>
      <c r="S153" s="5"/>
      <c r="T153" s="10"/>
      <c r="U153" s="98"/>
      <c r="V153" s="100"/>
      <c r="W153" s="100"/>
      <c r="X153" s="100"/>
      <c r="Y153" s="100"/>
      <c r="Z153" s="100"/>
      <c r="AA153" s="100"/>
      <c r="AB153" s="100"/>
      <c r="AC153" s="101"/>
      <c r="AD153" s="102"/>
      <c r="AE153" s="104"/>
      <c r="AF153" s="104"/>
      <c r="AG153" s="104"/>
      <c r="AH153" s="104"/>
      <c r="AI153" s="104"/>
      <c r="AJ153" s="104"/>
      <c r="AK153" s="104"/>
      <c r="AL153" s="105"/>
    </row>
    <row r="154" ht="12.75" customHeight="1">
      <c r="C154" s="9"/>
      <c r="D154" s="5"/>
      <c r="E154" s="5"/>
      <c r="F154" s="5"/>
      <c r="G154" s="5"/>
      <c r="H154" s="5"/>
      <c r="I154" s="5"/>
      <c r="J154" s="5"/>
      <c r="K154" s="10"/>
      <c r="L154" s="9"/>
      <c r="M154" s="5"/>
      <c r="N154" s="5"/>
      <c r="O154" s="5"/>
      <c r="P154" s="5"/>
      <c r="Q154" s="5"/>
      <c r="R154" s="5"/>
      <c r="S154" s="5"/>
      <c r="T154" s="10"/>
      <c r="U154" s="98"/>
      <c r="V154" s="100"/>
      <c r="W154" s="100"/>
      <c r="X154" s="100"/>
      <c r="Y154" s="100"/>
      <c r="Z154" s="100"/>
      <c r="AA154" s="100"/>
      <c r="AB154" s="100"/>
      <c r="AC154" s="101"/>
      <c r="AD154" s="102"/>
      <c r="AE154" s="104"/>
      <c r="AF154" s="104"/>
      <c r="AG154" s="104"/>
      <c r="AH154" s="104"/>
      <c r="AI154" s="104"/>
      <c r="AJ154" s="104"/>
      <c r="AK154" s="104"/>
      <c r="AL154" s="105"/>
    </row>
    <row r="155" ht="12.75" customHeight="1">
      <c r="C155" s="9"/>
      <c r="D155" s="5"/>
      <c r="E155" s="5"/>
      <c r="F155" s="5"/>
      <c r="G155" s="5"/>
      <c r="H155" s="5"/>
      <c r="I155" s="5"/>
      <c r="J155" s="5"/>
      <c r="K155" s="10"/>
      <c r="L155" s="9"/>
      <c r="M155" s="5"/>
      <c r="N155" s="5"/>
      <c r="O155" s="5"/>
      <c r="P155" s="5"/>
      <c r="Q155" s="5"/>
      <c r="R155" s="5"/>
      <c r="S155" s="5"/>
      <c r="T155" s="10"/>
      <c r="U155" s="98"/>
      <c r="V155" s="100"/>
      <c r="W155" s="100"/>
      <c r="X155" s="100"/>
      <c r="Y155" s="100"/>
      <c r="Z155" s="100"/>
      <c r="AA155" s="100"/>
      <c r="AB155" s="100"/>
      <c r="AC155" s="101"/>
      <c r="AD155" s="102"/>
      <c r="AE155" s="104"/>
      <c r="AF155" s="104"/>
      <c r="AG155" s="104"/>
      <c r="AH155" s="104"/>
      <c r="AI155" s="104"/>
      <c r="AJ155" s="104"/>
      <c r="AK155" s="104"/>
      <c r="AL155" s="105"/>
    </row>
    <row r="156" ht="12.75" customHeight="1">
      <c r="C156" s="11"/>
      <c r="D156" s="12"/>
      <c r="E156" s="12"/>
      <c r="F156" s="12"/>
      <c r="G156" s="12"/>
      <c r="H156" s="12"/>
      <c r="I156" s="12"/>
      <c r="J156" s="12"/>
      <c r="K156" s="118" t="str">
        <f>IFERROR(VLOOKUP('日付'!$E$2-WEEKDAY('日付'!$E$2,2)+18,'祝日一覧'!$A:$B,2,false),"")</f>
        <v/>
      </c>
      <c r="L156" s="11"/>
      <c r="M156" s="12"/>
      <c r="N156" s="12"/>
      <c r="O156" s="12"/>
      <c r="P156" s="12"/>
      <c r="Q156" s="12"/>
      <c r="R156" s="12"/>
      <c r="S156" s="12"/>
      <c r="T156" s="118" t="str">
        <f>IFERROR(VLOOKUP('日付'!$E$2-WEEKDAY('日付'!$E$2,2)+19,'祝日一覧'!$A:$B,2,false),"")</f>
        <v/>
      </c>
      <c r="U156" s="106"/>
      <c r="V156" s="107"/>
      <c r="W156" s="107"/>
      <c r="X156" s="107"/>
      <c r="Y156" s="107"/>
      <c r="Z156" s="107"/>
      <c r="AA156" s="107"/>
      <c r="AB156" s="107"/>
      <c r="AC156" s="119" t="str">
        <f>IFERROR(VLOOKUP('日付'!$E$2-WEEKDAY('日付'!$E$2,2)+20,'祝日一覧'!$A:$B,2,false),"")</f>
        <v/>
      </c>
      <c r="AD156" s="109"/>
      <c r="AE156" s="110"/>
      <c r="AF156" s="110"/>
      <c r="AG156" s="110"/>
      <c r="AH156" s="110"/>
      <c r="AI156" s="110"/>
      <c r="AJ156" s="110"/>
      <c r="AK156" s="110"/>
      <c r="AL156" s="120" t="str">
        <f>IFERROR(VLOOKUP('日付'!$E$2-WEEKDAY('日付'!$E$2,2)+21,'祝日一覧'!$A:$B,2,false),"")</f>
        <v/>
      </c>
    </row>
    <row r="157" ht="12.75" customHeight="1">
      <c r="C157" s="112">
        <f>DAY('日付'!$E$2-WEEKDAY('日付'!$E$2,2)+25)</f>
        <v>20</v>
      </c>
      <c r="D157" s="40"/>
      <c r="E157" s="88"/>
      <c r="F157" s="113"/>
      <c r="G157" s="113"/>
      <c r="H157" s="5"/>
      <c r="I157" s="5"/>
      <c r="J157" s="5"/>
      <c r="K157" s="10"/>
      <c r="L157" s="112">
        <f>DAY('日付'!$E$2-WEEKDAY('日付'!$E$2,2)+26)</f>
        <v>21</v>
      </c>
      <c r="M157" s="40"/>
      <c r="N157" s="88"/>
      <c r="O157" s="113"/>
      <c r="P157" s="113"/>
      <c r="Q157" s="5"/>
      <c r="R157" s="5"/>
      <c r="S157" s="5"/>
      <c r="T157" s="10"/>
      <c r="U157" s="114">
        <f>DAY('日付'!$E$2-WEEKDAY('日付'!$E$2,2)+27)</f>
        <v>22</v>
      </c>
      <c r="V157" s="40"/>
      <c r="W157" s="88"/>
      <c r="X157" s="113"/>
      <c r="Y157" s="113"/>
      <c r="Z157" s="100"/>
      <c r="AA157" s="100"/>
      <c r="AB157" s="100"/>
      <c r="AC157" s="101"/>
      <c r="AD157" s="115">
        <f>DAY('日付'!$E$2-WEEKDAY('日付'!$E$2,2)+28)</f>
        <v>23</v>
      </c>
      <c r="AE157" s="40"/>
      <c r="AF157" s="88"/>
      <c r="AG157" s="113"/>
      <c r="AH157" s="113"/>
      <c r="AI157" s="104"/>
      <c r="AJ157" s="104"/>
      <c r="AK157" s="104"/>
      <c r="AL157" s="105"/>
    </row>
    <row r="158" ht="12.75" customHeight="1">
      <c r="C158" s="44"/>
      <c r="E158" s="51"/>
      <c r="F158" s="116"/>
      <c r="G158" s="116"/>
      <c r="H158" s="5"/>
      <c r="I158" s="5"/>
      <c r="J158" s="5"/>
      <c r="K158" s="10"/>
      <c r="L158" s="44"/>
      <c r="N158" s="51"/>
      <c r="O158" s="116"/>
      <c r="P158" s="116"/>
      <c r="Q158" s="5"/>
      <c r="R158" s="5"/>
      <c r="S158" s="5"/>
      <c r="T158" s="10"/>
      <c r="U158" s="44"/>
      <c r="W158" s="51"/>
      <c r="X158" s="116"/>
      <c r="Y158" s="116"/>
      <c r="Z158" s="100"/>
      <c r="AA158" s="100"/>
      <c r="AB158" s="100"/>
      <c r="AC158" s="101"/>
      <c r="AD158" s="44"/>
      <c r="AF158" s="51"/>
      <c r="AG158" s="116"/>
      <c r="AH158" s="116"/>
      <c r="AI158" s="104"/>
      <c r="AJ158" s="104"/>
      <c r="AK158" s="104"/>
      <c r="AL158" s="105"/>
    </row>
    <row r="159" ht="12.75" customHeight="1">
      <c r="C159" s="52"/>
      <c r="D159" s="53"/>
      <c r="E159" s="54"/>
      <c r="F159" s="117"/>
      <c r="G159" s="117"/>
      <c r="H159" s="5"/>
      <c r="I159" s="5"/>
      <c r="J159" s="5"/>
      <c r="K159" s="10"/>
      <c r="L159" s="52"/>
      <c r="M159" s="53"/>
      <c r="N159" s="54"/>
      <c r="O159" s="117"/>
      <c r="P159" s="117"/>
      <c r="Q159" s="5"/>
      <c r="R159" s="5"/>
      <c r="S159" s="5"/>
      <c r="T159" s="10"/>
      <c r="U159" s="52"/>
      <c r="V159" s="53"/>
      <c r="W159" s="54"/>
      <c r="X159" s="117"/>
      <c r="Y159" s="117"/>
      <c r="Z159" s="100"/>
      <c r="AA159" s="100"/>
      <c r="AB159" s="100"/>
      <c r="AC159" s="101"/>
      <c r="AD159" s="52"/>
      <c r="AE159" s="53"/>
      <c r="AF159" s="54"/>
      <c r="AG159" s="117"/>
      <c r="AH159" s="117"/>
      <c r="AI159" s="104"/>
      <c r="AJ159" s="104"/>
      <c r="AK159" s="104"/>
      <c r="AL159" s="105"/>
    </row>
    <row r="160" ht="12.75" customHeight="1">
      <c r="C160" s="9"/>
      <c r="D160" s="5"/>
      <c r="E160" s="5"/>
      <c r="F160" s="5"/>
      <c r="G160" s="5"/>
      <c r="H160" s="5"/>
      <c r="I160" s="5"/>
      <c r="J160" s="5"/>
      <c r="K160" s="10"/>
      <c r="L160" s="9"/>
      <c r="M160" s="5"/>
      <c r="N160" s="5"/>
      <c r="O160" s="5"/>
      <c r="P160" s="5"/>
      <c r="Q160" s="5"/>
      <c r="R160" s="5"/>
      <c r="S160" s="5"/>
      <c r="T160" s="10"/>
      <c r="U160" s="98"/>
      <c r="V160" s="100"/>
      <c r="W160" s="100"/>
      <c r="X160" s="100"/>
      <c r="Y160" s="100"/>
      <c r="Z160" s="100"/>
      <c r="AA160" s="100"/>
      <c r="AB160" s="100"/>
      <c r="AC160" s="101"/>
      <c r="AD160" s="102"/>
      <c r="AE160" s="104"/>
      <c r="AF160" s="104"/>
      <c r="AG160" s="104"/>
      <c r="AH160" s="104"/>
      <c r="AI160" s="104"/>
      <c r="AJ160" s="104"/>
      <c r="AK160" s="104"/>
      <c r="AL160" s="105"/>
    </row>
    <row r="161" ht="12.75" customHeight="1">
      <c r="C161" s="9"/>
      <c r="D161" s="5"/>
      <c r="E161" s="5"/>
      <c r="F161" s="5"/>
      <c r="G161" s="5"/>
      <c r="H161" s="5"/>
      <c r="I161" s="5"/>
      <c r="J161" s="5"/>
      <c r="K161" s="10"/>
      <c r="L161" s="9"/>
      <c r="M161" s="5"/>
      <c r="N161" s="5"/>
      <c r="O161" s="5"/>
      <c r="P161" s="5"/>
      <c r="Q161" s="5"/>
      <c r="R161" s="5"/>
      <c r="S161" s="5"/>
      <c r="T161" s="10"/>
      <c r="U161" s="98"/>
      <c r="V161" s="100"/>
      <c r="W161" s="100"/>
      <c r="X161" s="100"/>
      <c r="Y161" s="100"/>
      <c r="Z161" s="100"/>
      <c r="AA161" s="100"/>
      <c r="AB161" s="100"/>
      <c r="AC161" s="101"/>
      <c r="AD161" s="102"/>
      <c r="AE161" s="104"/>
      <c r="AF161" s="104"/>
      <c r="AG161" s="104"/>
      <c r="AH161" s="104"/>
      <c r="AI161" s="104"/>
      <c r="AJ161" s="104"/>
      <c r="AK161" s="104"/>
      <c r="AL161" s="105"/>
    </row>
    <row r="162" ht="12.75" customHeight="1">
      <c r="C162" s="9"/>
      <c r="D162" s="5"/>
      <c r="E162" s="5"/>
      <c r="F162" s="5"/>
      <c r="G162" s="5"/>
      <c r="H162" s="5"/>
      <c r="I162" s="5"/>
      <c r="J162" s="5"/>
      <c r="K162" s="10"/>
      <c r="L162" s="9"/>
      <c r="M162" s="5"/>
      <c r="N162" s="5"/>
      <c r="O162" s="5"/>
      <c r="P162" s="5"/>
      <c r="Q162" s="5"/>
      <c r="R162" s="5"/>
      <c r="S162" s="5"/>
      <c r="T162" s="10"/>
      <c r="U162" s="98"/>
      <c r="V162" s="100"/>
      <c r="W162" s="100"/>
      <c r="X162" s="100"/>
      <c r="Y162" s="100"/>
      <c r="Z162" s="100"/>
      <c r="AA162" s="100"/>
      <c r="AB162" s="100"/>
      <c r="AC162" s="101"/>
      <c r="AD162" s="102"/>
      <c r="AE162" s="104"/>
      <c r="AF162" s="104"/>
      <c r="AG162" s="104"/>
      <c r="AH162" s="104"/>
      <c r="AI162" s="104"/>
      <c r="AJ162" s="104"/>
      <c r="AK162" s="104"/>
      <c r="AL162" s="105"/>
    </row>
    <row r="163" ht="12.75" customHeight="1">
      <c r="C163" s="9"/>
      <c r="D163" s="5"/>
      <c r="E163" s="5"/>
      <c r="F163" s="5"/>
      <c r="G163" s="5"/>
      <c r="H163" s="5"/>
      <c r="I163" s="5"/>
      <c r="J163" s="5"/>
      <c r="K163" s="10"/>
      <c r="L163" s="9"/>
      <c r="M163" s="5"/>
      <c r="N163" s="5"/>
      <c r="O163" s="5"/>
      <c r="P163" s="5"/>
      <c r="Q163" s="5"/>
      <c r="R163" s="5"/>
      <c r="S163" s="5"/>
      <c r="T163" s="10"/>
      <c r="U163" s="98"/>
      <c r="V163" s="100"/>
      <c r="W163" s="100"/>
      <c r="X163" s="100"/>
      <c r="Y163" s="100"/>
      <c r="Z163" s="100"/>
      <c r="AA163" s="100"/>
      <c r="AB163" s="100"/>
      <c r="AC163" s="101"/>
      <c r="AD163" s="102"/>
      <c r="AE163" s="104"/>
      <c r="AF163" s="104"/>
      <c r="AG163" s="104"/>
      <c r="AH163" s="104"/>
      <c r="AI163" s="104"/>
      <c r="AJ163" s="104"/>
      <c r="AK163" s="104"/>
      <c r="AL163" s="105"/>
    </row>
    <row r="164" ht="12.75" customHeight="1">
      <c r="C164" s="9"/>
      <c r="D164" s="5"/>
      <c r="E164" s="5"/>
      <c r="F164" s="5"/>
      <c r="G164" s="5"/>
      <c r="H164" s="5"/>
      <c r="I164" s="5"/>
      <c r="J164" s="5"/>
      <c r="K164" s="10"/>
      <c r="L164" s="9"/>
      <c r="M164" s="5"/>
      <c r="N164" s="5"/>
      <c r="O164" s="5"/>
      <c r="P164" s="5"/>
      <c r="Q164" s="5"/>
      <c r="R164" s="5"/>
      <c r="S164" s="5"/>
      <c r="T164" s="10"/>
      <c r="U164" s="98"/>
      <c r="V164" s="100"/>
      <c r="W164" s="100"/>
      <c r="X164" s="100"/>
      <c r="Y164" s="100"/>
      <c r="Z164" s="100"/>
      <c r="AA164" s="100"/>
      <c r="AB164" s="100"/>
      <c r="AC164" s="101"/>
      <c r="AD164" s="102"/>
      <c r="AE164" s="104"/>
      <c r="AF164" s="104"/>
      <c r="AG164" s="104"/>
      <c r="AH164" s="104"/>
      <c r="AI164" s="104"/>
      <c r="AJ164" s="104"/>
      <c r="AK164" s="104"/>
      <c r="AL164" s="105"/>
    </row>
    <row r="165" ht="12.75" customHeight="1">
      <c r="C165" s="11"/>
      <c r="D165" s="12"/>
      <c r="E165" s="12"/>
      <c r="F165" s="12"/>
      <c r="G165" s="12"/>
      <c r="H165" s="12"/>
      <c r="I165" s="12"/>
      <c r="J165" s="12"/>
      <c r="K165" s="118" t="str">
        <f>IFERROR(VLOOKUP('日付'!$E$2-WEEKDAY('日付'!$E$2,2)+25,'祝日一覧'!$A:$B,2,false),"")</f>
        <v/>
      </c>
      <c r="L165" s="11"/>
      <c r="M165" s="12"/>
      <c r="N165" s="12"/>
      <c r="O165" s="12"/>
      <c r="P165" s="12"/>
      <c r="Q165" s="12"/>
      <c r="R165" s="12"/>
      <c r="S165" s="12"/>
      <c r="T165" s="118" t="str">
        <f>IFERROR(VLOOKUP('日付'!$E$2-WEEKDAY('日付'!$E$2,2)+26,'祝日一覧'!$A:$B,2,false),"")</f>
        <v/>
      </c>
      <c r="U165" s="106"/>
      <c r="V165" s="107"/>
      <c r="W165" s="107"/>
      <c r="X165" s="107"/>
      <c r="Y165" s="107"/>
      <c r="Z165" s="107"/>
      <c r="AA165" s="107"/>
      <c r="AB165" s="107"/>
      <c r="AC165" s="119" t="str">
        <f>IFERROR(VLOOKUP('日付'!$E$2-WEEKDAY('日付'!$E$2,2)+27,'祝日一覧'!$A:$B,2,false),"")</f>
        <v/>
      </c>
      <c r="AD165" s="109"/>
      <c r="AE165" s="110"/>
      <c r="AF165" s="110"/>
      <c r="AG165" s="110"/>
      <c r="AH165" s="110"/>
      <c r="AI165" s="110"/>
      <c r="AJ165" s="110"/>
      <c r="AK165" s="110"/>
      <c r="AL165" s="120" t="str">
        <f>IFERROR(VLOOKUP('日付'!$E$2-WEEKDAY('日付'!$E$2,2)+28,'祝日一覧'!$A:$B,2,false),"")</f>
        <v/>
      </c>
    </row>
    <row r="166" ht="12.75" customHeight="1">
      <c r="C166" s="112">
        <f>DAY('日付'!$E$2-WEEKDAY('日付'!$E$2,2)+32)</f>
        <v>27</v>
      </c>
      <c r="D166" s="40"/>
      <c r="E166" s="88"/>
      <c r="F166" s="113"/>
      <c r="G166" s="113"/>
      <c r="H166" s="5"/>
      <c r="I166" s="5"/>
      <c r="J166" s="5"/>
      <c r="K166" s="10"/>
      <c r="L166" s="112">
        <f>DAY('日付'!$E$2-WEEKDAY('日付'!$E$2,2)+33)</f>
        <v>28</v>
      </c>
      <c r="M166" s="40"/>
      <c r="N166" s="88"/>
      <c r="O166" s="113"/>
      <c r="P166" s="113"/>
      <c r="Q166" s="5"/>
      <c r="R166" s="5"/>
      <c r="S166" s="5"/>
      <c r="T166" s="10"/>
      <c r="U166" s="114">
        <f>DAY('日付'!$E$2-WEEKDAY('日付'!$E$2,2)+34)</f>
        <v>29</v>
      </c>
      <c r="V166" s="40"/>
      <c r="W166" s="88"/>
      <c r="X166" s="113"/>
      <c r="Y166" s="113"/>
      <c r="Z166" s="100"/>
      <c r="AA166" s="100"/>
      <c r="AB166" s="100"/>
      <c r="AC166" s="101"/>
      <c r="AD166" s="115">
        <f>DAY('日付'!$E$2-WEEKDAY('日付'!$E$2,2)+35)</f>
        <v>30</v>
      </c>
      <c r="AE166" s="40"/>
      <c r="AF166" s="88"/>
      <c r="AG166" s="113"/>
      <c r="AH166" s="113"/>
      <c r="AI166" s="104"/>
      <c r="AJ166" s="104"/>
      <c r="AK166" s="104"/>
      <c r="AL166" s="105"/>
    </row>
    <row r="167" ht="12.75" customHeight="1">
      <c r="C167" s="44"/>
      <c r="E167" s="51"/>
      <c r="F167" s="116"/>
      <c r="G167" s="116"/>
      <c r="H167" s="5"/>
      <c r="I167" s="5"/>
      <c r="J167" s="5"/>
      <c r="K167" s="10"/>
      <c r="L167" s="44"/>
      <c r="N167" s="51"/>
      <c r="O167" s="116"/>
      <c r="P167" s="116"/>
      <c r="Q167" s="5"/>
      <c r="R167" s="5"/>
      <c r="S167" s="5"/>
      <c r="T167" s="10"/>
      <c r="U167" s="44"/>
      <c r="W167" s="51"/>
      <c r="X167" s="116"/>
      <c r="Y167" s="116"/>
      <c r="Z167" s="100"/>
      <c r="AA167" s="100"/>
      <c r="AB167" s="100"/>
      <c r="AC167" s="101"/>
      <c r="AD167" s="44"/>
      <c r="AF167" s="51"/>
      <c r="AG167" s="116"/>
      <c r="AH167" s="116"/>
      <c r="AI167" s="104"/>
      <c r="AJ167" s="104"/>
      <c r="AK167" s="104"/>
      <c r="AL167" s="105"/>
    </row>
    <row r="168" ht="12.75" customHeight="1">
      <c r="C168" s="52"/>
      <c r="D168" s="53"/>
      <c r="E168" s="54"/>
      <c r="F168" s="117"/>
      <c r="G168" s="117"/>
      <c r="H168" s="5"/>
      <c r="I168" s="5"/>
      <c r="J168" s="5"/>
      <c r="K168" s="10"/>
      <c r="L168" s="52"/>
      <c r="M168" s="53"/>
      <c r="N168" s="54"/>
      <c r="O168" s="117"/>
      <c r="P168" s="117"/>
      <c r="Q168" s="5"/>
      <c r="R168" s="5"/>
      <c r="S168" s="5"/>
      <c r="T168" s="10"/>
      <c r="U168" s="52"/>
      <c r="V168" s="53"/>
      <c r="W168" s="54"/>
      <c r="X168" s="117"/>
      <c r="Y168" s="117"/>
      <c r="Z168" s="100"/>
      <c r="AA168" s="100"/>
      <c r="AB168" s="100"/>
      <c r="AC168" s="101"/>
      <c r="AD168" s="52"/>
      <c r="AE168" s="53"/>
      <c r="AF168" s="54"/>
      <c r="AG168" s="117"/>
      <c r="AH168" s="117"/>
      <c r="AI168" s="104"/>
      <c r="AJ168" s="104"/>
      <c r="AK168" s="104"/>
      <c r="AL168" s="105"/>
    </row>
    <row r="169" ht="12.75" customHeight="1">
      <c r="C169" s="9"/>
      <c r="D169" s="5"/>
      <c r="E169" s="5"/>
      <c r="F169" s="5"/>
      <c r="G169" s="5"/>
      <c r="H169" s="5"/>
      <c r="I169" s="5"/>
      <c r="J169" s="5"/>
      <c r="K169" s="10"/>
      <c r="L169" s="9"/>
      <c r="M169" s="5"/>
      <c r="N169" s="5"/>
      <c r="O169" s="5"/>
      <c r="P169" s="5"/>
      <c r="Q169" s="5"/>
      <c r="R169" s="5"/>
      <c r="S169" s="5"/>
      <c r="T169" s="10"/>
      <c r="U169" s="98"/>
      <c r="V169" s="100"/>
      <c r="W169" s="100"/>
      <c r="X169" s="100"/>
      <c r="Y169" s="100"/>
      <c r="Z169" s="100"/>
      <c r="AA169" s="100"/>
      <c r="AB169" s="100"/>
      <c r="AC169" s="101"/>
      <c r="AD169" s="102"/>
      <c r="AE169" s="104"/>
      <c r="AF169" s="104"/>
      <c r="AG169" s="104"/>
      <c r="AH169" s="104"/>
      <c r="AI169" s="104"/>
      <c r="AJ169" s="104"/>
      <c r="AK169" s="104"/>
      <c r="AL169" s="105"/>
    </row>
    <row r="170" ht="12.75" customHeight="1">
      <c r="C170" s="9"/>
      <c r="D170" s="5"/>
      <c r="E170" s="5"/>
      <c r="F170" s="5"/>
      <c r="G170" s="5"/>
      <c r="H170" s="5"/>
      <c r="I170" s="5"/>
      <c r="J170" s="5"/>
      <c r="K170" s="10"/>
      <c r="L170" s="9"/>
      <c r="M170" s="5"/>
      <c r="N170" s="5"/>
      <c r="O170" s="5"/>
      <c r="P170" s="5"/>
      <c r="Q170" s="5"/>
      <c r="R170" s="5"/>
      <c r="S170" s="5"/>
      <c r="T170" s="10"/>
      <c r="U170" s="98"/>
      <c r="V170" s="100"/>
      <c r="W170" s="100"/>
      <c r="X170" s="100"/>
      <c r="Y170" s="100"/>
      <c r="Z170" s="100"/>
      <c r="AA170" s="100"/>
      <c r="AB170" s="100"/>
      <c r="AC170" s="101"/>
      <c r="AD170" s="102"/>
      <c r="AE170" s="104"/>
      <c r="AF170" s="104"/>
      <c r="AG170" s="104"/>
      <c r="AH170" s="104"/>
      <c r="AI170" s="104"/>
      <c r="AJ170" s="104"/>
      <c r="AK170" s="104"/>
      <c r="AL170" s="105"/>
    </row>
    <row r="171" ht="12.75" customHeight="1">
      <c r="C171" s="9"/>
      <c r="D171" s="5"/>
      <c r="E171" s="5"/>
      <c r="F171" s="5"/>
      <c r="G171" s="5"/>
      <c r="H171" s="5"/>
      <c r="I171" s="5"/>
      <c r="J171" s="5"/>
      <c r="K171" s="10"/>
      <c r="L171" s="9"/>
      <c r="M171" s="5"/>
      <c r="N171" s="5"/>
      <c r="O171" s="5"/>
      <c r="P171" s="5"/>
      <c r="Q171" s="5"/>
      <c r="R171" s="5"/>
      <c r="S171" s="5"/>
      <c r="T171" s="10"/>
      <c r="U171" s="98"/>
      <c r="V171" s="100"/>
      <c r="W171" s="100"/>
      <c r="X171" s="100"/>
      <c r="Y171" s="100"/>
      <c r="Z171" s="100"/>
      <c r="AA171" s="100"/>
      <c r="AB171" s="100"/>
      <c r="AC171" s="101"/>
      <c r="AD171" s="102"/>
      <c r="AE171" s="104"/>
      <c r="AF171" s="104"/>
      <c r="AG171" s="104"/>
      <c r="AH171" s="104"/>
      <c r="AI171" s="104"/>
      <c r="AJ171" s="104"/>
      <c r="AK171" s="104"/>
      <c r="AL171" s="105"/>
    </row>
    <row r="172" ht="12.75" customHeight="1">
      <c r="C172" s="9"/>
      <c r="D172" s="5"/>
      <c r="E172" s="5"/>
      <c r="F172" s="5"/>
      <c r="G172" s="5"/>
      <c r="H172" s="5"/>
      <c r="I172" s="5"/>
      <c r="J172" s="5"/>
      <c r="K172" s="10"/>
      <c r="L172" s="9"/>
      <c r="M172" s="5"/>
      <c r="N172" s="5"/>
      <c r="O172" s="5"/>
      <c r="P172" s="5"/>
      <c r="Q172" s="5"/>
      <c r="R172" s="5"/>
      <c r="S172" s="5"/>
      <c r="T172" s="10"/>
      <c r="U172" s="98"/>
      <c r="V172" s="100"/>
      <c r="W172" s="100"/>
      <c r="X172" s="100"/>
      <c r="Y172" s="100"/>
      <c r="Z172" s="100"/>
      <c r="AA172" s="100"/>
      <c r="AB172" s="100"/>
      <c r="AC172" s="101"/>
      <c r="AD172" s="102"/>
      <c r="AE172" s="104"/>
      <c r="AF172" s="104"/>
      <c r="AG172" s="104"/>
      <c r="AH172" s="104"/>
      <c r="AI172" s="104"/>
      <c r="AJ172" s="104"/>
      <c r="AK172" s="104"/>
      <c r="AL172" s="105"/>
    </row>
    <row r="173" ht="12.75" customHeight="1">
      <c r="C173" s="9"/>
      <c r="D173" s="5"/>
      <c r="E173" s="5"/>
      <c r="F173" s="5"/>
      <c r="G173" s="5"/>
      <c r="H173" s="5"/>
      <c r="I173" s="5"/>
      <c r="J173" s="5"/>
      <c r="K173" s="10"/>
      <c r="L173" s="9"/>
      <c r="M173" s="5"/>
      <c r="N173" s="5"/>
      <c r="O173" s="5"/>
      <c r="P173" s="5"/>
      <c r="Q173" s="5"/>
      <c r="R173" s="5"/>
      <c r="S173" s="5"/>
      <c r="T173" s="10"/>
      <c r="U173" s="98"/>
      <c r="V173" s="100"/>
      <c r="W173" s="100"/>
      <c r="X173" s="100"/>
      <c r="Y173" s="100"/>
      <c r="Z173" s="100"/>
      <c r="AA173" s="100"/>
      <c r="AB173" s="100"/>
      <c r="AC173" s="101"/>
      <c r="AD173" s="102"/>
      <c r="AE173" s="104"/>
      <c r="AF173" s="104"/>
      <c r="AG173" s="104"/>
      <c r="AH173" s="104"/>
      <c r="AI173" s="104"/>
      <c r="AJ173" s="104"/>
      <c r="AK173" s="104"/>
      <c r="AL173" s="105"/>
    </row>
    <row r="174" ht="12.75" customHeight="1">
      <c r="C174" s="11"/>
      <c r="D174" s="12"/>
      <c r="E174" s="12"/>
      <c r="F174" s="12"/>
      <c r="G174" s="12"/>
      <c r="H174" s="12"/>
      <c r="I174" s="12"/>
      <c r="J174" s="12"/>
      <c r="K174" s="118" t="str">
        <f>IFERROR(VLOOKUP('日付'!$E$2-WEEKDAY('日付'!$E$2,2)+32,'祝日一覧'!$A:$B,2,false),"")</f>
        <v/>
      </c>
      <c r="L174" s="11"/>
      <c r="M174" s="12"/>
      <c r="N174" s="12"/>
      <c r="O174" s="12"/>
      <c r="P174" s="12"/>
      <c r="Q174" s="12"/>
      <c r="R174" s="12"/>
      <c r="S174" s="12"/>
      <c r="T174" s="118" t="str">
        <f>IFERROR(VLOOKUP('日付'!$E$2-WEEKDAY('日付'!$E$2,2)+33,'祝日一覧'!$A:$B,2,false),"")</f>
        <v/>
      </c>
      <c r="U174" s="98"/>
      <c r="V174" s="100"/>
      <c r="W174" s="100"/>
      <c r="X174" s="100"/>
      <c r="Y174" s="100"/>
      <c r="Z174" s="100"/>
      <c r="AA174" s="100"/>
      <c r="AB174" s="100"/>
      <c r="AC174" s="119" t="str">
        <f>IFERROR(VLOOKUP('日付'!$E$2-WEEKDAY('日付'!$E$2,2)+34,'祝日一覧'!$A:$B,2,false),"")</f>
        <v/>
      </c>
      <c r="AD174" s="102"/>
      <c r="AE174" s="104"/>
      <c r="AF174" s="104"/>
      <c r="AG174" s="104"/>
      <c r="AH174" s="104"/>
      <c r="AI174" s="104"/>
      <c r="AJ174" s="104"/>
      <c r="AK174" s="104"/>
      <c r="AL174" s="120" t="str">
        <f>IFERROR(VLOOKUP('日付'!$E$2-WEEKDAY('日付'!$E$2,2)+35,'祝日一覧'!$A:$B,2,false),"")</f>
        <v/>
      </c>
    </row>
    <row r="175" ht="12.75" customHeight="1">
      <c r="C175" s="89"/>
      <c r="D175" s="7"/>
      <c r="E175" s="8"/>
      <c r="F175" s="113"/>
      <c r="G175" s="113"/>
      <c r="K175" s="10"/>
      <c r="L175" s="89"/>
      <c r="M175" s="7"/>
      <c r="N175" s="7"/>
      <c r="O175" s="7"/>
      <c r="P175" s="7"/>
      <c r="Q175" s="7"/>
      <c r="R175" s="7"/>
      <c r="S175" s="7"/>
      <c r="T175" s="8"/>
      <c r="U175" s="89"/>
      <c r="V175" s="7"/>
      <c r="W175" s="7"/>
      <c r="X175" s="7"/>
      <c r="Y175" s="7"/>
      <c r="Z175" s="7"/>
      <c r="AA175" s="7"/>
      <c r="AB175" s="7"/>
      <c r="AC175" s="8"/>
      <c r="AD175" s="89"/>
      <c r="AE175" s="7"/>
      <c r="AF175" s="7"/>
      <c r="AG175" s="7"/>
      <c r="AH175" s="7"/>
      <c r="AI175" s="7"/>
      <c r="AJ175" s="7"/>
      <c r="AK175" s="7"/>
      <c r="AL175" s="8"/>
    </row>
    <row r="176" ht="12.75" customHeight="1">
      <c r="C176" s="9"/>
      <c r="E176" s="10"/>
      <c r="F176" s="116"/>
      <c r="G176" s="116"/>
      <c r="K176" s="10"/>
      <c r="L176" s="9"/>
      <c r="M176" s="34">
        <f>MONTH('日付'!$D$2)</f>
        <v>4</v>
      </c>
      <c r="T176" s="10"/>
      <c r="U176" s="9"/>
      <c r="V176" s="34">
        <f>MONTH('日付'!$E$2)</f>
        <v>5</v>
      </c>
      <c r="AC176" s="10"/>
      <c r="AD176" s="9"/>
      <c r="AE176" s="121">
        <f>MONTH('日付'!$F$2)</f>
        <v>6</v>
      </c>
      <c r="AL176" s="10"/>
    </row>
    <row r="177" ht="12.75" customHeight="1">
      <c r="C177" s="11"/>
      <c r="D177" s="12"/>
      <c r="E177" s="13"/>
      <c r="F177" s="117"/>
      <c r="G177" s="117"/>
      <c r="K177" s="10"/>
      <c r="L177" s="31"/>
      <c r="T177" s="10"/>
      <c r="U177" s="9"/>
      <c r="AC177" s="10"/>
      <c r="AD177" s="9"/>
      <c r="AL177" s="10"/>
    </row>
    <row r="178" ht="12.75" customHeight="1">
      <c r="C178" s="9"/>
      <c r="K178" s="10"/>
      <c r="L178" s="31"/>
      <c r="M178" s="35" t="str">
        <f>IF(DAY('日付'!$D$2-WEEKDAY('日付'!$D$2,2)+1)&lt;=7,DAY('日付'!$D$2-WEEKDAY('日付'!$D$2,2)+1),"")</f>
        <v/>
      </c>
      <c r="N178" s="35" t="str">
        <f>IF(DAY('日付'!$D$2-WEEKDAY('日付'!$D$2,2)+2)&lt;=7,DAY('日付'!$D$2-WEEKDAY('日付'!$D$2,2)+2),"")</f>
        <v/>
      </c>
      <c r="O178" s="35" t="str">
        <f>IF(DAY('日付'!$D$2-WEEKDAY('日付'!$D$2,2)+3)&lt;=7,DAY('日付'!$D$2-WEEKDAY('日付'!$D$2,2)+3),"")</f>
        <v/>
      </c>
      <c r="P178" s="35">
        <f>IF(DAY('日付'!$D$2-WEEKDAY('日付'!$D$2,2)+4)&lt;=7,DAY('日付'!$D$2-WEEKDAY('日付'!$D$2,2)+4),"")</f>
        <v>1</v>
      </c>
      <c r="Q178" s="35">
        <f>IF(DAY('日付'!$D$2-WEEKDAY('日付'!$D$2,2)+5)&lt;=7,DAY('日付'!$D$2-WEEKDAY('日付'!$D$2,2)+5),"")</f>
        <v>2</v>
      </c>
      <c r="R178" s="36">
        <f>IF(DAY('日付'!$D$2-WEEKDAY('日付'!$D$2,2)+6)&lt;=7,DAY('日付'!$D$2-WEEKDAY('日付'!$D$2,2)+6),"")</f>
        <v>3</v>
      </c>
      <c r="S178" s="37">
        <f>IF(DAY('日付'!$D$2-WEEKDAY('日付'!$D$2,2)+7)&lt;=7,DAY('日付'!$D$2-WEEKDAY('日付'!$D$2,2)+7),"")</f>
        <v>4</v>
      </c>
      <c r="T178" s="10"/>
      <c r="U178" s="9"/>
      <c r="V178" s="35" t="str">
        <f>IF(DAY('日付'!$E$2-WEEKDAY('日付'!$E$2,2)+1)&lt;=7,DAY('日付'!$E$2-WEEKDAY('日付'!$E$2,2)+1),"")</f>
        <v/>
      </c>
      <c r="W178" s="35" t="str">
        <f>IF(DAY('日付'!$E$2-WEEKDAY('日付'!$E$2,2)+2)&lt;=7,DAY('日付'!$E$2-WEEKDAY('日付'!$E$2,2)+2),"")</f>
        <v/>
      </c>
      <c r="X178" s="35" t="str">
        <f>IF(DAY('日付'!$E$2-WEEKDAY('日付'!$E$2,2)+3)&lt;=7,DAY('日付'!$E$2-WEEKDAY('日付'!$E$2,2)+3),"")</f>
        <v/>
      </c>
      <c r="Y178" s="35" t="str">
        <f>IF(DAY('日付'!$E$2-WEEKDAY('日付'!$E$2,2)+4)&lt;=7,DAY('日付'!$E$2-WEEKDAY('日付'!$E$2,2)+4),"")</f>
        <v/>
      </c>
      <c r="Z178" s="35" t="str">
        <f>IF(DAY('日付'!$E$2-WEEKDAY('日付'!$E$2,2)+5)&lt;=7,DAY('日付'!$E$2-WEEKDAY('日付'!$E$2,2)+5),"")</f>
        <v/>
      </c>
      <c r="AA178" s="36">
        <f>IF(DAY('日付'!$E$2-WEEKDAY('日付'!$E$2,2)+6)&lt;=7,DAY('日付'!$E$2-WEEKDAY('日付'!$E$2,2)+6),"")</f>
        <v>1</v>
      </c>
      <c r="AB178" s="37">
        <f>IF(DAY('日付'!$E$2-WEEKDAY('日付'!$E$2,2)+7)&lt;=7,DAY('日付'!$E$2-WEEKDAY('日付'!$E$2,2)+7),"")</f>
        <v>2</v>
      </c>
      <c r="AC178" s="10"/>
      <c r="AD178" s="122"/>
      <c r="AE178" s="35" t="str">
        <f>IF(DAY('日付'!$F$2-WEEKDAY('日付'!$F$2,2)+1)&lt;=7,DAY('日付'!$F$2-WEEKDAY('日付'!$F$2,2)+1),"")</f>
        <v/>
      </c>
      <c r="AF178" s="35">
        <f>IF(DAY('日付'!$F$2-WEEKDAY('日付'!$F$2,2)+2)&lt;=7,DAY('日付'!$F$2-WEEKDAY('日付'!$F$2,2)+2),"")</f>
        <v>1</v>
      </c>
      <c r="AG178" s="35">
        <f>IF(DAY('日付'!$F$2-WEEKDAY('日付'!$F$2,2)+3)&lt;=7,DAY('日付'!$F$2-WEEKDAY('日付'!$F$2,2)+3),"")</f>
        <v>2</v>
      </c>
      <c r="AH178" s="35">
        <f>IF(DAY('日付'!$F$2-WEEKDAY('日付'!$F$2,2)+4)&lt;=7,DAY('日付'!$F$2-WEEKDAY('日付'!$F$2,2)+4),"")</f>
        <v>3</v>
      </c>
      <c r="AI178" s="35">
        <f>IF(DAY('日付'!$F$2-WEEKDAY('日付'!$F$2,2)+5)&lt;=7,DAY('日付'!$F$2-WEEKDAY('日付'!$F$2,2)+5),"")</f>
        <v>4</v>
      </c>
      <c r="AJ178" s="36">
        <f>IF(DAY('日付'!$F$2-WEEKDAY('日付'!$F$2,2)+6)&lt;=7,DAY('日付'!$F$2-WEEKDAY('日付'!$F$2,2)+6),"")</f>
        <v>5</v>
      </c>
      <c r="AK178" s="37">
        <f>IF(DAY('日付'!$F$2-WEEKDAY('日付'!$F$2,2)+7)&lt;=7,DAY('日付'!$F$2-WEEKDAY('日付'!$F$2,2)+7),"")</f>
        <v>6</v>
      </c>
      <c r="AL178" s="10"/>
    </row>
    <row r="179" ht="12.75" customHeight="1">
      <c r="C179" s="9"/>
      <c r="K179" s="10"/>
      <c r="L179" s="31"/>
      <c r="M179" s="35">
        <f>DAY('日付'!$D$2-WEEKDAY('日付'!$D$2,2)+8)</f>
        <v>5</v>
      </c>
      <c r="N179" s="35">
        <f>DAY('日付'!$D$2-WEEKDAY('日付'!$D$2,2)+9)</f>
        <v>6</v>
      </c>
      <c r="O179" s="35">
        <f>DAY('日付'!$D$2-WEEKDAY('日付'!$D$2,2)+10)</f>
        <v>7</v>
      </c>
      <c r="P179" s="35">
        <f>DAY('日付'!$D$2-WEEKDAY('日付'!$D$2,2)+11)</f>
        <v>8</v>
      </c>
      <c r="Q179" s="35">
        <f>DAY('日付'!$D$2-WEEKDAY('日付'!$D$2,2)+12)</f>
        <v>9</v>
      </c>
      <c r="R179" s="36">
        <f>DAY('日付'!$D$2-WEEKDAY('日付'!$D$2,2)+13)</f>
        <v>10</v>
      </c>
      <c r="S179" s="37">
        <f>DAY('日付'!$D$2-WEEKDAY('日付'!$D$2,2)+14)</f>
        <v>11</v>
      </c>
      <c r="T179" s="10"/>
      <c r="U179" s="9"/>
      <c r="V179" s="35">
        <f>DAY('日付'!$E$2-WEEKDAY('日付'!$E$2,2)+8)</f>
        <v>3</v>
      </c>
      <c r="W179" s="35">
        <f>DAY('日付'!$E$2-WEEKDAY('日付'!$E$2,2)+9)</f>
        <v>4</v>
      </c>
      <c r="X179" s="35">
        <f>DAY('日付'!$E$2-WEEKDAY('日付'!$E$2,2)+10)</f>
        <v>5</v>
      </c>
      <c r="Y179" s="35">
        <f>DAY('日付'!$E$2-WEEKDAY('日付'!$E$2,2)+11)</f>
        <v>6</v>
      </c>
      <c r="Z179" s="35">
        <f>DAY('日付'!$E$2-WEEKDAY('日付'!$E$2,2)+12)</f>
        <v>7</v>
      </c>
      <c r="AA179" s="36">
        <f>DAY('日付'!$E$2-WEEKDAY('日付'!$E$2,2)+13)</f>
        <v>8</v>
      </c>
      <c r="AB179" s="37">
        <f>DAY('日付'!$E$2-WEEKDAY('日付'!$E$2,2)+14)</f>
        <v>9</v>
      </c>
      <c r="AC179" s="10"/>
      <c r="AD179" s="122"/>
      <c r="AE179" s="35">
        <f>DAY('日付'!$F$2-WEEKDAY('日付'!$F$2,2)+8)</f>
        <v>7</v>
      </c>
      <c r="AF179" s="35">
        <f>DAY('日付'!$F$2-WEEKDAY('日付'!$F$2,2)+9)</f>
        <v>8</v>
      </c>
      <c r="AG179" s="35">
        <f>DAY('日付'!$F$2-WEEKDAY('日付'!$F$2,2)+10)</f>
        <v>9</v>
      </c>
      <c r="AH179" s="35">
        <f>DAY('日付'!$F$2-WEEKDAY('日付'!$F$2,2)+11)</f>
        <v>10</v>
      </c>
      <c r="AI179" s="35">
        <f>DAY('日付'!$F$2-WEEKDAY('日付'!$F$2,2)+12)</f>
        <v>11</v>
      </c>
      <c r="AJ179" s="36">
        <f>DAY('日付'!$F$2-WEEKDAY('日付'!$F$2,2)+13)</f>
        <v>12</v>
      </c>
      <c r="AK179" s="37">
        <f>DAY('日付'!$F$2-WEEKDAY('日付'!$F$2,2)+14)</f>
        <v>13</v>
      </c>
      <c r="AL179" s="10"/>
    </row>
    <row r="180" ht="12.75" customHeight="1">
      <c r="C180" s="9"/>
      <c r="K180" s="10"/>
      <c r="L180" s="9"/>
      <c r="M180" s="35">
        <f>DAY('日付'!$D$2-WEEKDAY('日付'!$D$2,2)+15)</f>
        <v>12</v>
      </c>
      <c r="N180" s="35">
        <f>DAY('日付'!$D$2-WEEKDAY('日付'!$D$2,2)+16)</f>
        <v>13</v>
      </c>
      <c r="O180" s="35">
        <f>DAY('日付'!$D$2-WEEKDAY('日付'!$D$2,2)+17)</f>
        <v>14</v>
      </c>
      <c r="P180" s="35">
        <f>DAY('日付'!$D$2-WEEKDAY('日付'!$D$2,2)+18)</f>
        <v>15</v>
      </c>
      <c r="Q180" s="35">
        <f>DAY('日付'!$D$2-WEEKDAY('日付'!$D$2,2)+19)</f>
        <v>16</v>
      </c>
      <c r="R180" s="36">
        <f>DAY('日付'!$D$2-WEEKDAY('日付'!$D$2,2)+20)</f>
        <v>17</v>
      </c>
      <c r="S180" s="37">
        <f>DAY('日付'!$D$2-WEEKDAY('日付'!$D$2,2)+21)</f>
        <v>18</v>
      </c>
      <c r="T180" s="10"/>
      <c r="U180" s="9"/>
      <c r="V180" s="35">
        <f>DAY('日付'!$E$2-WEEKDAY('日付'!$E$2,2)+15)</f>
        <v>10</v>
      </c>
      <c r="W180" s="35">
        <f>DAY('日付'!$E$2-WEEKDAY('日付'!$E$2,2)+16)</f>
        <v>11</v>
      </c>
      <c r="X180" s="35">
        <f>DAY('日付'!$E$2-WEEKDAY('日付'!$E$2,2)+17)</f>
        <v>12</v>
      </c>
      <c r="Y180" s="35">
        <f>DAY('日付'!$E$2-WEEKDAY('日付'!$E$2,2)+18)</f>
        <v>13</v>
      </c>
      <c r="Z180" s="35">
        <f>DAY('日付'!$E$2-WEEKDAY('日付'!$E$2,2)+19)</f>
        <v>14</v>
      </c>
      <c r="AA180" s="36">
        <f>DAY('日付'!$E$2-WEEKDAY('日付'!$E$2,2)+20)</f>
        <v>15</v>
      </c>
      <c r="AB180" s="37">
        <f>DAY('日付'!$E$2-WEEKDAY('日付'!$E$2,2)+21)</f>
        <v>16</v>
      </c>
      <c r="AC180" s="10"/>
      <c r="AD180" s="122"/>
      <c r="AE180" s="35">
        <f>DAY('日付'!$F$2-WEEKDAY('日付'!$F$2,2)+15)</f>
        <v>14</v>
      </c>
      <c r="AF180" s="35">
        <f>DAY('日付'!$F$2-WEEKDAY('日付'!$F$2,2)+16)</f>
        <v>15</v>
      </c>
      <c r="AG180" s="35">
        <f>DAY('日付'!$F$2-WEEKDAY('日付'!$F$2,2)+17)</f>
        <v>16</v>
      </c>
      <c r="AH180" s="35">
        <f>DAY('日付'!$F$2-WEEKDAY('日付'!$F$2,2)+18)</f>
        <v>17</v>
      </c>
      <c r="AI180" s="35">
        <f>DAY('日付'!$F$2-WEEKDAY('日付'!$F$2,2)+19)</f>
        <v>18</v>
      </c>
      <c r="AJ180" s="36">
        <f>DAY('日付'!$F$2-WEEKDAY('日付'!$F$2,2)+20)</f>
        <v>19</v>
      </c>
      <c r="AK180" s="37">
        <f>DAY('日付'!$F$2-WEEKDAY('日付'!$F$2,2)+21)</f>
        <v>20</v>
      </c>
      <c r="AL180" s="10"/>
    </row>
    <row r="181" ht="12.75" customHeight="1">
      <c r="C181" s="9"/>
      <c r="K181" s="10"/>
      <c r="L181" s="9"/>
      <c r="M181" s="35">
        <f>DAY('日付'!$D$2-WEEKDAY('日付'!$D$2,2)+22)</f>
        <v>19</v>
      </c>
      <c r="N181" s="35">
        <f>DAY('日付'!$D$2-WEEKDAY('日付'!$D$2,2)+23)</f>
        <v>20</v>
      </c>
      <c r="O181" s="35">
        <f>DAY('日付'!$D$2-WEEKDAY('日付'!$D$2,2)+24)</f>
        <v>21</v>
      </c>
      <c r="P181" s="35">
        <f>DAY('日付'!$D$2-WEEKDAY('日付'!$D$2,2)+25)</f>
        <v>22</v>
      </c>
      <c r="Q181" s="35">
        <f>DAY('日付'!$D$2-WEEKDAY('日付'!$D$2,2)+26)</f>
        <v>23</v>
      </c>
      <c r="R181" s="36">
        <f>DAY('日付'!$D$2-WEEKDAY('日付'!$D$2,2)+27)</f>
        <v>24</v>
      </c>
      <c r="S181" s="37">
        <f>DAY('日付'!$D$2-WEEKDAY('日付'!$D$2,2)+28)</f>
        <v>25</v>
      </c>
      <c r="T181" s="10"/>
      <c r="U181" s="9"/>
      <c r="V181" s="35">
        <f>DAY('日付'!$E$2-WEEKDAY('日付'!$E$2,2)+22)</f>
        <v>17</v>
      </c>
      <c r="W181" s="35">
        <f>DAY('日付'!$E$2-WEEKDAY('日付'!$E$2,2)+23)</f>
        <v>18</v>
      </c>
      <c r="X181" s="35">
        <f>DAY('日付'!$E$2-WEEKDAY('日付'!$E$2,2)+24)</f>
        <v>19</v>
      </c>
      <c r="Y181" s="35">
        <f>DAY('日付'!$E$2-WEEKDAY('日付'!$E$2,2)+25)</f>
        <v>20</v>
      </c>
      <c r="Z181" s="35">
        <f>DAY('日付'!$E$2-WEEKDAY('日付'!$E$2,2)+26)</f>
        <v>21</v>
      </c>
      <c r="AA181" s="36">
        <f>DAY('日付'!$E$2-WEEKDAY('日付'!$E$2,2)+27)</f>
        <v>22</v>
      </c>
      <c r="AB181" s="37">
        <f>DAY('日付'!$E$2-WEEKDAY('日付'!$E$2,2)+28)</f>
        <v>23</v>
      </c>
      <c r="AC181" s="10"/>
      <c r="AD181" s="9"/>
      <c r="AE181" s="35">
        <f>DAY('日付'!$F$2-WEEKDAY('日付'!$F$2,2)+22)</f>
        <v>21</v>
      </c>
      <c r="AF181" s="35">
        <f>DAY('日付'!$F$2-WEEKDAY('日付'!$F$2,2)+23)</f>
        <v>22</v>
      </c>
      <c r="AG181" s="35">
        <f>DAY('日付'!$F$2-WEEKDAY('日付'!$F$2,2)+24)</f>
        <v>23</v>
      </c>
      <c r="AH181" s="35">
        <f>DAY('日付'!$F$2-WEEKDAY('日付'!$F$2,2)+25)</f>
        <v>24</v>
      </c>
      <c r="AI181" s="35">
        <f>DAY('日付'!$F$2-WEEKDAY('日付'!$F$2,2)+26)</f>
        <v>25</v>
      </c>
      <c r="AJ181" s="36">
        <f>DAY('日付'!$F$2-WEEKDAY('日付'!$F$2,2)+27)</f>
        <v>26</v>
      </c>
      <c r="AK181" s="37">
        <f>DAY('日付'!$F$2-WEEKDAY('日付'!$F$2,2)+28)</f>
        <v>27</v>
      </c>
      <c r="AL181" s="10"/>
    </row>
    <row r="182" ht="12.75" customHeight="1">
      <c r="C182" s="9"/>
      <c r="K182" s="10"/>
      <c r="L182" s="9"/>
      <c r="M182" s="35">
        <f>IF(DAY('日付'!$D$2-WEEKDAY('日付'!$D$2,2)+29)&gt;7,DAY('日付'!$D$2-WEEKDAY('日付'!$D$2,2)+29),"")</f>
        <v>26</v>
      </c>
      <c r="N182" s="35">
        <f>IF(DAY('日付'!$D$2-WEEKDAY('日付'!$D$2,2)+30)&gt;7,DAY('日付'!$D$2-WEEKDAY('日付'!$D$2,2)+30),"")</f>
        <v>27</v>
      </c>
      <c r="O182" s="35">
        <f>IF(DAY('日付'!$D$2-WEEKDAY('日付'!$D$2,2)+31)&gt;7,DAY('日付'!$D$2-WEEKDAY('日付'!$D$2,2)+31),"")</f>
        <v>28</v>
      </c>
      <c r="P182" s="35">
        <f>IF(DAY('日付'!$D$2-WEEKDAY('日付'!$D$2,2)+32)&gt;7,DAY('日付'!$D$2-WEEKDAY('日付'!$D$2,2)+32),"")</f>
        <v>29</v>
      </c>
      <c r="Q182" s="35">
        <f>IF(DAY('日付'!$D$2-WEEKDAY('日付'!$D$2,2)+33)&gt;7,DAY('日付'!$D$2-WEEKDAY('日付'!$D$2,2)+33),"")</f>
        <v>30</v>
      </c>
      <c r="R182" s="36" t="str">
        <f>IF(DAY('日付'!$D$2-WEEKDAY('日付'!$D$2,2)+34)&gt;7,DAY('日付'!$D$2-WEEKDAY('日付'!$D$2,2)+34),"")</f>
        <v/>
      </c>
      <c r="S182" s="37" t="str">
        <f>IF(DAY('日付'!$D$2-WEEKDAY('日付'!$D$2,2)+35)&gt;7,DAY('日付'!$D$2-WEEKDAY('日付'!$D$2,2)+35),"")</f>
        <v/>
      </c>
      <c r="T182" s="10"/>
      <c r="U182" s="9"/>
      <c r="V182" s="35">
        <f>IF(DAY('日付'!$E$2-WEEKDAY('日付'!$E$2,2)+29)&gt;7,DAY('日付'!$E$2-WEEKDAY('日付'!$E$2,2)+29),"")</f>
        <v>24</v>
      </c>
      <c r="W182" s="35">
        <f>IF(DAY('日付'!$E$2-WEEKDAY('日付'!$E$2,2)+30)&gt;7,DAY('日付'!$E$2-WEEKDAY('日付'!$E$2,2)+30),"")</f>
        <v>25</v>
      </c>
      <c r="X182" s="35">
        <f>IF(DAY('日付'!$E$2-WEEKDAY('日付'!$E$2,2)+31)&gt;7,DAY('日付'!$E$2-WEEKDAY('日付'!$E$2,2)+31),"")</f>
        <v>26</v>
      </c>
      <c r="Y182" s="35">
        <f>IF(DAY('日付'!$E$2-WEEKDAY('日付'!$E$2,2)+32)&gt;7,DAY('日付'!$E$2-WEEKDAY('日付'!$E$2,2)+32),"")</f>
        <v>27</v>
      </c>
      <c r="Z182" s="35">
        <f>IF(DAY('日付'!$E$2-WEEKDAY('日付'!$E$2,2)+33)&gt;7,DAY('日付'!$E$2-WEEKDAY('日付'!$E$2,2)+33),"")</f>
        <v>28</v>
      </c>
      <c r="AA182" s="36">
        <f>IF(DAY('日付'!$E$2-WEEKDAY('日付'!$E$2,2)+34)&gt;7,DAY('日付'!$E$2-WEEKDAY('日付'!$E$2,2)+34),"")</f>
        <v>29</v>
      </c>
      <c r="AB182" s="37">
        <f>IF(DAY('日付'!$E$2-WEEKDAY('日付'!$E$2,2)+35)&gt;7,DAY('日付'!$E$2-WEEKDAY('日付'!$E$2,2)+35),"")</f>
        <v>30</v>
      </c>
      <c r="AC182" s="10"/>
      <c r="AD182" s="9"/>
      <c r="AE182" s="35">
        <f>IF(DAY('日付'!$F$2-WEEKDAY('日付'!$F$2,2)+29)&gt;7,DAY('日付'!$F$2-WEEKDAY('日付'!$F$2,2)+29),"")</f>
        <v>28</v>
      </c>
      <c r="AF182" s="35">
        <f>IF(DAY('日付'!$F$2-WEEKDAY('日付'!$F$2,2)+30)&gt;7,DAY('日付'!$F$2-WEEKDAY('日付'!$F$2,2)+30),"")</f>
        <v>29</v>
      </c>
      <c r="AG182" s="35">
        <f>IF(DAY('日付'!$F$2-WEEKDAY('日付'!$F$2,2)+31)&gt;7,DAY('日付'!$F$2-WEEKDAY('日付'!$F$2,2)+31),"")</f>
        <v>30</v>
      </c>
      <c r="AH182" s="35" t="str">
        <f>IF(DAY('日付'!$F$2-WEEKDAY('日付'!$F$2,2)+32)&gt;7,DAY('日付'!$F$2-WEEKDAY('日付'!$F$2,2)+32),"")</f>
        <v/>
      </c>
      <c r="AI182" s="35" t="str">
        <f>IF(DAY('日付'!$F$2-WEEKDAY('日付'!$F$2,2)+33)&gt;7,DAY('日付'!$F$2-WEEKDAY('日付'!$F$2,2)+33),"")</f>
        <v/>
      </c>
      <c r="AJ182" s="36" t="str">
        <f>IF(DAY('日付'!$F$2-WEEKDAY('日付'!$F$2,2)+34)&gt;7,DAY('日付'!$F$2-WEEKDAY('日付'!$F$2,2)+34),"")</f>
        <v/>
      </c>
      <c r="AK182" s="72" t="str">
        <f>IF(DAY('日付'!$F$2-WEEKDAY('日付'!$F$2,2)+35)&gt;7,DAY('日付'!$F$2-WEEKDAY('日付'!$F$2,2)+35),"")</f>
        <v/>
      </c>
      <c r="AL182" s="10"/>
    </row>
    <row r="183" ht="12.75" customHeight="1">
      <c r="C183" s="11"/>
      <c r="D183" s="12"/>
      <c r="E183" s="12"/>
      <c r="F183" s="12"/>
      <c r="G183" s="12"/>
      <c r="H183" s="12"/>
      <c r="I183" s="12"/>
      <c r="J183" s="12"/>
      <c r="K183" s="118" t="str">
        <f>IFERROR(VLOOKUP('日付'!$E$2-WEEKDAY('日付'!$E$2,2)+39,'祝日一覧'!$A:$B,2,false),"")</f>
        <v/>
      </c>
      <c r="L183" s="11"/>
      <c r="M183" s="123" t="str">
        <f>IF(DAY('日付'!$D$2-WEEKDAY('日付'!$D$2,2)+36)&gt;14,DAY('日付'!$D$2-WEEKDAY('日付'!$D$2,2)+36),"")</f>
        <v/>
      </c>
      <c r="N183" s="123" t="str">
        <f>IF(DAY('日付'!$D$2-WEEKDAY('日付'!$D$2,2)+37)&gt;14,DAY('日付'!$D$2-WEEKDAY('日付'!$D$2,2)+37),"")</f>
        <v/>
      </c>
      <c r="O183" s="123" t="str">
        <f>IF(DAY('日付'!$D$2-WEEKDAY('日付'!$D$2,2)+38)&gt;14,DAY('日付'!$D$2-WEEKDAY('日付'!$D$2,2)+38),"")</f>
        <v/>
      </c>
      <c r="P183" s="123" t="str">
        <f>IF(DAY('日付'!$D$2-WEEKDAY('日付'!$D$2,2)+39)&gt;14,DAY('日付'!$D$2-WEEKDAY('日付'!$D$2,2)+39),"")</f>
        <v/>
      </c>
      <c r="Q183" s="123" t="str">
        <f>IF(DAY('日付'!$D$2-WEEKDAY('日付'!$D$2,2)+40)&gt;14,DAY('日付'!$D$2-WEEKDAY('日付'!$D$2,2)+40),"")</f>
        <v/>
      </c>
      <c r="R183" s="124" t="str">
        <f>IF(DAY('日付'!$D$2-WEEKDAY('日付'!$D$2,2)+41)&gt;14,DAY('日付'!$D$2-WEEKDAY('日付'!$D$2,2)+41),"")</f>
        <v/>
      </c>
      <c r="S183" s="125" t="str">
        <f>IF(DAY('日付'!$D$2-WEEKDAY('日付'!$D$2,2)+42)&gt;14,DAY('日付'!$D$2-WEEKDAY('日付'!$D$2,2)+42),"")</f>
        <v/>
      </c>
      <c r="T183" s="13"/>
      <c r="U183" s="11"/>
      <c r="V183" s="123">
        <f>IF(DAY('日付'!$E$2-WEEKDAY('日付'!$E$2,2)+36)&gt;14,DAY('日付'!$E$2-WEEKDAY('日付'!$E$2,2)+36),"")</f>
        <v>31</v>
      </c>
      <c r="W183" s="123" t="str">
        <f>IF(DAY('日付'!$E$2-WEEKDAY('日付'!$E$2,2)+37)&gt;14,DAY('日付'!$E$2-WEEKDAY('日付'!$E$2,2)+37),"")</f>
        <v/>
      </c>
      <c r="X183" s="123" t="str">
        <f>IF(DAY('日付'!$E$2-WEEKDAY('日付'!$E$2,2)+38)&gt;14,DAY('日付'!$E$2-WEEKDAY('日付'!$E$2,2)+38),"")</f>
        <v/>
      </c>
      <c r="Y183" s="123" t="str">
        <f>IF(DAY('日付'!$E$2-WEEKDAY('日付'!$E$2,2)+39)&gt;14,DAY('日付'!$E$2-WEEKDAY('日付'!$E$2,2)+39),"")</f>
        <v/>
      </c>
      <c r="Z183" s="123" t="str">
        <f>IF(DAY('日付'!$E$2-WEEKDAY('日付'!$E$2,2)+40)&gt;14,DAY('日付'!$E$2-WEEKDAY('日付'!$E$2,2)+40),"")</f>
        <v/>
      </c>
      <c r="AA183" s="124" t="str">
        <f>IF(DAY('日付'!$E$2-WEEKDAY('日付'!$E$2,2)+41)&gt;14,DAY('日付'!$E$2-WEEKDAY('日付'!$E$2,2)+41),"")</f>
        <v/>
      </c>
      <c r="AB183" s="125" t="str">
        <f>IF(DAY('日付'!$E$2-WEEKDAY('日付'!$E$2,2)+42)&gt;14,DAY('日付'!$E$2-WEEKDAY('日付'!$E$2,2)+42),"")</f>
        <v/>
      </c>
      <c r="AC183" s="13"/>
      <c r="AD183" s="11"/>
      <c r="AE183" s="123" t="str">
        <f>IF(DAY('日付'!$F$2-WEEKDAY('日付'!$F$2,2)+36)&gt;14,DAY('日付'!$F$2-WEEKDAY('日付'!$F$2,2)+36),"")</f>
        <v/>
      </c>
      <c r="AF183" s="123" t="str">
        <f>IF(DAY('日付'!$F$2-WEEKDAY('日付'!$F$2,2)+37)&gt;14,DAY('日付'!$F$2-WEEKDAY('日付'!$F$2,2)+37),"")</f>
        <v/>
      </c>
      <c r="AG183" s="123" t="str">
        <f>IF(DAY('日付'!$F$2-WEEKDAY('日付'!$F$2,2)+38)&gt;14,DAY('日付'!$F$2-WEEKDAY('日付'!$F$2,2)+38),"")</f>
        <v/>
      </c>
      <c r="AH183" s="123" t="str">
        <f>IF(DAY('日付'!$F$2-WEEKDAY('日付'!$F$2,2)+39)&gt;14,DAY('日付'!$F$2-WEEKDAY('日付'!$F$2,2)+39),"")</f>
        <v/>
      </c>
      <c r="AI183" s="123" t="str">
        <f>IF(DAY('日付'!$F$2-WEEKDAY('日付'!$F$2,2)+40)&gt;14,DAY('日付'!$F$2-WEEKDAY('日付'!$F$2,2)+40),"")</f>
        <v/>
      </c>
      <c r="AJ183" s="124" t="str">
        <f>IF(DAY('日付'!$F$2-WEEKDAY('日付'!$F$2,2)+41)&gt;14,DAY('日付'!$F$2-WEEKDAY('日付'!$F$2,2)+41),"")</f>
        <v/>
      </c>
      <c r="AK183" s="126" t="str">
        <f>IF(DAY('日付'!$F$2-WEEKDAY('日付'!$F$2,2)+42)&gt;14,DAY('日付'!$F$2-WEEKDAY('日付'!$F$2,2)+42),"")</f>
        <v/>
      </c>
      <c r="AL183" s="13"/>
    </row>
    <row r="184" ht="12.75" customHeight="1"/>
    <row r="185" ht="12.75" customHeight="1">
      <c r="C185" s="27" t="s">
        <v>32</v>
      </c>
      <c r="L185" s="27" t="s">
        <v>32</v>
      </c>
      <c r="U185" s="27" t="s">
        <v>32</v>
      </c>
      <c r="AD185" s="27" t="s">
        <v>32</v>
      </c>
    </row>
    <row r="186" ht="12.75" customHeight="1">
      <c r="C186" s="38"/>
      <c r="L186" s="38"/>
      <c r="U186" s="38"/>
      <c r="AD186" s="38"/>
    </row>
    <row r="187" ht="12.75" customHeight="1">
      <c r="C187" s="27" t="s">
        <v>32</v>
      </c>
      <c r="L187" s="27" t="s">
        <v>32</v>
      </c>
      <c r="U187" s="27" t="s">
        <v>32</v>
      </c>
      <c r="AD187" s="27" t="s">
        <v>32</v>
      </c>
    </row>
    <row r="188" ht="12.75" customHeight="1">
      <c r="C188" s="127"/>
      <c r="L188" s="127"/>
      <c r="U188" s="127"/>
      <c r="AD188" s="127"/>
    </row>
    <row r="189" ht="12.75" customHeight="1">
      <c r="C189" s="127"/>
      <c r="L189" s="127"/>
      <c r="U189" s="127"/>
      <c r="AD189" s="127"/>
    </row>
    <row r="190" ht="12.75" customHeight="1"/>
    <row r="191" ht="12.75" customHeight="1">
      <c r="E191" s="85">
        <f>YEAR('日付'!A1)</f>
        <v>2021</v>
      </c>
      <c r="H191" s="3" t="s">
        <v>46</v>
      </c>
      <c r="J191" s="85">
        <f>MONTH('日付'!A1)</f>
        <v>5</v>
      </c>
      <c r="L191" s="3" t="s">
        <v>6</v>
      </c>
    </row>
    <row r="192" ht="12.75" customHeight="1"/>
    <row r="193" ht="12.75" customHeight="1">
      <c r="B193" s="28" t="s">
        <v>59</v>
      </c>
      <c r="C193" s="29"/>
      <c r="D193" s="29"/>
      <c r="E193" s="29"/>
      <c r="F193" s="29"/>
      <c r="G193" s="30"/>
      <c r="H193" s="28" t="s">
        <v>60</v>
      </c>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30"/>
    </row>
    <row r="194" ht="12.75" customHeight="1">
      <c r="B194" s="89"/>
      <c r="C194" s="7"/>
      <c r="D194" s="7"/>
      <c r="E194" s="7"/>
      <c r="F194" s="7"/>
      <c r="G194" s="8"/>
      <c r="H194" s="89"/>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8"/>
    </row>
    <row r="195" ht="12.75" customHeight="1">
      <c r="B195" s="11"/>
      <c r="C195" s="12"/>
      <c r="D195" s="12"/>
      <c r="E195" s="12"/>
      <c r="F195" s="12"/>
      <c r="G195" s="13"/>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3"/>
    </row>
    <row r="196" ht="12.75" customHeight="1">
      <c r="B196" s="89"/>
      <c r="C196" s="7"/>
      <c r="D196" s="7"/>
      <c r="E196" s="7"/>
      <c r="F196" s="7"/>
      <c r="G196" s="8"/>
      <c r="H196" s="89"/>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8"/>
    </row>
    <row r="197" ht="12.75" customHeight="1">
      <c r="B197" s="11"/>
      <c r="C197" s="12"/>
      <c r="D197" s="12"/>
      <c r="E197" s="12"/>
      <c r="F197" s="12"/>
      <c r="G197" s="13"/>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3"/>
    </row>
    <row r="198" ht="12.75" customHeight="1">
      <c r="B198" s="89"/>
      <c r="C198" s="7"/>
      <c r="D198" s="7"/>
      <c r="E198" s="7"/>
      <c r="F198" s="7"/>
      <c r="G198" s="8"/>
      <c r="H198" s="89"/>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8"/>
    </row>
    <row r="199" ht="12.75" customHeight="1">
      <c r="B199" s="11"/>
      <c r="C199" s="12"/>
      <c r="D199" s="12"/>
      <c r="E199" s="12"/>
      <c r="F199" s="12"/>
      <c r="G199" s="13"/>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3"/>
    </row>
    <row r="200" ht="12.75" customHeight="1">
      <c r="B200" s="89"/>
      <c r="C200" s="7"/>
      <c r="D200" s="7"/>
      <c r="E200" s="7"/>
      <c r="F200" s="7"/>
      <c r="G200" s="8"/>
      <c r="H200" s="89"/>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8"/>
    </row>
    <row r="201" ht="12.75" customHeight="1">
      <c r="B201" s="11"/>
      <c r="C201" s="12"/>
      <c r="D201" s="12"/>
      <c r="E201" s="12"/>
      <c r="F201" s="12"/>
      <c r="G201" s="13"/>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3"/>
    </row>
    <row r="202" ht="12.75" customHeight="1">
      <c r="B202" s="89"/>
      <c r="C202" s="7"/>
      <c r="D202" s="7"/>
      <c r="E202" s="7"/>
      <c r="F202" s="7"/>
      <c r="G202" s="8"/>
      <c r="H202" s="89"/>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8"/>
    </row>
    <row r="203" ht="12.75" customHeight="1">
      <c r="B203" s="11"/>
      <c r="C203" s="12"/>
      <c r="D203" s="12"/>
      <c r="E203" s="12"/>
      <c r="F203" s="12"/>
      <c r="G203" s="13"/>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3"/>
    </row>
    <row r="204" ht="12.75" customHeight="1">
      <c r="B204" s="89"/>
      <c r="C204" s="7"/>
      <c r="D204" s="7"/>
      <c r="E204" s="7"/>
      <c r="F204" s="7"/>
      <c r="G204" s="8"/>
      <c r="H204" s="89"/>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8"/>
    </row>
    <row r="205" ht="12.75" customHeight="1">
      <c r="B205" s="11"/>
      <c r="C205" s="12"/>
      <c r="D205" s="12"/>
      <c r="E205" s="12"/>
      <c r="F205" s="12"/>
      <c r="G205" s="13"/>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3"/>
    </row>
    <row r="206" ht="12.75" customHeight="1">
      <c r="B206" s="89"/>
      <c r="C206" s="7"/>
      <c r="D206" s="7"/>
      <c r="E206" s="7"/>
      <c r="F206" s="7"/>
      <c r="G206" s="8"/>
      <c r="H206" s="89"/>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8"/>
    </row>
    <row r="207" ht="12.75" customHeight="1">
      <c r="B207" s="11"/>
      <c r="C207" s="12"/>
      <c r="D207" s="12"/>
      <c r="E207" s="12"/>
      <c r="F207" s="12"/>
      <c r="G207" s="13"/>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3"/>
    </row>
    <row r="208" ht="12.75" customHeight="1">
      <c r="B208" s="89"/>
      <c r="C208" s="7"/>
      <c r="D208" s="7"/>
      <c r="E208" s="7"/>
      <c r="F208" s="7"/>
      <c r="G208" s="8"/>
      <c r="H208" s="89"/>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8"/>
    </row>
    <row r="209" ht="12.75" customHeight="1">
      <c r="B209" s="11"/>
      <c r="C209" s="12"/>
      <c r="D209" s="12"/>
      <c r="E209" s="12"/>
      <c r="F209" s="12"/>
      <c r="G209" s="13"/>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3"/>
    </row>
    <row r="210" ht="12.75" customHeight="1">
      <c r="B210" s="89"/>
      <c r="C210" s="7"/>
      <c r="D210" s="7"/>
      <c r="E210" s="7"/>
      <c r="F210" s="7"/>
      <c r="G210" s="8"/>
      <c r="H210" s="89"/>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8"/>
    </row>
    <row r="211" ht="12.75" customHeight="1">
      <c r="B211" s="11"/>
      <c r="C211" s="12"/>
      <c r="D211" s="12"/>
      <c r="E211" s="12"/>
      <c r="F211" s="12"/>
      <c r="G211" s="13"/>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3"/>
    </row>
    <row r="212" ht="12.75" customHeight="1">
      <c r="B212" s="89"/>
      <c r="C212" s="7"/>
      <c r="D212" s="7"/>
      <c r="E212" s="7"/>
      <c r="F212" s="7"/>
      <c r="G212" s="8"/>
      <c r="H212" s="89"/>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8"/>
    </row>
    <row r="213" ht="12.75" customHeight="1">
      <c r="B213" s="11"/>
      <c r="C213" s="12"/>
      <c r="D213" s="12"/>
      <c r="E213" s="12"/>
      <c r="F213" s="12"/>
      <c r="G213" s="13"/>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3"/>
    </row>
    <row r="214" ht="12.75" customHeight="1">
      <c r="B214" s="89"/>
      <c r="C214" s="7"/>
      <c r="D214" s="7"/>
      <c r="E214" s="7"/>
      <c r="F214" s="7"/>
      <c r="G214" s="8"/>
      <c r="H214" s="89"/>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8"/>
    </row>
    <row r="215" ht="12.75" customHeight="1">
      <c r="B215" s="11"/>
      <c r="C215" s="12"/>
      <c r="D215" s="12"/>
      <c r="E215" s="12"/>
      <c r="F215" s="12"/>
      <c r="G215" s="13"/>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3"/>
    </row>
    <row r="216" ht="12.75" customHeight="1">
      <c r="B216" s="89"/>
      <c r="C216" s="7"/>
      <c r="D216" s="7"/>
      <c r="E216" s="7"/>
      <c r="F216" s="7"/>
      <c r="G216" s="8"/>
      <c r="H216" s="89"/>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8"/>
    </row>
    <row r="217" ht="12.75" customHeight="1">
      <c r="B217" s="11"/>
      <c r="C217" s="12"/>
      <c r="D217" s="12"/>
      <c r="E217" s="12"/>
      <c r="F217" s="12"/>
      <c r="G217" s="13"/>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3"/>
    </row>
    <row r="218" ht="12.75" customHeight="1">
      <c r="B218" s="89"/>
      <c r="C218" s="7"/>
      <c r="D218" s="7"/>
      <c r="E218" s="7"/>
      <c r="F218" s="7"/>
      <c r="G218" s="8"/>
      <c r="H218" s="89"/>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8"/>
    </row>
    <row r="219" ht="12.75" customHeight="1">
      <c r="B219" s="11"/>
      <c r="C219" s="12"/>
      <c r="D219" s="12"/>
      <c r="E219" s="12"/>
      <c r="F219" s="12"/>
      <c r="G219" s="13"/>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3"/>
    </row>
    <row r="220" ht="12.75" customHeight="1">
      <c r="B220" s="89"/>
      <c r="C220" s="7"/>
      <c r="D220" s="7"/>
      <c r="E220" s="7"/>
      <c r="F220" s="7"/>
      <c r="G220" s="8"/>
      <c r="H220" s="89"/>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8"/>
    </row>
    <row r="221" ht="12.75" customHeight="1">
      <c r="B221" s="11"/>
      <c r="C221" s="12"/>
      <c r="D221" s="12"/>
      <c r="E221" s="12"/>
      <c r="F221" s="12"/>
      <c r="G221" s="13"/>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3"/>
    </row>
    <row r="222" ht="12.75" customHeight="1">
      <c r="B222" s="89"/>
      <c r="C222" s="7"/>
      <c r="D222" s="7"/>
      <c r="E222" s="7"/>
      <c r="F222" s="7"/>
      <c r="G222" s="8"/>
      <c r="H222" s="89"/>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8"/>
    </row>
    <row r="223" ht="12.75" customHeight="1">
      <c r="B223" s="11"/>
      <c r="C223" s="12"/>
      <c r="D223" s="12"/>
      <c r="E223" s="12"/>
      <c r="F223" s="12"/>
      <c r="G223" s="13"/>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3"/>
    </row>
    <row r="224" ht="12.75" customHeight="1">
      <c r="B224" s="89"/>
      <c r="C224" s="7"/>
      <c r="D224" s="7"/>
      <c r="E224" s="7"/>
      <c r="F224" s="7"/>
      <c r="G224" s="8"/>
      <c r="H224" s="89"/>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8"/>
    </row>
    <row r="225" ht="12.75" customHeight="1">
      <c r="B225" s="11"/>
      <c r="C225" s="12"/>
      <c r="D225" s="12"/>
      <c r="E225" s="12"/>
      <c r="F225" s="12"/>
      <c r="G225" s="13"/>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3"/>
    </row>
    <row r="226" ht="12.75" customHeight="1">
      <c r="B226" s="89"/>
      <c r="C226" s="7"/>
      <c r="D226" s="7"/>
      <c r="E226" s="7"/>
      <c r="F226" s="7"/>
      <c r="G226" s="8"/>
      <c r="H226" s="89"/>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8"/>
    </row>
    <row r="227" ht="12.75" customHeight="1">
      <c r="B227" s="11"/>
      <c r="C227" s="12"/>
      <c r="D227" s="12"/>
      <c r="E227" s="12"/>
      <c r="F227" s="12"/>
      <c r="G227" s="13"/>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3"/>
    </row>
    <row r="228" ht="12.75" customHeight="1">
      <c r="B228" s="89"/>
      <c r="C228" s="7"/>
      <c r="D228" s="7"/>
      <c r="E228" s="7"/>
      <c r="F228" s="7"/>
      <c r="G228" s="8"/>
      <c r="H228" s="89"/>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8"/>
    </row>
    <row r="229" ht="12.75" customHeight="1">
      <c r="B229" s="11"/>
      <c r="C229" s="12"/>
      <c r="D229" s="12"/>
      <c r="E229" s="12"/>
      <c r="F229" s="12"/>
      <c r="G229" s="13"/>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3"/>
    </row>
    <row r="230" ht="12.75" customHeight="1">
      <c r="B230" s="89"/>
      <c r="C230" s="7"/>
      <c r="D230" s="7"/>
      <c r="E230" s="7"/>
      <c r="F230" s="7"/>
      <c r="G230" s="8"/>
      <c r="H230" s="89"/>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8"/>
    </row>
    <row r="231" ht="12.75" customHeight="1">
      <c r="B231" s="11"/>
      <c r="C231" s="12"/>
      <c r="D231" s="12"/>
      <c r="E231" s="12"/>
      <c r="F231" s="12"/>
      <c r="G231" s="13"/>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3"/>
    </row>
    <row r="232" ht="12.75" customHeight="1">
      <c r="B232" s="89"/>
      <c r="C232" s="7"/>
      <c r="D232" s="7"/>
      <c r="E232" s="7"/>
      <c r="F232" s="7"/>
      <c r="G232" s="8"/>
      <c r="H232" s="89"/>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8"/>
    </row>
    <row r="233" ht="12.75" customHeight="1">
      <c r="B233" s="11"/>
      <c r="C233" s="12"/>
      <c r="D233" s="12"/>
      <c r="E233" s="12"/>
      <c r="F233" s="12"/>
      <c r="G233" s="13"/>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3"/>
    </row>
    <row r="234" ht="12.75" customHeight="1">
      <c r="B234" s="89"/>
      <c r="C234" s="7"/>
      <c r="D234" s="7"/>
      <c r="E234" s="7"/>
      <c r="F234" s="7"/>
      <c r="G234" s="8"/>
      <c r="H234" s="89"/>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8"/>
    </row>
    <row r="235" ht="12.75" customHeight="1">
      <c r="B235" s="11"/>
      <c r="C235" s="12"/>
      <c r="D235" s="12"/>
      <c r="E235" s="12"/>
      <c r="F235" s="12"/>
      <c r="G235" s="13"/>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3"/>
    </row>
    <row r="236" ht="12.75" customHeight="1">
      <c r="B236" s="89"/>
      <c r="C236" s="7"/>
      <c r="D236" s="7"/>
      <c r="E236" s="7"/>
      <c r="F236" s="7"/>
      <c r="G236" s="8"/>
      <c r="H236" s="89"/>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8"/>
    </row>
    <row r="237" ht="12.75" customHeight="1">
      <c r="B237" s="11"/>
      <c r="C237" s="12"/>
      <c r="D237" s="12"/>
      <c r="E237" s="12"/>
      <c r="F237" s="12"/>
      <c r="G237" s="13"/>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3"/>
    </row>
    <row r="238" ht="12.75" customHeight="1">
      <c r="B238" s="89"/>
      <c r="C238" s="7"/>
      <c r="D238" s="7"/>
      <c r="E238" s="7"/>
      <c r="F238" s="7"/>
      <c r="G238" s="8"/>
      <c r="H238" s="89"/>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8"/>
    </row>
    <row r="239" ht="12.75" customHeight="1">
      <c r="B239" s="11"/>
      <c r="C239" s="12"/>
      <c r="D239" s="12"/>
      <c r="E239" s="12"/>
      <c r="F239" s="12"/>
      <c r="G239" s="13"/>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3"/>
    </row>
    <row r="240" ht="12.75" customHeight="1">
      <c r="B240" s="89"/>
      <c r="C240" s="7"/>
      <c r="D240" s="7"/>
      <c r="E240" s="7"/>
      <c r="F240" s="7"/>
      <c r="G240" s="8"/>
      <c r="H240" s="89"/>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8"/>
    </row>
    <row r="241" ht="12.75" customHeight="1">
      <c r="B241" s="11"/>
      <c r="C241" s="12"/>
      <c r="D241" s="12"/>
      <c r="E241" s="12"/>
      <c r="F241" s="12"/>
      <c r="G241" s="13"/>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3"/>
    </row>
    <row r="242" ht="12.75" customHeight="1">
      <c r="B242" s="89"/>
      <c r="C242" s="7"/>
      <c r="D242" s="7"/>
      <c r="E242" s="7"/>
      <c r="F242" s="7"/>
      <c r="G242" s="8"/>
      <c r="H242" s="89"/>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8"/>
    </row>
    <row r="243" ht="12.75" customHeight="1">
      <c r="B243" s="11"/>
      <c r="C243" s="12"/>
      <c r="D243" s="12"/>
      <c r="E243" s="12"/>
      <c r="F243" s="12"/>
      <c r="G243" s="13"/>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3"/>
    </row>
    <row r="244" ht="12.75" customHeight="1">
      <c r="B244" s="89"/>
      <c r="C244" s="7"/>
      <c r="D244" s="7"/>
      <c r="E244" s="7"/>
      <c r="F244" s="7"/>
      <c r="G244" s="8"/>
      <c r="H244" s="89"/>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8"/>
    </row>
    <row r="245" ht="12.75" customHeight="1">
      <c r="B245" s="11"/>
      <c r="C245" s="12"/>
      <c r="D245" s="12"/>
      <c r="E245" s="12"/>
      <c r="F245" s="12"/>
      <c r="G245" s="13"/>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3"/>
    </row>
    <row r="246" ht="12.75" customHeight="1">
      <c r="B246" s="89"/>
      <c r="C246" s="7"/>
      <c r="D246" s="7"/>
      <c r="E246" s="7"/>
      <c r="F246" s="7"/>
      <c r="G246" s="8"/>
      <c r="H246" s="89"/>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8"/>
    </row>
    <row r="247" ht="12.75" customHeight="1">
      <c r="B247" s="11"/>
      <c r="C247" s="12"/>
      <c r="D247" s="12"/>
      <c r="E247" s="12"/>
      <c r="F247" s="12"/>
      <c r="G247" s="13"/>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3"/>
    </row>
    <row r="248" ht="12.75" customHeight="1">
      <c r="B248" s="89"/>
      <c r="C248" s="7"/>
      <c r="D248" s="7"/>
      <c r="E248" s="7"/>
      <c r="F248" s="7"/>
      <c r="G248" s="8"/>
      <c r="H248" s="89"/>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8"/>
    </row>
    <row r="249" ht="12.75" customHeight="1">
      <c r="B249" s="11"/>
      <c r="C249" s="12"/>
      <c r="D249" s="12"/>
      <c r="E249" s="12"/>
      <c r="F249" s="12"/>
      <c r="G249" s="13"/>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3"/>
    </row>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sheetData>
  <mergeCells count="104">
    <mergeCell ref="U41:V42"/>
    <mergeCell ref="U43:V44"/>
    <mergeCell ref="U45:V46"/>
    <mergeCell ref="U47:V48"/>
    <mergeCell ref="U49:V50"/>
    <mergeCell ref="U51:V52"/>
    <mergeCell ref="U53:V54"/>
    <mergeCell ref="AC113:AE115"/>
    <mergeCell ref="AD130:AF132"/>
    <mergeCell ref="AD139:AF141"/>
    <mergeCell ref="AD148:AF150"/>
    <mergeCell ref="AD157:AF159"/>
    <mergeCell ref="AD166:AF168"/>
    <mergeCell ref="AE176:AF177"/>
    <mergeCell ref="U55:V56"/>
    <mergeCell ref="U57:V58"/>
    <mergeCell ref="AC68:AE70"/>
    <mergeCell ref="AC77:AE79"/>
    <mergeCell ref="AC86:AE88"/>
    <mergeCell ref="AC95:AE97"/>
    <mergeCell ref="AC104:AE106"/>
    <mergeCell ref="U148:W150"/>
    <mergeCell ref="U157:W159"/>
    <mergeCell ref="U166:W168"/>
    <mergeCell ref="V176:W177"/>
    <mergeCell ref="T77:V79"/>
    <mergeCell ref="T86:V88"/>
    <mergeCell ref="T95:V97"/>
    <mergeCell ref="T104:V106"/>
    <mergeCell ref="T113:V115"/>
    <mergeCell ref="U130:W132"/>
    <mergeCell ref="U139:W141"/>
    <mergeCell ref="A53:B54"/>
    <mergeCell ref="A55:B56"/>
    <mergeCell ref="A57:B58"/>
    <mergeCell ref="A59:B60"/>
    <mergeCell ref="A61:B62"/>
    <mergeCell ref="C66:H67"/>
    <mergeCell ref="K68:M70"/>
    <mergeCell ref="C69:H72"/>
    <mergeCell ref="C74:H75"/>
    <mergeCell ref="K77:M79"/>
    <mergeCell ref="K86:M88"/>
    <mergeCell ref="K95:M97"/>
    <mergeCell ref="K104:M106"/>
    <mergeCell ref="K113:M115"/>
    <mergeCell ref="C157:E159"/>
    <mergeCell ref="C166:E168"/>
    <mergeCell ref="E191:G191"/>
    <mergeCell ref="L166:N168"/>
    <mergeCell ref="M176:N177"/>
    <mergeCell ref="J191:K191"/>
    <mergeCell ref="C130:E132"/>
    <mergeCell ref="L130:N132"/>
    <mergeCell ref="C139:E141"/>
    <mergeCell ref="L139:N141"/>
    <mergeCell ref="C148:E150"/>
    <mergeCell ref="L148:N150"/>
    <mergeCell ref="L157:N159"/>
    <mergeCell ref="E2:G2"/>
    <mergeCell ref="J2:K2"/>
    <mergeCell ref="A5:B6"/>
    <mergeCell ref="U5:V6"/>
    <mergeCell ref="A7:B8"/>
    <mergeCell ref="U7:V8"/>
    <mergeCell ref="U9:V10"/>
    <mergeCell ref="A9:B10"/>
    <mergeCell ref="A11:B12"/>
    <mergeCell ref="A13:B14"/>
    <mergeCell ref="A15:B16"/>
    <mergeCell ref="A17:B18"/>
    <mergeCell ref="A19:B20"/>
    <mergeCell ref="A21:B22"/>
    <mergeCell ref="U11:V12"/>
    <mergeCell ref="U13:V14"/>
    <mergeCell ref="U15:V16"/>
    <mergeCell ref="U17:V18"/>
    <mergeCell ref="U19:V20"/>
    <mergeCell ref="U21:V22"/>
    <mergeCell ref="U23:V24"/>
    <mergeCell ref="A23:B24"/>
    <mergeCell ref="A25:B26"/>
    <mergeCell ref="A27:B28"/>
    <mergeCell ref="A29:B30"/>
    <mergeCell ref="A31:B32"/>
    <mergeCell ref="A33:B34"/>
    <mergeCell ref="A35:B36"/>
    <mergeCell ref="A37:B38"/>
    <mergeCell ref="A41:B42"/>
    <mergeCell ref="A43:B44"/>
    <mergeCell ref="A45:B46"/>
    <mergeCell ref="A47:B48"/>
    <mergeCell ref="A49:B50"/>
    <mergeCell ref="A51:B52"/>
    <mergeCell ref="U59:V60"/>
    <mergeCell ref="U61:V62"/>
    <mergeCell ref="T68:V70"/>
    <mergeCell ref="U25:V26"/>
    <mergeCell ref="U27:V28"/>
    <mergeCell ref="U29:V30"/>
    <mergeCell ref="U31:V32"/>
    <mergeCell ref="U33:V34"/>
    <mergeCell ref="U35:V36"/>
    <mergeCell ref="U37:V38"/>
  </mergeCells>
  <conditionalFormatting sqref="K80:S85 P77:S79">
    <cfRule type="expression" dxfId="0" priority="1">
      <formula>COUNTIF(INDIRECT("祝日一覧!A:A"),INDIRECT("日付!$E$2")-WEEKDAY(INDIRECT("日付!$E$2"),2)+8)&gt;0</formula>
    </cfRule>
  </conditionalFormatting>
  <conditionalFormatting sqref="K71:S76 P68:S70">
    <cfRule type="expression" dxfId="0" priority="2">
      <formula>COUNTIF(INDIRECT("祝日一覧!A:A"),INDIRECT("日付!$E$2")-WEEKDAY(INDIRECT("日付!$E$2"),2)+1)&gt;0</formula>
    </cfRule>
  </conditionalFormatting>
  <conditionalFormatting sqref="K89:S94 P86:S88">
    <cfRule type="expression" dxfId="0" priority="3">
      <formula>COUNTIF(INDIRECT("祝日一覧!A:A"), INDIRECT("日付!$E$2")-WEEKDAY(INDIRECT("日付!$E$2"),2)+15)&gt;0</formula>
    </cfRule>
  </conditionalFormatting>
  <conditionalFormatting sqref="K98:S103 P95:S97">
    <cfRule type="expression" dxfId="0" priority="4">
      <formula>COUNTIF(INDIRECT("祝日一覧!A:A"), INDIRECT("日付!$E$2")-WEEKDAY(INDIRECT("日付!$E$2"),2)+22)&gt;0</formula>
    </cfRule>
  </conditionalFormatting>
  <conditionalFormatting sqref="K107:S112 P104:S106">
    <cfRule type="expression" dxfId="0" priority="5">
      <formula>COUNTIF(INDIRECT("祝日一覧!A:A"), INDIRECT("日付!$E$2")-WEEKDAY(INDIRECT("日付!$E$2"),2)+29)&gt;0</formula>
    </cfRule>
  </conditionalFormatting>
  <conditionalFormatting sqref="K116:S121 P113:S115">
    <cfRule type="expression" dxfId="0" priority="6">
      <formula>COUNTIF(INDIRECT("祝日一覧!A:A"), INDIRECT("日付!$E$2")-WEEKDAY(INDIRECT("日付!$E$2"),2)+36)&gt;0</formula>
    </cfRule>
  </conditionalFormatting>
  <conditionalFormatting sqref="T80:AB85 Y77:AB79">
    <cfRule type="expression" dxfId="0" priority="7">
      <formula>COUNTIF(INDIRECT("祝日一覧!A:A"), INDIRECT("日付!$E$2")-WEEKDAY(INDIRECT("日付!$E$2"),2)+9)&gt;0</formula>
    </cfRule>
  </conditionalFormatting>
  <conditionalFormatting sqref="AC80:AK85 AH77:AK79">
    <cfRule type="expression" dxfId="0" priority="8">
      <formula>COUNTIF(INDIRECT("祝日一覧!A:A"), INDIRECT("日付!$E$2")-WEEKDAY(INDIRECT("日付!$E$2"),2)+10)&gt;0</formula>
    </cfRule>
  </conditionalFormatting>
  <conditionalFormatting sqref="C142:K147 H139:K141">
    <cfRule type="expression" dxfId="0" priority="9">
      <formula>COUNTIF(INDIRECT("祝日一覧!A:A"), INDIRECT("日付!$E$2")-WEEKDAY(INDIRECT("日付!$E$2"),2)+11)&gt;0</formula>
    </cfRule>
  </conditionalFormatting>
  <conditionalFormatting sqref="L142:T147 Q139:T141">
    <cfRule type="expression" dxfId="0" priority="10">
      <formula>COUNTIF(INDIRECT("祝日一覧!A:A"), INDIRECT("日付!$E$2")-WEEKDAY(INDIRECT("日付!$E$2"),2)+12)&gt;0</formula>
    </cfRule>
  </conditionalFormatting>
  <conditionalFormatting sqref="U142:AC147 Z139:AC141">
    <cfRule type="expression" dxfId="0" priority="11">
      <formula>COUNTIF(INDIRECT("祝日一覧!A:A"), INDIRECT("日付!$E$2")-WEEKDAY(INDIRECT("日付!$E$2"),2)+13)&gt;0</formula>
    </cfRule>
  </conditionalFormatting>
  <conditionalFormatting sqref="AD142:AL147 AI139:AL141">
    <cfRule type="expression" dxfId="0" priority="12">
      <formula>COUNTIF(INDIRECT("祝日一覧!A:A"), INDIRECT("日付!$E$2")-WEEKDAY(INDIRECT("日付!$E$2"),2)+14)&gt;0</formula>
    </cfRule>
  </conditionalFormatting>
  <conditionalFormatting sqref="AD133:AL138 AI130:AL132">
    <cfRule type="expression" dxfId="0" priority="13">
      <formula>COUNTIF(INDIRECT("祝日一覧!A:A"), INDIRECT("日付!$E$2")-WEEKDAY(INDIRECT("日付!$E$2"),2)+7)&gt;0</formula>
    </cfRule>
  </conditionalFormatting>
  <conditionalFormatting sqref="U133:AC138 Z130:AC132">
    <cfRule type="expression" dxfId="0" priority="14">
      <formula>COUNTIF(INDIRECT("祝日一覧!A:A"), INDIRECT("日付!$E$2")-WEEKDAY(INDIRECT("日付!$E$2"),2)+6)&gt;0</formula>
    </cfRule>
  </conditionalFormatting>
  <conditionalFormatting sqref="L133:T138 Q130:T132">
    <cfRule type="expression" dxfId="0" priority="15">
      <formula>COUNTIF(INDIRECT("祝日一覧!A:A"), INDIRECT("日付!$E$2")-WEEKDAY(INDIRECT("日付!$E$2"),2)+5)&gt;0</formula>
    </cfRule>
  </conditionalFormatting>
  <conditionalFormatting sqref="C133:K138 H130:K132">
    <cfRule type="expression" dxfId="0" priority="16">
      <formula>COUNTIF(INDIRECT("祝日一覧!A:A"), INDIRECT("日付!$E$2")-WEEKDAY(INDIRECT("日付!$E$2"),2)+4)&gt;0</formula>
    </cfRule>
  </conditionalFormatting>
  <conditionalFormatting sqref="AC71:AK76 AH68:AK70">
    <cfRule type="expression" dxfId="0" priority="17">
      <formula>COUNTIF(INDIRECT("祝日一覧!A:A"), INDIRECT("日付!$E$2")-WEEKDAY(INDIRECT("日付!$E$2"),2)+3)&gt;0</formula>
    </cfRule>
  </conditionalFormatting>
  <conditionalFormatting sqref="Y71">
    <cfRule type="notContainsBlanks" dxfId="3" priority="18">
      <formula>LEN(TRIM(Y71))&gt;0</formula>
    </cfRule>
  </conditionalFormatting>
  <conditionalFormatting sqref="T71:AB76 Y68:AB70">
    <cfRule type="expression" dxfId="0" priority="19">
      <formula>COUNTIF(INDIRECT("祝日一覧!A:A"), INDIRECT("日付!$E$2")-WEEKDAY(INDIRECT("日付!$E$2"),2)+2)&gt;0</formula>
    </cfRule>
  </conditionalFormatting>
  <conditionalFormatting sqref="T89:AB94 Y86:AB88">
    <cfRule type="expression" dxfId="0" priority="20">
      <formula>COUNTIF(INDIRECT("祝日一覧!A:A"), INDIRECT("日付!$E$2")-WEEKDAY(INDIRECT("日付!$E$2"),2)+16)&gt;0</formula>
    </cfRule>
  </conditionalFormatting>
  <conditionalFormatting sqref="AC89:AK94 AH86:AK88">
    <cfRule type="expression" dxfId="0" priority="21">
      <formula>COUNTIF(INDIRECT("祝日一覧!A:A"), INDIRECT("日付!$E$2")-WEEKDAY(INDIRECT("日付!$E$2"),2)+17)&gt;0</formula>
    </cfRule>
  </conditionalFormatting>
  <conditionalFormatting sqref="C151:K156 H148:K150">
    <cfRule type="expression" dxfId="0" priority="22">
      <formula>COUNTIF(INDIRECT("祝日一覧!A:A"), INDIRECT("日付!$E$2")-WEEKDAY(INDIRECT("日付!$E$2"),2)+18)&gt;0</formula>
    </cfRule>
  </conditionalFormatting>
  <conditionalFormatting sqref="L151:T156 Q148:T150">
    <cfRule type="expression" dxfId="0" priority="23">
      <formula>COUNTIF(INDIRECT("祝日一覧!A:A"), INDIRECT("日付!$E$2")-WEEKDAY(INDIRECT("日付!$E$2"),2)+19)&gt;0</formula>
    </cfRule>
  </conditionalFormatting>
  <conditionalFormatting sqref="U151:AC156 Z148:AC150">
    <cfRule type="expression" dxfId="0" priority="24">
      <formula>COUNTIF(INDIRECT("祝日一覧!A:A"), INDIRECT("日付!$E$2")-WEEKDAY(INDIRECT("日付!$E$2"),2)+20)&gt;0</formula>
    </cfRule>
  </conditionalFormatting>
  <conditionalFormatting sqref="AD151:AL156 AI148:AL150">
    <cfRule type="expression" dxfId="0" priority="25">
      <formula>COUNTIF(INDIRECT("祝日一覧!A:A"), INDIRECT("日付!$E$2")-WEEKDAY(INDIRECT("日付!$E$2"),2)+21)&gt;0</formula>
    </cfRule>
  </conditionalFormatting>
  <conditionalFormatting sqref="T98:AB103 Y95:AB97">
    <cfRule type="expression" dxfId="0" priority="26">
      <formula>COUNTIF(INDIRECT("祝日一覧!A:A"), INDIRECT("日付!$E$2")-WEEKDAY(INDIRECT("日付!$E$2"),2)+23)&gt;0</formula>
    </cfRule>
  </conditionalFormatting>
  <conditionalFormatting sqref="AC98:AK103 AH95:AK97">
    <cfRule type="expression" dxfId="0" priority="27">
      <formula>COUNTIF(INDIRECT("祝日一覧!A:A"), INDIRECT("日付!$E$2")-WEEKDAY(INDIRECT("日付!$E$2"),2)+24)&gt;0</formula>
    </cfRule>
  </conditionalFormatting>
  <conditionalFormatting sqref="C160:K165 H157:K159">
    <cfRule type="expression" dxfId="0" priority="28">
      <formula>COUNTIF(INDIRECT("祝日一覧!A:A"), INDIRECT("日付!$E$2")-WEEKDAY(INDIRECT("日付!$E$2"),2)+25)&gt;0</formula>
    </cfRule>
  </conditionalFormatting>
  <conditionalFormatting sqref="L160:T165 Q157:T159">
    <cfRule type="expression" dxfId="0" priority="29">
      <formula>COUNTIF(INDIRECT("祝日一覧!A:A"), INDIRECT("日付!$E$2")-WEEKDAY(INDIRECT("日付!$E$2"),2)+26)&gt;0</formula>
    </cfRule>
  </conditionalFormatting>
  <conditionalFormatting sqref="U160:AC165 Z157:AC159">
    <cfRule type="expression" dxfId="0" priority="30">
      <formula>COUNTIF(INDIRECT("祝日一覧!A:A"), INDIRECT("日付!$E$2")-WEEKDAY(INDIRECT("日付!$E$2"),2)+27)&gt;0</formula>
    </cfRule>
  </conditionalFormatting>
  <conditionalFormatting sqref="AD160:AL165 AI157:AL159">
    <cfRule type="expression" dxfId="0" priority="31">
      <formula>COUNTIF(INDIRECT("祝日一覧!A:A"), INDIRECT("日付!$E$2")-WEEKDAY(INDIRECT("日付!$E$2"),2)+28)&gt;0</formula>
    </cfRule>
  </conditionalFormatting>
  <conditionalFormatting sqref="T107:AB112 Y104:AB106">
    <cfRule type="expression" dxfId="0" priority="32">
      <formula>COUNTIF(INDIRECT("祝日一覧!A:A"), INDIRECT("日付!$E$2")-WEEKDAY(INDIRECT("日付!$E$2"),2)+30)&gt;0</formula>
    </cfRule>
  </conditionalFormatting>
  <conditionalFormatting sqref="AC107:AK112 AH104:AK106">
    <cfRule type="expression" dxfId="0" priority="33">
      <formula>COUNTIF(INDIRECT("祝日一覧!A:A"), INDIRECT("日付!$E$2")-WEEKDAY(INDIRECT("日付!$E$2"),2)+31)&gt;0</formula>
    </cfRule>
  </conditionalFormatting>
  <conditionalFormatting sqref="C169:K174 H166:K168">
    <cfRule type="expression" dxfId="0" priority="34">
      <formula>COUNTIF(INDIRECT("祝日一覧!A:A"), INDIRECT("日付!$E$2")-WEEKDAY(INDIRECT("日付!$E$2"),2)+32)&gt;0</formula>
    </cfRule>
  </conditionalFormatting>
  <conditionalFormatting sqref="L169:T174 Q166:T168">
    <cfRule type="expression" dxfId="0" priority="35">
      <formula>COUNTIF(INDIRECT("祝日一覧!A:A"), INDIRECT("日付!$E$2")-WEEKDAY(INDIRECT("日付!$E$2"),2)+33)&gt;0</formula>
    </cfRule>
  </conditionalFormatting>
  <conditionalFormatting sqref="U169:AC174 Z166:AC168">
    <cfRule type="expression" dxfId="0" priority="36">
      <formula>COUNTIF(INDIRECT("祝日一覧!A:A"), INDIRECT("日付!$E$2")-WEEKDAY(INDIRECT("日付!$E$2"),2)+34)&gt;0</formula>
    </cfRule>
  </conditionalFormatting>
  <conditionalFormatting sqref="AD169:AL174 AI166:AL168">
    <cfRule type="expression" dxfId="0" priority="37">
      <formula>COUNTIF(INDIRECT("祝日一覧!A:A"), INDIRECT("日付!$E$2")-WEEKDAY(INDIRECT("日付!$E$2"),2)+35)&gt;0</formula>
    </cfRule>
  </conditionalFormatting>
  <conditionalFormatting sqref="T116:AB121 Y113:AB115">
    <cfRule type="expression" dxfId="0" priority="38">
      <formula>COUNTIF(INDIRECT("祝日一覧!A:A"), INDIRECT("日付!$E$2")-WEEKDAY(INDIRECT("日付!$E$2"),2)+37)&gt;0</formula>
    </cfRule>
  </conditionalFormatting>
  <conditionalFormatting sqref="AC116:AK121 AH113:AK115">
    <cfRule type="expression" dxfId="0" priority="39">
      <formula>COUNTIF(INDIRECT("祝日一覧!A:A"), INDIRECT("日付!$E$2")-WEEKDAY(INDIRECT("日付!$E$2"),2)+38)&gt;0</formula>
    </cfRule>
  </conditionalFormatting>
  <printOptions gridLines="1" horizontalCentered="1"/>
  <pageMargins bottom="0.11811023622047244" footer="0.0" header="0.0" left="0.0" right="0.0" top="0.0"/>
  <pageSetup paperSize="11" cellComments="atEnd" orientation="portrait" pageOrder="overThenDown"/>
  <rowBreaks count="3" manualBreakCount="3">
    <brk id="125" man="1"/>
    <brk id="189" man="1"/>
    <brk id="63"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4" width="2.25"/>
  </cols>
  <sheetData>
    <row r="1" ht="12.75" customHeight="1">
      <c r="A1" s="3"/>
      <c r="B1" s="3"/>
      <c r="F1" s="3"/>
    </row>
    <row r="2" ht="12.75" customHeight="1">
      <c r="A2" s="3"/>
      <c r="B2" s="3" t="s">
        <v>3</v>
      </c>
      <c r="F2" s="6" t="s">
        <v>4</v>
      </c>
      <c r="G2" s="7"/>
      <c r="H2" s="7"/>
      <c r="I2" s="7"/>
      <c r="J2" s="7"/>
      <c r="K2" s="7"/>
      <c r="L2" s="7"/>
      <c r="M2" s="7"/>
      <c r="N2" s="7"/>
      <c r="O2" s="7"/>
      <c r="P2" s="7"/>
      <c r="Q2" s="7"/>
      <c r="R2" s="7"/>
      <c r="S2" s="7"/>
      <c r="T2" s="7"/>
      <c r="U2" s="7"/>
      <c r="V2" s="7"/>
      <c r="W2" s="7"/>
      <c r="X2" s="7"/>
      <c r="Y2" s="7"/>
      <c r="Z2" s="7"/>
      <c r="AA2" s="7"/>
      <c r="AB2" s="7"/>
      <c r="AC2" s="7"/>
      <c r="AD2" s="7"/>
      <c r="AE2" s="7"/>
      <c r="AF2" s="7"/>
      <c r="AG2" s="8"/>
    </row>
    <row r="3" ht="12.75" customHeight="1">
      <c r="F3" s="11"/>
      <c r="G3" s="12"/>
      <c r="H3" s="12"/>
      <c r="I3" s="12"/>
      <c r="J3" s="12"/>
      <c r="K3" s="12"/>
      <c r="L3" s="12"/>
      <c r="M3" s="12"/>
      <c r="N3" s="12"/>
      <c r="O3" s="12"/>
      <c r="P3" s="12"/>
      <c r="Q3" s="12"/>
      <c r="R3" s="12"/>
      <c r="S3" s="12"/>
      <c r="T3" s="12"/>
      <c r="U3" s="12"/>
      <c r="V3" s="12"/>
      <c r="W3" s="12"/>
      <c r="X3" s="12"/>
      <c r="Y3" s="12"/>
      <c r="Z3" s="12"/>
      <c r="AA3" s="12"/>
      <c r="AB3" s="12"/>
      <c r="AC3" s="12"/>
      <c r="AD3" s="12"/>
      <c r="AE3" s="12"/>
      <c r="AF3" s="12"/>
      <c r="AG3" s="13"/>
    </row>
    <row r="4" ht="12.75" customHeight="1"/>
    <row r="5" ht="12.75" customHeight="1">
      <c r="A5" s="3"/>
      <c r="B5" s="14" t="s">
        <v>5</v>
      </c>
      <c r="C5" s="12"/>
      <c r="D5" s="12"/>
      <c r="E5" s="12"/>
      <c r="F5" s="12"/>
      <c r="G5" s="12"/>
      <c r="H5" s="12"/>
      <c r="I5" s="12"/>
      <c r="J5" s="12"/>
      <c r="K5" s="12"/>
      <c r="L5" s="12"/>
      <c r="M5" s="12"/>
      <c r="N5" s="12"/>
      <c r="O5" s="14" t="s">
        <v>6</v>
      </c>
      <c r="P5" s="135" t="s">
        <v>7</v>
      </c>
      <c r="Q5" s="14" t="s">
        <v>8</v>
      </c>
      <c r="R5" s="135" t="s">
        <v>9</v>
      </c>
      <c r="S5" s="14" t="s">
        <v>10</v>
      </c>
      <c r="T5" s="136" t="s">
        <v>11</v>
      </c>
      <c r="U5" s="137" t="s">
        <v>12</v>
      </c>
      <c r="W5" s="27" t="s">
        <v>32</v>
      </c>
      <c r="Y5" s="3"/>
      <c r="AA5" s="3"/>
    </row>
    <row r="6" ht="12.75" customHeight="1">
      <c r="A6" s="3"/>
      <c r="B6" s="14">
        <v>1.0</v>
      </c>
      <c r="C6" s="12"/>
      <c r="D6" s="12"/>
      <c r="E6" s="12"/>
      <c r="F6" s="12"/>
      <c r="G6" s="12"/>
      <c r="H6" s="12"/>
      <c r="I6" s="12"/>
      <c r="J6" s="12"/>
      <c r="K6" s="12"/>
      <c r="L6" s="12"/>
      <c r="M6" s="12"/>
      <c r="N6" s="12"/>
      <c r="O6" s="12"/>
      <c r="P6" s="138"/>
      <c r="Q6" s="12"/>
      <c r="R6" s="138"/>
      <c r="S6" s="12"/>
      <c r="T6" s="107"/>
      <c r="U6" s="110"/>
      <c r="W6" s="38"/>
    </row>
    <row r="7" ht="12.75" customHeight="1">
      <c r="A7" s="3"/>
      <c r="B7" s="14">
        <v>2.0</v>
      </c>
      <c r="C7" s="12"/>
      <c r="D7" s="12"/>
      <c r="E7" s="12"/>
      <c r="F7" s="12"/>
      <c r="G7" s="12"/>
      <c r="H7" s="12"/>
      <c r="I7" s="12"/>
      <c r="J7" s="12"/>
      <c r="K7" s="12"/>
      <c r="L7" s="12"/>
      <c r="M7" s="12"/>
      <c r="N7" s="12"/>
      <c r="O7" s="12"/>
      <c r="P7" s="138"/>
      <c r="Q7" s="12"/>
      <c r="R7" s="138"/>
      <c r="S7" s="12"/>
      <c r="T7" s="107"/>
      <c r="U7" s="110"/>
      <c r="W7" s="27" t="s">
        <v>32</v>
      </c>
    </row>
    <row r="8" ht="12.75" customHeight="1">
      <c r="A8" s="3"/>
      <c r="B8" s="14">
        <v>3.0</v>
      </c>
      <c r="C8" s="12"/>
      <c r="D8" s="12"/>
      <c r="E8" s="12"/>
      <c r="F8" s="12"/>
      <c r="G8" s="12"/>
      <c r="H8" s="12"/>
      <c r="I8" s="12"/>
      <c r="J8" s="12"/>
      <c r="K8" s="12"/>
      <c r="L8" s="12"/>
      <c r="M8" s="12"/>
      <c r="N8" s="12"/>
      <c r="O8" s="12"/>
      <c r="P8" s="138"/>
      <c r="Q8" s="12"/>
      <c r="R8" s="138"/>
      <c r="S8" s="12"/>
      <c r="T8" s="107"/>
      <c r="U8" s="110"/>
      <c r="W8" s="38"/>
    </row>
    <row r="9" ht="12.75" customHeight="1">
      <c r="A9" s="3"/>
      <c r="B9" s="14">
        <v>4.0</v>
      </c>
      <c r="C9" s="12"/>
      <c r="D9" s="12"/>
      <c r="E9" s="12"/>
      <c r="F9" s="12"/>
      <c r="G9" s="12"/>
      <c r="H9" s="12"/>
      <c r="I9" s="12"/>
      <c r="J9" s="12"/>
      <c r="K9" s="12"/>
      <c r="L9" s="12"/>
      <c r="M9" s="12"/>
      <c r="N9" s="12"/>
      <c r="O9" s="12"/>
      <c r="P9" s="138"/>
      <c r="Q9" s="12"/>
      <c r="R9" s="138"/>
      <c r="S9" s="12"/>
      <c r="T9" s="107"/>
      <c r="U9" s="110"/>
      <c r="W9" s="27" t="s">
        <v>32</v>
      </c>
    </row>
    <row r="10" ht="12.75" customHeight="1">
      <c r="A10" s="3"/>
      <c r="B10" s="14">
        <v>5.0</v>
      </c>
      <c r="C10" s="12"/>
      <c r="D10" s="12"/>
      <c r="E10" s="12"/>
      <c r="F10" s="12"/>
      <c r="G10" s="12"/>
      <c r="H10" s="12"/>
      <c r="I10" s="12"/>
      <c r="J10" s="12"/>
      <c r="K10" s="12"/>
      <c r="L10" s="12"/>
      <c r="M10" s="12"/>
      <c r="N10" s="12"/>
      <c r="O10" s="12"/>
      <c r="P10" s="138"/>
      <c r="Q10" s="12"/>
      <c r="R10" s="138"/>
      <c r="S10" s="12"/>
      <c r="T10" s="107"/>
      <c r="U10" s="110"/>
      <c r="W10" s="38"/>
    </row>
    <row r="11" ht="12.75" customHeight="1">
      <c r="A11" s="3"/>
      <c r="B11" s="14">
        <v>6.0</v>
      </c>
      <c r="C11" s="12"/>
      <c r="D11" s="12"/>
      <c r="E11" s="12"/>
      <c r="F11" s="12"/>
      <c r="G11" s="12"/>
      <c r="H11" s="12"/>
      <c r="I11" s="12"/>
      <c r="J11" s="12"/>
      <c r="K11" s="12"/>
      <c r="L11" s="12"/>
      <c r="M11" s="12"/>
      <c r="N11" s="12"/>
      <c r="O11" s="12"/>
      <c r="P11" s="138"/>
      <c r="Q11" s="12"/>
      <c r="R11" s="138"/>
      <c r="S11" s="12"/>
      <c r="T11" s="107"/>
      <c r="U11" s="110"/>
      <c r="W11" s="27" t="s">
        <v>32</v>
      </c>
    </row>
    <row r="12" ht="12.75" customHeight="1">
      <c r="W12" s="38"/>
    </row>
    <row r="13" ht="12.75" customHeight="1">
      <c r="W13" s="27" t="s">
        <v>32</v>
      </c>
    </row>
    <row r="14" ht="12.75" customHeight="1">
      <c r="W14" s="38"/>
    </row>
    <row r="15" ht="12.75" customHeight="1">
      <c r="A15" s="3"/>
      <c r="B15" s="3" t="s">
        <v>13</v>
      </c>
    </row>
    <row r="16" ht="12.75" customHeight="1">
      <c r="A16" s="3"/>
      <c r="B16" s="28" t="s">
        <v>61</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30"/>
    </row>
    <row r="17" ht="12.75" customHeight="1">
      <c r="A17" s="3"/>
      <c r="B17" s="6" t="s">
        <v>15</v>
      </c>
      <c r="C17" s="7"/>
      <c r="D17" s="7"/>
      <c r="E17" s="7"/>
      <c r="F17" s="7"/>
      <c r="G17" s="7"/>
      <c r="H17" s="7"/>
      <c r="I17" s="7"/>
      <c r="J17" s="7"/>
      <c r="K17" s="7"/>
      <c r="L17" s="7"/>
      <c r="M17" s="7"/>
      <c r="N17" s="7"/>
      <c r="O17" s="7"/>
      <c r="P17" s="7"/>
      <c r="Q17" s="8"/>
      <c r="R17" s="6" t="s">
        <v>16</v>
      </c>
      <c r="S17" s="7"/>
      <c r="T17" s="7"/>
      <c r="U17" s="7"/>
      <c r="V17" s="7"/>
      <c r="W17" s="7"/>
      <c r="X17" s="7"/>
      <c r="Y17" s="7"/>
      <c r="Z17" s="7"/>
      <c r="AA17" s="7"/>
      <c r="AB17" s="7"/>
      <c r="AC17" s="7"/>
      <c r="AD17" s="7"/>
      <c r="AE17" s="7"/>
      <c r="AF17" s="7"/>
      <c r="AG17" s="8"/>
    </row>
    <row r="18" ht="12.75" customHeight="1">
      <c r="B18" s="9"/>
      <c r="Q18" s="10"/>
      <c r="R18" s="9"/>
      <c r="AG18" s="10"/>
    </row>
    <row r="19" ht="12.75" customHeight="1">
      <c r="B19" s="11"/>
      <c r="C19" s="12"/>
      <c r="D19" s="12"/>
      <c r="E19" s="12"/>
      <c r="F19" s="12"/>
      <c r="G19" s="12"/>
      <c r="H19" s="12"/>
      <c r="I19" s="12"/>
      <c r="J19" s="12"/>
      <c r="K19" s="12"/>
      <c r="L19" s="12"/>
      <c r="M19" s="12"/>
      <c r="N19" s="12"/>
      <c r="O19" s="12"/>
      <c r="P19" s="12"/>
      <c r="Q19" s="13"/>
      <c r="R19" s="11"/>
      <c r="S19" s="12"/>
      <c r="T19" s="12"/>
      <c r="U19" s="12"/>
      <c r="V19" s="12"/>
      <c r="W19" s="12"/>
      <c r="X19" s="12"/>
      <c r="Y19" s="12"/>
      <c r="Z19" s="12"/>
      <c r="AA19" s="12"/>
      <c r="AB19" s="12"/>
      <c r="AC19" s="12"/>
      <c r="AD19" s="12"/>
      <c r="AE19" s="12"/>
      <c r="AF19" s="12"/>
      <c r="AG19" s="13"/>
    </row>
    <row r="20" ht="12.75" customHeight="1">
      <c r="A20" s="3"/>
      <c r="B20" s="31" t="s">
        <v>17</v>
      </c>
      <c r="Q20" s="10"/>
      <c r="R20" s="3" t="s">
        <v>18</v>
      </c>
      <c r="AG20" s="10"/>
    </row>
    <row r="21" ht="12.75" customHeight="1">
      <c r="A21" s="3"/>
      <c r="B21" s="31"/>
      <c r="Q21" s="10"/>
      <c r="AG21" s="10"/>
    </row>
    <row r="22" ht="12.75" customHeight="1">
      <c r="B22" s="11"/>
      <c r="C22" s="12"/>
      <c r="D22" s="12"/>
      <c r="E22" s="12"/>
      <c r="F22" s="12"/>
      <c r="G22" s="12"/>
      <c r="H22" s="12"/>
      <c r="I22" s="12"/>
      <c r="J22" s="12"/>
      <c r="K22" s="12"/>
      <c r="L22" s="12"/>
      <c r="M22" s="12"/>
      <c r="N22" s="12"/>
      <c r="O22" s="12"/>
      <c r="P22" s="12"/>
      <c r="Q22" s="13"/>
      <c r="R22" s="12"/>
      <c r="S22" s="12"/>
      <c r="T22" s="12"/>
      <c r="U22" s="12"/>
      <c r="V22" s="12"/>
      <c r="W22" s="12"/>
      <c r="X22" s="12"/>
      <c r="Y22" s="12"/>
      <c r="Z22" s="12"/>
      <c r="AA22" s="12"/>
      <c r="AB22" s="12"/>
      <c r="AC22" s="12"/>
      <c r="AD22" s="12"/>
      <c r="AE22" s="12"/>
      <c r="AF22" s="12"/>
      <c r="AG22" s="13"/>
    </row>
    <row r="23" ht="12.75" customHeight="1"/>
    <row r="24" ht="12.75" customHeight="1">
      <c r="A24" s="3"/>
      <c r="B24" s="28" t="s">
        <v>62</v>
      </c>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30"/>
    </row>
    <row r="25" ht="12.75" customHeight="1">
      <c r="A25" s="3"/>
      <c r="B25" s="6" t="s">
        <v>20</v>
      </c>
      <c r="C25" s="7"/>
      <c r="D25" s="7"/>
      <c r="E25" s="7"/>
      <c r="F25" s="7"/>
      <c r="G25" s="7"/>
      <c r="H25" s="7"/>
      <c r="I25" s="7"/>
      <c r="J25" s="7"/>
      <c r="K25" s="7"/>
      <c r="L25" s="7"/>
      <c r="M25" s="7"/>
      <c r="N25" s="7"/>
      <c r="O25" s="7"/>
      <c r="P25" s="7"/>
      <c r="Q25" s="8"/>
      <c r="R25" s="6" t="s">
        <v>21</v>
      </c>
      <c r="S25" s="7"/>
      <c r="T25" s="7"/>
      <c r="U25" s="7"/>
      <c r="V25" s="7"/>
      <c r="W25" s="7"/>
      <c r="X25" s="7"/>
      <c r="Y25" s="7"/>
      <c r="Z25" s="7"/>
      <c r="AA25" s="7"/>
      <c r="AB25" s="7"/>
      <c r="AC25" s="7"/>
      <c r="AD25" s="7"/>
      <c r="AE25" s="7"/>
      <c r="AF25" s="7"/>
      <c r="AG25" s="8"/>
    </row>
    <row r="26" ht="12.75" customHeight="1">
      <c r="B26" s="9"/>
      <c r="Q26" s="10"/>
      <c r="R26" s="9"/>
      <c r="AG26" s="10"/>
    </row>
    <row r="27" ht="12.75" customHeight="1">
      <c r="B27" s="11"/>
      <c r="C27" s="12"/>
      <c r="D27" s="12"/>
      <c r="E27" s="12"/>
      <c r="F27" s="12"/>
      <c r="G27" s="12"/>
      <c r="H27" s="12"/>
      <c r="I27" s="12"/>
      <c r="J27" s="12"/>
      <c r="K27" s="12"/>
      <c r="L27" s="12"/>
      <c r="M27" s="12"/>
      <c r="N27" s="12"/>
      <c r="O27" s="12"/>
      <c r="P27" s="12"/>
      <c r="Q27" s="13"/>
      <c r="R27" s="11"/>
      <c r="S27" s="12"/>
      <c r="T27" s="12"/>
      <c r="U27" s="12"/>
      <c r="V27" s="12"/>
      <c r="W27" s="12"/>
      <c r="X27" s="12"/>
      <c r="Y27" s="12"/>
      <c r="Z27" s="12"/>
      <c r="AA27" s="12"/>
      <c r="AB27" s="12"/>
      <c r="AC27" s="12"/>
      <c r="AD27" s="12"/>
      <c r="AE27" s="12"/>
      <c r="AF27" s="12"/>
      <c r="AG27" s="13"/>
    </row>
    <row r="28" ht="12.75" customHeight="1">
      <c r="A28" s="3"/>
      <c r="B28" s="31" t="s">
        <v>22</v>
      </c>
      <c r="Q28" s="10"/>
      <c r="R28" s="3" t="s">
        <v>23</v>
      </c>
      <c r="AG28" s="10"/>
    </row>
    <row r="29" ht="12.75" customHeight="1">
      <c r="A29" s="3"/>
      <c r="B29" s="31"/>
      <c r="Q29" s="10"/>
      <c r="AG29" s="10"/>
    </row>
    <row r="30" ht="12.75" customHeight="1">
      <c r="B30" s="11"/>
      <c r="C30" s="12"/>
      <c r="D30" s="12"/>
      <c r="E30" s="12"/>
      <c r="F30" s="12"/>
      <c r="G30" s="12"/>
      <c r="H30" s="12"/>
      <c r="I30" s="12"/>
      <c r="J30" s="12"/>
      <c r="K30" s="12"/>
      <c r="L30" s="12"/>
      <c r="M30" s="12"/>
      <c r="N30" s="12"/>
      <c r="O30" s="12"/>
      <c r="P30" s="12"/>
      <c r="Q30" s="13"/>
      <c r="R30" s="12"/>
      <c r="S30" s="12"/>
      <c r="T30" s="12"/>
      <c r="U30" s="12"/>
      <c r="V30" s="12"/>
      <c r="W30" s="12"/>
      <c r="X30" s="12"/>
      <c r="Y30" s="12"/>
      <c r="Z30" s="12"/>
      <c r="AA30" s="12"/>
      <c r="AB30" s="12"/>
      <c r="AC30" s="12"/>
      <c r="AD30" s="12"/>
      <c r="AE30" s="12"/>
      <c r="AF30" s="12"/>
      <c r="AG30" s="13"/>
    </row>
    <row r="31" ht="12.75" customHeight="1"/>
    <row r="32" ht="12.75" customHeight="1">
      <c r="A32" s="3"/>
      <c r="B32" s="28" t="s">
        <v>24</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30"/>
    </row>
    <row r="33" ht="12.75" customHeight="1">
      <c r="A33" s="3"/>
      <c r="B33" s="6" t="s">
        <v>20</v>
      </c>
      <c r="C33" s="7"/>
      <c r="D33" s="7"/>
      <c r="E33" s="7"/>
      <c r="F33" s="7"/>
      <c r="G33" s="7"/>
      <c r="H33" s="7"/>
      <c r="I33" s="7"/>
      <c r="J33" s="7"/>
      <c r="K33" s="7"/>
      <c r="L33" s="7"/>
      <c r="M33" s="7"/>
      <c r="N33" s="7"/>
      <c r="O33" s="7"/>
      <c r="P33" s="7"/>
      <c r="Q33" s="8"/>
      <c r="R33" s="6" t="s">
        <v>21</v>
      </c>
      <c r="S33" s="7"/>
      <c r="T33" s="7"/>
      <c r="U33" s="7"/>
      <c r="V33" s="7"/>
      <c r="W33" s="7"/>
      <c r="X33" s="7"/>
      <c r="Y33" s="7"/>
      <c r="Z33" s="7"/>
      <c r="AA33" s="7"/>
      <c r="AB33" s="7"/>
      <c r="AC33" s="7"/>
      <c r="AD33" s="7"/>
      <c r="AE33" s="7"/>
      <c r="AF33" s="7"/>
      <c r="AG33" s="8"/>
    </row>
    <row r="34" ht="12.75" customHeight="1">
      <c r="B34" s="9"/>
      <c r="Q34" s="10"/>
      <c r="R34" s="9"/>
      <c r="AG34" s="10"/>
    </row>
    <row r="35" ht="12.75" customHeight="1">
      <c r="B35" s="11"/>
      <c r="C35" s="12"/>
      <c r="D35" s="12"/>
      <c r="E35" s="12"/>
      <c r="F35" s="12"/>
      <c r="G35" s="12"/>
      <c r="H35" s="12"/>
      <c r="I35" s="12"/>
      <c r="J35" s="12"/>
      <c r="K35" s="12"/>
      <c r="L35" s="12"/>
      <c r="M35" s="12"/>
      <c r="N35" s="12"/>
      <c r="O35" s="12"/>
      <c r="P35" s="12"/>
      <c r="Q35" s="13"/>
      <c r="R35" s="11"/>
      <c r="S35" s="12"/>
      <c r="T35" s="12"/>
      <c r="U35" s="12"/>
      <c r="V35" s="12"/>
      <c r="W35" s="12"/>
      <c r="X35" s="12"/>
      <c r="Y35" s="12"/>
      <c r="Z35" s="12"/>
      <c r="AA35" s="12"/>
      <c r="AB35" s="12"/>
      <c r="AC35" s="12"/>
      <c r="AD35" s="12"/>
      <c r="AE35" s="12"/>
      <c r="AF35" s="12"/>
      <c r="AG35" s="13"/>
    </row>
    <row r="36" ht="12.75" customHeight="1">
      <c r="A36" s="3"/>
      <c r="B36" s="31" t="s">
        <v>22</v>
      </c>
      <c r="Q36" s="10"/>
      <c r="R36" s="3" t="s">
        <v>23</v>
      </c>
      <c r="AG36" s="10"/>
    </row>
    <row r="37" ht="12.75" customHeight="1">
      <c r="A37" s="3"/>
      <c r="B37" s="31"/>
      <c r="Q37" s="10"/>
      <c r="AG37" s="10"/>
    </row>
    <row r="38" ht="12.75" customHeight="1">
      <c r="B38" s="11"/>
      <c r="C38" s="12"/>
      <c r="D38" s="12"/>
      <c r="E38" s="12"/>
      <c r="F38" s="12"/>
      <c r="G38" s="12"/>
      <c r="H38" s="12"/>
      <c r="I38" s="12"/>
      <c r="J38" s="12"/>
      <c r="K38" s="12"/>
      <c r="L38" s="12"/>
      <c r="M38" s="12"/>
      <c r="N38" s="12"/>
      <c r="O38" s="12"/>
      <c r="P38" s="12"/>
      <c r="Q38" s="13"/>
      <c r="R38" s="12"/>
      <c r="S38" s="12"/>
      <c r="T38" s="12"/>
      <c r="U38" s="12"/>
      <c r="V38" s="12"/>
      <c r="W38" s="12"/>
      <c r="X38" s="12"/>
      <c r="Y38" s="12"/>
      <c r="Z38" s="12"/>
      <c r="AA38" s="12"/>
      <c r="AB38" s="12"/>
      <c r="AC38" s="12"/>
      <c r="AD38" s="12"/>
      <c r="AE38" s="12"/>
      <c r="AF38" s="12"/>
      <c r="AG38" s="13"/>
    </row>
    <row r="39" ht="12.75" customHeight="1"/>
    <row r="40" ht="12.75" customHeight="1">
      <c r="A40" s="3"/>
      <c r="B40" s="3" t="s">
        <v>26</v>
      </c>
    </row>
    <row r="41" ht="12.75" customHeight="1">
      <c r="A41" s="3"/>
      <c r="B41" s="6" t="s">
        <v>27</v>
      </c>
      <c r="C41" s="7"/>
      <c r="D41" s="7"/>
      <c r="E41" s="7"/>
      <c r="F41" s="7"/>
      <c r="G41" s="7"/>
      <c r="H41" s="7"/>
      <c r="I41" s="7"/>
      <c r="J41" s="7"/>
      <c r="K41" s="7"/>
      <c r="L41" s="7"/>
      <c r="M41" s="7"/>
      <c r="N41" s="7"/>
      <c r="O41" s="33"/>
      <c r="P41" s="7"/>
      <c r="Q41" s="7"/>
      <c r="R41" s="6" t="s">
        <v>28</v>
      </c>
      <c r="S41" s="7"/>
      <c r="T41" s="7"/>
      <c r="U41" s="7"/>
      <c r="V41" s="7"/>
      <c r="W41" s="7"/>
      <c r="X41" s="7"/>
      <c r="Y41" s="7"/>
      <c r="Z41" s="7"/>
      <c r="AA41" s="7"/>
      <c r="AB41" s="7"/>
      <c r="AC41" s="7"/>
      <c r="AD41" s="7"/>
      <c r="AE41" s="7"/>
      <c r="AF41" s="7"/>
      <c r="AG41" s="8"/>
    </row>
    <row r="42" ht="12.75" customHeight="1">
      <c r="B42" s="9"/>
      <c r="R42" s="9"/>
      <c r="AG42" s="10"/>
    </row>
    <row r="43" ht="12.75" customHeight="1">
      <c r="B43" s="9"/>
      <c r="R43" s="9"/>
      <c r="AG43" s="10"/>
    </row>
    <row r="44" ht="12.75" customHeight="1">
      <c r="B44" s="9"/>
      <c r="R44" s="9"/>
      <c r="AG44" s="10"/>
    </row>
    <row r="45" ht="12.75" customHeight="1">
      <c r="B45" s="9"/>
      <c r="R45" s="9"/>
      <c r="AG45" s="10"/>
    </row>
    <row r="46" ht="12.75" customHeight="1">
      <c r="B46" s="9"/>
      <c r="R46" s="9"/>
      <c r="AG46" s="10"/>
    </row>
    <row r="47" ht="12.75" customHeight="1">
      <c r="B47" s="9"/>
      <c r="R47" s="9"/>
      <c r="AG47" s="10"/>
    </row>
    <row r="48" ht="12.75" customHeight="1">
      <c r="B48" s="11"/>
      <c r="C48" s="12"/>
      <c r="D48" s="12"/>
      <c r="E48" s="12"/>
      <c r="F48" s="12"/>
      <c r="G48" s="12"/>
      <c r="H48" s="12"/>
      <c r="I48" s="12"/>
      <c r="J48" s="12"/>
      <c r="K48" s="12"/>
      <c r="L48" s="12"/>
      <c r="M48" s="12"/>
      <c r="N48" s="12"/>
      <c r="O48" s="12"/>
      <c r="P48" s="12"/>
      <c r="Q48" s="12"/>
      <c r="R48" s="11"/>
      <c r="S48" s="12"/>
      <c r="T48" s="12"/>
      <c r="U48" s="12"/>
      <c r="V48" s="12"/>
      <c r="W48" s="12"/>
      <c r="X48" s="12"/>
      <c r="Y48" s="12"/>
      <c r="Z48" s="12"/>
      <c r="AA48" s="12"/>
      <c r="AB48" s="12"/>
      <c r="AC48" s="12"/>
      <c r="AD48" s="12"/>
      <c r="AE48" s="12"/>
      <c r="AF48" s="12"/>
      <c r="AG48" s="13"/>
    </row>
    <row r="49" ht="12.75" customHeight="1">
      <c r="A49" s="32"/>
      <c r="B49" s="32"/>
      <c r="C49" s="34"/>
      <c r="D49" s="34"/>
      <c r="E49" s="35"/>
      <c r="F49" s="35"/>
      <c r="G49" s="35"/>
      <c r="H49" s="35"/>
      <c r="I49" s="35"/>
      <c r="J49" s="36"/>
      <c r="K49" s="37"/>
      <c r="M49" s="34"/>
      <c r="N49" s="34"/>
      <c r="O49" s="35"/>
      <c r="P49" s="35"/>
      <c r="Q49" s="35"/>
      <c r="R49" s="35"/>
      <c r="S49" s="35"/>
      <c r="T49" s="36"/>
      <c r="U49" s="37"/>
      <c r="V49" s="3"/>
      <c r="W49" s="34"/>
      <c r="X49" s="34"/>
      <c r="Y49" s="34"/>
      <c r="Z49" s="35"/>
      <c r="AA49" s="35"/>
      <c r="AB49" s="35"/>
      <c r="AC49" s="35"/>
      <c r="AD49" s="35"/>
      <c r="AE49" s="36"/>
      <c r="AF49" s="37"/>
    </row>
    <row r="50" ht="12.75" customHeight="1">
      <c r="A50" s="32"/>
      <c r="B50" s="32"/>
      <c r="C50" s="34"/>
      <c r="D50" s="34"/>
      <c r="E50" s="35"/>
      <c r="F50" s="35"/>
      <c r="G50" s="35"/>
      <c r="H50" s="35"/>
      <c r="I50" s="35"/>
      <c r="J50" s="36"/>
      <c r="K50" s="37"/>
      <c r="M50" s="34"/>
      <c r="N50" s="34"/>
      <c r="O50" s="35"/>
      <c r="P50" s="35"/>
      <c r="Q50" s="35"/>
      <c r="R50" s="35"/>
      <c r="S50" s="35"/>
      <c r="T50" s="36"/>
      <c r="U50" s="37"/>
      <c r="V50" s="3"/>
      <c r="W50" s="34"/>
      <c r="X50" s="34"/>
      <c r="Y50" s="34"/>
      <c r="Z50" s="35"/>
      <c r="AA50" s="35"/>
      <c r="AB50" s="35"/>
      <c r="AC50" s="35"/>
      <c r="AD50" s="35"/>
      <c r="AE50" s="36"/>
      <c r="AF50" s="37"/>
    </row>
    <row r="51" ht="12.75" customHeight="1">
      <c r="A51" s="32"/>
      <c r="B51" s="65"/>
      <c r="C51" s="66"/>
      <c r="D51" s="66"/>
      <c r="E51" s="67"/>
      <c r="F51" s="67"/>
      <c r="G51" s="67"/>
      <c r="H51" s="67"/>
      <c r="I51" s="67"/>
      <c r="J51" s="68"/>
      <c r="K51" s="69"/>
      <c r="L51" s="7"/>
      <c r="M51" s="66"/>
      <c r="N51" s="66"/>
      <c r="O51" s="67"/>
      <c r="P51" s="67"/>
      <c r="Q51" s="67"/>
      <c r="R51" s="67"/>
      <c r="S51" s="67"/>
      <c r="T51" s="68"/>
      <c r="U51" s="69"/>
      <c r="V51" s="33"/>
      <c r="W51" s="66"/>
      <c r="X51" s="66"/>
      <c r="Y51" s="66"/>
      <c r="Z51" s="67"/>
      <c r="AA51" s="67"/>
      <c r="AB51" s="67"/>
      <c r="AC51" s="67"/>
      <c r="AD51" s="67"/>
      <c r="AE51" s="68"/>
      <c r="AF51" s="69"/>
      <c r="AG51" s="8"/>
    </row>
    <row r="52" ht="12.75" customHeight="1">
      <c r="A52" s="32"/>
      <c r="B52" s="70"/>
      <c r="C52" s="34">
        <f>MONTH('日付'!$D$2)</f>
        <v>4</v>
      </c>
      <c r="E52" s="35" t="str">
        <f>IF(DAY('日付'!$D$2-WEEKDAY('日付'!$D$2,2)+1)&lt;=7,DAY('日付'!$D$2-WEEKDAY('日付'!$D$2,2)+1),"")</f>
        <v/>
      </c>
      <c r="F52" s="35" t="str">
        <f>IF(DAY('日付'!$D$2-WEEKDAY('日付'!$D$2,2)+2)&lt;=7,DAY('日付'!$D$2-WEEKDAY('日付'!$D$2,2)+2),"")</f>
        <v/>
      </c>
      <c r="G52" s="35" t="str">
        <f>IF(DAY('日付'!$D$2-WEEKDAY('日付'!$D$2,2)+3)&lt;=7,DAY('日付'!$D$2-WEEKDAY('日付'!$D$2,2)+3),"")</f>
        <v/>
      </c>
      <c r="H52" s="35">
        <f>IF(DAY('日付'!$D$2-WEEKDAY('日付'!$D$2,2)+4)&lt;=7,DAY('日付'!$D$2-WEEKDAY('日付'!$D$2,2)+4),"")</f>
        <v>1</v>
      </c>
      <c r="I52" s="35">
        <f>IF(DAY('日付'!$D$2-WEEKDAY('日付'!$D$2,2)+5)&lt;=7,DAY('日付'!$D$2-WEEKDAY('日付'!$D$2,2)+5),"")</f>
        <v>2</v>
      </c>
      <c r="J52" s="36">
        <f>IF(DAY('日付'!$D$2-WEEKDAY('日付'!$D$2,2)+6)&lt;=7,DAY('日付'!$D$2-WEEKDAY('日付'!$D$2,2)+6),"")</f>
        <v>3</v>
      </c>
      <c r="K52" s="37">
        <f>IF(DAY('日付'!$D$2-WEEKDAY('日付'!$D$2,2)+7)&lt;=7,DAY('日付'!$D$2-WEEKDAY('日付'!$D$2,2)+7),"")</f>
        <v>4</v>
      </c>
      <c r="M52" s="34">
        <f>MONTH('日付'!$E$2)</f>
        <v>5</v>
      </c>
      <c r="O52" s="35" t="str">
        <f>IF(DAY('日付'!$E$2-WEEKDAY('日付'!$E$2,2)+1)&lt;=7,DAY('日付'!$E$2-WEEKDAY('日付'!$E$2,2)+1),"")</f>
        <v/>
      </c>
      <c r="P52" s="35" t="str">
        <f>IF(DAY('日付'!$E$2-WEEKDAY('日付'!$E$2,2)+2)&lt;=7,DAY('日付'!$E$2-WEEKDAY('日付'!$E$2,2)+2),"")</f>
        <v/>
      </c>
      <c r="Q52" s="35" t="str">
        <f>IF(DAY('日付'!$E$2-WEEKDAY('日付'!$E$2,2)+3)&lt;=7,DAY('日付'!$E$2-WEEKDAY('日付'!$E$2,2)+3),"")</f>
        <v/>
      </c>
      <c r="R52" s="35" t="str">
        <f>IF(DAY('日付'!$E$2-WEEKDAY('日付'!$E$2,2)+4)&lt;=7,DAY('日付'!$E$2-WEEKDAY('日付'!$E$2,2)+4),"")</f>
        <v/>
      </c>
      <c r="S52" s="35" t="str">
        <f>IF(DAY('日付'!$E$2-WEEKDAY('日付'!$E$2,2)+5)&lt;=7,DAY('日付'!$E$2-WEEKDAY('日付'!$E$2,2)+5),"")</f>
        <v/>
      </c>
      <c r="T52" s="36">
        <f>IF(DAY('日付'!$E$2-WEEKDAY('日付'!$E$2,2)+6)&lt;=7,DAY('日付'!$E$2-WEEKDAY('日付'!$E$2,2)+6),"")</f>
        <v>1</v>
      </c>
      <c r="U52" s="37">
        <f>IF(DAY('日付'!$E$2-WEEKDAY('日付'!$E$2,2)+7)&lt;=7,DAY('日付'!$E$2-WEEKDAY('日付'!$E$2,2)+7),"")</f>
        <v>2</v>
      </c>
      <c r="V52" s="3"/>
      <c r="W52" s="34">
        <f>MONTH('日付'!$F$2)</f>
        <v>6</v>
      </c>
      <c r="Y52" s="35" t="str">
        <f>IF(DAY('日付'!$F$2-WEEKDAY('日付'!$F$2,2)+1)&lt;=7,DAY('日付'!$F$2-WEEKDAY('日付'!$F$2,2)+1),"")</f>
        <v/>
      </c>
      <c r="Z52" s="35">
        <f>IF(DAY('日付'!$F$2-WEEKDAY('日付'!$F$2,2)+2)&lt;=7,DAY('日付'!$F$2-WEEKDAY('日付'!$F$2,2)+2),"")</f>
        <v>1</v>
      </c>
      <c r="AA52" s="35">
        <f>IF(DAY('日付'!$F$2-WEEKDAY('日付'!$F$2,2)+3)&lt;=7,DAY('日付'!$F$2-WEEKDAY('日付'!$F$2,2)+3),"")</f>
        <v>2</v>
      </c>
      <c r="AB52" s="35">
        <f>IF(DAY('日付'!$F$2-WEEKDAY('日付'!$F$2,2)+4)&lt;=7,DAY('日付'!$F$2-WEEKDAY('日付'!$F$2,2)+4),"")</f>
        <v>3</v>
      </c>
      <c r="AC52" s="35">
        <f>IF(DAY('日付'!$F$2-WEEKDAY('日付'!$F$2,2)+5)&lt;=7,DAY('日付'!$F$2-WEEKDAY('日付'!$F$2,2)+5),"")</f>
        <v>4</v>
      </c>
      <c r="AD52" s="36">
        <f>IF(DAY('日付'!$F$2-WEEKDAY('日付'!$F$2,2)+6)&lt;=7,DAY('日付'!$F$2-WEEKDAY('日付'!$F$2,2)+6),"")</f>
        <v>5</v>
      </c>
      <c r="AE52" s="37">
        <f>IF(DAY('日付'!$F$2-WEEKDAY('日付'!$F$2,2)+7)&lt;=7,DAY('日付'!$F$2-WEEKDAY('日付'!$F$2,2)+7),"")</f>
        <v>6</v>
      </c>
      <c r="AG52" s="10"/>
    </row>
    <row r="53" ht="12.75" customHeight="1">
      <c r="A53" s="47"/>
      <c r="B53" s="71"/>
      <c r="E53" s="35">
        <f>DAY('日付'!$D$2-WEEKDAY('日付'!$D$2,2)+8)</f>
        <v>5</v>
      </c>
      <c r="F53" s="35">
        <f>DAY('日付'!$D$2-WEEKDAY('日付'!$D$2,2)+9)</f>
        <v>6</v>
      </c>
      <c r="G53" s="35">
        <f>DAY('日付'!$D$2-WEEKDAY('日付'!$D$2,2)+10)</f>
        <v>7</v>
      </c>
      <c r="H53" s="35">
        <f>DAY('日付'!$D$2-WEEKDAY('日付'!$D$2,2)+11)</f>
        <v>8</v>
      </c>
      <c r="I53" s="35">
        <f>DAY('日付'!$D$2-WEEKDAY('日付'!$D$2,2)+12)</f>
        <v>9</v>
      </c>
      <c r="J53" s="36">
        <f>DAY('日付'!$D$2-WEEKDAY('日付'!$D$2,2)+13)</f>
        <v>10</v>
      </c>
      <c r="K53" s="37">
        <f>DAY('日付'!$D$2-WEEKDAY('日付'!$D$2,2)+14)</f>
        <v>11</v>
      </c>
      <c r="L53" s="3"/>
      <c r="O53" s="35">
        <f>DAY('日付'!$E$2-WEEKDAY('日付'!$E$2,2)+8)</f>
        <v>3</v>
      </c>
      <c r="P53" s="35">
        <f>DAY('日付'!$E$2-WEEKDAY('日付'!$E$2,2)+9)</f>
        <v>4</v>
      </c>
      <c r="Q53" s="35">
        <f>DAY('日付'!$E$2-WEEKDAY('日付'!$E$2,2)+10)</f>
        <v>5</v>
      </c>
      <c r="R53" s="35">
        <f>DAY('日付'!$E$2-WEEKDAY('日付'!$E$2,2)+11)</f>
        <v>6</v>
      </c>
      <c r="S53" s="35">
        <f>DAY('日付'!$E$2-WEEKDAY('日付'!$E$2,2)+12)</f>
        <v>7</v>
      </c>
      <c r="T53" s="36">
        <f>DAY('日付'!$E$2-WEEKDAY('日付'!$E$2,2)+13)</f>
        <v>8</v>
      </c>
      <c r="U53" s="37">
        <f>DAY('日付'!$E$2-WEEKDAY('日付'!$E$2,2)+14)</f>
        <v>9</v>
      </c>
      <c r="V53" s="3"/>
      <c r="Y53" s="35">
        <f>DAY('日付'!$F$2-WEEKDAY('日付'!$F$2,2)+8)</f>
        <v>7</v>
      </c>
      <c r="Z53" s="35">
        <f>DAY('日付'!$F$2-WEEKDAY('日付'!$F$2,2)+9)</f>
        <v>8</v>
      </c>
      <c r="AA53" s="35">
        <f>DAY('日付'!$F$2-WEEKDAY('日付'!$F$2,2)+10)</f>
        <v>9</v>
      </c>
      <c r="AB53" s="35">
        <f>DAY('日付'!$F$2-WEEKDAY('日付'!$F$2,2)+11)</f>
        <v>10</v>
      </c>
      <c r="AC53" s="35">
        <f>DAY('日付'!$F$2-WEEKDAY('日付'!$F$2,2)+12)</f>
        <v>11</v>
      </c>
      <c r="AD53" s="36">
        <f>DAY('日付'!$F$2-WEEKDAY('日付'!$F$2,2)+13)</f>
        <v>12</v>
      </c>
      <c r="AE53" s="37">
        <f>DAY('日付'!$F$2-WEEKDAY('日付'!$F$2,2)+14)</f>
        <v>13</v>
      </c>
      <c r="AG53" s="10"/>
    </row>
    <row r="54" ht="12.75" customHeight="1">
      <c r="A54" s="47"/>
      <c r="B54" s="71"/>
      <c r="C54" s="3"/>
      <c r="D54" s="3"/>
      <c r="E54" s="35">
        <f>DAY('日付'!$D$2-WEEKDAY('日付'!$D$2,2)+15)</f>
        <v>12</v>
      </c>
      <c r="F54" s="35">
        <f>DAY('日付'!$D$2-WEEKDAY('日付'!$D$2,2)+16)</f>
        <v>13</v>
      </c>
      <c r="G54" s="35">
        <f>DAY('日付'!$D$2-WEEKDAY('日付'!$D$2,2)+17)</f>
        <v>14</v>
      </c>
      <c r="H54" s="35">
        <f>DAY('日付'!$D$2-WEEKDAY('日付'!$D$2,2)+18)</f>
        <v>15</v>
      </c>
      <c r="I54" s="35">
        <f>DAY('日付'!$D$2-WEEKDAY('日付'!$D$2,2)+19)</f>
        <v>16</v>
      </c>
      <c r="J54" s="36">
        <f>DAY('日付'!$D$2-WEEKDAY('日付'!$D$2,2)+20)</f>
        <v>17</v>
      </c>
      <c r="K54" s="37">
        <f>DAY('日付'!$D$2-WEEKDAY('日付'!$D$2,2)+21)</f>
        <v>18</v>
      </c>
      <c r="L54" s="3"/>
      <c r="M54" s="3"/>
      <c r="N54" s="3"/>
      <c r="O54" s="35">
        <f>DAY('日付'!$E$2-WEEKDAY('日付'!$E$2,2)+15)</f>
        <v>10</v>
      </c>
      <c r="P54" s="35">
        <f>DAY('日付'!$E$2-WEEKDAY('日付'!$E$2,2)+16)</f>
        <v>11</v>
      </c>
      <c r="Q54" s="35">
        <f>DAY('日付'!$E$2-WEEKDAY('日付'!$E$2,2)+17)</f>
        <v>12</v>
      </c>
      <c r="R54" s="35">
        <f>DAY('日付'!$E$2-WEEKDAY('日付'!$E$2,2)+18)</f>
        <v>13</v>
      </c>
      <c r="S54" s="35">
        <f>DAY('日付'!$E$2-WEEKDAY('日付'!$E$2,2)+19)</f>
        <v>14</v>
      </c>
      <c r="T54" s="36">
        <f>DAY('日付'!$E$2-WEEKDAY('日付'!$E$2,2)+20)</f>
        <v>15</v>
      </c>
      <c r="U54" s="37">
        <f>DAY('日付'!$E$2-WEEKDAY('日付'!$E$2,2)+21)</f>
        <v>16</v>
      </c>
      <c r="V54" s="3"/>
      <c r="W54" s="3"/>
      <c r="X54" s="3"/>
      <c r="Y54" s="35">
        <f>DAY('日付'!$F$2-WEEKDAY('日付'!$F$2,2)+15)</f>
        <v>14</v>
      </c>
      <c r="Z54" s="35">
        <f>DAY('日付'!$F$2-WEEKDAY('日付'!$F$2,2)+16)</f>
        <v>15</v>
      </c>
      <c r="AA54" s="35">
        <f>DAY('日付'!$F$2-WEEKDAY('日付'!$F$2,2)+17)</f>
        <v>16</v>
      </c>
      <c r="AB54" s="35">
        <f>DAY('日付'!$F$2-WEEKDAY('日付'!$F$2,2)+18)</f>
        <v>17</v>
      </c>
      <c r="AC54" s="35">
        <f>DAY('日付'!$F$2-WEEKDAY('日付'!$F$2,2)+19)</f>
        <v>18</v>
      </c>
      <c r="AD54" s="36">
        <f>DAY('日付'!$F$2-WEEKDAY('日付'!$F$2,2)+20)</f>
        <v>19</v>
      </c>
      <c r="AE54" s="37">
        <f>DAY('日付'!$F$2-WEEKDAY('日付'!$F$2,2)+21)</f>
        <v>20</v>
      </c>
      <c r="AG54" s="10"/>
    </row>
    <row r="55" ht="12.75" customHeight="1">
      <c r="A55" s="47"/>
      <c r="B55" s="71"/>
      <c r="C55" s="3"/>
      <c r="D55" s="3"/>
      <c r="E55" s="35">
        <f>DAY('日付'!$D$2-WEEKDAY('日付'!$D$2,2)+22)</f>
        <v>19</v>
      </c>
      <c r="F55" s="35">
        <f>DAY('日付'!$D$2-WEEKDAY('日付'!$D$2,2)+23)</f>
        <v>20</v>
      </c>
      <c r="G55" s="35">
        <f>DAY('日付'!$D$2-WEEKDAY('日付'!$D$2,2)+24)</f>
        <v>21</v>
      </c>
      <c r="H55" s="35">
        <f>DAY('日付'!$D$2-WEEKDAY('日付'!$D$2,2)+25)</f>
        <v>22</v>
      </c>
      <c r="I55" s="35">
        <f>DAY('日付'!$D$2-WEEKDAY('日付'!$D$2,2)+26)</f>
        <v>23</v>
      </c>
      <c r="J55" s="36">
        <f>DAY('日付'!$D$2-WEEKDAY('日付'!$D$2,2)+27)</f>
        <v>24</v>
      </c>
      <c r="K55" s="37">
        <f>DAY('日付'!$D$2-WEEKDAY('日付'!$D$2,2)+28)</f>
        <v>25</v>
      </c>
      <c r="L55" s="3"/>
      <c r="M55" s="3"/>
      <c r="N55" s="3"/>
      <c r="O55" s="35">
        <f>DAY('日付'!$E$2-WEEKDAY('日付'!$E$2,2)+22)</f>
        <v>17</v>
      </c>
      <c r="P55" s="35">
        <f>DAY('日付'!$E$2-WEEKDAY('日付'!$E$2,2)+23)</f>
        <v>18</v>
      </c>
      <c r="Q55" s="35">
        <f>DAY('日付'!$E$2-WEEKDAY('日付'!$E$2,2)+24)</f>
        <v>19</v>
      </c>
      <c r="R55" s="35">
        <f>DAY('日付'!$E$2-WEEKDAY('日付'!$E$2,2)+25)</f>
        <v>20</v>
      </c>
      <c r="S55" s="35">
        <f>DAY('日付'!$E$2-WEEKDAY('日付'!$E$2,2)+26)</f>
        <v>21</v>
      </c>
      <c r="T55" s="36">
        <f>DAY('日付'!$E$2-WEEKDAY('日付'!$E$2,2)+27)</f>
        <v>22</v>
      </c>
      <c r="U55" s="37">
        <f>DAY('日付'!$E$2-WEEKDAY('日付'!$E$2,2)+28)</f>
        <v>23</v>
      </c>
      <c r="V55" s="3"/>
      <c r="W55" s="3"/>
      <c r="X55" s="3"/>
      <c r="Y55" s="35">
        <f>DAY('日付'!$F$2-WEEKDAY('日付'!$F$2,2)+22)</f>
        <v>21</v>
      </c>
      <c r="Z55" s="35">
        <f>DAY('日付'!$F$2-WEEKDAY('日付'!$F$2,2)+23)</f>
        <v>22</v>
      </c>
      <c r="AA55" s="35">
        <f>DAY('日付'!$F$2-WEEKDAY('日付'!$F$2,2)+24)</f>
        <v>23</v>
      </c>
      <c r="AB55" s="35">
        <f>DAY('日付'!$F$2-WEEKDAY('日付'!$F$2,2)+25)</f>
        <v>24</v>
      </c>
      <c r="AC55" s="35">
        <f>DAY('日付'!$F$2-WEEKDAY('日付'!$F$2,2)+26)</f>
        <v>25</v>
      </c>
      <c r="AD55" s="36">
        <f>DAY('日付'!$F$2-WEEKDAY('日付'!$F$2,2)+27)</f>
        <v>26</v>
      </c>
      <c r="AE55" s="37">
        <f>DAY('日付'!$F$2-WEEKDAY('日付'!$F$2,2)+28)</f>
        <v>27</v>
      </c>
      <c r="AG55" s="10"/>
    </row>
    <row r="56" ht="12.75" customHeight="1">
      <c r="A56" s="47"/>
      <c r="B56" s="71"/>
      <c r="C56" s="3"/>
      <c r="D56" s="3"/>
      <c r="E56" s="35">
        <f>IF(DAY('日付'!$D$2-WEEKDAY('日付'!$D$2,2)+29)&gt;7,DAY('日付'!$D$2-WEEKDAY('日付'!$D$2,2)+29),"")</f>
        <v>26</v>
      </c>
      <c r="F56" s="35">
        <f>IF(DAY('日付'!$D$2-WEEKDAY('日付'!$D$2,2)+30)&gt;7,DAY('日付'!$D$2-WEEKDAY('日付'!$D$2,2)+30),"")</f>
        <v>27</v>
      </c>
      <c r="G56" s="35">
        <f>IF(DAY('日付'!$D$2-WEEKDAY('日付'!$D$2,2)+31)&gt;7,DAY('日付'!$D$2-WEEKDAY('日付'!$D$2,2)+31),"")</f>
        <v>28</v>
      </c>
      <c r="H56" s="35">
        <f>IF(DAY('日付'!$D$2-WEEKDAY('日付'!$D$2,2)+32)&gt;7,DAY('日付'!$D$2-WEEKDAY('日付'!$D$2,2)+32),"")</f>
        <v>29</v>
      </c>
      <c r="I56" s="35">
        <f>IF(DAY('日付'!$D$2-WEEKDAY('日付'!$D$2,2)+33)&gt;7,DAY('日付'!$D$2-WEEKDAY('日付'!$D$2,2)+33),"")</f>
        <v>30</v>
      </c>
      <c r="J56" s="36" t="str">
        <f>IF(DAY('日付'!$D$2-WEEKDAY('日付'!$D$2,2)+34)&gt;7,DAY('日付'!$D$2-WEEKDAY('日付'!$D$2,2)+34),"")</f>
        <v/>
      </c>
      <c r="K56" s="37" t="str">
        <f>IF(DAY('日付'!$D$2-WEEKDAY('日付'!$D$2,2)+35)&gt;7,DAY('日付'!$D$2-WEEKDAY('日付'!$D$2,2)+35),"")</f>
        <v/>
      </c>
      <c r="L56" s="3"/>
      <c r="M56" s="3"/>
      <c r="N56" s="3"/>
      <c r="O56" s="35">
        <f>IF(DAY('日付'!$E$2-WEEKDAY('日付'!$E$2,2)+29)&gt;7,DAY('日付'!$E$2-WEEKDAY('日付'!$E$2,2)+29),"")</f>
        <v>24</v>
      </c>
      <c r="P56" s="35">
        <f>IF(DAY('日付'!$E$2-WEEKDAY('日付'!$E$2,2)+30)&gt;7,DAY('日付'!$E$2-WEEKDAY('日付'!$E$2,2)+30),"")</f>
        <v>25</v>
      </c>
      <c r="Q56" s="35">
        <f>IF(DAY('日付'!$E$2-WEEKDAY('日付'!$E$2,2)+31)&gt;7,DAY('日付'!$E$2-WEEKDAY('日付'!$E$2,2)+31),"")</f>
        <v>26</v>
      </c>
      <c r="R56" s="35">
        <f>IF(DAY('日付'!$E$2-WEEKDAY('日付'!$E$2,2)+32)&gt;7,DAY('日付'!$E$2-WEEKDAY('日付'!$E$2,2)+32),"")</f>
        <v>27</v>
      </c>
      <c r="S56" s="35">
        <f>IF(DAY('日付'!$E$2-WEEKDAY('日付'!$E$2,2)+33)&gt;7,DAY('日付'!$E$2-WEEKDAY('日付'!$E$2,2)+33),"")</f>
        <v>28</v>
      </c>
      <c r="T56" s="36">
        <f>IF(DAY('日付'!$E$2-WEEKDAY('日付'!$E$2,2)+34)&gt;7,DAY('日付'!$E$2-WEEKDAY('日付'!$E$2,2)+34),"")</f>
        <v>29</v>
      </c>
      <c r="U56" s="37">
        <f>IF(DAY('日付'!$E$2-WEEKDAY('日付'!$E$2,2)+35)&gt;7,DAY('日付'!$E$2-WEEKDAY('日付'!$E$2,2)+35),"")</f>
        <v>30</v>
      </c>
      <c r="V56" s="3"/>
      <c r="W56" s="3"/>
      <c r="X56" s="3"/>
      <c r="Y56" s="35">
        <f>IF(DAY('日付'!$F$2-WEEKDAY('日付'!$F$2,2)+29)&gt;7,DAY('日付'!$F$2-WEEKDAY('日付'!$F$2,2)+29),"")</f>
        <v>28</v>
      </c>
      <c r="Z56" s="35">
        <f>IF(DAY('日付'!$F$2-WEEKDAY('日付'!$F$2,2)+30)&gt;7,DAY('日付'!$F$2-WEEKDAY('日付'!$F$2,2)+30),"")</f>
        <v>29</v>
      </c>
      <c r="AA56" s="35">
        <f>IF(DAY('日付'!$F$2-WEEKDAY('日付'!$F$2,2)+31)&gt;7,DAY('日付'!$F$2-WEEKDAY('日付'!$F$2,2)+31),"")</f>
        <v>30</v>
      </c>
      <c r="AB56" s="35" t="str">
        <f>IF(DAY('日付'!$F$2-WEEKDAY('日付'!$F$2,2)+32)&gt;7,DAY('日付'!$F$2-WEEKDAY('日付'!$F$2,2)+32),"")</f>
        <v/>
      </c>
      <c r="AC56" s="35" t="str">
        <f>IF(DAY('日付'!$F$2-WEEKDAY('日付'!$F$2,2)+33)&gt;7,DAY('日付'!$F$2-WEEKDAY('日付'!$F$2,2)+33),"")</f>
        <v/>
      </c>
      <c r="AD56" s="36" t="str">
        <f>IF(DAY('日付'!$F$2-WEEKDAY('日付'!$F$2,2)+34)&gt;7,DAY('日付'!$F$2-WEEKDAY('日付'!$F$2,2)+34),"")</f>
        <v/>
      </c>
      <c r="AE56" s="72" t="str">
        <f>IF(DAY('日付'!$F$2-WEEKDAY('日付'!$F$2,2)+35)&gt;7,DAY('日付'!$F$2-WEEKDAY('日付'!$F$2,2)+35),"")</f>
        <v/>
      </c>
      <c r="AG56" s="10"/>
    </row>
    <row r="57" ht="12.75" customHeight="1">
      <c r="A57" s="47"/>
      <c r="B57" s="139"/>
      <c r="C57" s="140"/>
      <c r="D57" s="14"/>
      <c r="E57" s="123" t="str">
        <f>IF(DAY('日付'!$D$2-WEEKDAY('日付'!$D$2,2)+36)&gt;14,DAY('日付'!$D$2-WEEKDAY('日付'!$D$2,2)+36),"")</f>
        <v/>
      </c>
      <c r="F57" s="123" t="str">
        <f>IF(DAY('日付'!$D$2-WEEKDAY('日付'!$D$2,2)+37)&gt;14,DAY('日付'!$D$2-WEEKDAY('日付'!$D$2,2)+37),"")</f>
        <v/>
      </c>
      <c r="G57" s="123" t="str">
        <f>IF(DAY('日付'!$D$2-WEEKDAY('日付'!$D$2,2)+38)&gt;14,DAY('日付'!$D$2-WEEKDAY('日付'!$D$2,2)+38),"")</f>
        <v/>
      </c>
      <c r="H57" s="123" t="str">
        <f>IF(DAY('日付'!$D$2-WEEKDAY('日付'!$D$2,2)+39)&gt;14,DAY('日付'!$D$2-WEEKDAY('日付'!$D$2,2)+39),"")</f>
        <v/>
      </c>
      <c r="I57" s="123" t="str">
        <f>IF(DAY('日付'!$D$2-WEEKDAY('日付'!$D$2,2)+40)&gt;14,DAY('日付'!$D$2-WEEKDAY('日付'!$D$2,2)+40),"")</f>
        <v/>
      </c>
      <c r="J57" s="124" t="str">
        <f>IF(DAY('日付'!$D$2-WEEKDAY('日付'!$D$2,2)+41)&gt;14,DAY('日付'!$D$2-WEEKDAY('日付'!$D$2,2)+41),"")</f>
        <v/>
      </c>
      <c r="K57" s="125" t="str">
        <f>IF(DAY('日付'!$D$2-WEEKDAY('日付'!$D$2,2)+42)&gt;14,DAY('日付'!$D$2-WEEKDAY('日付'!$D$2,2)+42),"")</f>
        <v/>
      </c>
      <c r="L57" s="14"/>
      <c r="M57" s="14"/>
      <c r="N57" s="14"/>
      <c r="O57" s="123">
        <f>IF(DAY('日付'!$E$2-WEEKDAY('日付'!$E$2,2)+36)&gt;14,DAY('日付'!$E$2-WEEKDAY('日付'!$E$2,2)+36),"")</f>
        <v>31</v>
      </c>
      <c r="P57" s="123" t="str">
        <f>IF(DAY('日付'!$E$2-WEEKDAY('日付'!$E$2,2)+37)&gt;14,DAY('日付'!$E$2-WEEKDAY('日付'!$E$2,2)+37),"")</f>
        <v/>
      </c>
      <c r="Q57" s="123" t="str">
        <f>IF(DAY('日付'!$E$2-WEEKDAY('日付'!$E$2,2)+38)&gt;14,DAY('日付'!$E$2-WEEKDAY('日付'!$E$2,2)+38),"")</f>
        <v/>
      </c>
      <c r="R57" s="123" t="str">
        <f>IF(DAY('日付'!$E$2-WEEKDAY('日付'!$E$2,2)+39)&gt;14,DAY('日付'!$E$2-WEEKDAY('日付'!$E$2,2)+39),"")</f>
        <v/>
      </c>
      <c r="S57" s="123" t="str">
        <f>IF(DAY('日付'!$E$2-WEEKDAY('日付'!$E$2,2)+40)&gt;14,DAY('日付'!$E$2-WEEKDAY('日付'!$E$2,2)+40),"")</f>
        <v/>
      </c>
      <c r="T57" s="124" t="str">
        <f>IF(DAY('日付'!$E$2-WEEKDAY('日付'!$E$2,2)+41)&gt;14,DAY('日付'!$E$2-WEEKDAY('日付'!$E$2,2)+41),"")</f>
        <v/>
      </c>
      <c r="U57" s="125" t="str">
        <f>IF(DAY('日付'!$E$2-WEEKDAY('日付'!$E$2,2)+42)&gt;14,DAY('日付'!$E$2-WEEKDAY('日付'!$E$2,2)+42),"")</f>
        <v/>
      </c>
      <c r="V57" s="14"/>
      <c r="W57" s="14"/>
      <c r="X57" s="14"/>
      <c r="Y57" s="123" t="str">
        <f>IF(DAY('日付'!$F$2-WEEKDAY('日付'!$F$2,2)+36)&gt;14,DAY('日付'!$F$2-WEEKDAY('日付'!$F$2,2)+36),"")</f>
        <v/>
      </c>
      <c r="Z57" s="123" t="str">
        <f>IF(DAY('日付'!$F$2-WEEKDAY('日付'!$F$2,2)+37)&gt;14,DAY('日付'!$F$2-WEEKDAY('日付'!$F$2,2)+37),"")</f>
        <v/>
      </c>
      <c r="AA57" s="123" t="str">
        <f>IF(DAY('日付'!$F$2-WEEKDAY('日付'!$F$2,2)+38)&gt;14,DAY('日付'!$F$2-WEEKDAY('日付'!$F$2,2)+38),"")</f>
        <v/>
      </c>
      <c r="AB57" s="123" t="str">
        <f>IF(DAY('日付'!$F$2-WEEKDAY('日付'!$F$2,2)+39)&gt;14,DAY('日付'!$F$2-WEEKDAY('日付'!$F$2,2)+39),"")</f>
        <v/>
      </c>
      <c r="AC57" s="123" t="str">
        <f>IF(DAY('日付'!$F$2-WEEKDAY('日付'!$F$2,2)+40)&gt;14,DAY('日付'!$F$2-WEEKDAY('日付'!$F$2,2)+40),"")</f>
        <v/>
      </c>
      <c r="AD57" s="124" t="str">
        <f>IF(DAY('日付'!$F$2-WEEKDAY('日付'!$F$2,2)+41)&gt;14,DAY('日付'!$F$2-WEEKDAY('日付'!$F$2,2)+41),"")</f>
        <v/>
      </c>
      <c r="AE57" s="126" t="str">
        <f>IF(DAY('日付'!$F$2-WEEKDAY('日付'!$F$2,2)+42)&gt;14,DAY('日付'!$F$2-WEEKDAY('日付'!$F$2,2)+42),"")</f>
        <v/>
      </c>
      <c r="AF57" s="12"/>
      <c r="AG57" s="13"/>
    </row>
    <row r="58" ht="12.75" customHeight="1">
      <c r="A58" s="47"/>
      <c r="B58" s="73">
        <f>MONTH('日付'!A1+(7-WEEKDAY('日付'!A1,2)+1))</f>
        <v>5</v>
      </c>
      <c r="C58" s="40"/>
      <c r="D58" s="74" t="s">
        <v>6</v>
      </c>
      <c r="E58" s="6" t="s">
        <v>30</v>
      </c>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8"/>
    </row>
    <row r="59" ht="12.75" customHeight="1">
      <c r="A59" s="47"/>
      <c r="B59" s="44"/>
      <c r="D59" s="10"/>
      <c r="E59" s="9"/>
      <c r="F59" s="5"/>
      <c r="G59" s="5"/>
      <c r="H59" s="5"/>
      <c r="I59" s="5"/>
      <c r="J59" s="5"/>
      <c r="K59" s="5"/>
      <c r="L59" s="5"/>
      <c r="M59" s="5"/>
      <c r="N59" s="5"/>
      <c r="O59" s="5"/>
      <c r="P59" s="5"/>
      <c r="Q59" s="5"/>
      <c r="R59" s="5"/>
      <c r="S59" s="5"/>
      <c r="T59" s="5"/>
      <c r="U59" s="5"/>
      <c r="V59" s="5"/>
      <c r="W59" s="5"/>
      <c r="X59" s="5"/>
      <c r="Y59" s="5"/>
      <c r="Z59" s="5"/>
      <c r="AA59" s="5"/>
      <c r="AB59" s="3"/>
      <c r="AC59" s="5"/>
      <c r="AD59" s="5"/>
      <c r="AE59" s="5"/>
      <c r="AF59" s="5"/>
      <c r="AG59" s="10"/>
    </row>
    <row r="60" ht="12.75" customHeight="1">
      <c r="B60" s="9"/>
      <c r="C60" s="5"/>
      <c r="D60" s="10"/>
      <c r="E60" s="9"/>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10"/>
    </row>
    <row r="61" ht="12.75" customHeight="1">
      <c r="A61" s="75"/>
      <c r="B61" s="76">
        <f>DAY('日付'!A1+(7-WEEKDAY('日付'!A1,2)+1))</f>
        <v>17</v>
      </c>
      <c r="D61" s="51"/>
      <c r="E61" s="9"/>
      <c r="F61" s="5"/>
      <c r="G61" s="5"/>
      <c r="H61" s="5"/>
      <c r="I61" s="5"/>
      <c r="J61" s="5"/>
      <c r="K61" s="5"/>
      <c r="L61" s="5"/>
      <c r="M61" s="5"/>
      <c r="N61" s="5"/>
      <c r="O61" s="5"/>
      <c r="P61" s="5"/>
      <c r="Q61" s="5"/>
      <c r="R61" s="5"/>
      <c r="S61" s="5"/>
      <c r="T61" s="5"/>
      <c r="U61" s="5"/>
      <c r="V61" s="5"/>
      <c r="W61" s="5"/>
      <c r="X61" s="5"/>
      <c r="Y61" s="5"/>
      <c r="Z61" s="5"/>
      <c r="AA61" s="5"/>
      <c r="AB61" s="3"/>
      <c r="AC61" s="5"/>
      <c r="AD61" s="5"/>
      <c r="AE61" s="5"/>
      <c r="AF61" s="5"/>
      <c r="AG61" s="10"/>
    </row>
    <row r="62" ht="12.75" customHeight="1">
      <c r="A62" s="75"/>
      <c r="B62" s="44"/>
      <c r="D62" s="51"/>
      <c r="E62" s="9"/>
      <c r="F62" s="5"/>
      <c r="G62" s="5"/>
      <c r="H62" s="5"/>
      <c r="I62" s="5"/>
      <c r="J62" s="5"/>
      <c r="K62" s="5"/>
      <c r="L62" s="5"/>
      <c r="M62" s="5"/>
      <c r="N62" s="5"/>
      <c r="O62" s="5"/>
      <c r="P62" s="5"/>
      <c r="Q62" s="5"/>
      <c r="R62" s="5"/>
      <c r="S62" s="5"/>
      <c r="T62" s="5"/>
      <c r="U62" s="5"/>
      <c r="V62" s="5"/>
      <c r="W62" s="5"/>
      <c r="X62" s="5"/>
      <c r="Y62" s="5"/>
      <c r="Z62" s="5"/>
      <c r="AA62" s="5"/>
      <c r="AB62" s="14" t="s">
        <v>29</v>
      </c>
      <c r="AC62" s="12"/>
      <c r="AD62" s="12"/>
      <c r="AE62" s="12"/>
      <c r="AF62" s="12"/>
      <c r="AG62" s="10"/>
    </row>
    <row r="63" ht="12.75" customHeight="1">
      <c r="A63" s="75"/>
      <c r="B63" s="52"/>
      <c r="C63" s="53"/>
      <c r="D63" s="54"/>
      <c r="E63" s="11"/>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79" t="str">
        <f>IFERROR(VLOOKUP('日付'!A1+(7-WEEKDAY('日付'!A1,2)+1),'祝日一覧'!A:B,2,false),"")</f>
        <v/>
      </c>
      <c r="AH63" s="78"/>
    </row>
    <row r="64" ht="12.75" customHeight="1">
      <c r="A64" s="47"/>
      <c r="B64" s="73">
        <f>MONTH('日付'!A1+(7-WEEKDAY('日付'!A1,2)+2))</f>
        <v>5</v>
      </c>
      <c r="C64" s="40"/>
      <c r="D64" s="74" t="s">
        <v>7</v>
      </c>
      <c r="E64" s="6" t="s">
        <v>30</v>
      </c>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8"/>
    </row>
    <row r="65" ht="12.75" customHeight="1">
      <c r="A65" s="47"/>
      <c r="B65" s="44"/>
      <c r="D65" s="10"/>
      <c r="E65" s="9"/>
      <c r="F65" s="5"/>
      <c r="G65" s="5"/>
      <c r="H65" s="5"/>
      <c r="I65" s="5"/>
      <c r="J65" s="5"/>
      <c r="K65" s="5"/>
      <c r="L65" s="5"/>
      <c r="M65" s="5"/>
      <c r="N65" s="5"/>
      <c r="O65" s="5"/>
      <c r="P65" s="5"/>
      <c r="Q65" s="5"/>
      <c r="R65" s="5"/>
      <c r="S65" s="5"/>
      <c r="T65" s="5"/>
      <c r="U65" s="5"/>
      <c r="V65" s="5"/>
      <c r="W65" s="5"/>
      <c r="X65" s="5"/>
      <c r="Y65" s="5"/>
      <c r="Z65" s="5"/>
      <c r="AA65" s="5"/>
      <c r="AB65" s="3"/>
      <c r="AC65" s="5"/>
      <c r="AD65" s="5"/>
      <c r="AE65" s="5"/>
      <c r="AF65" s="5"/>
      <c r="AG65" s="10"/>
    </row>
    <row r="66" ht="12.75" customHeight="1">
      <c r="B66" s="9"/>
      <c r="C66" s="5"/>
      <c r="D66" s="10"/>
      <c r="E66" s="9"/>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10"/>
    </row>
    <row r="67" ht="12.75" customHeight="1">
      <c r="A67" s="75"/>
      <c r="B67" s="76">
        <f>DAY('日付'!A1+(7-WEEKDAY('日付'!A1,2)+2))</f>
        <v>18</v>
      </c>
      <c r="D67" s="51"/>
      <c r="E67" s="9"/>
      <c r="F67" s="5"/>
      <c r="G67" s="5"/>
      <c r="H67" s="5"/>
      <c r="I67" s="5"/>
      <c r="J67" s="5"/>
      <c r="K67" s="5"/>
      <c r="L67" s="5"/>
      <c r="M67" s="5"/>
      <c r="N67" s="5"/>
      <c r="O67" s="5"/>
      <c r="P67" s="5"/>
      <c r="Q67" s="5"/>
      <c r="R67" s="5"/>
      <c r="S67" s="5"/>
      <c r="T67" s="5"/>
      <c r="U67" s="5"/>
      <c r="V67" s="5"/>
      <c r="W67" s="5"/>
      <c r="X67" s="5"/>
      <c r="Y67" s="5"/>
      <c r="Z67" s="5"/>
      <c r="AA67" s="5"/>
      <c r="AB67" s="3"/>
      <c r="AC67" s="5"/>
      <c r="AD67" s="5"/>
      <c r="AE67" s="5"/>
      <c r="AF67" s="5"/>
      <c r="AG67" s="10"/>
    </row>
    <row r="68" ht="12.75" customHeight="1">
      <c r="A68" s="75"/>
      <c r="B68" s="44"/>
      <c r="D68" s="51"/>
      <c r="E68" s="9"/>
      <c r="F68" s="5"/>
      <c r="G68" s="5"/>
      <c r="H68" s="5"/>
      <c r="I68" s="5"/>
      <c r="J68" s="5"/>
      <c r="K68" s="5"/>
      <c r="L68" s="5"/>
      <c r="M68" s="5"/>
      <c r="N68" s="5"/>
      <c r="O68" s="5"/>
      <c r="P68" s="5"/>
      <c r="Q68" s="5"/>
      <c r="R68" s="5"/>
      <c r="S68" s="5"/>
      <c r="T68" s="5"/>
      <c r="U68" s="5"/>
      <c r="V68" s="5"/>
      <c r="W68" s="5"/>
      <c r="X68" s="5"/>
      <c r="Y68" s="5"/>
      <c r="Z68" s="5"/>
      <c r="AA68" s="5"/>
      <c r="AB68" s="14" t="s">
        <v>29</v>
      </c>
      <c r="AC68" s="12"/>
      <c r="AD68" s="12"/>
      <c r="AE68" s="12"/>
      <c r="AF68" s="12"/>
      <c r="AG68" s="10"/>
    </row>
    <row r="69" ht="12.75" customHeight="1">
      <c r="A69" s="75"/>
      <c r="B69" s="52"/>
      <c r="C69" s="53"/>
      <c r="D69" s="54"/>
      <c r="E69" s="11"/>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79" t="str">
        <f>IFERROR(VLOOKUP('日付'!A1+(7-WEEKDAY('日付'!A1,2)+2),'祝日一覧'!A:B,2,false),"")</f>
        <v/>
      </c>
      <c r="AH69" s="78"/>
    </row>
    <row r="70" ht="12.75" customHeight="1">
      <c r="A70" s="47"/>
      <c r="B70" s="73">
        <f>MONTH('日付'!A1+(7-WEEKDAY('日付'!A1,2)+3))</f>
        <v>5</v>
      </c>
      <c r="C70" s="40"/>
      <c r="D70" s="74" t="s">
        <v>8</v>
      </c>
      <c r="E70" s="6" t="s">
        <v>30</v>
      </c>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8"/>
    </row>
    <row r="71" ht="12.75" customHeight="1">
      <c r="A71" s="47"/>
      <c r="B71" s="44"/>
      <c r="D71" s="10"/>
      <c r="E71" s="9"/>
      <c r="F71" s="5"/>
      <c r="G71" s="5"/>
      <c r="H71" s="5"/>
      <c r="I71" s="5"/>
      <c r="J71" s="5"/>
      <c r="K71" s="5"/>
      <c r="L71" s="5"/>
      <c r="M71" s="5"/>
      <c r="N71" s="5"/>
      <c r="O71" s="5"/>
      <c r="P71" s="5"/>
      <c r="Q71" s="5"/>
      <c r="R71" s="5"/>
      <c r="S71" s="5"/>
      <c r="T71" s="5"/>
      <c r="U71" s="5"/>
      <c r="V71" s="5"/>
      <c r="W71" s="5"/>
      <c r="X71" s="5"/>
      <c r="Y71" s="5"/>
      <c r="Z71" s="5"/>
      <c r="AA71" s="5"/>
      <c r="AB71" s="3"/>
      <c r="AC71" s="5"/>
      <c r="AD71" s="5"/>
      <c r="AE71" s="5"/>
      <c r="AF71" s="5"/>
      <c r="AG71" s="10"/>
    </row>
    <row r="72" ht="12.75" customHeight="1">
      <c r="B72" s="9"/>
      <c r="C72" s="5"/>
      <c r="D72" s="10"/>
      <c r="E72" s="9"/>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10"/>
    </row>
    <row r="73" ht="12.75" customHeight="1">
      <c r="A73" s="75"/>
      <c r="B73" s="76">
        <f>DAY('日付'!A1+(7-WEEKDAY('日付'!A1,2)+3))</f>
        <v>19</v>
      </c>
      <c r="D73" s="51"/>
      <c r="E73" s="9"/>
      <c r="F73" s="5"/>
      <c r="G73" s="5"/>
      <c r="H73" s="5"/>
      <c r="I73" s="5"/>
      <c r="J73" s="5"/>
      <c r="K73" s="5"/>
      <c r="L73" s="5"/>
      <c r="M73" s="5"/>
      <c r="N73" s="5"/>
      <c r="O73" s="5"/>
      <c r="P73" s="5"/>
      <c r="Q73" s="5"/>
      <c r="R73" s="5"/>
      <c r="S73" s="5"/>
      <c r="T73" s="5"/>
      <c r="U73" s="5"/>
      <c r="V73" s="5"/>
      <c r="W73" s="5"/>
      <c r="X73" s="5"/>
      <c r="Y73" s="5"/>
      <c r="Z73" s="5"/>
      <c r="AA73" s="5"/>
      <c r="AB73" s="3"/>
      <c r="AC73" s="5"/>
      <c r="AD73" s="5"/>
      <c r="AE73" s="5"/>
      <c r="AF73" s="5"/>
      <c r="AG73" s="10"/>
    </row>
    <row r="74" ht="12.75" customHeight="1">
      <c r="A74" s="75"/>
      <c r="B74" s="44"/>
      <c r="D74" s="51"/>
      <c r="E74" s="9"/>
      <c r="F74" s="5"/>
      <c r="G74" s="5"/>
      <c r="H74" s="5"/>
      <c r="I74" s="5"/>
      <c r="J74" s="5"/>
      <c r="K74" s="5"/>
      <c r="L74" s="5"/>
      <c r="M74" s="5"/>
      <c r="N74" s="5"/>
      <c r="O74" s="5"/>
      <c r="P74" s="5"/>
      <c r="Q74" s="5"/>
      <c r="R74" s="5"/>
      <c r="S74" s="5"/>
      <c r="T74" s="5"/>
      <c r="U74" s="5"/>
      <c r="V74" s="5"/>
      <c r="W74" s="5"/>
      <c r="X74" s="5"/>
      <c r="Y74" s="5"/>
      <c r="Z74" s="5"/>
      <c r="AA74" s="5"/>
      <c r="AB74" s="14" t="s">
        <v>29</v>
      </c>
      <c r="AC74" s="12"/>
      <c r="AD74" s="12"/>
      <c r="AE74" s="12"/>
      <c r="AF74" s="12"/>
      <c r="AG74" s="10"/>
    </row>
    <row r="75" ht="12.75" customHeight="1">
      <c r="A75" s="75"/>
      <c r="B75" s="52"/>
      <c r="C75" s="53"/>
      <c r="D75" s="54"/>
      <c r="E75" s="11"/>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79" t="str">
        <f>IFERROR(VLOOKUP('日付'!A1+(7-WEEKDAY('日付'!A1,2)+3),'祝日一覧'!A:B,2,false),"")</f>
        <v/>
      </c>
      <c r="AH75" s="78"/>
    </row>
    <row r="76" ht="12.75" customHeight="1">
      <c r="A76" s="47"/>
      <c r="B76" s="73">
        <f>MONTH('日付'!A1+(7-WEEKDAY('日付'!A1,2)+4))</f>
        <v>5</v>
      </c>
      <c r="C76" s="40"/>
      <c r="D76" s="80" t="s">
        <v>9</v>
      </c>
      <c r="E76" s="6" t="s">
        <v>30</v>
      </c>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3"/>
      <c r="AH76" s="46"/>
    </row>
    <row r="77" ht="12.75" customHeight="1">
      <c r="A77" s="47"/>
      <c r="B77" s="44"/>
      <c r="D77" s="45"/>
      <c r="E77" s="46"/>
      <c r="F77" s="46"/>
      <c r="G77" s="46"/>
      <c r="H77" s="46"/>
      <c r="I77" s="46"/>
      <c r="J77" s="46"/>
      <c r="K77" s="46"/>
      <c r="L77" s="46"/>
      <c r="M77" s="46"/>
      <c r="N77" s="46"/>
      <c r="O77" s="46"/>
      <c r="P77" s="46"/>
      <c r="Q77" s="46"/>
      <c r="R77" s="46"/>
      <c r="S77" s="46"/>
      <c r="T77" s="46"/>
      <c r="U77" s="46"/>
      <c r="V77" s="46"/>
      <c r="W77" s="46"/>
      <c r="X77" s="46"/>
      <c r="Y77" s="46"/>
      <c r="Z77" s="46"/>
      <c r="AA77" s="46"/>
      <c r="AB77" s="3"/>
      <c r="AC77" s="5"/>
      <c r="AD77" s="5"/>
      <c r="AE77" s="5"/>
      <c r="AF77" s="5"/>
      <c r="AG77" s="45"/>
      <c r="AH77" s="46"/>
    </row>
    <row r="78" ht="12.75" customHeight="1">
      <c r="A78" s="81"/>
      <c r="B78" s="82"/>
      <c r="C78" s="46"/>
      <c r="D78" s="45"/>
      <c r="E78" s="46"/>
      <c r="F78" s="46"/>
      <c r="G78" s="46"/>
      <c r="H78" s="46"/>
      <c r="I78" s="46"/>
      <c r="J78" s="46"/>
      <c r="K78" s="46"/>
      <c r="L78" s="46"/>
      <c r="M78" s="46"/>
      <c r="N78" s="46"/>
      <c r="O78" s="46"/>
      <c r="P78" s="46"/>
      <c r="Q78" s="46"/>
      <c r="R78" s="46"/>
      <c r="S78" s="46"/>
      <c r="T78" s="46"/>
      <c r="U78" s="46"/>
      <c r="V78" s="46"/>
      <c r="W78" s="46"/>
      <c r="X78" s="46"/>
      <c r="Y78" s="46"/>
      <c r="Z78" s="46"/>
      <c r="AA78" s="46"/>
      <c r="AB78" s="5"/>
      <c r="AC78" s="5"/>
      <c r="AD78" s="5"/>
      <c r="AE78" s="5"/>
      <c r="AF78" s="5"/>
      <c r="AG78" s="45"/>
      <c r="AH78" s="46"/>
    </row>
    <row r="79" ht="12.75" customHeight="1">
      <c r="A79" s="75"/>
      <c r="B79" s="76">
        <f>DAY('日付'!A1+(7-WEEKDAY('日付'!A1,2)+4))</f>
        <v>20</v>
      </c>
      <c r="D79" s="51"/>
      <c r="E79" s="46"/>
      <c r="F79" s="46"/>
      <c r="G79" s="46"/>
      <c r="H79" s="46"/>
      <c r="I79" s="46"/>
      <c r="J79" s="46"/>
      <c r="K79" s="46"/>
      <c r="L79" s="46"/>
      <c r="M79" s="46"/>
      <c r="N79" s="46"/>
      <c r="O79" s="46"/>
      <c r="P79" s="46"/>
      <c r="Q79" s="46"/>
      <c r="R79" s="46"/>
      <c r="S79" s="46"/>
      <c r="T79" s="46"/>
      <c r="U79" s="46"/>
      <c r="V79" s="46"/>
      <c r="W79" s="46"/>
      <c r="X79" s="46"/>
      <c r="Y79" s="46"/>
      <c r="Z79" s="46"/>
      <c r="AA79" s="46"/>
      <c r="AB79" s="3"/>
      <c r="AC79" s="5"/>
      <c r="AD79" s="5"/>
      <c r="AE79" s="5"/>
      <c r="AF79" s="5"/>
      <c r="AG79" s="45"/>
      <c r="AH79" s="46"/>
    </row>
    <row r="80" ht="12.75" customHeight="1">
      <c r="A80" s="75"/>
      <c r="B80" s="44"/>
      <c r="D80" s="51"/>
      <c r="E80" s="46"/>
      <c r="F80" s="46"/>
      <c r="G80" s="46"/>
      <c r="H80" s="46"/>
      <c r="I80" s="46"/>
      <c r="J80" s="46"/>
      <c r="K80" s="46"/>
      <c r="L80" s="46"/>
      <c r="M80" s="46"/>
      <c r="N80" s="46"/>
      <c r="O80" s="46"/>
      <c r="P80" s="46"/>
      <c r="Q80" s="46"/>
      <c r="R80" s="46"/>
      <c r="S80" s="46"/>
      <c r="T80" s="46"/>
      <c r="U80" s="46"/>
      <c r="V80" s="46"/>
      <c r="W80" s="46"/>
      <c r="X80" s="46"/>
      <c r="Y80" s="46"/>
      <c r="Z80" s="46"/>
      <c r="AA80" s="46"/>
      <c r="AB80" s="14" t="s">
        <v>29</v>
      </c>
      <c r="AC80" s="12"/>
      <c r="AD80" s="12"/>
      <c r="AE80" s="12"/>
      <c r="AF80" s="12"/>
      <c r="AG80" s="45"/>
      <c r="AH80" s="46"/>
    </row>
    <row r="81" ht="12.75" customHeight="1">
      <c r="A81" s="75"/>
      <c r="B81" s="52"/>
      <c r="C81" s="53"/>
      <c r="D81" s="54"/>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6" t="str">
        <f>IFERROR(VLOOKUP('日付'!A1+(7-WEEKDAY('日付'!A1,2)+4),'祝日一覧'!A:B,2,false),"")</f>
        <v/>
      </c>
      <c r="AH81" s="84"/>
    </row>
    <row r="82" ht="12.75" customHeight="1">
      <c r="A82" s="47"/>
      <c r="B82" s="73">
        <f>MONTH('日付'!A1+(7-WEEKDAY('日付'!A1,2)+5))</f>
        <v>5</v>
      </c>
      <c r="C82" s="40"/>
      <c r="D82" s="80" t="s">
        <v>10</v>
      </c>
      <c r="E82" s="6" t="s">
        <v>30</v>
      </c>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3"/>
      <c r="AH82" s="46"/>
    </row>
    <row r="83" ht="12.75" customHeight="1">
      <c r="A83" s="47"/>
      <c r="B83" s="44"/>
      <c r="D83" s="45"/>
      <c r="E83" s="46"/>
      <c r="F83" s="46"/>
      <c r="G83" s="46"/>
      <c r="H83" s="46"/>
      <c r="I83" s="46"/>
      <c r="J83" s="46"/>
      <c r="K83" s="46"/>
      <c r="L83" s="46"/>
      <c r="M83" s="46"/>
      <c r="N83" s="46"/>
      <c r="O83" s="46"/>
      <c r="P83" s="46"/>
      <c r="Q83" s="46"/>
      <c r="R83" s="46"/>
      <c r="S83" s="46"/>
      <c r="T83" s="46"/>
      <c r="U83" s="46"/>
      <c r="V83" s="46"/>
      <c r="W83" s="46"/>
      <c r="X83" s="46"/>
      <c r="Y83" s="46"/>
      <c r="Z83" s="46"/>
      <c r="AA83" s="46"/>
      <c r="AB83" s="3"/>
      <c r="AC83" s="5"/>
      <c r="AD83" s="5"/>
      <c r="AE83" s="5"/>
      <c r="AF83" s="5"/>
      <c r="AG83" s="45"/>
      <c r="AH83" s="46"/>
    </row>
    <row r="84" ht="12.75" customHeight="1">
      <c r="A84" s="81"/>
      <c r="B84" s="82"/>
      <c r="C84" s="46"/>
      <c r="D84" s="45"/>
      <c r="E84" s="46"/>
      <c r="F84" s="46"/>
      <c r="G84" s="46"/>
      <c r="H84" s="46"/>
      <c r="I84" s="46"/>
      <c r="J84" s="46"/>
      <c r="K84" s="46"/>
      <c r="L84" s="46"/>
      <c r="M84" s="46"/>
      <c r="N84" s="46"/>
      <c r="O84" s="46"/>
      <c r="P84" s="46"/>
      <c r="Q84" s="46"/>
      <c r="R84" s="46"/>
      <c r="S84" s="46"/>
      <c r="T84" s="46"/>
      <c r="U84" s="46"/>
      <c r="V84" s="46"/>
      <c r="W84" s="46"/>
      <c r="X84" s="46"/>
      <c r="Y84" s="46"/>
      <c r="Z84" s="46"/>
      <c r="AA84" s="46"/>
      <c r="AB84" s="5"/>
      <c r="AC84" s="5"/>
      <c r="AD84" s="5"/>
      <c r="AE84" s="5"/>
      <c r="AF84" s="5"/>
      <c r="AG84" s="45"/>
      <c r="AH84" s="46"/>
    </row>
    <row r="85" ht="12.75" customHeight="1">
      <c r="A85" s="75"/>
      <c r="B85" s="76">
        <f>DAY('日付'!A1+(7-WEEKDAY('日付'!A1,2)+5))</f>
        <v>21</v>
      </c>
      <c r="D85" s="51"/>
      <c r="E85" s="46"/>
      <c r="F85" s="46"/>
      <c r="G85" s="46"/>
      <c r="H85" s="46"/>
      <c r="I85" s="46"/>
      <c r="J85" s="46"/>
      <c r="K85" s="46"/>
      <c r="L85" s="46"/>
      <c r="M85" s="46"/>
      <c r="N85" s="46"/>
      <c r="O85" s="46"/>
      <c r="P85" s="46"/>
      <c r="Q85" s="46"/>
      <c r="R85" s="46"/>
      <c r="S85" s="46"/>
      <c r="T85" s="46"/>
      <c r="U85" s="46"/>
      <c r="V85" s="46"/>
      <c r="W85" s="46"/>
      <c r="X85" s="46"/>
      <c r="Y85" s="46"/>
      <c r="Z85" s="46"/>
      <c r="AA85" s="46"/>
      <c r="AB85" s="3"/>
      <c r="AC85" s="5"/>
      <c r="AD85" s="5"/>
      <c r="AE85" s="5"/>
      <c r="AF85" s="5"/>
      <c r="AG85" s="45"/>
      <c r="AH85" s="46"/>
    </row>
    <row r="86" ht="12.75" customHeight="1">
      <c r="A86" s="75"/>
      <c r="B86" s="44"/>
      <c r="D86" s="51"/>
      <c r="E86" s="46"/>
      <c r="F86" s="46"/>
      <c r="G86" s="46"/>
      <c r="H86" s="46"/>
      <c r="I86" s="46"/>
      <c r="J86" s="46"/>
      <c r="K86" s="46"/>
      <c r="L86" s="46"/>
      <c r="M86" s="46"/>
      <c r="N86" s="46"/>
      <c r="O86" s="46"/>
      <c r="P86" s="46"/>
      <c r="Q86" s="46"/>
      <c r="R86" s="46"/>
      <c r="S86" s="46"/>
      <c r="T86" s="46"/>
      <c r="U86" s="46"/>
      <c r="V86" s="46"/>
      <c r="W86" s="46"/>
      <c r="X86" s="46"/>
      <c r="Y86" s="46"/>
      <c r="Z86" s="46"/>
      <c r="AA86" s="46"/>
      <c r="AB86" s="14" t="s">
        <v>29</v>
      </c>
      <c r="AC86" s="12"/>
      <c r="AD86" s="12"/>
      <c r="AE86" s="12"/>
      <c r="AF86" s="12"/>
      <c r="AG86" s="45"/>
      <c r="AH86" s="46"/>
    </row>
    <row r="87" ht="12.75" customHeight="1">
      <c r="A87" s="75"/>
      <c r="B87" s="52"/>
      <c r="C87" s="53"/>
      <c r="D87" s="54"/>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6" t="str">
        <f>IFERROR(VLOOKUP('日付'!A1+(7-WEEKDAY('日付'!A1,2)+5),'祝日一覧'!A:B,2,false),"")</f>
        <v/>
      </c>
      <c r="AH87" s="84"/>
    </row>
    <row r="88" ht="12.75" customHeight="1">
      <c r="A88" s="141"/>
      <c r="B88" s="39">
        <f>MONTH('日付'!A1+(7-WEEKDAY('日付'!A1,2)+6))</f>
        <v>5</v>
      </c>
      <c r="C88" s="40"/>
      <c r="D88" s="41" t="s">
        <v>11</v>
      </c>
      <c r="E88" s="6" t="s">
        <v>30</v>
      </c>
      <c r="F88" s="42"/>
      <c r="G88" s="42"/>
      <c r="H88" s="42"/>
      <c r="I88" s="42"/>
      <c r="J88" s="42"/>
      <c r="K88" s="42"/>
      <c r="L88" s="42"/>
      <c r="M88" s="42"/>
      <c r="N88" s="42"/>
      <c r="O88" s="42"/>
      <c r="P88" s="42"/>
      <c r="Q88" s="42"/>
      <c r="R88" s="42"/>
      <c r="S88" s="42"/>
      <c r="T88" s="42"/>
      <c r="U88" s="42"/>
      <c r="V88" s="42"/>
      <c r="W88" s="42"/>
      <c r="X88" s="42"/>
      <c r="Y88" s="42"/>
      <c r="Z88" s="42"/>
      <c r="AA88" s="42"/>
      <c r="AB88" s="3"/>
      <c r="AC88" s="5"/>
      <c r="AD88" s="5"/>
      <c r="AE88" s="5"/>
      <c r="AF88" s="5"/>
      <c r="AG88" s="43"/>
      <c r="AH88" s="46"/>
    </row>
    <row r="89" ht="12.75" customHeight="1">
      <c r="A89" s="141"/>
      <c r="B89" s="44"/>
      <c r="D89" s="45"/>
      <c r="E89" s="46"/>
      <c r="F89" s="46"/>
      <c r="G89" s="46"/>
      <c r="H89" s="46"/>
      <c r="I89" s="46"/>
      <c r="J89" s="46"/>
      <c r="K89" s="46"/>
      <c r="L89" s="46"/>
      <c r="M89" s="46"/>
      <c r="N89" s="46"/>
      <c r="O89" s="46"/>
      <c r="P89" s="46"/>
      <c r="Q89" s="46"/>
      <c r="R89" s="46"/>
      <c r="S89" s="46"/>
      <c r="T89" s="46"/>
      <c r="U89" s="46"/>
      <c r="V89" s="46"/>
      <c r="W89" s="46"/>
      <c r="X89" s="46"/>
      <c r="Y89" s="46"/>
      <c r="Z89" s="46"/>
      <c r="AA89" s="46"/>
      <c r="AB89" s="5"/>
      <c r="AC89" s="5"/>
      <c r="AD89" s="5"/>
      <c r="AE89" s="5"/>
      <c r="AF89" s="5"/>
      <c r="AG89" s="45"/>
      <c r="AH89" s="46"/>
    </row>
    <row r="90" ht="12.75" customHeight="1">
      <c r="A90" s="49"/>
      <c r="B90" s="48">
        <f>DAY('日付'!A1+(7-WEEKDAY('日付'!A1,2)+6))</f>
        <v>22</v>
      </c>
      <c r="D90" s="51"/>
      <c r="E90" s="46"/>
      <c r="F90" s="46"/>
      <c r="G90" s="46"/>
      <c r="H90" s="46"/>
      <c r="I90" s="46"/>
      <c r="J90" s="46"/>
      <c r="K90" s="46"/>
      <c r="L90" s="46"/>
      <c r="M90" s="46"/>
      <c r="N90" s="46"/>
      <c r="O90" s="46"/>
      <c r="P90" s="46"/>
      <c r="Q90" s="46"/>
      <c r="R90" s="46"/>
      <c r="S90" s="46"/>
      <c r="T90" s="46"/>
      <c r="U90" s="46"/>
      <c r="V90" s="46"/>
      <c r="W90" s="46"/>
      <c r="X90" s="46"/>
      <c r="Y90" s="46"/>
      <c r="Z90" s="46"/>
      <c r="AA90" s="46"/>
      <c r="AB90" s="3"/>
      <c r="AC90" s="5"/>
      <c r="AD90" s="5"/>
      <c r="AE90" s="5"/>
      <c r="AF90" s="5"/>
      <c r="AG90" s="45"/>
      <c r="AH90" s="46"/>
    </row>
    <row r="91" ht="12.75" customHeight="1">
      <c r="A91" s="49"/>
      <c r="B91" s="44"/>
      <c r="D91" s="51"/>
      <c r="E91" s="46"/>
      <c r="F91" s="46"/>
      <c r="G91" s="46"/>
      <c r="H91" s="46"/>
      <c r="I91" s="46"/>
      <c r="J91" s="46"/>
      <c r="K91" s="46"/>
      <c r="L91" s="46"/>
      <c r="M91" s="46"/>
      <c r="N91" s="46"/>
      <c r="O91" s="46"/>
      <c r="P91" s="46"/>
      <c r="Q91" s="46"/>
      <c r="R91" s="46"/>
      <c r="S91" s="46"/>
      <c r="T91" s="46"/>
      <c r="U91" s="46"/>
      <c r="V91" s="46"/>
      <c r="W91" s="46"/>
      <c r="X91" s="46"/>
      <c r="Y91" s="46"/>
      <c r="Z91" s="46"/>
      <c r="AA91" s="46"/>
      <c r="AB91" s="14" t="s">
        <v>29</v>
      </c>
      <c r="AC91" s="12"/>
      <c r="AD91" s="12"/>
      <c r="AE91" s="12"/>
      <c r="AF91" s="12"/>
      <c r="AG91" s="45"/>
      <c r="AH91" s="46"/>
    </row>
    <row r="92" ht="12.75" customHeight="1">
      <c r="A92" s="49"/>
      <c r="B92" s="52"/>
      <c r="C92" s="53"/>
      <c r="D92" s="54"/>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6" t="str">
        <f>IFERROR(VLOOKUP('日付'!A1+(7-WEEKDAY('日付'!A1,2)+6),'祝日一覧'!A:B,2,false),"")</f>
        <v/>
      </c>
      <c r="AH92" s="81"/>
    </row>
    <row r="93" ht="12.75" customHeight="1">
      <c r="A93" s="142"/>
      <c r="B93" s="57">
        <f>MONTH('日付'!A1+(7-WEEKDAY('日付'!A1,2)+7))</f>
        <v>5</v>
      </c>
      <c r="C93" s="40"/>
      <c r="D93" s="58" t="s">
        <v>12</v>
      </c>
      <c r="E93" s="6" t="s">
        <v>30</v>
      </c>
      <c r="F93" s="42"/>
      <c r="G93" s="42"/>
      <c r="H93" s="42"/>
      <c r="I93" s="42"/>
      <c r="J93" s="42"/>
      <c r="K93" s="42"/>
      <c r="L93" s="42"/>
      <c r="M93" s="42"/>
      <c r="N93" s="42"/>
      <c r="O93" s="42"/>
      <c r="P93" s="42"/>
      <c r="Q93" s="42"/>
      <c r="R93" s="42"/>
      <c r="S93" s="42"/>
      <c r="T93" s="42"/>
      <c r="U93" s="42"/>
      <c r="V93" s="42"/>
      <c r="W93" s="42"/>
      <c r="X93" s="42"/>
      <c r="Y93" s="42"/>
      <c r="Z93" s="42"/>
      <c r="AA93" s="42"/>
      <c r="AB93" s="3"/>
      <c r="AC93" s="5"/>
      <c r="AD93" s="5"/>
      <c r="AE93" s="5"/>
      <c r="AF93" s="5"/>
      <c r="AG93" s="43"/>
      <c r="AH93" s="46"/>
    </row>
    <row r="94" ht="12.75" customHeight="1">
      <c r="A94" s="142"/>
      <c r="B94" s="44"/>
      <c r="D94" s="45"/>
      <c r="E94" s="46"/>
      <c r="F94" s="46"/>
      <c r="G94" s="46"/>
      <c r="H94" s="46"/>
      <c r="I94" s="46"/>
      <c r="J94" s="46"/>
      <c r="K94" s="46"/>
      <c r="L94" s="46"/>
      <c r="M94" s="46"/>
      <c r="N94" s="46"/>
      <c r="O94" s="46"/>
      <c r="P94" s="46"/>
      <c r="Q94" s="46"/>
      <c r="R94" s="46"/>
      <c r="S94" s="46"/>
      <c r="T94" s="46"/>
      <c r="U94" s="46"/>
      <c r="V94" s="46"/>
      <c r="W94" s="46"/>
      <c r="X94" s="46"/>
      <c r="Y94" s="46"/>
      <c r="Z94" s="46"/>
      <c r="AA94" s="46"/>
      <c r="AB94" s="5"/>
      <c r="AC94" s="5"/>
      <c r="AD94" s="5"/>
      <c r="AE94" s="5"/>
      <c r="AF94" s="5"/>
      <c r="AG94" s="45"/>
      <c r="AH94" s="46"/>
    </row>
    <row r="95" ht="12.75" customHeight="1">
      <c r="A95" s="60"/>
      <c r="B95" s="59">
        <f>DAY('日付'!A1+(7-WEEKDAY('日付'!A1,2)+7))</f>
        <v>23</v>
      </c>
      <c r="D95" s="51"/>
      <c r="E95" s="46"/>
      <c r="F95" s="46"/>
      <c r="G95" s="46"/>
      <c r="H95" s="46"/>
      <c r="I95" s="46"/>
      <c r="J95" s="46"/>
      <c r="K95" s="46"/>
      <c r="L95" s="46"/>
      <c r="M95" s="46"/>
      <c r="N95" s="46"/>
      <c r="O95" s="46"/>
      <c r="P95" s="46"/>
      <c r="Q95" s="46"/>
      <c r="R95" s="46"/>
      <c r="S95" s="46"/>
      <c r="T95" s="46"/>
      <c r="U95" s="46"/>
      <c r="V95" s="46"/>
      <c r="W95" s="46"/>
      <c r="X95" s="46"/>
      <c r="Y95" s="46"/>
      <c r="Z95" s="46"/>
      <c r="AA95" s="46"/>
      <c r="AB95" s="3"/>
      <c r="AC95" s="5"/>
      <c r="AD95" s="5"/>
      <c r="AE95" s="5"/>
      <c r="AF95" s="5"/>
      <c r="AG95" s="45"/>
      <c r="AH95" s="46"/>
    </row>
    <row r="96" ht="12.75" customHeight="1">
      <c r="A96" s="60"/>
      <c r="B96" s="44"/>
      <c r="D96" s="51"/>
      <c r="E96" s="46"/>
      <c r="F96" s="46"/>
      <c r="G96" s="46"/>
      <c r="H96" s="46"/>
      <c r="I96" s="46"/>
      <c r="J96" s="46"/>
      <c r="K96" s="46"/>
      <c r="L96" s="46"/>
      <c r="M96" s="46"/>
      <c r="N96" s="46"/>
      <c r="O96" s="46"/>
      <c r="P96" s="46"/>
      <c r="Q96" s="46"/>
      <c r="R96" s="46"/>
      <c r="S96" s="46"/>
      <c r="T96" s="46"/>
      <c r="U96" s="46"/>
      <c r="V96" s="46"/>
      <c r="W96" s="46"/>
      <c r="X96" s="46"/>
      <c r="Y96" s="46"/>
      <c r="Z96" s="46"/>
      <c r="AA96" s="46"/>
      <c r="AB96" s="14" t="s">
        <v>29</v>
      </c>
      <c r="AC96" s="12"/>
      <c r="AD96" s="12"/>
      <c r="AE96" s="12"/>
      <c r="AF96" s="12"/>
      <c r="AG96" s="45"/>
      <c r="AH96" s="46"/>
    </row>
    <row r="97" ht="12.75" customHeight="1">
      <c r="A97" s="60"/>
      <c r="B97" s="52"/>
      <c r="C97" s="53"/>
      <c r="D97" s="54"/>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6" t="str">
        <f>IFERROR(VLOOKUP('日付'!A1+(7-WEEKDAY('日付'!A1,2)+7),'祝日一覧'!A:B,2,false),"")</f>
        <v/>
      </c>
      <c r="AH97" s="81"/>
    </row>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sheetData>
  <mergeCells count="17">
    <mergeCell ref="C52:D53"/>
    <mergeCell ref="M52:N53"/>
    <mergeCell ref="W52:X53"/>
    <mergeCell ref="B58:C59"/>
    <mergeCell ref="B61:D63"/>
    <mergeCell ref="B64:C65"/>
    <mergeCell ref="B67:D69"/>
    <mergeCell ref="B90:D92"/>
    <mergeCell ref="B93:C94"/>
    <mergeCell ref="B95:D97"/>
    <mergeCell ref="B70:C71"/>
    <mergeCell ref="B73:D75"/>
    <mergeCell ref="B76:C77"/>
    <mergeCell ref="B79:D81"/>
    <mergeCell ref="B82:C83"/>
    <mergeCell ref="B85:D87"/>
    <mergeCell ref="B88:C89"/>
  </mergeCells>
  <conditionalFormatting sqref="B58:D63 E58:E64 F58:AG63 AB65:AF68 E70 AB71:AF74 E76 AB77:AF80 E82 AB83:AF86 E88 AB88:AF91 E93 AB93:AF96">
    <cfRule type="expression" dxfId="0" priority="1">
      <formula>COUNTIF(INDIRECT("祝日一覧!A:A"), INDIRECT("日付!A1")+(7-WEEKDAY(INDIRECT("日付!A1"),2)+1))&gt;0</formula>
    </cfRule>
  </conditionalFormatting>
  <conditionalFormatting sqref="B64:AG69 AB71:AF74 AB77:AF80 AB83:AF86 AB88:AF91 AB93:AF96">
    <cfRule type="expression" dxfId="0" priority="2">
      <formula>COUNTIF(INDIRECT("祝日一覧!A:A"), INDIRECT("日付!A1")+(7-WEEKDAY(INDIRECT("日付!A1"),2)+2))&gt;0</formula>
    </cfRule>
  </conditionalFormatting>
  <conditionalFormatting sqref="B70:AG75 AB77:AF80 AB83:AF86 AB88:AF91 AB93:AF96">
    <cfRule type="expression" dxfId="0" priority="3">
      <formula>COUNTIF(INDIRECT("祝日一覧!A:A"), INDIRECT("日付!A1")+(7-WEEKDAY(INDIRECT("日付!A1"),2)+3))&gt;0</formula>
    </cfRule>
  </conditionalFormatting>
  <conditionalFormatting sqref="B76:AG81 AB83:AF86 AB88:AF91 AB93:AF96">
    <cfRule type="expression" dxfId="0" priority="4">
      <formula>COUNTIF(INDIRECT("祝日一覧!A:A"), INDIRECT("日付!A1")+(7-WEEKDAY(INDIRECT("日付!A1"),2)+4))&gt;0</formula>
    </cfRule>
  </conditionalFormatting>
  <conditionalFormatting sqref="B82:AA87 AB82:AF91 AG82:AG87 AB93:AF96">
    <cfRule type="expression" dxfId="0" priority="5">
      <formula>COUNTIF(INDIRECT("祝日一覧!A:A"), INDIRECT("日付!A1")+(7-WEEKDAY(INDIRECT("日付!A1"),2)+5))&gt;0</formula>
    </cfRule>
  </conditionalFormatting>
  <conditionalFormatting sqref="B88:AG92">
    <cfRule type="expression" dxfId="0" priority="6">
      <formula>COUNTIF(INDIRECT("祝日一覧!A:A"), INDIRECT("日付!A1")+(7-WEEKDAY(INDIRECT("日付!A1"),2)+6))&gt;0</formula>
    </cfRule>
  </conditionalFormatting>
  <conditionalFormatting sqref="B88:AG92">
    <cfRule type="expression" dxfId="1" priority="7">
      <formula>WEEKDAY(INDIRECT("日付!A1")+(7-WEEKDAY(INDIRECT("日付!A1"),2)+6))=7</formula>
    </cfRule>
  </conditionalFormatting>
  <conditionalFormatting sqref="B93:AG97">
    <cfRule type="expression" dxfId="0" priority="8">
      <formula>COUNTIF(INDIRECT("祝日一覧!A:A"), INDIRECT("日付!A1")+(7-WEEKDAY(INDIRECT("日付!A1"),2)+7))&gt;0</formula>
    </cfRule>
  </conditionalFormatting>
  <conditionalFormatting sqref="B93:AG97">
    <cfRule type="expression" dxfId="2" priority="9">
      <formula>WEEKDAY(INDIRECT("日付!A1")+(7-WEEKDAY(INDIRECT("日付!A1"),2)+7))=1</formula>
    </cfRule>
  </conditionalFormatting>
  <printOptions gridLines="1" horizontalCentered="1"/>
  <pageMargins bottom="0.19685039370078738" footer="0.0" header="0.0" left="0.0" right="0.11811023622047244" top="0.0"/>
  <pageSetup paperSize="11" cellComments="atEnd" orientation="portrait" pageOrder="overThenDown"/>
  <rowBreaks count="1" manualBreakCount="1">
    <brk id="97" man="1"/>
  </rowBreaks>
  <colBreaks count="2" manualBreakCount="2">
    <brk man="1"/>
    <brk id="33"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2.25"/>
  </cols>
  <sheetData>
    <row r="1" ht="12.75" customHeight="1">
      <c r="B1" s="3"/>
      <c r="D1" s="3"/>
      <c r="F1" s="143"/>
      <c r="H1" s="144"/>
    </row>
    <row r="2" ht="12.75" customHeight="1">
      <c r="A2" s="12">
        <f>MONTH(TODAY())</f>
        <v>1</v>
      </c>
      <c r="B2" s="14" t="s">
        <v>6</v>
      </c>
      <c r="C2" s="12">
        <f>DAY(TODAY())</f>
        <v>7</v>
      </c>
      <c r="D2" s="14" t="s">
        <v>12</v>
      </c>
      <c r="E2" s="12"/>
      <c r="F2" s="145" t="s">
        <v>63</v>
      </c>
      <c r="G2" s="12" t="str">
        <f>TEXT(WEEKDAY(TODAY()),"ddd")</f>
        <v>Wed</v>
      </c>
      <c r="H2" s="146" t="s">
        <v>64</v>
      </c>
      <c r="I2" s="12"/>
      <c r="J2" s="12"/>
    </row>
    <row r="3" ht="12.75" customHeight="1">
      <c r="U3" s="3"/>
      <c r="W3" s="3"/>
      <c r="AD3" s="3"/>
    </row>
    <row r="4" ht="12.75" customHeight="1">
      <c r="D4" s="3" t="s">
        <v>65</v>
      </c>
      <c r="L4" s="3" t="s">
        <v>66</v>
      </c>
      <c r="Q4" s="147" t="s">
        <v>67</v>
      </c>
      <c r="S4" s="3" t="s">
        <v>68</v>
      </c>
      <c r="W4" s="3" t="s">
        <v>69</v>
      </c>
      <c r="AD4" s="3" t="s">
        <v>70</v>
      </c>
    </row>
    <row r="5" ht="12.75" customHeight="1">
      <c r="A5" s="3">
        <v>5.0</v>
      </c>
      <c r="Q5" s="89"/>
      <c r="R5" s="8"/>
      <c r="S5" s="89"/>
      <c r="T5" s="8"/>
      <c r="U5" s="7"/>
      <c r="V5" s="7"/>
      <c r="W5" s="7"/>
      <c r="X5" s="7"/>
      <c r="Y5" s="7"/>
      <c r="Z5" s="7"/>
      <c r="AA5" s="7"/>
      <c r="AB5" s="7"/>
      <c r="AC5" s="7"/>
      <c r="AD5" s="7"/>
      <c r="AE5" s="8"/>
    </row>
    <row r="6" ht="12.75" customHeight="1">
      <c r="A6" s="12"/>
      <c r="B6" s="12"/>
      <c r="C6" s="12"/>
      <c r="D6" s="12"/>
      <c r="E6" s="12"/>
      <c r="F6" s="12"/>
      <c r="G6" s="12"/>
      <c r="H6" s="12"/>
      <c r="I6" s="12"/>
      <c r="J6" s="12"/>
      <c r="L6" s="12"/>
      <c r="M6" s="12"/>
      <c r="N6" s="12"/>
      <c r="O6" s="12"/>
      <c r="Q6" s="11"/>
      <c r="R6" s="13"/>
      <c r="S6" s="11"/>
      <c r="T6" s="13"/>
      <c r="U6" s="12"/>
      <c r="V6" s="12"/>
      <c r="W6" s="12"/>
      <c r="X6" s="12"/>
      <c r="Y6" s="12"/>
      <c r="Z6" s="12"/>
      <c r="AA6" s="12"/>
      <c r="AB6" s="12"/>
      <c r="AC6" s="12"/>
      <c r="AD6" s="12"/>
      <c r="AE6" s="13"/>
    </row>
    <row r="7" ht="12.75" customHeight="1">
      <c r="A7" s="3">
        <v>6.0</v>
      </c>
      <c r="Q7" s="89"/>
      <c r="R7" s="8"/>
      <c r="S7" s="89"/>
      <c r="T7" s="8"/>
      <c r="U7" s="7"/>
      <c r="V7" s="7"/>
      <c r="W7" s="7"/>
      <c r="X7" s="7"/>
      <c r="Y7" s="7"/>
      <c r="Z7" s="7"/>
      <c r="AA7" s="7"/>
      <c r="AB7" s="7"/>
      <c r="AC7" s="7"/>
      <c r="AD7" s="7"/>
      <c r="AE7" s="8"/>
    </row>
    <row r="8" ht="12.75" customHeight="1">
      <c r="A8" s="12"/>
      <c r="B8" s="12"/>
      <c r="C8" s="12"/>
      <c r="D8" s="12"/>
      <c r="E8" s="12"/>
      <c r="F8" s="12"/>
      <c r="G8" s="12"/>
      <c r="H8" s="12"/>
      <c r="I8" s="12"/>
      <c r="J8" s="12"/>
      <c r="L8" s="12"/>
      <c r="M8" s="12"/>
      <c r="N8" s="12"/>
      <c r="O8" s="12"/>
      <c r="Q8" s="11"/>
      <c r="R8" s="13"/>
      <c r="S8" s="11"/>
      <c r="T8" s="13"/>
      <c r="U8" s="12"/>
      <c r="V8" s="12"/>
      <c r="W8" s="12"/>
      <c r="X8" s="12"/>
      <c r="Y8" s="12"/>
      <c r="Z8" s="12"/>
      <c r="AA8" s="12"/>
      <c r="AB8" s="12"/>
      <c r="AC8" s="12"/>
      <c r="AD8" s="12"/>
      <c r="AE8" s="13"/>
    </row>
    <row r="9" ht="12.75" customHeight="1">
      <c r="A9" s="3">
        <v>7.0</v>
      </c>
      <c r="Q9" s="89"/>
      <c r="R9" s="8"/>
      <c r="S9" s="89"/>
      <c r="T9" s="8"/>
      <c r="U9" s="7"/>
      <c r="V9" s="7"/>
      <c r="W9" s="7"/>
      <c r="X9" s="7"/>
      <c r="Y9" s="7"/>
      <c r="Z9" s="7"/>
      <c r="AA9" s="7"/>
      <c r="AB9" s="7"/>
      <c r="AC9" s="7"/>
      <c r="AD9" s="7"/>
      <c r="AE9" s="8"/>
    </row>
    <row r="10" ht="12.75" customHeight="1">
      <c r="A10" s="12"/>
      <c r="B10" s="12"/>
      <c r="C10" s="12"/>
      <c r="D10" s="12"/>
      <c r="E10" s="12"/>
      <c r="F10" s="12"/>
      <c r="G10" s="12"/>
      <c r="H10" s="12"/>
      <c r="I10" s="12"/>
      <c r="J10" s="12"/>
      <c r="L10" s="12"/>
      <c r="M10" s="12"/>
      <c r="N10" s="12"/>
      <c r="O10" s="12"/>
      <c r="Q10" s="11"/>
      <c r="R10" s="13"/>
      <c r="S10" s="11"/>
      <c r="T10" s="13"/>
      <c r="U10" s="12"/>
      <c r="V10" s="12"/>
      <c r="W10" s="12"/>
      <c r="X10" s="12"/>
      <c r="Y10" s="12"/>
      <c r="Z10" s="12"/>
      <c r="AA10" s="12"/>
      <c r="AB10" s="12"/>
      <c r="AC10" s="12"/>
      <c r="AD10" s="12"/>
      <c r="AE10" s="13"/>
    </row>
    <row r="11" ht="12.75" customHeight="1">
      <c r="A11" s="3">
        <v>8.0</v>
      </c>
      <c r="Q11" s="89"/>
      <c r="R11" s="8"/>
      <c r="S11" s="89"/>
      <c r="T11" s="8"/>
      <c r="U11" s="7"/>
      <c r="V11" s="7"/>
      <c r="W11" s="7"/>
      <c r="X11" s="7"/>
      <c r="Y11" s="7"/>
      <c r="Z11" s="7"/>
      <c r="AA11" s="7"/>
      <c r="AB11" s="7"/>
      <c r="AC11" s="7"/>
      <c r="AD11" s="7"/>
      <c r="AE11" s="8"/>
    </row>
    <row r="12" ht="12.75" customHeight="1">
      <c r="A12" s="12"/>
      <c r="B12" s="12"/>
      <c r="C12" s="12"/>
      <c r="D12" s="12"/>
      <c r="E12" s="12"/>
      <c r="F12" s="12"/>
      <c r="G12" s="12"/>
      <c r="H12" s="12"/>
      <c r="I12" s="12"/>
      <c r="J12" s="12"/>
      <c r="L12" s="12"/>
      <c r="M12" s="12"/>
      <c r="N12" s="12"/>
      <c r="O12" s="12"/>
      <c r="Q12" s="11"/>
      <c r="R12" s="13"/>
      <c r="S12" s="11"/>
      <c r="T12" s="13"/>
      <c r="U12" s="12"/>
      <c r="V12" s="12"/>
      <c r="W12" s="12"/>
      <c r="X12" s="12"/>
      <c r="Y12" s="12"/>
      <c r="Z12" s="12"/>
      <c r="AA12" s="12"/>
      <c r="AB12" s="12"/>
      <c r="AC12" s="12"/>
      <c r="AD12" s="12"/>
      <c r="AE12" s="13"/>
    </row>
    <row r="13" ht="12.75" customHeight="1">
      <c r="A13" s="3">
        <v>9.0</v>
      </c>
      <c r="Q13" s="89"/>
      <c r="R13" s="8"/>
      <c r="S13" s="89"/>
      <c r="T13" s="8"/>
      <c r="U13" s="7"/>
      <c r="V13" s="7"/>
      <c r="W13" s="7"/>
      <c r="X13" s="7"/>
      <c r="Y13" s="7"/>
      <c r="Z13" s="7"/>
      <c r="AA13" s="7"/>
      <c r="AB13" s="7"/>
      <c r="AC13" s="7"/>
      <c r="AD13" s="7"/>
      <c r="AE13" s="8"/>
    </row>
    <row r="14" ht="12.75" customHeight="1">
      <c r="A14" s="12"/>
      <c r="B14" s="12"/>
      <c r="C14" s="12"/>
      <c r="D14" s="12"/>
      <c r="E14" s="12"/>
      <c r="F14" s="12"/>
      <c r="G14" s="12"/>
      <c r="H14" s="12"/>
      <c r="I14" s="12"/>
      <c r="J14" s="12"/>
      <c r="L14" s="12"/>
      <c r="M14" s="12"/>
      <c r="N14" s="12"/>
      <c r="O14" s="12"/>
      <c r="Q14" s="11"/>
      <c r="R14" s="13"/>
      <c r="S14" s="11"/>
      <c r="T14" s="13"/>
      <c r="U14" s="12"/>
      <c r="V14" s="12"/>
      <c r="W14" s="12"/>
      <c r="X14" s="12"/>
      <c r="Y14" s="12"/>
      <c r="Z14" s="12"/>
      <c r="AA14" s="12"/>
      <c r="AB14" s="12"/>
      <c r="AC14" s="12"/>
      <c r="AD14" s="12"/>
      <c r="AE14" s="13"/>
    </row>
    <row r="15" ht="12.75" customHeight="1">
      <c r="A15" s="3">
        <v>10.0</v>
      </c>
      <c r="Q15" s="89"/>
      <c r="R15" s="8"/>
      <c r="S15" s="89"/>
      <c r="T15" s="8"/>
      <c r="U15" s="7"/>
      <c r="V15" s="7"/>
      <c r="W15" s="7"/>
      <c r="X15" s="7"/>
      <c r="Y15" s="7"/>
      <c r="Z15" s="7"/>
      <c r="AA15" s="7"/>
      <c r="AB15" s="7"/>
      <c r="AC15" s="7"/>
      <c r="AD15" s="7"/>
      <c r="AE15" s="8"/>
    </row>
    <row r="16" ht="12.75" customHeight="1">
      <c r="A16" s="12"/>
      <c r="B16" s="12"/>
      <c r="C16" s="12"/>
      <c r="D16" s="12"/>
      <c r="E16" s="12"/>
      <c r="F16" s="12"/>
      <c r="G16" s="12"/>
      <c r="H16" s="12"/>
      <c r="I16" s="12"/>
      <c r="J16" s="12"/>
      <c r="L16" s="12"/>
      <c r="M16" s="12"/>
      <c r="N16" s="12"/>
      <c r="O16" s="12"/>
      <c r="Q16" s="11"/>
      <c r="R16" s="13"/>
      <c r="S16" s="11"/>
      <c r="T16" s="13"/>
      <c r="U16" s="12"/>
      <c r="V16" s="12"/>
      <c r="W16" s="12"/>
      <c r="X16" s="12"/>
      <c r="Y16" s="12"/>
      <c r="Z16" s="12"/>
      <c r="AA16" s="12"/>
      <c r="AB16" s="12"/>
      <c r="AC16" s="12"/>
      <c r="AD16" s="12"/>
      <c r="AE16" s="13"/>
    </row>
    <row r="17" ht="12.75" customHeight="1">
      <c r="A17" s="3">
        <v>11.0</v>
      </c>
      <c r="Q17" s="89"/>
      <c r="R17" s="8"/>
      <c r="S17" s="89"/>
      <c r="T17" s="8"/>
      <c r="U17" s="7"/>
      <c r="V17" s="7"/>
      <c r="W17" s="7"/>
      <c r="X17" s="7"/>
      <c r="Y17" s="7"/>
      <c r="Z17" s="7"/>
      <c r="AA17" s="7"/>
      <c r="AB17" s="7"/>
      <c r="AC17" s="7"/>
      <c r="AD17" s="7"/>
      <c r="AE17" s="8"/>
    </row>
    <row r="18" ht="12.75" customHeight="1">
      <c r="A18" s="12"/>
      <c r="B18" s="12"/>
      <c r="C18" s="12"/>
      <c r="D18" s="12"/>
      <c r="E18" s="12"/>
      <c r="F18" s="12"/>
      <c r="G18" s="12"/>
      <c r="H18" s="12"/>
      <c r="I18" s="12"/>
      <c r="J18" s="12"/>
      <c r="L18" s="12"/>
      <c r="M18" s="12"/>
      <c r="N18" s="12"/>
      <c r="O18" s="12"/>
      <c r="Q18" s="11"/>
      <c r="R18" s="13"/>
      <c r="S18" s="11"/>
      <c r="T18" s="13"/>
      <c r="U18" s="12"/>
      <c r="V18" s="12"/>
      <c r="W18" s="12"/>
      <c r="X18" s="12"/>
      <c r="Y18" s="12"/>
      <c r="Z18" s="12"/>
      <c r="AA18" s="12"/>
      <c r="AB18" s="12"/>
      <c r="AC18" s="12"/>
      <c r="AD18" s="12"/>
      <c r="AE18" s="13"/>
    </row>
    <row r="19" ht="12.75" customHeight="1">
      <c r="A19" s="3">
        <v>12.0</v>
      </c>
      <c r="Q19" s="89"/>
      <c r="R19" s="8"/>
      <c r="S19" s="89"/>
      <c r="T19" s="8"/>
      <c r="U19" s="7"/>
      <c r="V19" s="7"/>
      <c r="W19" s="7"/>
      <c r="X19" s="7"/>
      <c r="Y19" s="7"/>
      <c r="Z19" s="7"/>
      <c r="AA19" s="7"/>
      <c r="AB19" s="7"/>
      <c r="AC19" s="7"/>
      <c r="AD19" s="7"/>
      <c r="AE19" s="8"/>
    </row>
    <row r="20" ht="12.75" customHeight="1">
      <c r="A20" s="12"/>
      <c r="B20" s="12"/>
      <c r="C20" s="12"/>
      <c r="D20" s="12"/>
      <c r="E20" s="12"/>
      <c r="F20" s="12"/>
      <c r="G20" s="12"/>
      <c r="H20" s="12"/>
      <c r="I20" s="12"/>
      <c r="J20" s="12"/>
      <c r="L20" s="12"/>
      <c r="M20" s="12"/>
      <c r="N20" s="12"/>
      <c r="O20" s="12"/>
      <c r="Q20" s="11"/>
      <c r="R20" s="13"/>
      <c r="S20" s="11"/>
      <c r="T20" s="13"/>
      <c r="U20" s="12"/>
      <c r="V20" s="12"/>
      <c r="W20" s="12"/>
      <c r="X20" s="12"/>
      <c r="Y20" s="12"/>
      <c r="Z20" s="12"/>
      <c r="AA20" s="12"/>
      <c r="AB20" s="12"/>
      <c r="AC20" s="12"/>
      <c r="AD20" s="12"/>
      <c r="AE20" s="13"/>
    </row>
    <row r="21" ht="12.75" customHeight="1">
      <c r="A21" s="3">
        <v>13.0</v>
      </c>
    </row>
    <row r="22" ht="12.75" customHeight="1">
      <c r="A22" s="12"/>
      <c r="B22" s="12"/>
      <c r="C22" s="12"/>
      <c r="D22" s="12"/>
      <c r="E22" s="12"/>
      <c r="F22" s="12"/>
      <c r="G22" s="12"/>
      <c r="H22" s="12"/>
      <c r="I22" s="12"/>
      <c r="J22" s="12"/>
      <c r="L22" s="12"/>
      <c r="M22" s="12"/>
      <c r="N22" s="12"/>
      <c r="O22" s="12"/>
      <c r="Q22" s="147" t="s">
        <v>67</v>
      </c>
      <c r="S22" s="3" t="s">
        <v>68</v>
      </c>
      <c r="W22" s="3" t="s">
        <v>71</v>
      </c>
      <c r="AD22" s="3" t="s">
        <v>70</v>
      </c>
    </row>
    <row r="23" ht="12.75" customHeight="1">
      <c r="A23" s="3">
        <v>14.0</v>
      </c>
      <c r="Q23" s="89"/>
      <c r="R23" s="8"/>
      <c r="S23" s="148"/>
      <c r="T23" s="43"/>
      <c r="U23" s="42"/>
      <c r="V23" s="7"/>
      <c r="W23" s="7"/>
      <c r="X23" s="7"/>
      <c r="Y23" s="7"/>
      <c r="Z23" s="7"/>
      <c r="AA23" s="7"/>
      <c r="AB23" s="7"/>
      <c r="AC23" s="7"/>
      <c r="AD23" s="7"/>
      <c r="AE23" s="8"/>
    </row>
    <row r="24" ht="12.75" customHeight="1">
      <c r="A24" s="12"/>
      <c r="B24" s="12"/>
      <c r="C24" s="12"/>
      <c r="D24" s="12"/>
      <c r="E24" s="12"/>
      <c r="F24" s="12"/>
      <c r="G24" s="12"/>
      <c r="H24" s="12"/>
      <c r="I24" s="12"/>
      <c r="J24" s="12"/>
      <c r="L24" s="12"/>
      <c r="M24" s="12"/>
      <c r="N24" s="12"/>
      <c r="O24" s="12"/>
      <c r="Q24" s="11"/>
      <c r="R24" s="13"/>
      <c r="S24" s="149"/>
      <c r="T24" s="150"/>
      <c r="U24" s="55"/>
      <c r="V24" s="12"/>
      <c r="W24" s="12"/>
      <c r="X24" s="12"/>
      <c r="Y24" s="12"/>
      <c r="Z24" s="12"/>
      <c r="AA24" s="12"/>
      <c r="AB24" s="12"/>
      <c r="AC24" s="12"/>
      <c r="AD24" s="12"/>
      <c r="AE24" s="13"/>
    </row>
    <row r="25" ht="12.75" customHeight="1">
      <c r="A25" s="3">
        <v>15.0</v>
      </c>
      <c r="Q25" s="89"/>
      <c r="R25" s="8"/>
      <c r="S25" s="122"/>
      <c r="T25" s="45"/>
      <c r="U25" s="46"/>
      <c r="V25" s="7"/>
      <c r="W25" s="7"/>
      <c r="X25" s="7"/>
      <c r="Y25" s="7"/>
      <c r="Z25" s="7"/>
      <c r="AA25" s="7"/>
      <c r="AB25" s="7"/>
      <c r="AC25" s="7"/>
      <c r="AD25" s="7"/>
      <c r="AE25" s="8"/>
    </row>
    <row r="26" ht="12.75" customHeight="1">
      <c r="A26" s="12"/>
      <c r="B26" s="12"/>
      <c r="C26" s="12"/>
      <c r="D26" s="12"/>
      <c r="E26" s="12"/>
      <c r="F26" s="12"/>
      <c r="G26" s="12"/>
      <c r="H26" s="12"/>
      <c r="I26" s="12"/>
      <c r="J26" s="12"/>
      <c r="L26" s="12"/>
      <c r="M26" s="12"/>
      <c r="N26" s="12"/>
      <c r="O26" s="12"/>
      <c r="Q26" s="11"/>
      <c r="R26" s="13"/>
      <c r="S26" s="149"/>
      <c r="T26" s="150"/>
      <c r="U26" s="55"/>
      <c r="V26" s="12"/>
      <c r="W26" s="12"/>
      <c r="X26" s="12"/>
      <c r="Y26" s="12"/>
      <c r="Z26" s="12"/>
      <c r="AA26" s="12"/>
      <c r="AB26" s="12"/>
      <c r="AC26" s="12"/>
      <c r="AD26" s="12"/>
      <c r="AE26" s="13"/>
    </row>
    <row r="27" ht="12.75" customHeight="1">
      <c r="A27" s="3">
        <v>16.0</v>
      </c>
      <c r="Q27" s="89"/>
      <c r="R27" s="8"/>
      <c r="S27" s="122"/>
      <c r="T27" s="45"/>
      <c r="U27" s="46"/>
      <c r="V27" s="7"/>
      <c r="W27" s="7"/>
      <c r="X27" s="7"/>
      <c r="Y27" s="7"/>
      <c r="Z27" s="7"/>
      <c r="AA27" s="7"/>
      <c r="AB27" s="7"/>
      <c r="AC27" s="7"/>
      <c r="AD27" s="7"/>
      <c r="AE27" s="8"/>
    </row>
    <row r="28" ht="12.75" customHeight="1">
      <c r="A28" s="12"/>
      <c r="B28" s="12"/>
      <c r="C28" s="12"/>
      <c r="D28" s="12"/>
      <c r="E28" s="12"/>
      <c r="F28" s="12"/>
      <c r="G28" s="12"/>
      <c r="H28" s="12"/>
      <c r="I28" s="12"/>
      <c r="J28" s="12"/>
      <c r="L28" s="12"/>
      <c r="M28" s="12"/>
      <c r="N28" s="12"/>
      <c r="O28" s="12"/>
      <c r="Q28" s="11"/>
      <c r="R28" s="13"/>
      <c r="S28" s="149"/>
      <c r="T28" s="150"/>
      <c r="U28" s="55"/>
      <c r="V28" s="12"/>
      <c r="W28" s="12"/>
      <c r="X28" s="12"/>
      <c r="Y28" s="12"/>
      <c r="Z28" s="12"/>
      <c r="AA28" s="12"/>
      <c r="AB28" s="12"/>
      <c r="AC28" s="12"/>
      <c r="AD28" s="12"/>
      <c r="AE28" s="13"/>
    </row>
    <row r="29" ht="12.75" customHeight="1">
      <c r="A29" s="3">
        <v>17.0</v>
      </c>
      <c r="Q29" s="89"/>
      <c r="R29" s="8"/>
      <c r="S29" s="122"/>
      <c r="T29" s="45"/>
      <c r="U29" s="46"/>
      <c r="V29" s="7"/>
      <c r="W29" s="7"/>
      <c r="X29" s="7"/>
      <c r="Y29" s="7"/>
      <c r="Z29" s="7"/>
      <c r="AA29" s="7"/>
      <c r="AB29" s="7"/>
      <c r="AC29" s="7"/>
      <c r="AD29" s="7"/>
      <c r="AE29" s="8"/>
    </row>
    <row r="30" ht="12.75" customHeight="1">
      <c r="A30" s="12"/>
      <c r="B30" s="12"/>
      <c r="C30" s="12"/>
      <c r="D30" s="12"/>
      <c r="E30" s="12"/>
      <c r="F30" s="12"/>
      <c r="G30" s="12"/>
      <c r="H30" s="12"/>
      <c r="I30" s="12"/>
      <c r="J30" s="12"/>
      <c r="L30" s="12"/>
      <c r="M30" s="12"/>
      <c r="N30" s="12"/>
      <c r="O30" s="12"/>
      <c r="Q30" s="11"/>
      <c r="R30" s="13"/>
      <c r="S30" s="149"/>
      <c r="T30" s="150"/>
      <c r="U30" s="55"/>
      <c r="V30" s="12"/>
      <c r="W30" s="12"/>
      <c r="X30" s="12"/>
      <c r="Y30" s="12"/>
      <c r="Z30" s="12"/>
      <c r="AA30" s="12"/>
      <c r="AB30" s="12"/>
      <c r="AC30" s="12"/>
      <c r="AD30" s="12"/>
      <c r="AE30" s="13"/>
    </row>
    <row r="31" ht="12.75" customHeight="1">
      <c r="A31" s="3">
        <v>18.0</v>
      </c>
      <c r="Q31" s="89"/>
      <c r="R31" s="8"/>
      <c r="S31" s="122"/>
      <c r="T31" s="45"/>
      <c r="U31" s="46"/>
      <c r="V31" s="7"/>
      <c r="W31" s="7"/>
      <c r="X31" s="7"/>
      <c r="Y31" s="7"/>
      <c r="Z31" s="7"/>
      <c r="AA31" s="7"/>
      <c r="AB31" s="7"/>
      <c r="AC31" s="7"/>
      <c r="AD31" s="7"/>
      <c r="AE31" s="8"/>
    </row>
    <row r="32" ht="12.75" customHeight="1">
      <c r="A32" s="12"/>
      <c r="B32" s="12"/>
      <c r="C32" s="12"/>
      <c r="D32" s="12"/>
      <c r="E32" s="12"/>
      <c r="F32" s="12"/>
      <c r="G32" s="12"/>
      <c r="H32" s="12"/>
      <c r="I32" s="12"/>
      <c r="J32" s="12"/>
      <c r="L32" s="12"/>
      <c r="M32" s="12"/>
      <c r="N32" s="12"/>
      <c r="O32" s="12"/>
      <c r="Q32" s="11"/>
      <c r="R32" s="13"/>
      <c r="S32" s="149"/>
      <c r="T32" s="150"/>
      <c r="U32" s="55"/>
      <c r="V32" s="12"/>
      <c r="W32" s="12"/>
      <c r="X32" s="12"/>
      <c r="Y32" s="12"/>
      <c r="Z32" s="12"/>
      <c r="AA32" s="12"/>
      <c r="AB32" s="12"/>
      <c r="AC32" s="12"/>
      <c r="AD32" s="12"/>
      <c r="AE32" s="13"/>
    </row>
    <row r="33" ht="12.75" customHeight="1">
      <c r="A33" s="3">
        <v>19.0</v>
      </c>
      <c r="Q33" s="89"/>
      <c r="R33" s="8"/>
      <c r="S33" s="122"/>
      <c r="T33" s="45"/>
      <c r="U33" s="46"/>
      <c r="V33" s="7"/>
      <c r="W33" s="7"/>
      <c r="X33" s="7"/>
      <c r="Y33" s="7"/>
      <c r="Z33" s="7"/>
      <c r="AA33" s="7"/>
      <c r="AB33" s="7"/>
      <c r="AC33" s="7"/>
      <c r="AD33" s="7"/>
      <c r="AE33" s="8"/>
    </row>
    <row r="34" ht="12.75" customHeight="1">
      <c r="A34" s="12"/>
      <c r="B34" s="12"/>
      <c r="C34" s="12"/>
      <c r="D34" s="12"/>
      <c r="E34" s="12"/>
      <c r="F34" s="12"/>
      <c r="G34" s="12"/>
      <c r="H34" s="12"/>
      <c r="I34" s="12"/>
      <c r="J34" s="12"/>
      <c r="L34" s="12"/>
      <c r="M34" s="12"/>
      <c r="N34" s="12"/>
      <c r="O34" s="12"/>
      <c r="Q34" s="11"/>
      <c r="R34" s="13"/>
      <c r="S34" s="149"/>
      <c r="T34" s="150"/>
      <c r="U34" s="55"/>
      <c r="V34" s="12"/>
      <c r="W34" s="12"/>
      <c r="X34" s="12"/>
      <c r="Y34" s="12"/>
      <c r="Z34" s="12"/>
      <c r="AA34" s="12"/>
      <c r="AB34" s="12"/>
      <c r="AC34" s="12"/>
      <c r="AD34" s="12"/>
      <c r="AE34" s="13"/>
    </row>
    <row r="35" ht="12.75" customHeight="1">
      <c r="A35" s="3">
        <v>20.0</v>
      </c>
      <c r="Q35" s="89"/>
      <c r="R35" s="8"/>
      <c r="S35" s="122"/>
      <c r="T35" s="45"/>
      <c r="U35" s="46"/>
      <c r="V35" s="7"/>
      <c r="W35" s="7"/>
      <c r="X35" s="7"/>
      <c r="Y35" s="7"/>
      <c r="Z35" s="7"/>
      <c r="AA35" s="7"/>
      <c r="AB35" s="7"/>
      <c r="AC35" s="7"/>
      <c r="AD35" s="7"/>
      <c r="AE35" s="8"/>
    </row>
    <row r="36" ht="12.75" customHeight="1">
      <c r="A36" s="12"/>
      <c r="B36" s="12"/>
      <c r="C36" s="12"/>
      <c r="D36" s="12"/>
      <c r="E36" s="12"/>
      <c r="F36" s="12"/>
      <c r="G36" s="12"/>
      <c r="H36" s="12"/>
      <c r="I36" s="12"/>
      <c r="J36" s="12"/>
      <c r="L36" s="12"/>
      <c r="M36" s="12"/>
      <c r="N36" s="12"/>
      <c r="O36" s="12"/>
      <c r="Q36" s="11"/>
      <c r="R36" s="13"/>
      <c r="S36" s="149"/>
      <c r="T36" s="150"/>
      <c r="U36" s="55"/>
      <c r="V36" s="12"/>
      <c r="W36" s="12"/>
      <c r="X36" s="12"/>
      <c r="Y36" s="12"/>
      <c r="Z36" s="12"/>
      <c r="AA36" s="12"/>
      <c r="AB36" s="12"/>
      <c r="AC36" s="12"/>
      <c r="AD36" s="12"/>
      <c r="AE36" s="13"/>
    </row>
    <row r="37" ht="12.75" customHeight="1">
      <c r="A37" s="3">
        <v>21.0</v>
      </c>
      <c r="Q37" s="89"/>
      <c r="R37" s="8"/>
      <c r="S37" s="122"/>
      <c r="T37" s="45"/>
      <c r="U37" s="46"/>
      <c r="V37" s="7"/>
      <c r="W37" s="7"/>
      <c r="X37" s="7"/>
      <c r="Y37" s="7"/>
      <c r="Z37" s="7"/>
      <c r="AA37" s="7"/>
      <c r="AB37" s="7"/>
      <c r="AC37" s="7"/>
      <c r="AD37" s="7"/>
      <c r="AE37" s="8"/>
    </row>
    <row r="38" ht="12.75" customHeight="1">
      <c r="A38" s="12"/>
      <c r="B38" s="12"/>
      <c r="C38" s="12"/>
      <c r="D38" s="12"/>
      <c r="E38" s="12"/>
      <c r="F38" s="12"/>
      <c r="G38" s="12"/>
      <c r="H38" s="12"/>
      <c r="I38" s="12"/>
      <c r="J38" s="12"/>
      <c r="L38" s="12"/>
      <c r="M38" s="12"/>
      <c r="N38" s="12"/>
      <c r="O38" s="12"/>
      <c r="Q38" s="11"/>
      <c r="R38" s="13"/>
      <c r="S38" s="149"/>
      <c r="T38" s="150"/>
      <c r="U38" s="55"/>
      <c r="V38" s="12"/>
      <c r="W38" s="12"/>
      <c r="X38" s="12"/>
      <c r="Y38" s="12"/>
      <c r="Z38" s="12"/>
      <c r="AA38" s="12"/>
      <c r="AB38" s="12"/>
      <c r="AC38" s="12"/>
      <c r="AD38" s="12"/>
      <c r="AE38" s="13"/>
    </row>
    <row r="39" ht="12.75" customHeight="1">
      <c r="A39" s="3">
        <v>22.0</v>
      </c>
      <c r="Q39" s="89"/>
      <c r="R39" s="8"/>
      <c r="S39" s="122"/>
      <c r="T39" s="45"/>
      <c r="U39" s="46"/>
      <c r="V39" s="7"/>
      <c r="W39" s="7"/>
      <c r="X39" s="7"/>
      <c r="Y39" s="7"/>
      <c r="Z39" s="7"/>
      <c r="AA39" s="7"/>
      <c r="AB39" s="7"/>
      <c r="AC39" s="7"/>
      <c r="AD39" s="7"/>
      <c r="AE39" s="8"/>
    </row>
    <row r="40" ht="12.75" customHeight="1">
      <c r="A40" s="12"/>
      <c r="B40" s="12"/>
      <c r="C40" s="12"/>
      <c r="D40" s="12"/>
      <c r="E40" s="12"/>
      <c r="F40" s="12"/>
      <c r="G40" s="12"/>
      <c r="H40" s="12"/>
      <c r="I40" s="12"/>
      <c r="J40" s="12"/>
      <c r="L40" s="12"/>
      <c r="M40" s="12"/>
      <c r="N40" s="12"/>
      <c r="O40" s="12"/>
      <c r="Q40" s="11"/>
      <c r="R40" s="13"/>
      <c r="S40" s="149"/>
      <c r="T40" s="150"/>
      <c r="U40" s="55"/>
      <c r="V40" s="12"/>
      <c r="W40" s="12"/>
      <c r="X40" s="12"/>
      <c r="Y40" s="12"/>
      <c r="Z40" s="12"/>
      <c r="AA40" s="12"/>
      <c r="AB40" s="12"/>
      <c r="AC40" s="12"/>
      <c r="AD40" s="12"/>
      <c r="AE40" s="13"/>
    </row>
    <row r="41" ht="12.75" customHeight="1">
      <c r="A41" s="3">
        <v>23.0</v>
      </c>
      <c r="Q41" s="89"/>
      <c r="R41" s="8"/>
      <c r="S41" s="122"/>
      <c r="T41" s="45"/>
      <c r="U41" s="46"/>
      <c r="V41" s="7"/>
      <c r="W41" s="7"/>
      <c r="X41" s="7"/>
      <c r="Y41" s="7"/>
      <c r="Z41" s="7"/>
      <c r="AA41" s="7"/>
      <c r="AB41" s="7"/>
      <c r="AC41" s="7"/>
      <c r="AD41" s="7"/>
      <c r="AE41" s="8"/>
    </row>
    <row r="42" ht="12.75" customHeight="1">
      <c r="A42" s="12"/>
      <c r="B42" s="12"/>
      <c r="C42" s="12"/>
      <c r="D42" s="12"/>
      <c r="E42" s="12"/>
      <c r="F42" s="12"/>
      <c r="G42" s="12"/>
      <c r="H42" s="12"/>
      <c r="I42" s="12"/>
      <c r="J42" s="12"/>
      <c r="L42" s="12"/>
      <c r="M42" s="12"/>
      <c r="N42" s="12"/>
      <c r="O42" s="12"/>
      <c r="Q42" s="11"/>
      <c r="R42" s="13"/>
      <c r="S42" s="149"/>
      <c r="T42" s="150"/>
      <c r="U42" s="55"/>
      <c r="V42" s="12"/>
      <c r="W42" s="12"/>
      <c r="X42" s="12"/>
      <c r="Y42" s="12"/>
      <c r="Z42" s="12"/>
      <c r="AA42" s="12"/>
      <c r="AB42" s="12"/>
      <c r="AC42" s="12"/>
      <c r="AD42" s="12"/>
      <c r="AE42" s="13"/>
    </row>
    <row r="43" ht="12.75" customHeight="1">
      <c r="A43" s="3">
        <v>24.0</v>
      </c>
      <c r="Q43" s="89"/>
      <c r="R43" s="8"/>
      <c r="S43" s="148"/>
      <c r="T43" s="43"/>
      <c r="U43" s="42"/>
      <c r="V43" s="7"/>
      <c r="W43" s="7"/>
      <c r="X43" s="7"/>
      <c r="Y43" s="7"/>
      <c r="Z43" s="7"/>
      <c r="AA43" s="7"/>
      <c r="AB43" s="7"/>
      <c r="AC43" s="7"/>
      <c r="AD43" s="7"/>
      <c r="AE43" s="8"/>
    </row>
    <row r="44" ht="12.75" customHeight="1">
      <c r="A44" s="12"/>
      <c r="B44" s="12"/>
      <c r="C44" s="12"/>
      <c r="D44" s="12"/>
      <c r="E44" s="12"/>
      <c r="F44" s="12"/>
      <c r="G44" s="12"/>
      <c r="H44" s="12"/>
      <c r="I44" s="12"/>
      <c r="J44" s="12"/>
      <c r="L44" s="12"/>
      <c r="M44" s="12"/>
      <c r="N44" s="12"/>
      <c r="O44" s="12"/>
      <c r="Q44" s="11"/>
      <c r="R44" s="13"/>
      <c r="S44" s="149"/>
      <c r="T44" s="150"/>
      <c r="U44" s="55"/>
      <c r="V44" s="12"/>
      <c r="W44" s="12"/>
      <c r="X44" s="12"/>
      <c r="Y44" s="12"/>
      <c r="Z44" s="12"/>
      <c r="AA44" s="12"/>
      <c r="AB44" s="12"/>
      <c r="AC44" s="12"/>
      <c r="AD44" s="12"/>
      <c r="AE44" s="13"/>
    </row>
    <row r="45" ht="12.75" customHeight="1">
      <c r="A45" s="3"/>
    </row>
    <row r="46" ht="12.75" customHeight="1">
      <c r="A46" s="3"/>
    </row>
    <row r="47" ht="12.75" customHeight="1">
      <c r="A47" s="6" t="s">
        <v>72</v>
      </c>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8"/>
    </row>
    <row r="48" ht="12.75" customHeight="1">
      <c r="A48" s="9"/>
      <c r="AE48" s="10"/>
    </row>
    <row r="49" ht="12.75" customHeight="1">
      <c r="A49" s="9"/>
      <c r="AE49" s="10"/>
    </row>
    <row r="50" ht="12.75" customHeight="1">
      <c r="A50" s="9"/>
      <c r="AE50" s="10"/>
    </row>
    <row r="51" ht="12.75" customHeight="1">
      <c r="A51" s="9"/>
      <c r="AE51" s="10"/>
    </row>
    <row r="52" ht="12.75" customHeight="1">
      <c r="A52" s="9"/>
      <c r="AE52" s="10"/>
    </row>
    <row r="53" ht="12.75" customHeight="1">
      <c r="A53" s="9"/>
      <c r="AE53" s="10"/>
    </row>
    <row r="54" ht="12.75" customHeight="1">
      <c r="A54" s="11"/>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3"/>
    </row>
    <row r="55" ht="12.75" customHeight="1"/>
    <row r="56" ht="12.75" customHeight="1">
      <c r="A56" s="6" t="s">
        <v>73</v>
      </c>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8"/>
    </row>
    <row r="57" ht="12.75" customHeight="1">
      <c r="A57" s="9"/>
      <c r="AE57" s="10"/>
    </row>
    <row r="58" ht="12.75" customHeight="1">
      <c r="A58" s="9"/>
      <c r="AE58" s="10"/>
    </row>
    <row r="59" ht="12.75" customHeight="1">
      <c r="A59" s="9"/>
      <c r="AE59" s="10"/>
    </row>
    <row r="60" ht="12.75" customHeight="1">
      <c r="A60" s="9"/>
      <c r="AE60" s="10"/>
    </row>
    <row r="61" ht="12.75" customHeight="1">
      <c r="A61" s="11"/>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3"/>
    </row>
    <row r="62" ht="12.75" customHeight="1"/>
    <row r="63" ht="12.75" customHeight="1">
      <c r="A63" s="6" t="s">
        <v>74</v>
      </c>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8"/>
    </row>
    <row r="64" ht="12.75" customHeight="1">
      <c r="A64" s="9"/>
      <c r="AE64" s="10"/>
    </row>
    <row r="65" ht="12.75" customHeight="1">
      <c r="A65" s="9"/>
      <c r="AE65" s="10"/>
    </row>
    <row r="66" ht="12.75" customHeight="1">
      <c r="A66" s="9"/>
      <c r="AE66" s="10"/>
    </row>
    <row r="67" ht="12.75" customHeight="1">
      <c r="A67" s="9"/>
      <c r="AE67" s="10"/>
    </row>
    <row r="68" ht="12.75" customHeight="1">
      <c r="A68" s="9"/>
      <c r="AE68" s="10"/>
    </row>
    <row r="69" ht="12.75" customHeight="1">
      <c r="A69" s="9"/>
      <c r="AE69" s="10"/>
    </row>
    <row r="70" ht="12.75" customHeight="1">
      <c r="A70" s="9"/>
      <c r="AE70" s="10"/>
    </row>
    <row r="71" ht="12.75" customHeight="1">
      <c r="A71" s="9"/>
      <c r="AE71" s="10"/>
    </row>
    <row r="72" ht="12.75" customHeight="1">
      <c r="A72" s="9"/>
      <c r="AE72" s="10"/>
    </row>
    <row r="73" ht="12.75" customHeight="1">
      <c r="A73" s="9"/>
      <c r="AE73" s="10"/>
    </row>
    <row r="74" ht="12.75" customHeight="1">
      <c r="A74" s="9"/>
      <c r="AE74" s="10"/>
    </row>
    <row r="75" ht="12.75" customHeight="1">
      <c r="A75" s="1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3"/>
    </row>
    <row r="76" ht="12.75" customHeight="1"/>
    <row r="77" ht="12.75" customHeight="1">
      <c r="A77" s="6" t="s">
        <v>75</v>
      </c>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8"/>
    </row>
    <row r="78" ht="12.75" customHeight="1">
      <c r="A78" s="9"/>
      <c r="AE78" s="10"/>
    </row>
    <row r="79" ht="12.75" customHeight="1">
      <c r="A79" s="9"/>
      <c r="AE79" s="10"/>
    </row>
    <row r="80" ht="12.75" customHeight="1">
      <c r="A80" s="9"/>
      <c r="AE80" s="10"/>
    </row>
    <row r="81" ht="12.75" customHeight="1">
      <c r="A81" s="9"/>
      <c r="AE81" s="10"/>
    </row>
    <row r="82" ht="12.75" customHeight="1">
      <c r="A82" s="11"/>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3"/>
    </row>
    <row r="83" ht="12.75" customHeight="1">
      <c r="A83" s="6" t="s">
        <v>76</v>
      </c>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8"/>
    </row>
    <row r="84" ht="12.75" customHeight="1">
      <c r="A84" s="9"/>
      <c r="AE84" s="10"/>
    </row>
    <row r="85" ht="12.75" customHeight="1">
      <c r="A85" s="9"/>
      <c r="AE85" s="10"/>
    </row>
    <row r="86" ht="12.75" customHeight="1">
      <c r="A86" s="9"/>
      <c r="AE86" s="10"/>
    </row>
    <row r="87" ht="12.75" customHeight="1">
      <c r="A87" s="9"/>
      <c r="AE87" s="10"/>
    </row>
    <row r="88" ht="12.75" customHeight="1">
      <c r="A88" s="11"/>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3"/>
    </row>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mergeCells count="2">
    <mergeCell ref="Q4:R4"/>
    <mergeCell ref="Q22:R2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4" width="2.25"/>
  </cols>
  <sheetData>
    <row r="1" ht="12.75" customHeight="1">
      <c r="A1" s="3"/>
      <c r="B1" s="3"/>
      <c r="F1" s="3"/>
    </row>
    <row r="2" ht="12.75" customHeight="1">
      <c r="A2" s="3"/>
      <c r="B2" s="3" t="s">
        <v>3</v>
      </c>
      <c r="F2" s="6" t="s">
        <v>4</v>
      </c>
      <c r="G2" s="7"/>
      <c r="H2" s="7"/>
      <c r="I2" s="7"/>
      <c r="J2" s="7"/>
      <c r="K2" s="7"/>
      <c r="L2" s="7"/>
      <c r="M2" s="7"/>
      <c r="N2" s="7"/>
      <c r="O2" s="7"/>
      <c r="P2" s="7"/>
      <c r="Q2" s="7"/>
      <c r="R2" s="7"/>
      <c r="S2" s="7"/>
      <c r="T2" s="7"/>
      <c r="U2" s="7"/>
      <c r="V2" s="7"/>
      <c r="W2" s="7"/>
      <c r="X2" s="7"/>
      <c r="Y2" s="7"/>
      <c r="Z2" s="7"/>
      <c r="AA2" s="7"/>
      <c r="AB2" s="7"/>
      <c r="AC2" s="7"/>
      <c r="AD2" s="7"/>
      <c r="AE2" s="7"/>
      <c r="AF2" s="7"/>
      <c r="AG2" s="8"/>
    </row>
    <row r="3" ht="12.75" customHeight="1">
      <c r="F3" s="11"/>
      <c r="G3" s="12"/>
      <c r="H3" s="12"/>
      <c r="I3" s="12"/>
      <c r="J3" s="12"/>
      <c r="K3" s="12"/>
      <c r="L3" s="12"/>
      <c r="M3" s="12"/>
      <c r="N3" s="12"/>
      <c r="O3" s="12"/>
      <c r="P3" s="12"/>
      <c r="Q3" s="12"/>
      <c r="R3" s="12"/>
      <c r="S3" s="12"/>
      <c r="T3" s="12"/>
      <c r="U3" s="12"/>
      <c r="V3" s="12"/>
      <c r="W3" s="12"/>
      <c r="X3" s="12"/>
      <c r="Y3" s="12"/>
      <c r="Z3" s="12"/>
      <c r="AA3" s="12"/>
      <c r="AB3" s="12"/>
      <c r="AC3" s="12"/>
      <c r="AD3" s="12"/>
      <c r="AE3" s="12"/>
      <c r="AF3" s="12"/>
      <c r="AG3" s="13"/>
    </row>
    <row r="4" ht="12.75" customHeight="1"/>
    <row r="5" ht="12.75" customHeight="1">
      <c r="A5" s="3"/>
      <c r="B5" s="14" t="s">
        <v>5</v>
      </c>
      <c r="C5" s="12"/>
      <c r="D5" s="12"/>
      <c r="E5" s="12"/>
      <c r="F5" s="12"/>
      <c r="G5" s="12"/>
      <c r="H5" s="12"/>
      <c r="I5" s="12"/>
      <c r="J5" s="12"/>
      <c r="K5" s="12"/>
      <c r="L5" s="12"/>
      <c r="M5" s="12"/>
      <c r="N5" s="12"/>
      <c r="O5" s="14" t="s">
        <v>6</v>
      </c>
      <c r="P5" s="135" t="s">
        <v>7</v>
      </c>
      <c r="Q5" s="14" t="s">
        <v>8</v>
      </c>
      <c r="R5" s="135" t="s">
        <v>9</v>
      </c>
      <c r="S5" s="14" t="s">
        <v>10</v>
      </c>
      <c r="T5" s="136" t="s">
        <v>11</v>
      </c>
      <c r="U5" s="137" t="s">
        <v>12</v>
      </c>
      <c r="W5" s="27" t="s">
        <v>32</v>
      </c>
      <c r="Y5" s="3"/>
      <c r="AA5" s="3"/>
    </row>
    <row r="6" ht="12.75" customHeight="1">
      <c r="A6" s="3"/>
      <c r="B6" s="14">
        <v>1.0</v>
      </c>
      <c r="C6" s="12"/>
      <c r="D6" s="12"/>
      <c r="E6" s="12"/>
      <c r="F6" s="12"/>
      <c r="G6" s="12"/>
      <c r="H6" s="12"/>
      <c r="I6" s="12"/>
      <c r="J6" s="12"/>
      <c r="K6" s="12"/>
      <c r="L6" s="12"/>
      <c r="M6" s="12"/>
      <c r="N6" s="12"/>
      <c r="O6" s="12"/>
      <c r="P6" s="138"/>
      <c r="Q6" s="12"/>
      <c r="R6" s="138"/>
      <c r="S6" s="12"/>
      <c r="T6" s="107"/>
      <c r="U6" s="110"/>
      <c r="W6" s="38"/>
    </row>
    <row r="7" ht="12.75" customHeight="1">
      <c r="A7" s="3"/>
      <c r="B7" s="14">
        <v>2.0</v>
      </c>
      <c r="C7" s="12"/>
      <c r="D7" s="12"/>
      <c r="E7" s="12"/>
      <c r="F7" s="12"/>
      <c r="G7" s="12"/>
      <c r="H7" s="12"/>
      <c r="I7" s="12"/>
      <c r="J7" s="12"/>
      <c r="K7" s="12"/>
      <c r="L7" s="12"/>
      <c r="M7" s="12"/>
      <c r="N7" s="12"/>
      <c r="O7" s="12"/>
      <c r="P7" s="138"/>
      <c r="Q7" s="12"/>
      <c r="R7" s="138"/>
      <c r="S7" s="12"/>
      <c r="T7" s="107"/>
      <c r="U7" s="110"/>
      <c r="W7" s="27" t="s">
        <v>32</v>
      </c>
    </row>
    <row r="8" ht="12.75" customHeight="1">
      <c r="A8" s="3"/>
      <c r="B8" s="14">
        <v>3.0</v>
      </c>
      <c r="C8" s="12"/>
      <c r="D8" s="12"/>
      <c r="E8" s="12"/>
      <c r="F8" s="12"/>
      <c r="G8" s="12"/>
      <c r="H8" s="12"/>
      <c r="I8" s="12"/>
      <c r="J8" s="12"/>
      <c r="K8" s="12"/>
      <c r="L8" s="12"/>
      <c r="M8" s="12"/>
      <c r="N8" s="12"/>
      <c r="O8" s="12"/>
      <c r="P8" s="138"/>
      <c r="Q8" s="12"/>
      <c r="R8" s="138"/>
      <c r="S8" s="12"/>
      <c r="T8" s="107"/>
      <c r="U8" s="110"/>
      <c r="W8" s="38"/>
    </row>
    <row r="9" ht="12.75" customHeight="1">
      <c r="A9" s="3"/>
      <c r="B9" s="14">
        <v>4.0</v>
      </c>
      <c r="C9" s="12"/>
      <c r="D9" s="12"/>
      <c r="E9" s="12"/>
      <c r="F9" s="12"/>
      <c r="G9" s="12"/>
      <c r="H9" s="12"/>
      <c r="I9" s="12"/>
      <c r="J9" s="12"/>
      <c r="K9" s="12"/>
      <c r="L9" s="12"/>
      <c r="M9" s="12"/>
      <c r="N9" s="12"/>
      <c r="O9" s="12"/>
      <c r="P9" s="138"/>
      <c r="Q9" s="12"/>
      <c r="R9" s="138"/>
      <c r="S9" s="12"/>
      <c r="T9" s="107"/>
      <c r="U9" s="110"/>
      <c r="W9" s="27" t="s">
        <v>32</v>
      </c>
    </row>
    <row r="10" ht="12.75" customHeight="1">
      <c r="A10" s="3"/>
      <c r="B10" s="14">
        <v>5.0</v>
      </c>
      <c r="C10" s="12"/>
      <c r="D10" s="12"/>
      <c r="E10" s="12"/>
      <c r="F10" s="12"/>
      <c r="G10" s="12"/>
      <c r="H10" s="12"/>
      <c r="I10" s="12"/>
      <c r="J10" s="12"/>
      <c r="K10" s="12"/>
      <c r="L10" s="12"/>
      <c r="M10" s="12"/>
      <c r="N10" s="12"/>
      <c r="O10" s="12"/>
      <c r="P10" s="138"/>
      <c r="Q10" s="12"/>
      <c r="R10" s="138"/>
      <c r="S10" s="12"/>
      <c r="T10" s="107"/>
      <c r="U10" s="110"/>
      <c r="W10" s="38"/>
    </row>
    <row r="11" ht="12.75" customHeight="1">
      <c r="A11" s="3"/>
      <c r="B11" s="14">
        <v>6.0</v>
      </c>
      <c r="C11" s="12"/>
      <c r="D11" s="12"/>
      <c r="E11" s="12"/>
      <c r="F11" s="12"/>
      <c r="G11" s="12"/>
      <c r="H11" s="12"/>
      <c r="I11" s="12"/>
      <c r="J11" s="12"/>
      <c r="K11" s="12"/>
      <c r="L11" s="12"/>
      <c r="M11" s="12"/>
      <c r="N11" s="12"/>
      <c r="O11" s="12"/>
      <c r="P11" s="138"/>
      <c r="Q11" s="12"/>
      <c r="R11" s="138"/>
      <c r="S11" s="12"/>
      <c r="T11" s="107"/>
      <c r="U11" s="110"/>
      <c r="W11" s="27" t="s">
        <v>32</v>
      </c>
    </row>
    <row r="12" ht="12.75" customHeight="1">
      <c r="W12" s="38"/>
    </row>
    <row r="13" ht="12.75" customHeight="1">
      <c r="W13" s="27" t="s">
        <v>32</v>
      </c>
    </row>
    <row r="14" ht="12.75" customHeight="1">
      <c r="W14" s="38"/>
    </row>
    <row r="15" ht="12.75" customHeight="1">
      <c r="A15" s="3"/>
      <c r="B15" s="3" t="s">
        <v>13</v>
      </c>
    </row>
    <row r="16" ht="12.75" customHeight="1">
      <c r="A16" s="3"/>
      <c r="B16" s="28" t="s">
        <v>61</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30"/>
    </row>
    <row r="17" ht="12.75" customHeight="1">
      <c r="A17" s="3"/>
      <c r="B17" s="6" t="s">
        <v>15</v>
      </c>
      <c r="C17" s="7"/>
      <c r="D17" s="7"/>
      <c r="E17" s="7"/>
      <c r="F17" s="7"/>
      <c r="G17" s="7"/>
      <c r="H17" s="7"/>
      <c r="I17" s="7"/>
      <c r="J17" s="7"/>
      <c r="K17" s="7"/>
      <c r="L17" s="7"/>
      <c r="M17" s="7"/>
      <c r="N17" s="7"/>
      <c r="O17" s="7"/>
      <c r="P17" s="7"/>
      <c r="Q17" s="8"/>
      <c r="R17" s="6" t="s">
        <v>16</v>
      </c>
      <c r="S17" s="7"/>
      <c r="T17" s="7"/>
      <c r="U17" s="7"/>
      <c r="V17" s="7"/>
      <c r="W17" s="7"/>
      <c r="X17" s="7"/>
      <c r="Y17" s="7"/>
      <c r="Z17" s="7"/>
      <c r="AA17" s="7"/>
      <c r="AB17" s="7"/>
      <c r="AC17" s="7"/>
      <c r="AD17" s="7"/>
      <c r="AE17" s="7"/>
      <c r="AF17" s="7"/>
      <c r="AG17" s="8"/>
    </row>
    <row r="18" ht="12.75" customHeight="1">
      <c r="B18" s="9"/>
      <c r="Q18" s="10"/>
      <c r="R18" s="9"/>
      <c r="AG18" s="10"/>
    </row>
    <row r="19" ht="12.75" customHeight="1">
      <c r="B19" s="11"/>
      <c r="C19" s="12"/>
      <c r="D19" s="12"/>
      <c r="E19" s="12"/>
      <c r="F19" s="12"/>
      <c r="G19" s="12"/>
      <c r="H19" s="12"/>
      <c r="I19" s="12"/>
      <c r="J19" s="12"/>
      <c r="K19" s="12"/>
      <c r="L19" s="12"/>
      <c r="M19" s="12"/>
      <c r="N19" s="12"/>
      <c r="O19" s="12"/>
      <c r="P19" s="12"/>
      <c r="Q19" s="13"/>
      <c r="R19" s="11"/>
      <c r="S19" s="12"/>
      <c r="T19" s="12"/>
      <c r="U19" s="12"/>
      <c r="V19" s="12"/>
      <c r="W19" s="12"/>
      <c r="X19" s="12"/>
      <c r="Y19" s="12"/>
      <c r="Z19" s="12"/>
      <c r="AA19" s="12"/>
      <c r="AB19" s="12"/>
      <c r="AC19" s="12"/>
      <c r="AD19" s="12"/>
      <c r="AE19" s="12"/>
      <c r="AF19" s="12"/>
      <c r="AG19" s="13"/>
    </row>
    <row r="20" ht="12.75" customHeight="1">
      <c r="A20" s="3"/>
      <c r="B20" s="31" t="s">
        <v>17</v>
      </c>
      <c r="Q20" s="10"/>
      <c r="R20" s="3" t="s">
        <v>18</v>
      </c>
      <c r="AG20" s="10"/>
    </row>
    <row r="21" ht="12.75" customHeight="1">
      <c r="A21" s="3"/>
      <c r="B21" s="31"/>
      <c r="Q21" s="10"/>
      <c r="AG21" s="10"/>
    </row>
    <row r="22" ht="12.75" customHeight="1">
      <c r="B22" s="11"/>
      <c r="C22" s="12"/>
      <c r="D22" s="12"/>
      <c r="E22" s="12"/>
      <c r="F22" s="12"/>
      <c r="G22" s="12"/>
      <c r="H22" s="12"/>
      <c r="I22" s="12"/>
      <c r="J22" s="12"/>
      <c r="K22" s="12"/>
      <c r="L22" s="12"/>
      <c r="M22" s="12"/>
      <c r="N22" s="12"/>
      <c r="O22" s="12"/>
      <c r="P22" s="12"/>
      <c r="Q22" s="13"/>
      <c r="R22" s="12"/>
      <c r="S22" s="12"/>
      <c r="T22" s="12"/>
      <c r="U22" s="12"/>
      <c r="V22" s="12"/>
      <c r="W22" s="12"/>
      <c r="X22" s="12"/>
      <c r="Y22" s="12"/>
      <c r="Z22" s="12"/>
      <c r="AA22" s="12"/>
      <c r="AB22" s="12"/>
      <c r="AC22" s="12"/>
      <c r="AD22" s="12"/>
      <c r="AE22" s="12"/>
      <c r="AF22" s="12"/>
      <c r="AG22" s="13"/>
    </row>
    <row r="23" ht="12.75" customHeight="1"/>
    <row r="24" ht="12.75" customHeight="1">
      <c r="A24" s="3"/>
      <c r="B24" s="28" t="s">
        <v>62</v>
      </c>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30"/>
    </row>
    <row r="25" ht="12.75" customHeight="1">
      <c r="A25" s="3"/>
      <c r="B25" s="6" t="s">
        <v>20</v>
      </c>
      <c r="C25" s="7"/>
      <c r="D25" s="7"/>
      <c r="E25" s="7"/>
      <c r="F25" s="7"/>
      <c r="G25" s="7"/>
      <c r="H25" s="7"/>
      <c r="I25" s="7"/>
      <c r="J25" s="7"/>
      <c r="K25" s="7"/>
      <c r="L25" s="7"/>
      <c r="M25" s="7"/>
      <c r="N25" s="7"/>
      <c r="O25" s="7"/>
      <c r="P25" s="7"/>
      <c r="Q25" s="8"/>
      <c r="R25" s="6" t="s">
        <v>21</v>
      </c>
      <c r="S25" s="7"/>
      <c r="T25" s="7"/>
      <c r="U25" s="7"/>
      <c r="V25" s="7"/>
      <c r="W25" s="7"/>
      <c r="X25" s="7"/>
      <c r="Y25" s="7"/>
      <c r="Z25" s="7"/>
      <c r="AA25" s="7"/>
      <c r="AB25" s="7"/>
      <c r="AC25" s="7"/>
      <c r="AD25" s="7"/>
      <c r="AE25" s="7"/>
      <c r="AF25" s="7"/>
      <c r="AG25" s="8"/>
    </row>
    <row r="26" ht="12.75" customHeight="1">
      <c r="B26" s="9"/>
      <c r="Q26" s="10"/>
      <c r="R26" s="9"/>
      <c r="AG26" s="10"/>
    </row>
    <row r="27" ht="12.75" customHeight="1">
      <c r="B27" s="11"/>
      <c r="C27" s="12"/>
      <c r="D27" s="12"/>
      <c r="E27" s="12"/>
      <c r="F27" s="12"/>
      <c r="G27" s="12"/>
      <c r="H27" s="12"/>
      <c r="I27" s="12"/>
      <c r="J27" s="12"/>
      <c r="K27" s="12"/>
      <c r="L27" s="12"/>
      <c r="M27" s="12"/>
      <c r="N27" s="12"/>
      <c r="O27" s="12"/>
      <c r="P27" s="12"/>
      <c r="Q27" s="13"/>
      <c r="R27" s="11"/>
      <c r="S27" s="12"/>
      <c r="T27" s="12"/>
      <c r="U27" s="12"/>
      <c r="V27" s="12"/>
      <c r="W27" s="12"/>
      <c r="X27" s="12"/>
      <c r="Y27" s="12"/>
      <c r="Z27" s="12"/>
      <c r="AA27" s="12"/>
      <c r="AB27" s="12"/>
      <c r="AC27" s="12"/>
      <c r="AD27" s="12"/>
      <c r="AE27" s="12"/>
      <c r="AF27" s="12"/>
      <c r="AG27" s="13"/>
    </row>
    <row r="28" ht="12.75" customHeight="1">
      <c r="A28" s="3"/>
      <c r="B28" s="31" t="s">
        <v>22</v>
      </c>
      <c r="Q28" s="10"/>
      <c r="R28" s="3" t="s">
        <v>23</v>
      </c>
      <c r="AG28" s="10"/>
    </row>
    <row r="29" ht="12.75" customHeight="1">
      <c r="A29" s="3"/>
      <c r="B29" s="31"/>
      <c r="Q29" s="10"/>
      <c r="AG29" s="10"/>
    </row>
    <row r="30" ht="12.75" customHeight="1">
      <c r="B30" s="11"/>
      <c r="C30" s="12"/>
      <c r="D30" s="12"/>
      <c r="E30" s="12"/>
      <c r="F30" s="12"/>
      <c r="G30" s="12"/>
      <c r="H30" s="12"/>
      <c r="I30" s="12"/>
      <c r="J30" s="12"/>
      <c r="K30" s="12"/>
      <c r="L30" s="12"/>
      <c r="M30" s="12"/>
      <c r="N30" s="12"/>
      <c r="O30" s="12"/>
      <c r="P30" s="12"/>
      <c r="Q30" s="13"/>
      <c r="R30" s="12"/>
      <c r="S30" s="12"/>
      <c r="T30" s="12"/>
      <c r="U30" s="12"/>
      <c r="V30" s="12"/>
      <c r="W30" s="12"/>
      <c r="X30" s="12"/>
      <c r="Y30" s="12"/>
      <c r="Z30" s="12"/>
      <c r="AA30" s="12"/>
      <c r="AB30" s="12"/>
      <c r="AC30" s="12"/>
      <c r="AD30" s="12"/>
      <c r="AE30" s="12"/>
      <c r="AF30" s="12"/>
      <c r="AG30" s="13"/>
    </row>
    <row r="31" ht="12.75" customHeight="1"/>
    <row r="32" ht="12.75" customHeight="1">
      <c r="A32" s="3"/>
      <c r="B32" s="28" t="s">
        <v>24</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30"/>
    </row>
    <row r="33" ht="12.75" customHeight="1">
      <c r="A33" s="3"/>
      <c r="B33" s="6" t="s">
        <v>20</v>
      </c>
      <c r="C33" s="7"/>
      <c r="D33" s="7"/>
      <c r="E33" s="7"/>
      <c r="F33" s="7"/>
      <c r="G33" s="7"/>
      <c r="H33" s="7"/>
      <c r="I33" s="7"/>
      <c r="J33" s="7"/>
      <c r="K33" s="7"/>
      <c r="L33" s="7"/>
      <c r="M33" s="7"/>
      <c r="N33" s="7"/>
      <c r="O33" s="7"/>
      <c r="P33" s="7"/>
      <c r="Q33" s="8"/>
      <c r="R33" s="6" t="s">
        <v>21</v>
      </c>
      <c r="S33" s="7"/>
      <c r="T33" s="7"/>
      <c r="U33" s="7"/>
      <c r="V33" s="7"/>
      <c r="W33" s="7"/>
      <c r="X33" s="7"/>
      <c r="Y33" s="7"/>
      <c r="Z33" s="7"/>
      <c r="AA33" s="7"/>
      <c r="AB33" s="7"/>
      <c r="AC33" s="7"/>
      <c r="AD33" s="7"/>
      <c r="AE33" s="7"/>
      <c r="AF33" s="7"/>
      <c r="AG33" s="8"/>
    </row>
    <row r="34" ht="12.75" customHeight="1">
      <c r="B34" s="9"/>
      <c r="Q34" s="10"/>
      <c r="R34" s="9"/>
      <c r="AG34" s="10"/>
    </row>
    <row r="35" ht="12.75" customHeight="1">
      <c r="B35" s="11"/>
      <c r="C35" s="12"/>
      <c r="D35" s="12"/>
      <c r="E35" s="12"/>
      <c r="F35" s="12"/>
      <c r="G35" s="12"/>
      <c r="H35" s="12"/>
      <c r="I35" s="12"/>
      <c r="J35" s="12"/>
      <c r="K35" s="12"/>
      <c r="L35" s="12"/>
      <c r="M35" s="12"/>
      <c r="N35" s="12"/>
      <c r="O35" s="12"/>
      <c r="P35" s="12"/>
      <c r="Q35" s="13"/>
      <c r="R35" s="11"/>
      <c r="S35" s="12"/>
      <c r="T35" s="12"/>
      <c r="U35" s="12"/>
      <c r="V35" s="12"/>
      <c r="W35" s="12"/>
      <c r="X35" s="12"/>
      <c r="Y35" s="12"/>
      <c r="Z35" s="12"/>
      <c r="AA35" s="12"/>
      <c r="AB35" s="12"/>
      <c r="AC35" s="12"/>
      <c r="AD35" s="12"/>
      <c r="AE35" s="12"/>
      <c r="AF35" s="12"/>
      <c r="AG35" s="13"/>
    </row>
    <row r="36" ht="12.75" customHeight="1">
      <c r="A36" s="3"/>
      <c r="B36" s="31" t="s">
        <v>22</v>
      </c>
      <c r="Q36" s="10"/>
      <c r="R36" s="3" t="s">
        <v>23</v>
      </c>
      <c r="AG36" s="10"/>
    </row>
    <row r="37" ht="12.75" customHeight="1">
      <c r="A37" s="3"/>
      <c r="B37" s="31"/>
      <c r="Q37" s="10"/>
      <c r="AG37" s="10"/>
    </row>
    <row r="38" ht="12.75" customHeight="1">
      <c r="B38" s="11"/>
      <c r="C38" s="12"/>
      <c r="D38" s="12"/>
      <c r="E38" s="12"/>
      <c r="F38" s="12"/>
      <c r="G38" s="12"/>
      <c r="H38" s="12"/>
      <c r="I38" s="12"/>
      <c r="J38" s="12"/>
      <c r="K38" s="12"/>
      <c r="L38" s="12"/>
      <c r="M38" s="12"/>
      <c r="N38" s="12"/>
      <c r="O38" s="12"/>
      <c r="P38" s="12"/>
      <c r="Q38" s="13"/>
      <c r="R38" s="12"/>
      <c r="S38" s="12"/>
      <c r="T38" s="12"/>
      <c r="U38" s="12"/>
      <c r="V38" s="12"/>
      <c r="W38" s="12"/>
      <c r="X38" s="12"/>
      <c r="Y38" s="12"/>
      <c r="Z38" s="12"/>
      <c r="AA38" s="12"/>
      <c r="AB38" s="12"/>
      <c r="AC38" s="12"/>
      <c r="AD38" s="12"/>
      <c r="AE38" s="12"/>
      <c r="AF38" s="12"/>
      <c r="AG38" s="13"/>
    </row>
    <row r="39" ht="12.75" customHeight="1"/>
    <row r="40" ht="12.75" customHeight="1">
      <c r="A40" s="3"/>
      <c r="B40" s="3" t="s">
        <v>26</v>
      </c>
    </row>
    <row r="41" ht="12.75" customHeight="1">
      <c r="A41" s="3"/>
      <c r="B41" s="6" t="s">
        <v>27</v>
      </c>
      <c r="C41" s="7"/>
      <c r="D41" s="7"/>
      <c r="E41" s="7"/>
      <c r="F41" s="7"/>
      <c r="G41" s="7"/>
      <c r="H41" s="7"/>
      <c r="I41" s="7"/>
      <c r="J41" s="7"/>
      <c r="K41" s="7"/>
      <c r="L41" s="7"/>
      <c r="M41" s="7"/>
      <c r="N41" s="7"/>
      <c r="O41" s="33"/>
      <c r="P41" s="7"/>
      <c r="Q41" s="7"/>
      <c r="R41" s="6" t="s">
        <v>28</v>
      </c>
      <c r="S41" s="7"/>
      <c r="T41" s="7"/>
      <c r="U41" s="7"/>
      <c r="V41" s="7"/>
      <c r="W41" s="7"/>
      <c r="X41" s="7"/>
      <c r="Y41" s="7"/>
      <c r="Z41" s="7"/>
      <c r="AA41" s="7"/>
      <c r="AB41" s="7"/>
      <c r="AC41" s="7"/>
      <c r="AD41" s="7"/>
      <c r="AE41" s="7"/>
      <c r="AF41" s="7"/>
      <c r="AG41" s="8"/>
    </row>
    <row r="42" ht="12.75" customHeight="1">
      <c r="B42" s="9"/>
      <c r="R42" s="9"/>
      <c r="AG42" s="10"/>
    </row>
    <row r="43" ht="12.75" customHeight="1">
      <c r="B43" s="9"/>
      <c r="R43" s="9"/>
      <c r="AG43" s="10"/>
    </row>
    <row r="44" ht="12.75" customHeight="1">
      <c r="B44" s="9"/>
      <c r="R44" s="9"/>
      <c r="AG44" s="10"/>
    </row>
    <row r="45" ht="12.75" customHeight="1">
      <c r="B45" s="9"/>
      <c r="R45" s="9"/>
      <c r="AG45" s="10"/>
    </row>
    <row r="46" ht="12.75" customHeight="1">
      <c r="B46" s="9"/>
      <c r="R46" s="9"/>
      <c r="AG46" s="10"/>
    </row>
    <row r="47" ht="12.75" customHeight="1">
      <c r="B47" s="9"/>
      <c r="R47" s="9"/>
      <c r="AG47" s="10"/>
    </row>
    <row r="48" ht="12.75" customHeight="1">
      <c r="B48" s="11"/>
      <c r="C48" s="12"/>
      <c r="D48" s="12"/>
      <c r="E48" s="12"/>
      <c r="F48" s="12"/>
      <c r="G48" s="12"/>
      <c r="H48" s="12"/>
      <c r="I48" s="12"/>
      <c r="J48" s="12"/>
      <c r="K48" s="12"/>
      <c r="L48" s="12"/>
      <c r="M48" s="12"/>
      <c r="N48" s="12"/>
      <c r="O48" s="12"/>
      <c r="P48" s="12"/>
      <c r="Q48" s="12"/>
      <c r="R48" s="11"/>
      <c r="S48" s="12"/>
      <c r="T48" s="12"/>
      <c r="U48" s="12"/>
      <c r="V48" s="12"/>
      <c r="W48" s="12"/>
      <c r="X48" s="12"/>
      <c r="Y48" s="12"/>
      <c r="Z48" s="12"/>
      <c r="AA48" s="12"/>
      <c r="AB48" s="12"/>
      <c r="AC48" s="12"/>
      <c r="AD48" s="12"/>
      <c r="AE48" s="12"/>
      <c r="AF48" s="12"/>
      <c r="AG48" s="13"/>
    </row>
    <row r="49" ht="12.75" customHeight="1">
      <c r="A49" s="32"/>
      <c r="B49" s="32"/>
      <c r="C49" s="34"/>
      <c r="D49" s="34"/>
      <c r="E49" s="35"/>
      <c r="F49" s="35"/>
      <c r="G49" s="35"/>
      <c r="H49" s="35"/>
      <c r="I49" s="35"/>
      <c r="J49" s="36"/>
      <c r="K49" s="37"/>
      <c r="M49" s="34"/>
      <c r="N49" s="34"/>
      <c r="O49" s="35"/>
      <c r="P49" s="35"/>
      <c r="Q49" s="35"/>
      <c r="R49" s="35"/>
      <c r="S49" s="35"/>
      <c r="T49" s="36"/>
      <c r="U49" s="37"/>
      <c r="V49" s="3"/>
      <c r="W49" s="34"/>
      <c r="X49" s="34"/>
      <c r="Y49" s="34"/>
      <c r="Z49" s="35"/>
      <c r="AA49" s="35"/>
      <c r="AB49" s="35"/>
      <c r="AC49" s="35"/>
      <c r="AD49" s="35"/>
      <c r="AE49" s="36"/>
      <c r="AF49" s="37"/>
    </row>
    <row r="50" ht="12.75" customHeight="1">
      <c r="A50" s="32"/>
      <c r="B50" s="32"/>
      <c r="C50" s="34"/>
      <c r="D50" s="34"/>
      <c r="E50" s="35"/>
      <c r="F50" s="35"/>
      <c r="G50" s="35"/>
      <c r="H50" s="35"/>
      <c r="I50" s="35"/>
      <c r="J50" s="36"/>
      <c r="K50" s="37"/>
      <c r="M50" s="34"/>
      <c r="N50" s="34"/>
      <c r="O50" s="35"/>
      <c r="P50" s="35"/>
      <c r="Q50" s="35"/>
      <c r="R50" s="35"/>
      <c r="S50" s="35"/>
      <c r="T50" s="36"/>
      <c r="U50" s="37"/>
      <c r="V50" s="3"/>
      <c r="W50" s="34"/>
      <c r="X50" s="34"/>
      <c r="Y50" s="34"/>
      <c r="Z50" s="35"/>
      <c r="AA50" s="35"/>
      <c r="AB50" s="35"/>
      <c r="AC50" s="35"/>
      <c r="AD50" s="35"/>
      <c r="AE50" s="36"/>
      <c r="AF50" s="37"/>
    </row>
    <row r="51" ht="12.75" customHeight="1">
      <c r="A51" s="32"/>
      <c r="B51" s="65"/>
      <c r="C51" s="66"/>
      <c r="D51" s="66"/>
      <c r="E51" s="67"/>
      <c r="F51" s="67"/>
      <c r="G51" s="67"/>
      <c r="H51" s="67"/>
      <c r="I51" s="67"/>
      <c r="J51" s="68"/>
      <c r="K51" s="69"/>
      <c r="L51" s="7"/>
      <c r="M51" s="66"/>
      <c r="N51" s="66"/>
      <c r="O51" s="67"/>
      <c r="P51" s="67"/>
      <c r="Q51" s="67"/>
      <c r="R51" s="67"/>
      <c r="S51" s="67"/>
      <c r="T51" s="68"/>
      <c r="U51" s="69"/>
      <c r="V51" s="33"/>
      <c r="W51" s="66"/>
      <c r="X51" s="66"/>
      <c r="Y51" s="66"/>
      <c r="Z51" s="67"/>
      <c r="AA51" s="67"/>
      <c r="AB51" s="67"/>
      <c r="AC51" s="67"/>
      <c r="AD51" s="67"/>
      <c r="AE51" s="68"/>
      <c r="AF51" s="69"/>
      <c r="AG51" s="8"/>
    </row>
    <row r="52" ht="12.75" customHeight="1">
      <c r="A52" s="32"/>
      <c r="B52" s="70"/>
      <c r="C52" s="34">
        <f>MONTH('日付'!$D$2)</f>
        <v>4</v>
      </c>
      <c r="E52" s="35" t="str">
        <f>IF(DAY('日付'!$D$2-WEEKDAY('日付'!$D$2,2)+1)&lt;=7,DAY('日付'!$D$2-WEEKDAY('日付'!$D$2,2)+1),"")</f>
        <v/>
      </c>
      <c r="F52" s="35" t="str">
        <f>IF(DAY('日付'!$D$2-WEEKDAY('日付'!$D$2,2)+2)&lt;=7,DAY('日付'!$D$2-WEEKDAY('日付'!$D$2,2)+2),"")</f>
        <v/>
      </c>
      <c r="G52" s="35" t="str">
        <f>IF(DAY('日付'!$D$2-WEEKDAY('日付'!$D$2,2)+3)&lt;=7,DAY('日付'!$D$2-WEEKDAY('日付'!$D$2,2)+3),"")</f>
        <v/>
      </c>
      <c r="H52" s="35">
        <f>IF(DAY('日付'!$D$2-WEEKDAY('日付'!$D$2,2)+4)&lt;=7,DAY('日付'!$D$2-WEEKDAY('日付'!$D$2,2)+4),"")</f>
        <v>1</v>
      </c>
      <c r="I52" s="35">
        <f>IF(DAY('日付'!$D$2-WEEKDAY('日付'!$D$2,2)+5)&lt;=7,DAY('日付'!$D$2-WEEKDAY('日付'!$D$2,2)+5),"")</f>
        <v>2</v>
      </c>
      <c r="J52" s="36">
        <f>IF(DAY('日付'!$D$2-WEEKDAY('日付'!$D$2,2)+6)&lt;=7,DAY('日付'!$D$2-WEEKDAY('日付'!$D$2,2)+6),"")</f>
        <v>3</v>
      </c>
      <c r="K52" s="37">
        <f>IF(DAY('日付'!$D$2-WEEKDAY('日付'!$D$2,2)+7)&lt;=7,DAY('日付'!$D$2-WEEKDAY('日付'!$D$2,2)+7),"")</f>
        <v>4</v>
      </c>
      <c r="M52" s="34">
        <f>MONTH('日付'!$E$2)</f>
        <v>5</v>
      </c>
      <c r="O52" s="35" t="str">
        <f>IF(DAY('日付'!$E$2-WEEKDAY('日付'!$E$2,2)+1)&lt;=7,DAY('日付'!$E$2-WEEKDAY('日付'!$E$2,2)+1),"")</f>
        <v/>
      </c>
      <c r="P52" s="35" t="str">
        <f>IF(DAY('日付'!$E$2-WEEKDAY('日付'!$E$2,2)+2)&lt;=7,DAY('日付'!$E$2-WEEKDAY('日付'!$E$2,2)+2),"")</f>
        <v/>
      </c>
      <c r="Q52" s="35" t="str">
        <f>IF(DAY('日付'!$E$2-WEEKDAY('日付'!$E$2,2)+3)&lt;=7,DAY('日付'!$E$2-WEEKDAY('日付'!$E$2,2)+3),"")</f>
        <v/>
      </c>
      <c r="R52" s="35" t="str">
        <f>IF(DAY('日付'!$E$2-WEEKDAY('日付'!$E$2,2)+4)&lt;=7,DAY('日付'!$E$2-WEEKDAY('日付'!$E$2,2)+4),"")</f>
        <v/>
      </c>
      <c r="S52" s="35" t="str">
        <f>IF(DAY('日付'!$E$2-WEEKDAY('日付'!$E$2,2)+5)&lt;=7,DAY('日付'!$E$2-WEEKDAY('日付'!$E$2,2)+5),"")</f>
        <v/>
      </c>
      <c r="T52" s="36">
        <f>IF(DAY('日付'!$E$2-WEEKDAY('日付'!$E$2,2)+6)&lt;=7,DAY('日付'!$E$2-WEEKDAY('日付'!$E$2,2)+6),"")</f>
        <v>1</v>
      </c>
      <c r="U52" s="37">
        <f>IF(DAY('日付'!$E$2-WEEKDAY('日付'!$E$2,2)+7)&lt;=7,DAY('日付'!$E$2-WEEKDAY('日付'!$E$2,2)+7),"")</f>
        <v>2</v>
      </c>
      <c r="V52" s="3"/>
      <c r="W52" s="34">
        <f>MONTH('日付'!$F$2)</f>
        <v>6</v>
      </c>
      <c r="Y52" s="35" t="str">
        <f>IF(DAY('日付'!$F$2-WEEKDAY('日付'!$F$2,2)+1)&lt;=7,DAY('日付'!$F$2-WEEKDAY('日付'!$F$2,2)+1),"")</f>
        <v/>
      </c>
      <c r="Z52" s="35">
        <f>IF(DAY('日付'!$F$2-WEEKDAY('日付'!$F$2,2)+2)&lt;=7,DAY('日付'!$F$2-WEEKDAY('日付'!$F$2,2)+2),"")</f>
        <v>1</v>
      </c>
      <c r="AA52" s="35">
        <f>IF(DAY('日付'!$F$2-WEEKDAY('日付'!$F$2,2)+3)&lt;=7,DAY('日付'!$F$2-WEEKDAY('日付'!$F$2,2)+3),"")</f>
        <v>2</v>
      </c>
      <c r="AB52" s="35">
        <f>IF(DAY('日付'!$F$2-WEEKDAY('日付'!$F$2,2)+4)&lt;=7,DAY('日付'!$F$2-WEEKDAY('日付'!$F$2,2)+4),"")</f>
        <v>3</v>
      </c>
      <c r="AC52" s="35">
        <f>IF(DAY('日付'!$F$2-WEEKDAY('日付'!$F$2,2)+5)&lt;=7,DAY('日付'!$F$2-WEEKDAY('日付'!$F$2,2)+5),"")</f>
        <v>4</v>
      </c>
      <c r="AD52" s="36">
        <f>IF(DAY('日付'!$F$2-WEEKDAY('日付'!$F$2,2)+6)&lt;=7,DAY('日付'!$F$2-WEEKDAY('日付'!$F$2,2)+6),"")</f>
        <v>5</v>
      </c>
      <c r="AE52" s="37">
        <f>IF(DAY('日付'!$F$2-WEEKDAY('日付'!$F$2,2)+7)&lt;=7,DAY('日付'!$F$2-WEEKDAY('日付'!$F$2,2)+7),"")</f>
        <v>6</v>
      </c>
      <c r="AG52" s="10"/>
    </row>
    <row r="53" ht="12.75" customHeight="1">
      <c r="A53" s="47"/>
      <c r="B53" s="71"/>
      <c r="E53" s="35">
        <f>DAY('日付'!$D$2-WEEKDAY('日付'!$D$2,2)+8)</f>
        <v>5</v>
      </c>
      <c r="F53" s="35">
        <f>DAY('日付'!$D$2-WEEKDAY('日付'!$D$2,2)+9)</f>
        <v>6</v>
      </c>
      <c r="G53" s="35">
        <f>DAY('日付'!$D$2-WEEKDAY('日付'!$D$2,2)+10)</f>
        <v>7</v>
      </c>
      <c r="H53" s="35">
        <f>DAY('日付'!$D$2-WEEKDAY('日付'!$D$2,2)+11)</f>
        <v>8</v>
      </c>
      <c r="I53" s="35">
        <f>DAY('日付'!$D$2-WEEKDAY('日付'!$D$2,2)+12)</f>
        <v>9</v>
      </c>
      <c r="J53" s="36">
        <f>DAY('日付'!$D$2-WEEKDAY('日付'!$D$2,2)+13)</f>
        <v>10</v>
      </c>
      <c r="K53" s="37">
        <f>DAY('日付'!$D$2-WEEKDAY('日付'!$D$2,2)+14)</f>
        <v>11</v>
      </c>
      <c r="L53" s="3"/>
      <c r="O53" s="35">
        <f>DAY('日付'!$E$2-WEEKDAY('日付'!$E$2,2)+8)</f>
        <v>3</v>
      </c>
      <c r="P53" s="35">
        <f>DAY('日付'!$E$2-WEEKDAY('日付'!$E$2,2)+9)</f>
        <v>4</v>
      </c>
      <c r="Q53" s="35">
        <f>DAY('日付'!$E$2-WEEKDAY('日付'!$E$2,2)+10)</f>
        <v>5</v>
      </c>
      <c r="R53" s="35">
        <f>DAY('日付'!$E$2-WEEKDAY('日付'!$E$2,2)+11)</f>
        <v>6</v>
      </c>
      <c r="S53" s="35">
        <f>DAY('日付'!$E$2-WEEKDAY('日付'!$E$2,2)+12)</f>
        <v>7</v>
      </c>
      <c r="T53" s="36">
        <f>DAY('日付'!$E$2-WEEKDAY('日付'!$E$2,2)+13)</f>
        <v>8</v>
      </c>
      <c r="U53" s="37">
        <f>DAY('日付'!$E$2-WEEKDAY('日付'!$E$2,2)+14)</f>
        <v>9</v>
      </c>
      <c r="V53" s="3"/>
      <c r="Y53" s="35">
        <f>DAY('日付'!$F$2-WEEKDAY('日付'!$F$2,2)+8)</f>
        <v>7</v>
      </c>
      <c r="Z53" s="35">
        <f>DAY('日付'!$F$2-WEEKDAY('日付'!$F$2,2)+9)</f>
        <v>8</v>
      </c>
      <c r="AA53" s="35">
        <f>DAY('日付'!$F$2-WEEKDAY('日付'!$F$2,2)+10)</f>
        <v>9</v>
      </c>
      <c r="AB53" s="35">
        <f>DAY('日付'!$F$2-WEEKDAY('日付'!$F$2,2)+11)</f>
        <v>10</v>
      </c>
      <c r="AC53" s="35">
        <f>DAY('日付'!$F$2-WEEKDAY('日付'!$F$2,2)+12)</f>
        <v>11</v>
      </c>
      <c r="AD53" s="36">
        <f>DAY('日付'!$F$2-WEEKDAY('日付'!$F$2,2)+13)</f>
        <v>12</v>
      </c>
      <c r="AE53" s="37">
        <f>DAY('日付'!$F$2-WEEKDAY('日付'!$F$2,2)+14)</f>
        <v>13</v>
      </c>
      <c r="AG53" s="10"/>
    </row>
    <row r="54" ht="12.75" customHeight="1">
      <c r="A54" s="47"/>
      <c r="B54" s="71"/>
      <c r="C54" s="3"/>
      <c r="D54" s="3"/>
      <c r="E54" s="35">
        <f>DAY('日付'!$D$2-WEEKDAY('日付'!$D$2,2)+15)</f>
        <v>12</v>
      </c>
      <c r="F54" s="35">
        <f>DAY('日付'!$D$2-WEEKDAY('日付'!$D$2,2)+16)</f>
        <v>13</v>
      </c>
      <c r="G54" s="35">
        <f>DAY('日付'!$D$2-WEEKDAY('日付'!$D$2,2)+17)</f>
        <v>14</v>
      </c>
      <c r="H54" s="35">
        <f>DAY('日付'!$D$2-WEEKDAY('日付'!$D$2,2)+18)</f>
        <v>15</v>
      </c>
      <c r="I54" s="35">
        <f>DAY('日付'!$D$2-WEEKDAY('日付'!$D$2,2)+19)</f>
        <v>16</v>
      </c>
      <c r="J54" s="36">
        <f>DAY('日付'!$D$2-WEEKDAY('日付'!$D$2,2)+20)</f>
        <v>17</v>
      </c>
      <c r="K54" s="37">
        <f>DAY('日付'!$D$2-WEEKDAY('日付'!$D$2,2)+21)</f>
        <v>18</v>
      </c>
      <c r="L54" s="3"/>
      <c r="M54" s="3"/>
      <c r="N54" s="3"/>
      <c r="O54" s="35">
        <f>DAY('日付'!$E$2-WEEKDAY('日付'!$E$2,2)+15)</f>
        <v>10</v>
      </c>
      <c r="P54" s="35">
        <f>DAY('日付'!$E$2-WEEKDAY('日付'!$E$2,2)+16)</f>
        <v>11</v>
      </c>
      <c r="Q54" s="35">
        <f>DAY('日付'!$E$2-WEEKDAY('日付'!$E$2,2)+17)</f>
        <v>12</v>
      </c>
      <c r="R54" s="35">
        <f>DAY('日付'!$E$2-WEEKDAY('日付'!$E$2,2)+18)</f>
        <v>13</v>
      </c>
      <c r="S54" s="35">
        <f>DAY('日付'!$E$2-WEEKDAY('日付'!$E$2,2)+19)</f>
        <v>14</v>
      </c>
      <c r="T54" s="36">
        <f>DAY('日付'!$E$2-WEEKDAY('日付'!$E$2,2)+20)</f>
        <v>15</v>
      </c>
      <c r="U54" s="37">
        <f>DAY('日付'!$E$2-WEEKDAY('日付'!$E$2,2)+21)</f>
        <v>16</v>
      </c>
      <c r="V54" s="3"/>
      <c r="W54" s="3"/>
      <c r="X54" s="3"/>
      <c r="Y54" s="35">
        <f>DAY('日付'!$F$2-WEEKDAY('日付'!$F$2,2)+15)</f>
        <v>14</v>
      </c>
      <c r="Z54" s="35">
        <f>DAY('日付'!$F$2-WEEKDAY('日付'!$F$2,2)+16)</f>
        <v>15</v>
      </c>
      <c r="AA54" s="35">
        <f>DAY('日付'!$F$2-WEEKDAY('日付'!$F$2,2)+17)</f>
        <v>16</v>
      </c>
      <c r="AB54" s="35">
        <f>DAY('日付'!$F$2-WEEKDAY('日付'!$F$2,2)+18)</f>
        <v>17</v>
      </c>
      <c r="AC54" s="35">
        <f>DAY('日付'!$F$2-WEEKDAY('日付'!$F$2,2)+19)</f>
        <v>18</v>
      </c>
      <c r="AD54" s="36">
        <f>DAY('日付'!$F$2-WEEKDAY('日付'!$F$2,2)+20)</f>
        <v>19</v>
      </c>
      <c r="AE54" s="37">
        <f>DAY('日付'!$F$2-WEEKDAY('日付'!$F$2,2)+21)</f>
        <v>20</v>
      </c>
      <c r="AG54" s="10"/>
    </row>
    <row r="55" ht="12.75" customHeight="1">
      <c r="A55" s="47"/>
      <c r="B55" s="71"/>
      <c r="C55" s="3"/>
      <c r="D55" s="3"/>
      <c r="E55" s="35">
        <f>DAY('日付'!$D$2-WEEKDAY('日付'!$D$2,2)+22)</f>
        <v>19</v>
      </c>
      <c r="F55" s="35">
        <f>DAY('日付'!$D$2-WEEKDAY('日付'!$D$2,2)+23)</f>
        <v>20</v>
      </c>
      <c r="G55" s="35">
        <f>DAY('日付'!$D$2-WEEKDAY('日付'!$D$2,2)+24)</f>
        <v>21</v>
      </c>
      <c r="H55" s="35">
        <f>DAY('日付'!$D$2-WEEKDAY('日付'!$D$2,2)+25)</f>
        <v>22</v>
      </c>
      <c r="I55" s="35">
        <f>DAY('日付'!$D$2-WEEKDAY('日付'!$D$2,2)+26)</f>
        <v>23</v>
      </c>
      <c r="J55" s="36">
        <f>DAY('日付'!$D$2-WEEKDAY('日付'!$D$2,2)+27)</f>
        <v>24</v>
      </c>
      <c r="K55" s="37">
        <f>DAY('日付'!$D$2-WEEKDAY('日付'!$D$2,2)+28)</f>
        <v>25</v>
      </c>
      <c r="L55" s="3"/>
      <c r="M55" s="3"/>
      <c r="N55" s="3"/>
      <c r="O55" s="35">
        <f>DAY('日付'!$E$2-WEEKDAY('日付'!$E$2,2)+22)</f>
        <v>17</v>
      </c>
      <c r="P55" s="35">
        <f>DAY('日付'!$E$2-WEEKDAY('日付'!$E$2,2)+23)</f>
        <v>18</v>
      </c>
      <c r="Q55" s="35">
        <f>DAY('日付'!$E$2-WEEKDAY('日付'!$E$2,2)+24)</f>
        <v>19</v>
      </c>
      <c r="R55" s="35">
        <f>DAY('日付'!$E$2-WEEKDAY('日付'!$E$2,2)+25)</f>
        <v>20</v>
      </c>
      <c r="S55" s="35">
        <f>DAY('日付'!$E$2-WEEKDAY('日付'!$E$2,2)+26)</f>
        <v>21</v>
      </c>
      <c r="T55" s="36">
        <f>DAY('日付'!$E$2-WEEKDAY('日付'!$E$2,2)+27)</f>
        <v>22</v>
      </c>
      <c r="U55" s="37">
        <f>DAY('日付'!$E$2-WEEKDAY('日付'!$E$2,2)+28)</f>
        <v>23</v>
      </c>
      <c r="V55" s="3"/>
      <c r="W55" s="3"/>
      <c r="X55" s="3"/>
      <c r="Y55" s="35">
        <f>DAY('日付'!$F$2-WEEKDAY('日付'!$F$2,2)+22)</f>
        <v>21</v>
      </c>
      <c r="Z55" s="35">
        <f>DAY('日付'!$F$2-WEEKDAY('日付'!$F$2,2)+23)</f>
        <v>22</v>
      </c>
      <c r="AA55" s="35">
        <f>DAY('日付'!$F$2-WEEKDAY('日付'!$F$2,2)+24)</f>
        <v>23</v>
      </c>
      <c r="AB55" s="35">
        <f>DAY('日付'!$F$2-WEEKDAY('日付'!$F$2,2)+25)</f>
        <v>24</v>
      </c>
      <c r="AC55" s="35">
        <f>DAY('日付'!$F$2-WEEKDAY('日付'!$F$2,2)+26)</f>
        <v>25</v>
      </c>
      <c r="AD55" s="36">
        <f>DAY('日付'!$F$2-WEEKDAY('日付'!$F$2,2)+27)</f>
        <v>26</v>
      </c>
      <c r="AE55" s="37">
        <f>DAY('日付'!$F$2-WEEKDAY('日付'!$F$2,2)+28)</f>
        <v>27</v>
      </c>
      <c r="AG55" s="10"/>
    </row>
    <row r="56" ht="12.75" customHeight="1">
      <c r="A56" s="47"/>
      <c r="B56" s="71"/>
      <c r="C56" s="3"/>
      <c r="D56" s="3"/>
      <c r="E56" s="35">
        <f>IF(DAY('日付'!$D$2-WEEKDAY('日付'!$D$2,2)+29)&gt;7,DAY('日付'!$D$2-WEEKDAY('日付'!$D$2,2)+29),"")</f>
        <v>26</v>
      </c>
      <c r="F56" s="35">
        <f>IF(DAY('日付'!$D$2-WEEKDAY('日付'!$D$2,2)+30)&gt;7,DAY('日付'!$D$2-WEEKDAY('日付'!$D$2,2)+30),"")</f>
        <v>27</v>
      </c>
      <c r="G56" s="35">
        <f>IF(DAY('日付'!$D$2-WEEKDAY('日付'!$D$2,2)+31)&gt;7,DAY('日付'!$D$2-WEEKDAY('日付'!$D$2,2)+31),"")</f>
        <v>28</v>
      </c>
      <c r="H56" s="35">
        <f>IF(DAY('日付'!$D$2-WEEKDAY('日付'!$D$2,2)+32)&gt;7,DAY('日付'!$D$2-WEEKDAY('日付'!$D$2,2)+32),"")</f>
        <v>29</v>
      </c>
      <c r="I56" s="35">
        <f>IF(DAY('日付'!$D$2-WEEKDAY('日付'!$D$2,2)+33)&gt;7,DAY('日付'!$D$2-WEEKDAY('日付'!$D$2,2)+33),"")</f>
        <v>30</v>
      </c>
      <c r="J56" s="36" t="str">
        <f>IF(DAY('日付'!$D$2-WEEKDAY('日付'!$D$2,2)+34)&gt;7,DAY('日付'!$D$2-WEEKDAY('日付'!$D$2,2)+34),"")</f>
        <v/>
      </c>
      <c r="K56" s="37" t="str">
        <f>IF(DAY('日付'!$D$2-WEEKDAY('日付'!$D$2,2)+35)&gt;7,DAY('日付'!$D$2-WEEKDAY('日付'!$D$2,2)+35),"")</f>
        <v/>
      </c>
      <c r="L56" s="3"/>
      <c r="M56" s="3"/>
      <c r="N56" s="3"/>
      <c r="O56" s="35">
        <f>IF(DAY('日付'!$E$2-WEEKDAY('日付'!$E$2,2)+29)&gt;7,DAY('日付'!$E$2-WEEKDAY('日付'!$E$2,2)+29),"")</f>
        <v>24</v>
      </c>
      <c r="P56" s="35">
        <f>IF(DAY('日付'!$E$2-WEEKDAY('日付'!$E$2,2)+30)&gt;7,DAY('日付'!$E$2-WEEKDAY('日付'!$E$2,2)+30),"")</f>
        <v>25</v>
      </c>
      <c r="Q56" s="35">
        <f>IF(DAY('日付'!$E$2-WEEKDAY('日付'!$E$2,2)+31)&gt;7,DAY('日付'!$E$2-WEEKDAY('日付'!$E$2,2)+31),"")</f>
        <v>26</v>
      </c>
      <c r="R56" s="35">
        <f>IF(DAY('日付'!$E$2-WEEKDAY('日付'!$E$2,2)+32)&gt;7,DAY('日付'!$E$2-WEEKDAY('日付'!$E$2,2)+32),"")</f>
        <v>27</v>
      </c>
      <c r="S56" s="35">
        <f>IF(DAY('日付'!$E$2-WEEKDAY('日付'!$E$2,2)+33)&gt;7,DAY('日付'!$E$2-WEEKDAY('日付'!$E$2,2)+33),"")</f>
        <v>28</v>
      </c>
      <c r="T56" s="36">
        <f>IF(DAY('日付'!$E$2-WEEKDAY('日付'!$E$2,2)+34)&gt;7,DAY('日付'!$E$2-WEEKDAY('日付'!$E$2,2)+34),"")</f>
        <v>29</v>
      </c>
      <c r="U56" s="37">
        <f>IF(DAY('日付'!$E$2-WEEKDAY('日付'!$E$2,2)+35)&gt;7,DAY('日付'!$E$2-WEEKDAY('日付'!$E$2,2)+35),"")</f>
        <v>30</v>
      </c>
      <c r="V56" s="3"/>
      <c r="W56" s="3"/>
      <c r="X56" s="3"/>
      <c r="Y56" s="35">
        <f>IF(DAY('日付'!$F$2-WEEKDAY('日付'!$F$2,2)+29)&gt;7,DAY('日付'!$F$2-WEEKDAY('日付'!$F$2,2)+29),"")</f>
        <v>28</v>
      </c>
      <c r="Z56" s="35">
        <f>IF(DAY('日付'!$F$2-WEEKDAY('日付'!$F$2,2)+30)&gt;7,DAY('日付'!$F$2-WEEKDAY('日付'!$F$2,2)+30),"")</f>
        <v>29</v>
      </c>
      <c r="AA56" s="35">
        <f>IF(DAY('日付'!$F$2-WEEKDAY('日付'!$F$2,2)+31)&gt;7,DAY('日付'!$F$2-WEEKDAY('日付'!$F$2,2)+31),"")</f>
        <v>30</v>
      </c>
      <c r="AB56" s="35" t="str">
        <f>IF(DAY('日付'!$F$2-WEEKDAY('日付'!$F$2,2)+32)&gt;7,DAY('日付'!$F$2-WEEKDAY('日付'!$F$2,2)+32),"")</f>
        <v/>
      </c>
      <c r="AC56" s="35" t="str">
        <f>IF(DAY('日付'!$F$2-WEEKDAY('日付'!$F$2,2)+33)&gt;7,DAY('日付'!$F$2-WEEKDAY('日付'!$F$2,2)+33),"")</f>
        <v/>
      </c>
      <c r="AD56" s="36" t="str">
        <f>IF(DAY('日付'!$F$2-WEEKDAY('日付'!$F$2,2)+34)&gt;7,DAY('日付'!$F$2-WEEKDAY('日付'!$F$2,2)+34),"")</f>
        <v/>
      </c>
      <c r="AE56" s="72" t="str">
        <f>IF(DAY('日付'!$F$2-WEEKDAY('日付'!$F$2,2)+35)&gt;7,DAY('日付'!$F$2-WEEKDAY('日付'!$F$2,2)+35),"")</f>
        <v/>
      </c>
      <c r="AG56" s="10"/>
    </row>
    <row r="57" ht="12.75" customHeight="1">
      <c r="A57" s="47"/>
      <c r="B57" s="139"/>
      <c r="C57" s="140"/>
      <c r="D57" s="14"/>
      <c r="E57" s="123" t="str">
        <f>IF(DAY('日付'!$D$2-WEEKDAY('日付'!$D$2,2)+36)&gt;14,DAY('日付'!$D$2-WEEKDAY('日付'!$D$2,2)+36),"")</f>
        <v/>
      </c>
      <c r="F57" s="123" t="str">
        <f>IF(DAY('日付'!$D$2-WEEKDAY('日付'!$D$2,2)+37)&gt;14,DAY('日付'!$D$2-WEEKDAY('日付'!$D$2,2)+37),"")</f>
        <v/>
      </c>
      <c r="G57" s="123" t="str">
        <f>IF(DAY('日付'!$D$2-WEEKDAY('日付'!$D$2,2)+38)&gt;14,DAY('日付'!$D$2-WEEKDAY('日付'!$D$2,2)+38),"")</f>
        <v/>
      </c>
      <c r="H57" s="123" t="str">
        <f>IF(DAY('日付'!$D$2-WEEKDAY('日付'!$D$2,2)+39)&gt;14,DAY('日付'!$D$2-WEEKDAY('日付'!$D$2,2)+39),"")</f>
        <v/>
      </c>
      <c r="I57" s="123" t="str">
        <f>IF(DAY('日付'!$D$2-WEEKDAY('日付'!$D$2,2)+40)&gt;14,DAY('日付'!$D$2-WEEKDAY('日付'!$D$2,2)+40),"")</f>
        <v/>
      </c>
      <c r="J57" s="124" t="str">
        <f>IF(DAY('日付'!$D$2-WEEKDAY('日付'!$D$2,2)+41)&gt;14,DAY('日付'!$D$2-WEEKDAY('日付'!$D$2,2)+41),"")</f>
        <v/>
      </c>
      <c r="K57" s="125" t="str">
        <f>IF(DAY('日付'!$D$2-WEEKDAY('日付'!$D$2,2)+42)&gt;14,DAY('日付'!$D$2-WEEKDAY('日付'!$D$2,2)+42),"")</f>
        <v/>
      </c>
      <c r="L57" s="14"/>
      <c r="M57" s="14"/>
      <c r="N57" s="14"/>
      <c r="O57" s="123">
        <f>IF(DAY('日付'!$E$2-WEEKDAY('日付'!$E$2,2)+36)&gt;14,DAY('日付'!$E$2-WEEKDAY('日付'!$E$2,2)+36),"")</f>
        <v>31</v>
      </c>
      <c r="P57" s="123" t="str">
        <f>IF(DAY('日付'!$E$2-WEEKDAY('日付'!$E$2,2)+37)&gt;14,DAY('日付'!$E$2-WEEKDAY('日付'!$E$2,2)+37),"")</f>
        <v/>
      </c>
      <c r="Q57" s="123" t="str">
        <f>IF(DAY('日付'!$E$2-WEEKDAY('日付'!$E$2,2)+38)&gt;14,DAY('日付'!$E$2-WEEKDAY('日付'!$E$2,2)+38),"")</f>
        <v/>
      </c>
      <c r="R57" s="123" t="str">
        <f>IF(DAY('日付'!$E$2-WEEKDAY('日付'!$E$2,2)+39)&gt;14,DAY('日付'!$E$2-WEEKDAY('日付'!$E$2,2)+39),"")</f>
        <v/>
      </c>
      <c r="S57" s="123" t="str">
        <f>IF(DAY('日付'!$E$2-WEEKDAY('日付'!$E$2,2)+40)&gt;14,DAY('日付'!$E$2-WEEKDAY('日付'!$E$2,2)+40),"")</f>
        <v/>
      </c>
      <c r="T57" s="124" t="str">
        <f>IF(DAY('日付'!$E$2-WEEKDAY('日付'!$E$2,2)+41)&gt;14,DAY('日付'!$E$2-WEEKDAY('日付'!$E$2,2)+41),"")</f>
        <v/>
      </c>
      <c r="U57" s="125" t="str">
        <f>IF(DAY('日付'!$E$2-WEEKDAY('日付'!$E$2,2)+42)&gt;14,DAY('日付'!$E$2-WEEKDAY('日付'!$E$2,2)+42),"")</f>
        <v/>
      </c>
      <c r="V57" s="14"/>
      <c r="W57" s="14"/>
      <c r="X57" s="14"/>
      <c r="Y57" s="123" t="str">
        <f>IF(DAY('日付'!$F$2-WEEKDAY('日付'!$F$2,2)+36)&gt;14,DAY('日付'!$F$2-WEEKDAY('日付'!$F$2,2)+36),"")</f>
        <v/>
      </c>
      <c r="Z57" s="123" t="str">
        <f>IF(DAY('日付'!$F$2-WEEKDAY('日付'!$F$2,2)+37)&gt;14,DAY('日付'!$F$2-WEEKDAY('日付'!$F$2,2)+37),"")</f>
        <v/>
      </c>
      <c r="AA57" s="123" t="str">
        <f>IF(DAY('日付'!$F$2-WEEKDAY('日付'!$F$2,2)+38)&gt;14,DAY('日付'!$F$2-WEEKDAY('日付'!$F$2,2)+38),"")</f>
        <v/>
      </c>
      <c r="AB57" s="123" t="str">
        <f>IF(DAY('日付'!$F$2-WEEKDAY('日付'!$F$2,2)+39)&gt;14,DAY('日付'!$F$2-WEEKDAY('日付'!$F$2,2)+39),"")</f>
        <v/>
      </c>
      <c r="AC57" s="123" t="str">
        <f>IF(DAY('日付'!$F$2-WEEKDAY('日付'!$F$2,2)+40)&gt;14,DAY('日付'!$F$2-WEEKDAY('日付'!$F$2,2)+40),"")</f>
        <v/>
      </c>
      <c r="AD57" s="124" t="str">
        <f>IF(DAY('日付'!$F$2-WEEKDAY('日付'!$F$2,2)+41)&gt;14,DAY('日付'!$F$2-WEEKDAY('日付'!$F$2,2)+41),"")</f>
        <v/>
      </c>
      <c r="AE57" s="126" t="str">
        <f>IF(DAY('日付'!$F$2-WEEKDAY('日付'!$F$2,2)+42)&gt;14,DAY('日付'!$F$2-WEEKDAY('日付'!$F$2,2)+42),"")</f>
        <v/>
      </c>
      <c r="AF57" s="12"/>
      <c r="AG57" s="13"/>
    </row>
    <row r="58" ht="12.75" customHeight="1">
      <c r="A58" s="47"/>
      <c r="B58" s="73">
        <f>MONTH('日付'!A1+(7-WEEKDAY('日付'!A1,2)+1))</f>
        <v>5</v>
      </c>
      <c r="C58" s="40"/>
      <c r="D58" s="74" t="s">
        <v>6</v>
      </c>
      <c r="E58" s="6" t="s">
        <v>30</v>
      </c>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8"/>
    </row>
    <row r="59" ht="12.75" customHeight="1">
      <c r="A59" s="47"/>
      <c r="B59" s="44"/>
      <c r="D59" s="10"/>
      <c r="E59" s="9"/>
      <c r="F59" s="5"/>
      <c r="G59" s="5"/>
      <c r="H59" s="5"/>
      <c r="I59" s="5"/>
      <c r="J59" s="5"/>
      <c r="K59" s="5"/>
      <c r="L59" s="5"/>
      <c r="M59" s="5"/>
      <c r="N59" s="5"/>
      <c r="O59" s="5"/>
      <c r="P59" s="5"/>
      <c r="Q59" s="5"/>
      <c r="R59" s="5"/>
      <c r="S59" s="5"/>
      <c r="T59" s="5"/>
      <c r="U59" s="5"/>
      <c r="V59" s="5"/>
      <c r="W59" s="5"/>
      <c r="X59" s="5"/>
      <c r="Y59" s="5"/>
      <c r="Z59" s="5"/>
      <c r="AA59" s="5"/>
      <c r="AB59" s="3"/>
      <c r="AC59" s="5"/>
      <c r="AD59" s="5"/>
      <c r="AE59" s="5"/>
      <c r="AF59" s="5"/>
      <c r="AG59" s="10"/>
    </row>
    <row r="60" ht="12.75" customHeight="1">
      <c r="B60" s="9"/>
      <c r="C60" s="5"/>
      <c r="D60" s="10"/>
      <c r="E60" s="9"/>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10"/>
    </row>
    <row r="61" ht="12.75" customHeight="1">
      <c r="A61" s="75"/>
      <c r="B61" s="76">
        <f>DAY('日付'!A1+(7-WEEKDAY('日付'!A1,2)+1))</f>
        <v>17</v>
      </c>
      <c r="D61" s="51"/>
      <c r="E61" s="9"/>
      <c r="F61" s="5"/>
      <c r="G61" s="5"/>
      <c r="H61" s="5"/>
      <c r="I61" s="5"/>
      <c r="J61" s="5"/>
      <c r="K61" s="5"/>
      <c r="L61" s="5"/>
      <c r="M61" s="5"/>
      <c r="N61" s="5"/>
      <c r="O61" s="5"/>
      <c r="P61" s="5"/>
      <c r="Q61" s="5"/>
      <c r="R61" s="5"/>
      <c r="S61" s="5"/>
      <c r="T61" s="5"/>
      <c r="U61" s="5"/>
      <c r="V61" s="5"/>
      <c r="W61" s="5"/>
      <c r="X61" s="5"/>
      <c r="Y61" s="5"/>
      <c r="Z61" s="5"/>
      <c r="AA61" s="5"/>
      <c r="AB61" s="3"/>
      <c r="AC61" s="5"/>
      <c r="AD61" s="5"/>
      <c r="AE61" s="5"/>
      <c r="AF61" s="5"/>
      <c r="AG61" s="10"/>
    </row>
    <row r="62" ht="12.75" customHeight="1">
      <c r="A62" s="75"/>
      <c r="B62" s="44"/>
      <c r="D62" s="51"/>
      <c r="E62" s="9"/>
      <c r="F62" s="5"/>
      <c r="G62" s="5"/>
      <c r="H62" s="5"/>
      <c r="I62" s="5"/>
      <c r="J62" s="5"/>
      <c r="K62" s="5"/>
      <c r="L62" s="5"/>
      <c r="M62" s="5"/>
      <c r="N62" s="5"/>
      <c r="O62" s="5"/>
      <c r="P62" s="5"/>
      <c r="Q62" s="5"/>
      <c r="R62" s="5"/>
      <c r="S62" s="5"/>
      <c r="T62" s="5"/>
      <c r="U62" s="5"/>
      <c r="V62" s="5"/>
      <c r="W62" s="5"/>
      <c r="X62" s="5"/>
      <c r="Y62" s="5"/>
      <c r="Z62" s="5"/>
      <c r="AA62" s="5"/>
      <c r="AB62" s="14" t="s">
        <v>29</v>
      </c>
      <c r="AC62" s="12"/>
      <c r="AD62" s="12"/>
      <c r="AE62" s="12"/>
      <c r="AF62" s="12"/>
      <c r="AG62" s="10"/>
    </row>
    <row r="63" ht="12.75" customHeight="1">
      <c r="A63" s="75"/>
      <c r="B63" s="52"/>
      <c r="C63" s="53"/>
      <c r="D63" s="54"/>
      <c r="E63" s="11"/>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79" t="str">
        <f>IFERROR(VLOOKUP('日付'!A1+(7-WEEKDAY('日付'!A1,2)+1),'祝日一覧'!A:B,2,false),"")</f>
        <v/>
      </c>
      <c r="AH63" s="78"/>
    </row>
    <row r="64" ht="12.75" customHeight="1">
      <c r="A64" s="47"/>
      <c r="B64" s="73">
        <f>MONTH('日付'!A1+(7-WEEKDAY('日付'!A1,2)+2))</f>
        <v>5</v>
      </c>
      <c r="C64" s="40"/>
      <c r="D64" s="74" t="s">
        <v>7</v>
      </c>
      <c r="E64" s="6" t="s">
        <v>30</v>
      </c>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8"/>
    </row>
    <row r="65" ht="12.75" customHeight="1">
      <c r="A65" s="47"/>
      <c r="B65" s="44"/>
      <c r="D65" s="10"/>
      <c r="E65" s="9"/>
      <c r="F65" s="5"/>
      <c r="G65" s="5"/>
      <c r="H65" s="5"/>
      <c r="I65" s="5"/>
      <c r="J65" s="5"/>
      <c r="K65" s="5"/>
      <c r="L65" s="5"/>
      <c r="M65" s="5"/>
      <c r="N65" s="5"/>
      <c r="O65" s="5"/>
      <c r="P65" s="5"/>
      <c r="Q65" s="5"/>
      <c r="R65" s="5"/>
      <c r="S65" s="5"/>
      <c r="T65" s="5"/>
      <c r="U65" s="5"/>
      <c r="V65" s="5"/>
      <c r="W65" s="5"/>
      <c r="X65" s="5"/>
      <c r="Y65" s="5"/>
      <c r="Z65" s="5"/>
      <c r="AA65" s="5"/>
      <c r="AB65" s="3"/>
      <c r="AC65" s="5"/>
      <c r="AD65" s="5"/>
      <c r="AE65" s="5"/>
      <c r="AF65" s="5"/>
      <c r="AG65" s="10"/>
    </row>
    <row r="66" ht="12.75" customHeight="1">
      <c r="B66" s="9"/>
      <c r="C66" s="5"/>
      <c r="D66" s="10"/>
      <c r="E66" s="9"/>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10"/>
    </row>
    <row r="67" ht="12.75" customHeight="1">
      <c r="A67" s="75"/>
      <c r="B67" s="76">
        <f>DAY('日付'!A1+(7-WEEKDAY('日付'!A1,2)+2))</f>
        <v>18</v>
      </c>
      <c r="D67" s="51"/>
      <c r="E67" s="9"/>
      <c r="F67" s="5"/>
      <c r="G67" s="5"/>
      <c r="H67" s="5"/>
      <c r="I67" s="5"/>
      <c r="J67" s="5"/>
      <c r="K67" s="5"/>
      <c r="L67" s="5"/>
      <c r="M67" s="5"/>
      <c r="N67" s="5"/>
      <c r="O67" s="5"/>
      <c r="P67" s="5"/>
      <c r="Q67" s="5"/>
      <c r="R67" s="5"/>
      <c r="S67" s="5"/>
      <c r="T67" s="5"/>
      <c r="U67" s="5"/>
      <c r="V67" s="5"/>
      <c r="W67" s="5"/>
      <c r="X67" s="5"/>
      <c r="Y67" s="5"/>
      <c r="Z67" s="5"/>
      <c r="AA67" s="5"/>
      <c r="AB67" s="3"/>
      <c r="AC67" s="5"/>
      <c r="AD67" s="5"/>
      <c r="AE67" s="5"/>
      <c r="AF67" s="5"/>
      <c r="AG67" s="10"/>
    </row>
    <row r="68" ht="12.75" customHeight="1">
      <c r="A68" s="75"/>
      <c r="B68" s="44"/>
      <c r="D68" s="51"/>
      <c r="E68" s="9"/>
      <c r="F68" s="5"/>
      <c r="G68" s="5"/>
      <c r="H68" s="5"/>
      <c r="I68" s="5"/>
      <c r="J68" s="5"/>
      <c r="K68" s="5"/>
      <c r="L68" s="5"/>
      <c r="M68" s="5"/>
      <c r="N68" s="5"/>
      <c r="O68" s="5"/>
      <c r="P68" s="5"/>
      <c r="Q68" s="5"/>
      <c r="R68" s="5"/>
      <c r="S68" s="5"/>
      <c r="T68" s="5"/>
      <c r="U68" s="5"/>
      <c r="V68" s="5"/>
      <c r="W68" s="5"/>
      <c r="X68" s="5"/>
      <c r="Y68" s="5"/>
      <c r="Z68" s="5"/>
      <c r="AA68" s="5"/>
      <c r="AB68" s="14" t="s">
        <v>29</v>
      </c>
      <c r="AC68" s="12"/>
      <c r="AD68" s="12"/>
      <c r="AE68" s="12"/>
      <c r="AF68" s="12"/>
      <c r="AG68" s="10"/>
    </row>
    <row r="69" ht="12.75" customHeight="1">
      <c r="A69" s="75"/>
      <c r="B69" s="52"/>
      <c r="C69" s="53"/>
      <c r="D69" s="54"/>
      <c r="E69" s="11"/>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79" t="str">
        <f>IFERROR(VLOOKUP('日付'!A1+(7-WEEKDAY('日付'!A1,2)+2),'祝日一覧'!A:B,2,false),"")</f>
        <v/>
      </c>
      <c r="AH69" s="78"/>
    </row>
    <row r="70" ht="12.75" customHeight="1">
      <c r="A70" s="47"/>
      <c r="B70" s="73">
        <f>MONTH('日付'!A1+(7-WEEKDAY('日付'!A1,2)+3))</f>
        <v>5</v>
      </c>
      <c r="C70" s="40"/>
      <c r="D70" s="74" t="s">
        <v>8</v>
      </c>
      <c r="E70" s="6" t="s">
        <v>30</v>
      </c>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8"/>
    </row>
    <row r="71" ht="12.75" customHeight="1">
      <c r="A71" s="47"/>
      <c r="B71" s="44"/>
      <c r="D71" s="10"/>
      <c r="E71" s="9"/>
      <c r="F71" s="5"/>
      <c r="G71" s="5"/>
      <c r="H71" s="5"/>
      <c r="I71" s="5"/>
      <c r="J71" s="5"/>
      <c r="K71" s="5"/>
      <c r="L71" s="5"/>
      <c r="M71" s="5"/>
      <c r="N71" s="5"/>
      <c r="O71" s="5"/>
      <c r="P71" s="5"/>
      <c r="Q71" s="5"/>
      <c r="R71" s="5"/>
      <c r="S71" s="5"/>
      <c r="T71" s="5"/>
      <c r="U71" s="5"/>
      <c r="V71" s="5"/>
      <c r="W71" s="5"/>
      <c r="X71" s="5"/>
      <c r="Y71" s="5"/>
      <c r="Z71" s="5"/>
      <c r="AA71" s="5"/>
      <c r="AB71" s="3"/>
      <c r="AC71" s="5"/>
      <c r="AD71" s="5"/>
      <c r="AE71" s="5"/>
      <c r="AF71" s="5"/>
      <c r="AG71" s="10"/>
    </row>
    <row r="72" ht="12.75" customHeight="1">
      <c r="B72" s="9"/>
      <c r="C72" s="5"/>
      <c r="D72" s="10"/>
      <c r="E72" s="9"/>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10"/>
    </row>
    <row r="73" ht="12.75" customHeight="1">
      <c r="A73" s="75"/>
      <c r="B73" s="76">
        <f>DAY('日付'!A1+(7-WEEKDAY('日付'!A1,2)+3))</f>
        <v>19</v>
      </c>
      <c r="D73" s="51"/>
      <c r="E73" s="9"/>
      <c r="F73" s="5"/>
      <c r="G73" s="5"/>
      <c r="H73" s="5"/>
      <c r="I73" s="5"/>
      <c r="J73" s="5"/>
      <c r="K73" s="5"/>
      <c r="L73" s="5"/>
      <c r="M73" s="5"/>
      <c r="N73" s="5"/>
      <c r="O73" s="5"/>
      <c r="P73" s="5"/>
      <c r="Q73" s="5"/>
      <c r="R73" s="5"/>
      <c r="S73" s="5"/>
      <c r="T73" s="5"/>
      <c r="U73" s="5"/>
      <c r="V73" s="5"/>
      <c r="W73" s="5"/>
      <c r="X73" s="5"/>
      <c r="Y73" s="5"/>
      <c r="Z73" s="5"/>
      <c r="AA73" s="5"/>
      <c r="AB73" s="3"/>
      <c r="AC73" s="5"/>
      <c r="AD73" s="5"/>
      <c r="AE73" s="5"/>
      <c r="AF73" s="5"/>
      <c r="AG73" s="10"/>
    </row>
    <row r="74" ht="12.75" customHeight="1">
      <c r="A74" s="75"/>
      <c r="B74" s="44"/>
      <c r="D74" s="51"/>
      <c r="E74" s="9"/>
      <c r="F74" s="5"/>
      <c r="G74" s="5"/>
      <c r="H74" s="5"/>
      <c r="I74" s="5"/>
      <c r="J74" s="5"/>
      <c r="K74" s="5"/>
      <c r="L74" s="5"/>
      <c r="M74" s="5"/>
      <c r="N74" s="5"/>
      <c r="O74" s="5"/>
      <c r="P74" s="5"/>
      <c r="Q74" s="5"/>
      <c r="R74" s="5"/>
      <c r="S74" s="5"/>
      <c r="T74" s="5"/>
      <c r="U74" s="5"/>
      <c r="V74" s="5"/>
      <c r="W74" s="5"/>
      <c r="X74" s="5"/>
      <c r="Y74" s="5"/>
      <c r="Z74" s="5"/>
      <c r="AA74" s="5"/>
      <c r="AB74" s="14" t="s">
        <v>29</v>
      </c>
      <c r="AC74" s="12"/>
      <c r="AD74" s="12"/>
      <c r="AE74" s="12"/>
      <c r="AF74" s="12"/>
      <c r="AG74" s="10"/>
    </row>
    <row r="75" ht="12.75" customHeight="1">
      <c r="A75" s="75"/>
      <c r="B75" s="52"/>
      <c r="C75" s="53"/>
      <c r="D75" s="54"/>
      <c r="E75" s="11"/>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79" t="str">
        <f>IFERROR(VLOOKUP('日付'!A1+(7-WEEKDAY('日付'!A1,2)+3),'祝日一覧'!A:B,2,false),"")</f>
        <v/>
      </c>
      <c r="AH75" s="78"/>
    </row>
    <row r="76" ht="12.75" customHeight="1">
      <c r="A76" s="47"/>
      <c r="B76" s="73">
        <f>MONTH('日付'!A1+(7-WEEKDAY('日付'!A1,2)+4))</f>
        <v>5</v>
      </c>
      <c r="C76" s="40"/>
      <c r="D76" s="80" t="s">
        <v>9</v>
      </c>
      <c r="E76" s="6" t="s">
        <v>30</v>
      </c>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3"/>
      <c r="AH76" s="46"/>
    </row>
    <row r="77" ht="12.75" customHeight="1">
      <c r="A77" s="47"/>
      <c r="B77" s="44"/>
      <c r="D77" s="45"/>
      <c r="E77" s="46"/>
      <c r="F77" s="46"/>
      <c r="G77" s="46"/>
      <c r="H77" s="46"/>
      <c r="I77" s="46"/>
      <c r="J77" s="46"/>
      <c r="K77" s="46"/>
      <c r="L77" s="46"/>
      <c r="M77" s="46"/>
      <c r="N77" s="46"/>
      <c r="O77" s="46"/>
      <c r="P77" s="46"/>
      <c r="Q77" s="46"/>
      <c r="R77" s="46"/>
      <c r="S77" s="46"/>
      <c r="T77" s="46"/>
      <c r="U77" s="46"/>
      <c r="V77" s="46"/>
      <c r="W77" s="46"/>
      <c r="X77" s="46"/>
      <c r="Y77" s="46"/>
      <c r="Z77" s="46"/>
      <c r="AA77" s="46"/>
      <c r="AB77" s="3"/>
      <c r="AC77" s="5"/>
      <c r="AD77" s="5"/>
      <c r="AE77" s="5"/>
      <c r="AF77" s="5"/>
      <c r="AG77" s="45"/>
      <c r="AH77" s="46"/>
    </row>
    <row r="78" ht="12.75" customHeight="1">
      <c r="A78" s="81"/>
      <c r="B78" s="82"/>
      <c r="C78" s="46"/>
      <c r="D78" s="45"/>
      <c r="E78" s="46"/>
      <c r="F78" s="46"/>
      <c r="G78" s="46"/>
      <c r="H78" s="46"/>
      <c r="I78" s="46"/>
      <c r="J78" s="46"/>
      <c r="K78" s="46"/>
      <c r="L78" s="46"/>
      <c r="M78" s="46"/>
      <c r="N78" s="46"/>
      <c r="O78" s="46"/>
      <c r="P78" s="46"/>
      <c r="Q78" s="46"/>
      <c r="R78" s="46"/>
      <c r="S78" s="46"/>
      <c r="T78" s="46"/>
      <c r="U78" s="46"/>
      <c r="V78" s="46"/>
      <c r="W78" s="46"/>
      <c r="X78" s="46"/>
      <c r="Y78" s="46"/>
      <c r="Z78" s="46"/>
      <c r="AA78" s="46"/>
      <c r="AB78" s="5"/>
      <c r="AC78" s="5"/>
      <c r="AD78" s="5"/>
      <c r="AE78" s="5"/>
      <c r="AF78" s="5"/>
      <c r="AG78" s="45"/>
      <c r="AH78" s="46"/>
    </row>
    <row r="79" ht="12.75" customHeight="1">
      <c r="A79" s="75"/>
      <c r="B79" s="76">
        <f>DAY('日付'!A1+(7-WEEKDAY('日付'!A1,2)+4))</f>
        <v>20</v>
      </c>
      <c r="D79" s="51"/>
      <c r="E79" s="46"/>
      <c r="F79" s="46"/>
      <c r="G79" s="46"/>
      <c r="H79" s="46"/>
      <c r="I79" s="46"/>
      <c r="J79" s="46"/>
      <c r="K79" s="46"/>
      <c r="L79" s="46"/>
      <c r="M79" s="46"/>
      <c r="N79" s="46"/>
      <c r="O79" s="46"/>
      <c r="P79" s="46"/>
      <c r="Q79" s="46"/>
      <c r="R79" s="46"/>
      <c r="S79" s="46"/>
      <c r="T79" s="46"/>
      <c r="U79" s="46"/>
      <c r="V79" s="46"/>
      <c r="W79" s="46"/>
      <c r="X79" s="46"/>
      <c r="Y79" s="46"/>
      <c r="Z79" s="46"/>
      <c r="AA79" s="46"/>
      <c r="AB79" s="3"/>
      <c r="AC79" s="5"/>
      <c r="AD79" s="5"/>
      <c r="AE79" s="5"/>
      <c r="AF79" s="5"/>
      <c r="AG79" s="45"/>
      <c r="AH79" s="46"/>
    </row>
    <row r="80" ht="12.75" customHeight="1">
      <c r="A80" s="75"/>
      <c r="B80" s="44"/>
      <c r="D80" s="51"/>
      <c r="E80" s="46"/>
      <c r="F80" s="46"/>
      <c r="G80" s="46"/>
      <c r="H80" s="46"/>
      <c r="I80" s="46"/>
      <c r="J80" s="46"/>
      <c r="K80" s="46"/>
      <c r="L80" s="46"/>
      <c r="M80" s="46"/>
      <c r="N80" s="46"/>
      <c r="O80" s="46"/>
      <c r="P80" s="46"/>
      <c r="Q80" s="46"/>
      <c r="R80" s="46"/>
      <c r="S80" s="46"/>
      <c r="T80" s="46"/>
      <c r="U80" s="46"/>
      <c r="V80" s="46"/>
      <c r="W80" s="46"/>
      <c r="X80" s="46"/>
      <c r="Y80" s="46"/>
      <c r="Z80" s="46"/>
      <c r="AA80" s="46"/>
      <c r="AB80" s="14" t="s">
        <v>29</v>
      </c>
      <c r="AC80" s="12"/>
      <c r="AD80" s="12"/>
      <c r="AE80" s="12"/>
      <c r="AF80" s="12"/>
      <c r="AG80" s="45"/>
      <c r="AH80" s="46"/>
    </row>
    <row r="81" ht="12.75" customHeight="1">
      <c r="A81" s="75"/>
      <c r="B81" s="52"/>
      <c r="C81" s="53"/>
      <c r="D81" s="54"/>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6" t="str">
        <f>IFERROR(VLOOKUP('日付'!A1+(7-WEEKDAY('日付'!A1,2)+4),'祝日一覧'!A:B,2,false),"")</f>
        <v/>
      </c>
      <c r="AH81" s="84"/>
    </row>
    <row r="82" ht="12.75" customHeight="1">
      <c r="A82" s="47"/>
      <c r="B82" s="73">
        <f>MONTH('日付'!A1+(7-WEEKDAY('日付'!A1,2)+5))</f>
        <v>5</v>
      </c>
      <c r="C82" s="40"/>
      <c r="D82" s="80" t="s">
        <v>10</v>
      </c>
      <c r="E82" s="6" t="s">
        <v>30</v>
      </c>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3"/>
      <c r="AH82" s="46"/>
    </row>
    <row r="83" ht="12.75" customHeight="1">
      <c r="A83" s="47"/>
      <c r="B83" s="44"/>
      <c r="D83" s="45"/>
      <c r="E83" s="46"/>
      <c r="F83" s="46"/>
      <c r="G83" s="46"/>
      <c r="H83" s="46"/>
      <c r="I83" s="46"/>
      <c r="J83" s="46"/>
      <c r="K83" s="46"/>
      <c r="L83" s="46"/>
      <c r="M83" s="46"/>
      <c r="N83" s="46"/>
      <c r="O83" s="46"/>
      <c r="P83" s="46"/>
      <c r="Q83" s="46"/>
      <c r="R83" s="46"/>
      <c r="S83" s="46"/>
      <c r="T83" s="46"/>
      <c r="U83" s="46"/>
      <c r="V83" s="46"/>
      <c r="W83" s="46"/>
      <c r="X83" s="46"/>
      <c r="Y83" s="46"/>
      <c r="Z83" s="46"/>
      <c r="AA83" s="46"/>
      <c r="AB83" s="3"/>
      <c r="AC83" s="5"/>
      <c r="AD83" s="5"/>
      <c r="AE83" s="5"/>
      <c r="AF83" s="5"/>
      <c r="AG83" s="45"/>
      <c r="AH83" s="46"/>
    </row>
    <row r="84" ht="12.75" customHeight="1">
      <c r="A84" s="81"/>
      <c r="B84" s="82"/>
      <c r="C84" s="46"/>
      <c r="D84" s="45"/>
      <c r="E84" s="46"/>
      <c r="F84" s="46"/>
      <c r="G84" s="46"/>
      <c r="H84" s="46"/>
      <c r="I84" s="46"/>
      <c r="J84" s="46"/>
      <c r="K84" s="46"/>
      <c r="L84" s="46"/>
      <c r="M84" s="46"/>
      <c r="N84" s="46"/>
      <c r="O84" s="46"/>
      <c r="P84" s="46"/>
      <c r="Q84" s="46"/>
      <c r="R84" s="46"/>
      <c r="S84" s="46"/>
      <c r="T84" s="46"/>
      <c r="U84" s="46"/>
      <c r="V84" s="46"/>
      <c r="W84" s="46"/>
      <c r="X84" s="46"/>
      <c r="Y84" s="46"/>
      <c r="Z84" s="46"/>
      <c r="AA84" s="46"/>
      <c r="AB84" s="5"/>
      <c r="AC84" s="5"/>
      <c r="AD84" s="5"/>
      <c r="AE84" s="5"/>
      <c r="AF84" s="5"/>
      <c r="AG84" s="45"/>
      <c r="AH84" s="46"/>
    </row>
    <row r="85" ht="12.75" customHeight="1">
      <c r="A85" s="75"/>
      <c r="B85" s="76">
        <f>DAY('日付'!A1+(7-WEEKDAY('日付'!A1,2)+5))</f>
        <v>21</v>
      </c>
      <c r="D85" s="51"/>
      <c r="E85" s="46"/>
      <c r="F85" s="46"/>
      <c r="G85" s="46"/>
      <c r="H85" s="46"/>
      <c r="I85" s="46"/>
      <c r="J85" s="46"/>
      <c r="K85" s="46"/>
      <c r="L85" s="46"/>
      <c r="M85" s="46"/>
      <c r="N85" s="46"/>
      <c r="O85" s="46"/>
      <c r="P85" s="46"/>
      <c r="Q85" s="46"/>
      <c r="R85" s="46"/>
      <c r="S85" s="46"/>
      <c r="T85" s="46"/>
      <c r="U85" s="46"/>
      <c r="V85" s="46"/>
      <c r="W85" s="46"/>
      <c r="X85" s="46"/>
      <c r="Y85" s="46"/>
      <c r="Z85" s="46"/>
      <c r="AA85" s="46"/>
      <c r="AB85" s="3"/>
      <c r="AC85" s="5"/>
      <c r="AD85" s="5"/>
      <c r="AE85" s="5"/>
      <c r="AF85" s="5"/>
      <c r="AG85" s="45"/>
      <c r="AH85" s="46"/>
    </row>
    <row r="86" ht="12.75" customHeight="1">
      <c r="A86" s="75"/>
      <c r="B86" s="44"/>
      <c r="D86" s="51"/>
      <c r="E86" s="46"/>
      <c r="F86" s="46"/>
      <c r="G86" s="46"/>
      <c r="H86" s="46"/>
      <c r="I86" s="46"/>
      <c r="J86" s="46"/>
      <c r="K86" s="46"/>
      <c r="L86" s="46"/>
      <c r="M86" s="46"/>
      <c r="N86" s="46"/>
      <c r="O86" s="46"/>
      <c r="P86" s="46"/>
      <c r="Q86" s="46"/>
      <c r="R86" s="46"/>
      <c r="S86" s="46"/>
      <c r="T86" s="46"/>
      <c r="U86" s="46"/>
      <c r="V86" s="46"/>
      <c r="W86" s="46"/>
      <c r="X86" s="46"/>
      <c r="Y86" s="46"/>
      <c r="Z86" s="46"/>
      <c r="AA86" s="46"/>
      <c r="AB86" s="14" t="s">
        <v>29</v>
      </c>
      <c r="AC86" s="12"/>
      <c r="AD86" s="12"/>
      <c r="AE86" s="12"/>
      <c r="AF86" s="12"/>
      <c r="AG86" s="45"/>
      <c r="AH86" s="46"/>
    </row>
    <row r="87" ht="12.75" customHeight="1">
      <c r="A87" s="75"/>
      <c r="B87" s="52"/>
      <c r="C87" s="53"/>
      <c r="D87" s="54"/>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6" t="str">
        <f>IFERROR(VLOOKUP('日付'!A1+(7-WEEKDAY('日付'!A1,2)+5),'祝日一覧'!A:B,2,false),"")</f>
        <v/>
      </c>
      <c r="AH87" s="84"/>
    </row>
    <row r="88" ht="12.75" customHeight="1">
      <c r="A88" s="141"/>
      <c r="B88" s="39">
        <f>MONTH('日付'!A1+(7-WEEKDAY('日付'!A1,2)+6))</f>
        <v>5</v>
      </c>
      <c r="C88" s="40"/>
      <c r="D88" s="41" t="s">
        <v>11</v>
      </c>
      <c r="E88" s="6" t="s">
        <v>30</v>
      </c>
      <c r="F88" s="42"/>
      <c r="G88" s="42"/>
      <c r="H88" s="42"/>
      <c r="I88" s="42"/>
      <c r="J88" s="42"/>
      <c r="K88" s="42"/>
      <c r="L88" s="42"/>
      <c r="M88" s="42"/>
      <c r="N88" s="42"/>
      <c r="O88" s="42"/>
      <c r="P88" s="42"/>
      <c r="Q88" s="42"/>
      <c r="R88" s="42"/>
      <c r="S88" s="42"/>
      <c r="T88" s="42"/>
      <c r="U88" s="42"/>
      <c r="V88" s="42"/>
      <c r="W88" s="42"/>
      <c r="X88" s="42"/>
      <c r="Y88" s="42"/>
      <c r="Z88" s="42"/>
      <c r="AA88" s="42"/>
      <c r="AB88" s="3"/>
      <c r="AC88" s="5"/>
      <c r="AD88" s="5"/>
      <c r="AE88" s="5"/>
      <c r="AF88" s="5"/>
      <c r="AG88" s="43"/>
      <c r="AH88" s="46"/>
    </row>
    <row r="89" ht="12.75" customHeight="1">
      <c r="A89" s="141"/>
      <c r="B89" s="44"/>
      <c r="D89" s="45"/>
      <c r="E89" s="46"/>
      <c r="F89" s="46"/>
      <c r="G89" s="46"/>
      <c r="H89" s="46"/>
      <c r="I89" s="46"/>
      <c r="J89" s="46"/>
      <c r="K89" s="46"/>
      <c r="L89" s="46"/>
      <c r="M89" s="46"/>
      <c r="N89" s="46"/>
      <c r="O89" s="46"/>
      <c r="P89" s="46"/>
      <c r="Q89" s="46"/>
      <c r="R89" s="46"/>
      <c r="S89" s="46"/>
      <c r="T89" s="46"/>
      <c r="U89" s="46"/>
      <c r="V89" s="46"/>
      <c r="W89" s="46"/>
      <c r="X89" s="46"/>
      <c r="Y89" s="46"/>
      <c r="Z89" s="46"/>
      <c r="AA89" s="46"/>
      <c r="AB89" s="5"/>
      <c r="AC89" s="5"/>
      <c r="AD89" s="5"/>
      <c r="AE89" s="5"/>
      <c r="AF89" s="5"/>
      <c r="AG89" s="45"/>
      <c r="AH89" s="46"/>
    </row>
    <row r="90" ht="12.75" customHeight="1">
      <c r="A90" s="49"/>
      <c r="B90" s="48">
        <f>DAY('日付'!A1+(7-WEEKDAY('日付'!A1,2)+6))</f>
        <v>22</v>
      </c>
      <c r="D90" s="51"/>
      <c r="E90" s="46"/>
      <c r="F90" s="46"/>
      <c r="G90" s="46"/>
      <c r="H90" s="46"/>
      <c r="I90" s="46"/>
      <c r="J90" s="46"/>
      <c r="K90" s="46"/>
      <c r="L90" s="46"/>
      <c r="M90" s="46"/>
      <c r="N90" s="46"/>
      <c r="O90" s="46"/>
      <c r="P90" s="46"/>
      <c r="Q90" s="46"/>
      <c r="R90" s="46"/>
      <c r="S90" s="46"/>
      <c r="T90" s="46"/>
      <c r="U90" s="46"/>
      <c r="V90" s="46"/>
      <c r="W90" s="46"/>
      <c r="X90" s="46"/>
      <c r="Y90" s="46"/>
      <c r="Z90" s="46"/>
      <c r="AA90" s="46"/>
      <c r="AB90" s="3"/>
      <c r="AC90" s="5"/>
      <c r="AD90" s="5"/>
      <c r="AE90" s="5"/>
      <c r="AF90" s="5"/>
      <c r="AG90" s="45"/>
      <c r="AH90" s="46"/>
    </row>
    <row r="91" ht="12.75" customHeight="1">
      <c r="A91" s="49"/>
      <c r="B91" s="44"/>
      <c r="D91" s="51"/>
      <c r="E91" s="46"/>
      <c r="F91" s="46"/>
      <c r="G91" s="46"/>
      <c r="H91" s="46"/>
      <c r="I91" s="46"/>
      <c r="J91" s="46"/>
      <c r="K91" s="46"/>
      <c r="L91" s="46"/>
      <c r="M91" s="46"/>
      <c r="N91" s="46"/>
      <c r="O91" s="46"/>
      <c r="P91" s="46"/>
      <c r="Q91" s="46"/>
      <c r="R91" s="46"/>
      <c r="S91" s="46"/>
      <c r="T91" s="46"/>
      <c r="U91" s="46"/>
      <c r="V91" s="46"/>
      <c r="W91" s="46"/>
      <c r="X91" s="46"/>
      <c r="Y91" s="46"/>
      <c r="Z91" s="46"/>
      <c r="AA91" s="46"/>
      <c r="AB91" s="14" t="s">
        <v>29</v>
      </c>
      <c r="AC91" s="12"/>
      <c r="AD91" s="12"/>
      <c r="AE91" s="12"/>
      <c r="AF91" s="12"/>
      <c r="AG91" s="45"/>
      <c r="AH91" s="46"/>
    </row>
    <row r="92" ht="12.75" customHeight="1">
      <c r="A92" s="49"/>
      <c r="B92" s="52"/>
      <c r="C92" s="53"/>
      <c r="D92" s="54"/>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6" t="str">
        <f>IFERROR(VLOOKUP('日付'!A1+(7-WEEKDAY('日付'!A1,2)+6),'祝日一覧'!A:B,2,false),"")</f>
        <v/>
      </c>
      <c r="AH92" s="81"/>
    </row>
    <row r="93" ht="12.75" customHeight="1">
      <c r="A93" s="142"/>
      <c r="B93" s="57">
        <f>MONTH('日付'!A1+(7-WEEKDAY('日付'!A1,2)+7))</f>
        <v>5</v>
      </c>
      <c r="C93" s="40"/>
      <c r="D93" s="58" t="s">
        <v>12</v>
      </c>
      <c r="E93" s="6" t="s">
        <v>30</v>
      </c>
      <c r="F93" s="42"/>
      <c r="G93" s="42"/>
      <c r="H93" s="42"/>
      <c r="I93" s="42"/>
      <c r="J93" s="42"/>
      <c r="K93" s="42"/>
      <c r="L93" s="42"/>
      <c r="M93" s="42"/>
      <c r="N93" s="42"/>
      <c r="O93" s="42"/>
      <c r="P93" s="42"/>
      <c r="Q93" s="42"/>
      <c r="R93" s="42"/>
      <c r="S93" s="42"/>
      <c r="T93" s="42"/>
      <c r="U93" s="42"/>
      <c r="V93" s="42"/>
      <c r="W93" s="42"/>
      <c r="X93" s="42"/>
      <c r="Y93" s="42"/>
      <c r="Z93" s="42"/>
      <c r="AA93" s="42"/>
      <c r="AB93" s="3"/>
      <c r="AC93" s="5"/>
      <c r="AD93" s="5"/>
      <c r="AE93" s="5"/>
      <c r="AF93" s="5"/>
      <c r="AG93" s="43"/>
      <c r="AH93" s="46"/>
    </row>
    <row r="94" ht="12.75" customHeight="1">
      <c r="A94" s="142"/>
      <c r="B94" s="44"/>
      <c r="D94" s="45"/>
      <c r="E94" s="46"/>
      <c r="F94" s="46"/>
      <c r="G94" s="46"/>
      <c r="H94" s="46"/>
      <c r="I94" s="46"/>
      <c r="J94" s="46"/>
      <c r="K94" s="46"/>
      <c r="L94" s="46"/>
      <c r="M94" s="46"/>
      <c r="N94" s="46"/>
      <c r="O94" s="46"/>
      <c r="P94" s="46"/>
      <c r="Q94" s="46"/>
      <c r="R94" s="46"/>
      <c r="S94" s="46"/>
      <c r="T94" s="46"/>
      <c r="U94" s="46"/>
      <c r="V94" s="46"/>
      <c r="W94" s="46"/>
      <c r="X94" s="46"/>
      <c r="Y94" s="46"/>
      <c r="Z94" s="46"/>
      <c r="AA94" s="46"/>
      <c r="AB94" s="5"/>
      <c r="AC94" s="5"/>
      <c r="AD94" s="5"/>
      <c r="AE94" s="5"/>
      <c r="AF94" s="5"/>
      <c r="AG94" s="45"/>
      <c r="AH94" s="46"/>
    </row>
    <row r="95" ht="12.75" customHeight="1">
      <c r="A95" s="60"/>
      <c r="B95" s="59">
        <f>DAY('日付'!A1+(7-WEEKDAY('日付'!A1,2)+7))</f>
        <v>23</v>
      </c>
      <c r="D95" s="51"/>
      <c r="E95" s="46"/>
      <c r="F95" s="46"/>
      <c r="G95" s="46"/>
      <c r="H95" s="46"/>
      <c r="I95" s="46"/>
      <c r="J95" s="46"/>
      <c r="K95" s="46"/>
      <c r="L95" s="46"/>
      <c r="M95" s="46"/>
      <c r="N95" s="46"/>
      <c r="O95" s="46"/>
      <c r="P95" s="46"/>
      <c r="Q95" s="46"/>
      <c r="R95" s="46"/>
      <c r="S95" s="46"/>
      <c r="T95" s="46"/>
      <c r="U95" s="46"/>
      <c r="V95" s="46"/>
      <c r="W95" s="46"/>
      <c r="X95" s="46"/>
      <c r="Y95" s="46"/>
      <c r="Z95" s="46"/>
      <c r="AA95" s="46"/>
      <c r="AB95" s="3"/>
      <c r="AC95" s="5"/>
      <c r="AD95" s="5"/>
      <c r="AE95" s="5"/>
      <c r="AF95" s="5"/>
      <c r="AG95" s="45"/>
      <c r="AH95" s="46"/>
    </row>
    <row r="96" ht="12.75" customHeight="1">
      <c r="A96" s="60"/>
      <c r="B96" s="44"/>
      <c r="D96" s="51"/>
      <c r="E96" s="46"/>
      <c r="F96" s="46"/>
      <c r="G96" s="46"/>
      <c r="H96" s="46"/>
      <c r="I96" s="46"/>
      <c r="J96" s="46"/>
      <c r="K96" s="46"/>
      <c r="L96" s="46"/>
      <c r="M96" s="46"/>
      <c r="N96" s="46"/>
      <c r="O96" s="46"/>
      <c r="P96" s="46"/>
      <c r="Q96" s="46"/>
      <c r="R96" s="46"/>
      <c r="S96" s="46"/>
      <c r="T96" s="46"/>
      <c r="U96" s="46"/>
      <c r="V96" s="46"/>
      <c r="W96" s="46"/>
      <c r="X96" s="46"/>
      <c r="Y96" s="46"/>
      <c r="Z96" s="46"/>
      <c r="AA96" s="46"/>
      <c r="AB96" s="14" t="s">
        <v>29</v>
      </c>
      <c r="AC96" s="12"/>
      <c r="AD96" s="12"/>
      <c r="AE96" s="12"/>
      <c r="AF96" s="12"/>
      <c r="AG96" s="45"/>
      <c r="AH96" s="46"/>
    </row>
    <row r="97" ht="12.75" customHeight="1">
      <c r="A97" s="60"/>
      <c r="B97" s="52"/>
      <c r="C97" s="53"/>
      <c r="D97" s="54"/>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6" t="str">
        <f>IFERROR(VLOOKUP('日付'!A1+(7-WEEKDAY('日付'!A1,2)+7),'祝日一覧'!A:B,2,false),"")</f>
        <v/>
      </c>
      <c r="AH97" s="81"/>
    </row>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sheetData>
  <mergeCells count="17">
    <mergeCell ref="C52:D53"/>
    <mergeCell ref="M52:N53"/>
    <mergeCell ref="W52:X53"/>
    <mergeCell ref="B58:C59"/>
    <mergeCell ref="B61:D63"/>
    <mergeCell ref="B64:C65"/>
    <mergeCell ref="B67:D69"/>
    <mergeCell ref="B90:D92"/>
    <mergeCell ref="B93:C94"/>
    <mergeCell ref="B95:D97"/>
    <mergeCell ref="B70:C71"/>
    <mergeCell ref="B73:D75"/>
    <mergeCell ref="B76:C77"/>
    <mergeCell ref="B79:D81"/>
    <mergeCell ref="B82:C83"/>
    <mergeCell ref="B85:D87"/>
    <mergeCell ref="B88:C89"/>
  </mergeCells>
  <conditionalFormatting sqref="B58:D63 E58:E64 F58:AG63 AB65:AF68 E70 AB71:AF74 E76 AB77:AF80 E82 AB83:AF86 E88 AB88:AF91 E93 AB93:AF96">
    <cfRule type="expression" dxfId="0" priority="1">
      <formula>COUNTIF(INDIRECT("祝日一覧!A:A"), INDIRECT("日付!A1")+(7-WEEKDAY(INDIRECT("日付!A1"),2)+1))&gt;0</formula>
    </cfRule>
  </conditionalFormatting>
  <conditionalFormatting sqref="B64:AG69 AB71:AF74 AB77:AF80 AB83:AF86 AB88:AF91 AB93:AF96">
    <cfRule type="expression" dxfId="0" priority="2">
      <formula>COUNTIF(INDIRECT("祝日一覧!A:A"), INDIRECT("日付!A1")+(7-WEEKDAY(INDIRECT("日付!A1"),2)+2))&gt;0</formula>
    </cfRule>
  </conditionalFormatting>
  <conditionalFormatting sqref="B70:AG75 AB77:AF80 AB83:AF86 AB88:AF91 AB93:AF96">
    <cfRule type="expression" dxfId="0" priority="3">
      <formula>COUNTIF(INDIRECT("祝日一覧!A:A"), INDIRECT("日付!A1")+(7-WEEKDAY(INDIRECT("日付!A1"),2)+3))&gt;0</formula>
    </cfRule>
  </conditionalFormatting>
  <conditionalFormatting sqref="B76:AG81 AB83:AF86 AB88:AF91 AB93:AF96">
    <cfRule type="expression" dxfId="0" priority="4">
      <formula>COUNTIF(INDIRECT("祝日一覧!A:A"), INDIRECT("日付!A1")+(7-WEEKDAY(INDIRECT("日付!A1"),2)+4))&gt;0</formula>
    </cfRule>
  </conditionalFormatting>
  <conditionalFormatting sqref="B82:AA87 AB82:AF91 AG82:AG87 AB93:AF96">
    <cfRule type="expression" dxfId="0" priority="5">
      <formula>COUNTIF(INDIRECT("祝日一覧!A:A"), INDIRECT("日付!A1")+(7-WEEKDAY(INDIRECT("日付!A1"),2)+5))&gt;0</formula>
    </cfRule>
  </conditionalFormatting>
  <conditionalFormatting sqref="B88:AG92">
    <cfRule type="expression" dxfId="0" priority="6">
      <formula>COUNTIF(INDIRECT("祝日一覧!A:A"), INDIRECT("日付!A1")+(7-WEEKDAY(INDIRECT("日付!A1"),2)+6))&gt;0</formula>
    </cfRule>
  </conditionalFormatting>
  <conditionalFormatting sqref="B88:AG92">
    <cfRule type="expression" dxfId="1" priority="7">
      <formula>WEEKDAY(INDIRECT("日付!A1")+(7-WEEKDAY(INDIRECT("日付!A1"),2)+6))=7</formula>
    </cfRule>
  </conditionalFormatting>
  <conditionalFormatting sqref="B93:AG97">
    <cfRule type="expression" dxfId="0" priority="8">
      <formula>COUNTIF(INDIRECT("祝日一覧!A:A"), INDIRECT("日付!A1")+(7-WEEKDAY(INDIRECT("日付!A1"),2)+7))&gt;0</formula>
    </cfRule>
  </conditionalFormatting>
  <conditionalFormatting sqref="B93:AG97">
    <cfRule type="expression" dxfId="2" priority="9">
      <formula>WEEKDAY(INDIRECT("日付!A1")+(7-WEEKDAY(INDIRECT("日付!A1"),2)+7))=1</formula>
    </cfRule>
  </conditionalFormatting>
  <printOptions gridLines="1" horizontalCentered="1"/>
  <pageMargins bottom="0.19685039370078738" footer="0.0" header="0.0" left="0.0" right="0.11811023622047244" top="0.0"/>
  <pageSetup paperSize="11" cellComments="atEnd" orientation="portrait" pageOrder="overThenDown"/>
  <rowBreaks count="1" manualBreakCount="1">
    <brk id="97" man="1"/>
  </rowBreaks>
  <colBreaks count="2" manualBreakCount="2">
    <brk man="1"/>
    <brk id="33" man="1"/>
  </col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2" width="2.25"/>
  </cols>
  <sheetData>
    <row r="1" ht="12.75" customHeight="1"/>
    <row r="2" ht="12.75" customHeight="1">
      <c r="A2" s="3" t="s">
        <v>77</v>
      </c>
    </row>
    <row r="3" ht="12.75" customHeight="1"/>
    <row r="4" ht="12.75" customHeight="1">
      <c r="A4" s="151"/>
      <c r="B4" s="152"/>
      <c r="C4" s="152"/>
      <c r="D4" s="152"/>
      <c r="E4" s="152"/>
      <c r="F4" s="152"/>
      <c r="G4" s="152"/>
      <c r="H4" s="152"/>
      <c r="I4" s="152"/>
      <c r="J4" s="152"/>
      <c r="K4" s="152"/>
      <c r="L4" s="152"/>
      <c r="M4" s="152"/>
      <c r="N4" s="152"/>
      <c r="O4" s="152"/>
      <c r="P4" s="152"/>
      <c r="Q4" s="152"/>
      <c r="R4" s="152"/>
      <c r="S4" s="151"/>
      <c r="T4" s="152"/>
      <c r="U4" s="151"/>
      <c r="V4" s="152"/>
      <c r="W4" s="151"/>
      <c r="X4" s="153"/>
      <c r="Y4" s="154"/>
      <c r="Z4" s="153"/>
      <c r="AA4" s="154"/>
      <c r="AB4" s="153"/>
      <c r="AC4" s="154"/>
      <c r="AD4" s="153"/>
      <c r="AE4" s="154"/>
      <c r="AF4" s="153"/>
    </row>
    <row r="5" ht="12.75" customHeight="1">
      <c r="V5" s="153"/>
      <c r="W5" s="153"/>
      <c r="X5" s="153"/>
      <c r="Y5" s="153"/>
      <c r="Z5" s="153"/>
      <c r="AA5" s="153"/>
      <c r="AB5" s="153"/>
      <c r="AC5" s="153"/>
      <c r="AD5" s="153"/>
      <c r="AE5" s="153"/>
      <c r="AF5" s="153"/>
    </row>
    <row r="6" ht="12.75" customHeight="1">
      <c r="A6" s="151"/>
      <c r="B6" s="152"/>
      <c r="C6" s="152"/>
      <c r="D6" s="152"/>
      <c r="E6" s="152"/>
      <c r="F6" s="152"/>
      <c r="G6" s="152"/>
      <c r="H6" s="152"/>
      <c r="I6" s="152"/>
      <c r="J6" s="152"/>
      <c r="K6" s="152"/>
      <c r="L6" s="152"/>
      <c r="M6" s="152"/>
      <c r="N6" s="152"/>
      <c r="O6" s="152"/>
      <c r="P6" s="152"/>
      <c r="Q6" s="152"/>
      <c r="R6" s="152"/>
      <c r="S6" s="151"/>
      <c r="T6" s="152"/>
      <c r="U6" s="151"/>
      <c r="V6" s="152"/>
      <c r="W6" s="151"/>
      <c r="X6" s="153"/>
      <c r="Y6" s="153"/>
      <c r="Z6" s="153"/>
      <c r="AA6" s="153"/>
      <c r="AB6" s="153"/>
      <c r="AC6" s="153"/>
      <c r="AD6" s="153"/>
      <c r="AE6" s="153"/>
      <c r="AF6" s="153"/>
    </row>
    <row r="7" ht="12.75" customHeight="1">
      <c r="V7" s="153"/>
      <c r="W7" s="153"/>
      <c r="X7" s="153"/>
      <c r="Y7" s="153"/>
      <c r="Z7" s="153"/>
      <c r="AA7" s="153"/>
      <c r="AB7" s="153"/>
      <c r="AC7" s="153"/>
      <c r="AD7" s="153"/>
      <c r="AE7" s="153"/>
      <c r="AF7" s="153"/>
    </row>
    <row r="8" ht="12.75" customHeight="1">
      <c r="A8" s="151"/>
      <c r="B8" s="152"/>
      <c r="C8" s="152"/>
      <c r="D8" s="152"/>
      <c r="E8" s="152"/>
      <c r="F8" s="152"/>
      <c r="G8" s="152"/>
      <c r="H8" s="152"/>
      <c r="I8" s="152"/>
      <c r="J8" s="152"/>
      <c r="K8" s="152"/>
      <c r="L8" s="152"/>
      <c r="M8" s="152"/>
      <c r="N8" s="152"/>
      <c r="O8" s="152"/>
      <c r="P8" s="152"/>
      <c r="Q8" s="152"/>
      <c r="R8" s="152"/>
      <c r="S8" s="151"/>
      <c r="T8" s="152"/>
      <c r="U8" s="151"/>
      <c r="V8" s="152"/>
      <c r="W8" s="151"/>
      <c r="X8" s="153"/>
      <c r="Y8" s="153"/>
      <c r="Z8" s="153"/>
      <c r="AA8" s="153"/>
      <c r="AB8" s="153"/>
      <c r="AC8" s="153"/>
      <c r="AD8" s="153"/>
      <c r="AE8" s="153"/>
      <c r="AF8" s="153"/>
    </row>
    <row r="9" ht="12.75" customHeight="1">
      <c r="V9" s="153"/>
      <c r="W9" s="153"/>
      <c r="X9" s="153"/>
      <c r="Y9" s="153"/>
      <c r="Z9" s="153"/>
      <c r="AA9" s="153"/>
      <c r="AB9" s="153"/>
      <c r="AC9" s="153"/>
      <c r="AD9" s="153"/>
      <c r="AE9" s="153"/>
      <c r="AF9" s="153"/>
    </row>
    <row r="10" ht="12.75" customHeight="1">
      <c r="A10" s="151"/>
      <c r="B10" s="152"/>
      <c r="C10" s="152"/>
      <c r="D10" s="152"/>
      <c r="E10" s="152"/>
      <c r="F10" s="152"/>
      <c r="G10" s="152"/>
      <c r="H10" s="152"/>
      <c r="I10" s="152"/>
      <c r="J10" s="152"/>
      <c r="K10" s="152"/>
      <c r="L10" s="152"/>
      <c r="M10" s="152"/>
      <c r="N10" s="152"/>
      <c r="O10" s="152"/>
      <c r="P10" s="152"/>
      <c r="Q10" s="152"/>
      <c r="R10" s="152"/>
      <c r="S10" s="151"/>
      <c r="T10" s="152"/>
      <c r="U10" s="151"/>
      <c r="V10" s="152"/>
      <c r="W10" s="151"/>
      <c r="X10" s="153"/>
      <c r="Y10" s="153"/>
      <c r="Z10" s="153"/>
      <c r="AA10" s="153"/>
      <c r="AB10" s="153"/>
      <c r="AC10" s="153"/>
      <c r="AD10" s="153"/>
      <c r="AE10" s="153"/>
      <c r="AF10" s="153"/>
    </row>
    <row r="11" ht="12.75" customHeight="1"/>
    <row r="12" ht="12.75" customHeight="1">
      <c r="A12" s="3" t="s">
        <v>78</v>
      </c>
    </row>
    <row r="13" ht="12.75" customHeight="1"/>
    <row r="14" ht="12.75" customHeight="1">
      <c r="A14" s="151"/>
      <c r="B14" s="152"/>
      <c r="C14" s="152"/>
      <c r="D14" s="152"/>
      <c r="E14" s="152"/>
      <c r="F14" s="152"/>
      <c r="G14" s="152"/>
      <c r="H14" s="152"/>
      <c r="I14" s="152"/>
      <c r="J14" s="152"/>
      <c r="K14" s="152"/>
      <c r="L14" s="152"/>
      <c r="M14" s="152"/>
      <c r="N14" s="152"/>
      <c r="O14" s="152"/>
      <c r="P14" s="152"/>
      <c r="Q14" s="152"/>
      <c r="R14" s="152"/>
      <c r="S14" s="151"/>
      <c r="T14" s="152"/>
      <c r="U14" s="151"/>
      <c r="V14" s="152"/>
      <c r="W14" s="151"/>
    </row>
    <row r="15" ht="12.75" customHeight="1"/>
    <row r="16" ht="12.75" customHeight="1">
      <c r="A16" s="151"/>
      <c r="B16" s="152"/>
      <c r="C16" s="152"/>
      <c r="D16" s="152"/>
      <c r="E16" s="152"/>
      <c r="F16" s="152"/>
      <c r="G16" s="152"/>
      <c r="H16" s="152"/>
      <c r="I16" s="152"/>
      <c r="J16" s="152"/>
      <c r="K16" s="152"/>
      <c r="L16" s="152"/>
      <c r="M16" s="152"/>
      <c r="N16" s="152"/>
      <c r="O16" s="152"/>
      <c r="P16" s="152"/>
      <c r="Q16" s="152"/>
      <c r="R16" s="152"/>
      <c r="S16" s="151"/>
      <c r="T16" s="152"/>
      <c r="U16" s="151"/>
      <c r="V16" s="152"/>
      <c r="W16" s="151"/>
    </row>
    <row r="17" ht="12.75" customHeight="1"/>
    <row r="18" ht="12.75" customHeight="1">
      <c r="A18" s="151"/>
      <c r="B18" s="152"/>
      <c r="C18" s="152"/>
      <c r="D18" s="152"/>
      <c r="E18" s="152"/>
      <c r="F18" s="152"/>
      <c r="G18" s="152"/>
      <c r="H18" s="152"/>
      <c r="I18" s="152"/>
      <c r="J18" s="152"/>
      <c r="K18" s="152"/>
      <c r="L18" s="152"/>
      <c r="M18" s="152"/>
      <c r="N18" s="152"/>
      <c r="O18" s="152"/>
      <c r="P18" s="152"/>
      <c r="Q18" s="152"/>
      <c r="R18" s="152"/>
      <c r="S18" s="151"/>
      <c r="T18" s="152"/>
      <c r="U18" s="151"/>
      <c r="V18" s="152"/>
      <c r="W18" s="151"/>
    </row>
    <row r="19" ht="12.75" customHeight="1"/>
    <row r="20" ht="12.75" customHeight="1">
      <c r="A20" s="151"/>
      <c r="B20" s="152"/>
      <c r="C20" s="152"/>
      <c r="D20" s="152"/>
      <c r="E20" s="152"/>
      <c r="F20" s="152"/>
      <c r="G20" s="152"/>
      <c r="H20" s="152"/>
      <c r="I20" s="152"/>
      <c r="J20" s="152"/>
      <c r="K20" s="152"/>
      <c r="L20" s="152"/>
      <c r="M20" s="152"/>
      <c r="N20" s="152"/>
      <c r="O20" s="152"/>
      <c r="P20" s="152"/>
      <c r="Q20" s="152"/>
      <c r="R20" s="152"/>
      <c r="S20" s="151"/>
      <c r="T20" s="152"/>
      <c r="U20" s="151"/>
      <c r="V20" s="152"/>
      <c r="W20" s="151"/>
    </row>
    <row r="21" ht="12.75" customHeight="1"/>
    <row r="22" ht="12.75" customHeight="1"/>
    <row r="23" ht="12.75" customHeight="1">
      <c r="A23" s="155" t="s">
        <v>79</v>
      </c>
      <c r="B23" s="40"/>
      <c r="C23" s="88"/>
      <c r="D23" s="155" t="s">
        <v>80</v>
      </c>
      <c r="E23" s="40"/>
      <c r="F23" s="40"/>
      <c r="G23" s="40"/>
      <c r="H23" s="40"/>
      <c r="I23" s="40"/>
      <c r="J23" s="40"/>
      <c r="K23" s="40"/>
      <c r="L23" s="40"/>
      <c r="M23" s="40"/>
      <c r="N23" s="40"/>
      <c r="O23" s="40"/>
      <c r="P23" s="40"/>
      <c r="Q23" s="40"/>
      <c r="R23" s="40"/>
      <c r="S23" s="40"/>
      <c r="T23" s="40"/>
      <c r="U23" s="40"/>
      <c r="V23" s="40"/>
      <c r="W23" s="40"/>
      <c r="X23" s="40"/>
      <c r="Y23" s="40"/>
      <c r="Z23" s="40"/>
      <c r="AA23" s="88"/>
      <c r="AB23" s="155" t="s">
        <v>81</v>
      </c>
      <c r="AC23" s="40"/>
      <c r="AD23" s="40"/>
      <c r="AE23" s="40"/>
      <c r="AF23" s="88"/>
    </row>
    <row r="24" ht="12.75" customHeight="1">
      <c r="A24" s="52"/>
      <c r="B24" s="53"/>
      <c r="C24" s="54"/>
      <c r="D24" s="52"/>
      <c r="E24" s="53"/>
      <c r="F24" s="53"/>
      <c r="G24" s="53"/>
      <c r="H24" s="53"/>
      <c r="I24" s="53"/>
      <c r="J24" s="53"/>
      <c r="K24" s="53"/>
      <c r="L24" s="53"/>
      <c r="M24" s="53"/>
      <c r="N24" s="53"/>
      <c r="O24" s="53"/>
      <c r="P24" s="53"/>
      <c r="Q24" s="53"/>
      <c r="R24" s="53"/>
      <c r="S24" s="53"/>
      <c r="T24" s="53"/>
      <c r="U24" s="53"/>
      <c r="V24" s="53"/>
      <c r="W24" s="53"/>
      <c r="X24" s="53"/>
      <c r="Y24" s="53"/>
      <c r="Z24" s="53"/>
      <c r="AA24" s="54"/>
      <c r="AB24" s="52"/>
      <c r="AC24" s="53"/>
      <c r="AD24" s="53"/>
      <c r="AE24" s="53"/>
      <c r="AF24" s="54"/>
    </row>
    <row r="25" ht="12.75" customHeight="1">
      <c r="A25" s="9"/>
      <c r="C25" s="10"/>
      <c r="D25" s="9"/>
      <c r="AA25" s="10"/>
      <c r="AB25" s="9"/>
      <c r="AF25" s="10"/>
    </row>
    <row r="26" ht="12.75" customHeight="1">
      <c r="A26" s="156"/>
      <c r="B26" s="157"/>
      <c r="C26" s="158"/>
      <c r="D26" s="156"/>
      <c r="E26" s="157"/>
      <c r="F26" s="157"/>
      <c r="G26" s="157"/>
      <c r="H26" s="157"/>
      <c r="I26" s="157"/>
      <c r="J26" s="157"/>
      <c r="K26" s="157"/>
      <c r="L26" s="157"/>
      <c r="M26" s="157"/>
      <c r="N26" s="157"/>
      <c r="O26" s="157"/>
      <c r="P26" s="157"/>
      <c r="Q26" s="157"/>
      <c r="R26" s="157"/>
      <c r="S26" s="157"/>
      <c r="T26" s="157"/>
      <c r="U26" s="157"/>
      <c r="V26" s="157"/>
      <c r="W26" s="157"/>
      <c r="X26" s="157"/>
      <c r="Y26" s="157"/>
      <c r="Z26" s="157"/>
      <c r="AA26" s="158"/>
      <c r="AB26" s="156"/>
      <c r="AC26" s="157"/>
      <c r="AD26" s="157"/>
      <c r="AE26" s="157"/>
      <c r="AF26" s="158"/>
    </row>
    <row r="27" ht="12.75" customHeight="1">
      <c r="A27" s="31"/>
      <c r="C27" s="10"/>
      <c r="D27" s="9"/>
      <c r="AA27" s="10"/>
      <c r="AB27" s="9"/>
      <c r="AF27" s="10"/>
    </row>
    <row r="28" ht="12.75" customHeight="1">
      <c r="A28" s="159"/>
      <c r="B28" s="157"/>
      <c r="C28" s="158"/>
      <c r="D28" s="156"/>
      <c r="E28" s="157"/>
      <c r="F28" s="157"/>
      <c r="G28" s="157"/>
      <c r="H28" s="157"/>
      <c r="I28" s="157"/>
      <c r="J28" s="157"/>
      <c r="K28" s="157"/>
      <c r="L28" s="157"/>
      <c r="M28" s="157"/>
      <c r="N28" s="157"/>
      <c r="O28" s="157"/>
      <c r="P28" s="157"/>
      <c r="Q28" s="157"/>
      <c r="R28" s="157"/>
      <c r="S28" s="157"/>
      <c r="T28" s="157"/>
      <c r="U28" s="157"/>
      <c r="V28" s="157"/>
      <c r="W28" s="157"/>
      <c r="X28" s="157"/>
      <c r="Y28" s="157"/>
      <c r="Z28" s="157"/>
      <c r="AA28" s="158"/>
      <c r="AB28" s="156"/>
      <c r="AC28" s="157"/>
      <c r="AD28" s="157"/>
      <c r="AE28" s="157"/>
      <c r="AF28" s="158"/>
    </row>
    <row r="29" ht="12.75" customHeight="1">
      <c r="A29" s="31"/>
      <c r="C29" s="10"/>
      <c r="D29" s="9"/>
      <c r="AA29" s="10"/>
      <c r="AB29" s="9"/>
      <c r="AF29" s="10"/>
    </row>
    <row r="30" ht="12.75" customHeight="1">
      <c r="A30" s="159"/>
      <c r="B30" s="157"/>
      <c r="C30" s="158"/>
      <c r="D30" s="156"/>
      <c r="E30" s="157"/>
      <c r="F30" s="157"/>
      <c r="G30" s="157"/>
      <c r="H30" s="157"/>
      <c r="I30" s="157"/>
      <c r="J30" s="157"/>
      <c r="K30" s="157"/>
      <c r="L30" s="157"/>
      <c r="M30" s="157"/>
      <c r="N30" s="157"/>
      <c r="O30" s="157"/>
      <c r="P30" s="157"/>
      <c r="Q30" s="157"/>
      <c r="R30" s="157"/>
      <c r="S30" s="157"/>
      <c r="T30" s="157"/>
      <c r="U30" s="157"/>
      <c r="V30" s="157"/>
      <c r="W30" s="157"/>
      <c r="X30" s="157"/>
      <c r="Y30" s="157"/>
      <c r="Z30" s="157"/>
      <c r="AA30" s="158"/>
      <c r="AB30" s="156"/>
      <c r="AC30" s="157"/>
      <c r="AD30" s="157"/>
      <c r="AE30" s="157"/>
      <c r="AF30" s="158"/>
    </row>
    <row r="31" ht="12.75" customHeight="1">
      <c r="A31" s="31"/>
      <c r="C31" s="10"/>
      <c r="D31" s="9"/>
      <c r="AA31" s="10"/>
      <c r="AB31" s="9"/>
      <c r="AF31" s="10"/>
    </row>
    <row r="32" ht="12.75" customHeight="1">
      <c r="A32" s="159"/>
      <c r="B32" s="157"/>
      <c r="C32" s="158"/>
      <c r="D32" s="156"/>
      <c r="E32" s="157"/>
      <c r="F32" s="157"/>
      <c r="G32" s="157"/>
      <c r="H32" s="157"/>
      <c r="I32" s="157"/>
      <c r="J32" s="157"/>
      <c r="K32" s="157"/>
      <c r="L32" s="157"/>
      <c r="M32" s="157"/>
      <c r="N32" s="157"/>
      <c r="O32" s="157"/>
      <c r="P32" s="157"/>
      <c r="Q32" s="157"/>
      <c r="R32" s="157"/>
      <c r="S32" s="157"/>
      <c r="T32" s="157"/>
      <c r="U32" s="157"/>
      <c r="V32" s="157"/>
      <c r="W32" s="157"/>
      <c r="X32" s="157"/>
      <c r="Y32" s="157"/>
      <c r="Z32" s="157"/>
      <c r="AA32" s="158"/>
      <c r="AB32" s="156"/>
      <c r="AC32" s="157"/>
      <c r="AD32" s="157"/>
      <c r="AE32" s="157"/>
      <c r="AF32" s="158"/>
    </row>
    <row r="33" ht="12.75" customHeight="1">
      <c r="A33" s="31"/>
      <c r="C33" s="10"/>
      <c r="D33" s="9"/>
      <c r="AA33" s="10"/>
      <c r="AB33" s="9"/>
      <c r="AF33" s="10"/>
    </row>
    <row r="34" ht="12.75" customHeight="1">
      <c r="A34" s="159"/>
      <c r="B34" s="157"/>
      <c r="C34" s="158"/>
      <c r="D34" s="156"/>
      <c r="E34" s="157"/>
      <c r="F34" s="157"/>
      <c r="G34" s="157"/>
      <c r="H34" s="157"/>
      <c r="I34" s="157"/>
      <c r="J34" s="157"/>
      <c r="K34" s="157"/>
      <c r="L34" s="157"/>
      <c r="M34" s="157"/>
      <c r="N34" s="157"/>
      <c r="O34" s="157"/>
      <c r="P34" s="157"/>
      <c r="Q34" s="157"/>
      <c r="R34" s="157"/>
      <c r="S34" s="157"/>
      <c r="T34" s="157"/>
      <c r="U34" s="157"/>
      <c r="V34" s="157"/>
      <c r="W34" s="157"/>
      <c r="X34" s="157"/>
      <c r="Y34" s="157"/>
      <c r="Z34" s="157"/>
      <c r="AA34" s="158"/>
      <c r="AB34" s="156"/>
      <c r="AC34" s="157"/>
      <c r="AD34" s="157"/>
      <c r="AE34" s="157"/>
      <c r="AF34" s="158"/>
    </row>
    <row r="35" ht="12.75" customHeight="1">
      <c r="A35" s="31"/>
      <c r="C35" s="10"/>
      <c r="D35" s="9"/>
      <c r="AA35" s="10"/>
      <c r="AB35" s="9"/>
      <c r="AF35" s="10"/>
    </row>
    <row r="36" ht="12.75" customHeight="1">
      <c r="A36" s="159"/>
      <c r="B36" s="157"/>
      <c r="C36" s="158"/>
      <c r="D36" s="156"/>
      <c r="E36" s="157"/>
      <c r="F36" s="157"/>
      <c r="G36" s="157"/>
      <c r="H36" s="157"/>
      <c r="I36" s="157"/>
      <c r="J36" s="157"/>
      <c r="K36" s="157"/>
      <c r="L36" s="157"/>
      <c r="M36" s="157"/>
      <c r="N36" s="157"/>
      <c r="O36" s="157"/>
      <c r="P36" s="157"/>
      <c r="Q36" s="157"/>
      <c r="R36" s="157"/>
      <c r="S36" s="157"/>
      <c r="T36" s="157"/>
      <c r="U36" s="157"/>
      <c r="V36" s="157"/>
      <c r="W36" s="157"/>
      <c r="X36" s="157"/>
      <c r="Y36" s="157"/>
      <c r="Z36" s="157"/>
      <c r="AA36" s="158"/>
      <c r="AB36" s="156"/>
      <c r="AC36" s="157"/>
      <c r="AD36" s="157"/>
      <c r="AE36" s="157"/>
      <c r="AF36" s="158"/>
    </row>
    <row r="37" ht="12.75" customHeight="1">
      <c r="A37" s="31"/>
      <c r="C37" s="10"/>
      <c r="D37" s="9"/>
      <c r="AA37" s="10"/>
      <c r="AB37" s="9"/>
      <c r="AF37" s="10"/>
    </row>
    <row r="38" ht="12.75" customHeight="1">
      <c r="A38" s="159"/>
      <c r="B38" s="157"/>
      <c r="C38" s="158"/>
      <c r="D38" s="156"/>
      <c r="E38" s="157"/>
      <c r="F38" s="157"/>
      <c r="G38" s="157"/>
      <c r="H38" s="157"/>
      <c r="I38" s="157"/>
      <c r="J38" s="157"/>
      <c r="K38" s="157"/>
      <c r="L38" s="157"/>
      <c r="M38" s="157"/>
      <c r="N38" s="157"/>
      <c r="O38" s="157"/>
      <c r="P38" s="157"/>
      <c r="Q38" s="157"/>
      <c r="R38" s="157"/>
      <c r="S38" s="157"/>
      <c r="T38" s="157"/>
      <c r="U38" s="157"/>
      <c r="V38" s="157"/>
      <c r="W38" s="157"/>
      <c r="X38" s="157"/>
      <c r="Y38" s="157"/>
      <c r="Z38" s="157"/>
      <c r="AA38" s="158"/>
      <c r="AB38" s="156"/>
      <c r="AC38" s="157"/>
      <c r="AD38" s="157"/>
      <c r="AE38" s="157"/>
      <c r="AF38" s="158"/>
    </row>
    <row r="39" ht="12.75" customHeight="1">
      <c r="A39" s="31"/>
      <c r="C39" s="10"/>
      <c r="D39" s="9"/>
      <c r="AA39" s="10"/>
      <c r="AB39" s="9"/>
      <c r="AF39" s="10"/>
    </row>
    <row r="40" ht="12.75" customHeight="1">
      <c r="A40" s="159"/>
      <c r="B40" s="157"/>
      <c r="C40" s="158"/>
      <c r="D40" s="156"/>
      <c r="E40" s="157"/>
      <c r="F40" s="157"/>
      <c r="G40" s="157"/>
      <c r="H40" s="157"/>
      <c r="I40" s="157"/>
      <c r="J40" s="157"/>
      <c r="K40" s="157"/>
      <c r="L40" s="157"/>
      <c r="M40" s="157"/>
      <c r="N40" s="157"/>
      <c r="O40" s="157"/>
      <c r="P40" s="157"/>
      <c r="Q40" s="157"/>
      <c r="R40" s="157"/>
      <c r="S40" s="157"/>
      <c r="T40" s="157"/>
      <c r="U40" s="157"/>
      <c r="V40" s="157"/>
      <c r="W40" s="157"/>
      <c r="X40" s="157"/>
      <c r="Y40" s="157"/>
      <c r="Z40" s="157"/>
      <c r="AA40" s="158"/>
      <c r="AB40" s="156"/>
      <c r="AC40" s="157"/>
      <c r="AD40" s="157"/>
      <c r="AE40" s="157"/>
      <c r="AF40" s="158"/>
    </row>
    <row r="41" ht="12.75" customHeight="1">
      <c r="A41" s="31"/>
      <c r="C41" s="10"/>
      <c r="D41" s="9"/>
      <c r="AA41" s="10"/>
      <c r="AB41" s="9"/>
      <c r="AF41" s="10"/>
    </row>
    <row r="42" ht="12.75" customHeight="1">
      <c r="A42" s="159"/>
      <c r="B42" s="157"/>
      <c r="C42" s="158"/>
      <c r="D42" s="156"/>
      <c r="E42" s="157"/>
      <c r="F42" s="157"/>
      <c r="G42" s="157"/>
      <c r="H42" s="157"/>
      <c r="I42" s="157"/>
      <c r="J42" s="157"/>
      <c r="K42" s="157"/>
      <c r="L42" s="157"/>
      <c r="M42" s="157"/>
      <c r="N42" s="157"/>
      <c r="O42" s="157"/>
      <c r="P42" s="157"/>
      <c r="Q42" s="157"/>
      <c r="R42" s="157"/>
      <c r="S42" s="157"/>
      <c r="T42" s="157"/>
      <c r="U42" s="157"/>
      <c r="V42" s="157"/>
      <c r="W42" s="157"/>
      <c r="X42" s="157"/>
      <c r="Y42" s="157"/>
      <c r="Z42" s="157"/>
      <c r="AA42" s="158"/>
      <c r="AB42" s="156"/>
      <c r="AC42" s="157"/>
      <c r="AD42" s="157"/>
      <c r="AE42" s="157"/>
      <c r="AF42" s="158"/>
    </row>
    <row r="43" ht="12.75" customHeight="1">
      <c r="A43" s="31"/>
      <c r="C43" s="10"/>
      <c r="D43" s="9"/>
      <c r="AA43" s="10"/>
      <c r="AB43" s="9"/>
      <c r="AF43" s="10"/>
    </row>
    <row r="44" ht="12.75" customHeight="1">
      <c r="A44" s="159"/>
      <c r="B44" s="157"/>
      <c r="C44" s="158"/>
      <c r="D44" s="156"/>
      <c r="E44" s="157"/>
      <c r="F44" s="157"/>
      <c r="G44" s="157"/>
      <c r="H44" s="157"/>
      <c r="I44" s="157"/>
      <c r="J44" s="157"/>
      <c r="K44" s="157"/>
      <c r="L44" s="157"/>
      <c r="M44" s="157"/>
      <c r="N44" s="157"/>
      <c r="O44" s="157"/>
      <c r="P44" s="157"/>
      <c r="Q44" s="157"/>
      <c r="R44" s="157"/>
      <c r="S44" s="157"/>
      <c r="T44" s="157"/>
      <c r="U44" s="157"/>
      <c r="V44" s="157"/>
      <c r="W44" s="157"/>
      <c r="X44" s="157"/>
      <c r="Y44" s="157"/>
      <c r="Z44" s="157"/>
      <c r="AA44" s="158"/>
      <c r="AB44" s="156"/>
      <c r="AC44" s="157"/>
      <c r="AD44" s="157"/>
      <c r="AE44" s="157"/>
      <c r="AF44" s="158"/>
    </row>
    <row r="45" ht="12.75" customHeight="1">
      <c r="A45" s="31"/>
      <c r="C45" s="10"/>
      <c r="D45" s="9"/>
      <c r="AA45" s="10"/>
      <c r="AB45" s="9"/>
      <c r="AF45" s="10"/>
    </row>
    <row r="46" ht="12.75" customHeight="1">
      <c r="A46" s="160"/>
      <c r="B46" s="12"/>
      <c r="C46" s="13"/>
      <c r="D46" s="11"/>
      <c r="E46" s="12"/>
      <c r="F46" s="12"/>
      <c r="G46" s="12"/>
      <c r="H46" s="12"/>
      <c r="I46" s="12"/>
      <c r="J46" s="12"/>
      <c r="K46" s="12"/>
      <c r="L46" s="12"/>
      <c r="M46" s="12"/>
      <c r="N46" s="12"/>
      <c r="O46" s="12"/>
      <c r="P46" s="12"/>
      <c r="Q46" s="12"/>
      <c r="R46" s="12"/>
      <c r="S46" s="12"/>
      <c r="T46" s="12"/>
      <c r="U46" s="12"/>
      <c r="V46" s="12"/>
      <c r="W46" s="12"/>
      <c r="X46" s="12"/>
      <c r="Y46" s="12"/>
      <c r="Z46" s="12"/>
      <c r="AA46" s="13"/>
      <c r="AB46" s="11"/>
      <c r="AC46" s="12"/>
      <c r="AD46" s="12"/>
      <c r="AE46" s="12"/>
      <c r="AF46" s="13"/>
    </row>
    <row r="47" ht="12.75" customHeight="1"/>
    <row r="48" ht="12.75" customHeight="1"/>
    <row r="49" ht="12.75" customHeight="1">
      <c r="A49" s="3" t="s">
        <v>77</v>
      </c>
    </row>
    <row r="50" ht="12.75" customHeight="1"/>
    <row r="51" ht="12.75" customHeight="1">
      <c r="A51" s="151"/>
      <c r="B51" s="152"/>
      <c r="C51" s="152"/>
      <c r="D51" s="152"/>
      <c r="E51" s="152"/>
      <c r="F51" s="152"/>
      <c r="G51" s="152"/>
      <c r="H51" s="152"/>
      <c r="I51" s="152"/>
      <c r="J51" s="152"/>
      <c r="K51" s="152"/>
      <c r="L51" s="152"/>
      <c r="M51" s="152"/>
      <c r="N51" s="152"/>
      <c r="O51" s="152"/>
      <c r="P51" s="152"/>
      <c r="Q51" s="152"/>
      <c r="R51" s="152"/>
      <c r="S51" s="151"/>
      <c r="T51" s="152"/>
      <c r="U51" s="151"/>
      <c r="V51" s="152"/>
      <c r="W51" s="151"/>
      <c r="X51" s="153"/>
      <c r="Y51" s="154"/>
      <c r="Z51" s="153"/>
      <c r="AA51" s="154"/>
      <c r="AB51" s="153"/>
      <c r="AC51" s="154"/>
      <c r="AD51" s="153"/>
      <c r="AE51" s="154"/>
      <c r="AF51" s="153"/>
    </row>
    <row r="52" ht="12.75" customHeight="1">
      <c r="V52" s="153"/>
      <c r="W52" s="153"/>
      <c r="X52" s="153"/>
      <c r="Y52" s="153"/>
      <c r="Z52" s="153"/>
      <c r="AA52" s="153"/>
      <c r="AB52" s="153"/>
      <c r="AC52" s="153"/>
      <c r="AD52" s="153"/>
      <c r="AE52" s="153"/>
      <c r="AF52" s="153"/>
    </row>
    <row r="53" ht="12.75" customHeight="1">
      <c r="A53" s="151"/>
      <c r="B53" s="152"/>
      <c r="C53" s="152"/>
      <c r="D53" s="152"/>
      <c r="E53" s="152"/>
      <c r="F53" s="152"/>
      <c r="G53" s="152"/>
      <c r="H53" s="152"/>
      <c r="I53" s="152"/>
      <c r="J53" s="152"/>
      <c r="K53" s="152"/>
      <c r="L53" s="152"/>
      <c r="M53" s="152"/>
      <c r="N53" s="152"/>
      <c r="O53" s="152"/>
      <c r="P53" s="152"/>
      <c r="Q53" s="152"/>
      <c r="R53" s="152"/>
      <c r="S53" s="151"/>
      <c r="T53" s="152"/>
      <c r="U53" s="151"/>
      <c r="V53" s="152"/>
      <c r="W53" s="151"/>
      <c r="X53" s="153"/>
      <c r="Y53" s="153"/>
      <c r="Z53" s="153"/>
      <c r="AA53" s="153"/>
      <c r="AB53" s="153"/>
      <c r="AC53" s="153"/>
      <c r="AD53" s="153"/>
      <c r="AE53" s="153"/>
      <c r="AF53" s="153"/>
    </row>
    <row r="54" ht="12.75" customHeight="1">
      <c r="V54" s="153"/>
      <c r="W54" s="153"/>
      <c r="X54" s="153"/>
      <c r="Y54" s="153"/>
      <c r="Z54" s="153"/>
      <c r="AA54" s="153"/>
      <c r="AB54" s="153"/>
      <c r="AC54" s="153"/>
      <c r="AD54" s="153"/>
      <c r="AE54" s="153"/>
      <c r="AF54" s="153"/>
    </row>
    <row r="55" ht="12.75" customHeight="1">
      <c r="A55" s="151"/>
      <c r="B55" s="152"/>
      <c r="C55" s="152"/>
      <c r="D55" s="152"/>
      <c r="E55" s="152"/>
      <c r="F55" s="152"/>
      <c r="G55" s="152"/>
      <c r="H55" s="152"/>
      <c r="I55" s="152"/>
      <c r="J55" s="152"/>
      <c r="K55" s="152"/>
      <c r="L55" s="152"/>
      <c r="M55" s="152"/>
      <c r="N55" s="152"/>
      <c r="O55" s="152"/>
      <c r="P55" s="152"/>
      <c r="Q55" s="152"/>
      <c r="R55" s="152"/>
      <c r="S55" s="151"/>
      <c r="T55" s="152"/>
      <c r="U55" s="151"/>
      <c r="V55" s="152"/>
      <c r="W55" s="151"/>
      <c r="X55" s="153"/>
      <c r="Y55" s="153"/>
      <c r="Z55" s="153"/>
      <c r="AA55" s="153"/>
      <c r="AB55" s="153"/>
      <c r="AC55" s="153"/>
      <c r="AD55" s="153"/>
      <c r="AE55" s="153"/>
      <c r="AF55" s="153"/>
    </row>
    <row r="56" ht="12.75" customHeight="1">
      <c r="V56" s="153"/>
      <c r="W56" s="153"/>
      <c r="X56" s="153"/>
      <c r="Y56" s="153"/>
      <c r="Z56" s="153"/>
      <c r="AA56" s="153"/>
      <c r="AB56" s="153"/>
      <c r="AC56" s="153"/>
      <c r="AD56" s="153"/>
      <c r="AE56" s="153"/>
      <c r="AF56" s="153"/>
    </row>
    <row r="57" ht="12.75" customHeight="1">
      <c r="A57" s="151"/>
      <c r="B57" s="152"/>
      <c r="C57" s="152"/>
      <c r="D57" s="152"/>
      <c r="E57" s="152"/>
      <c r="F57" s="152"/>
      <c r="G57" s="152"/>
      <c r="H57" s="152"/>
      <c r="I57" s="152"/>
      <c r="J57" s="152"/>
      <c r="K57" s="152"/>
      <c r="L57" s="152"/>
      <c r="M57" s="152"/>
      <c r="N57" s="152"/>
      <c r="O57" s="152"/>
      <c r="P57" s="152"/>
      <c r="Q57" s="152"/>
      <c r="R57" s="152"/>
      <c r="S57" s="151"/>
      <c r="T57" s="152"/>
      <c r="U57" s="151"/>
      <c r="V57" s="152"/>
      <c r="W57" s="151"/>
      <c r="X57" s="153"/>
      <c r="Y57" s="153"/>
      <c r="Z57" s="153"/>
      <c r="AA57" s="153"/>
      <c r="AB57" s="153"/>
      <c r="AC57" s="153"/>
      <c r="AD57" s="153"/>
      <c r="AE57" s="153"/>
      <c r="AF57" s="153"/>
    </row>
    <row r="58" ht="12.75" customHeight="1"/>
    <row r="59" ht="12.75" customHeight="1">
      <c r="A59" s="3" t="s">
        <v>78</v>
      </c>
    </row>
    <row r="60" ht="12.75" customHeight="1"/>
    <row r="61" ht="12.75" customHeight="1">
      <c r="A61" s="151"/>
      <c r="B61" s="152"/>
      <c r="C61" s="152"/>
      <c r="D61" s="152"/>
      <c r="E61" s="152"/>
      <c r="F61" s="152"/>
      <c r="G61" s="152"/>
      <c r="H61" s="152"/>
      <c r="I61" s="152"/>
      <c r="J61" s="152"/>
      <c r="K61" s="152"/>
      <c r="L61" s="152"/>
      <c r="M61" s="152"/>
      <c r="N61" s="152"/>
      <c r="O61" s="152"/>
      <c r="P61" s="152"/>
      <c r="Q61" s="152"/>
      <c r="R61" s="152"/>
      <c r="S61" s="151"/>
      <c r="T61" s="152"/>
      <c r="U61" s="151"/>
      <c r="V61" s="152"/>
      <c r="W61" s="151"/>
    </row>
    <row r="62" ht="12.75" customHeight="1"/>
    <row r="63" ht="12.75" customHeight="1">
      <c r="A63" s="151"/>
      <c r="B63" s="152"/>
      <c r="C63" s="152"/>
      <c r="D63" s="152"/>
      <c r="E63" s="152"/>
      <c r="F63" s="152"/>
      <c r="G63" s="152"/>
      <c r="H63" s="152"/>
      <c r="I63" s="152"/>
      <c r="J63" s="152"/>
      <c r="K63" s="152"/>
      <c r="L63" s="152"/>
      <c r="M63" s="152"/>
      <c r="N63" s="152"/>
      <c r="O63" s="152"/>
      <c r="P63" s="152"/>
      <c r="Q63" s="152"/>
      <c r="R63" s="152"/>
      <c r="S63" s="151"/>
      <c r="T63" s="152"/>
      <c r="U63" s="151"/>
      <c r="V63" s="152"/>
      <c r="W63" s="151"/>
    </row>
    <row r="64" ht="12.75" customHeight="1"/>
    <row r="65" ht="12.75" customHeight="1">
      <c r="A65" s="151"/>
      <c r="B65" s="152"/>
      <c r="C65" s="152"/>
      <c r="D65" s="152"/>
      <c r="E65" s="152"/>
      <c r="F65" s="152"/>
      <c r="G65" s="152"/>
      <c r="H65" s="152"/>
      <c r="I65" s="152"/>
      <c r="J65" s="152"/>
      <c r="K65" s="152"/>
      <c r="L65" s="152"/>
      <c r="M65" s="152"/>
      <c r="N65" s="152"/>
      <c r="O65" s="152"/>
      <c r="P65" s="152"/>
      <c r="Q65" s="152"/>
      <c r="R65" s="152"/>
      <c r="S65" s="151"/>
      <c r="T65" s="152"/>
      <c r="U65" s="151"/>
      <c r="V65" s="152"/>
      <c r="W65" s="151"/>
    </row>
    <row r="66" ht="12.75" customHeight="1"/>
    <row r="67" ht="12.75" customHeight="1">
      <c r="A67" s="151"/>
      <c r="B67" s="152"/>
      <c r="C67" s="152"/>
      <c r="D67" s="152"/>
      <c r="E67" s="152"/>
      <c r="F67" s="152"/>
      <c r="G67" s="152"/>
      <c r="H67" s="152"/>
      <c r="I67" s="152"/>
      <c r="J67" s="152"/>
      <c r="K67" s="152"/>
      <c r="L67" s="152"/>
      <c r="M67" s="152"/>
      <c r="N67" s="152"/>
      <c r="O67" s="152"/>
      <c r="P67" s="152"/>
      <c r="Q67" s="152"/>
      <c r="R67" s="152"/>
      <c r="S67" s="151"/>
      <c r="T67" s="152"/>
      <c r="U67" s="151"/>
      <c r="V67" s="152"/>
      <c r="W67" s="151"/>
    </row>
    <row r="68" ht="12.75" customHeight="1"/>
    <row r="69" ht="12.75" customHeight="1"/>
    <row r="70" ht="12.75" customHeight="1">
      <c r="A70" s="155" t="s">
        <v>79</v>
      </c>
      <c r="B70" s="40"/>
      <c r="C70" s="88"/>
      <c r="D70" s="155" t="s">
        <v>80</v>
      </c>
      <c r="E70" s="40"/>
      <c r="F70" s="40"/>
      <c r="G70" s="40"/>
      <c r="H70" s="40"/>
      <c r="I70" s="40"/>
      <c r="J70" s="40"/>
      <c r="K70" s="40"/>
      <c r="L70" s="40"/>
      <c r="M70" s="40"/>
      <c r="N70" s="40"/>
      <c r="O70" s="40"/>
      <c r="P70" s="40"/>
      <c r="Q70" s="40"/>
      <c r="R70" s="40"/>
      <c r="S70" s="40"/>
      <c r="T70" s="40"/>
      <c r="U70" s="40"/>
      <c r="V70" s="40"/>
      <c r="W70" s="40"/>
      <c r="X70" s="40"/>
      <c r="Y70" s="40"/>
      <c r="Z70" s="40"/>
      <c r="AA70" s="88"/>
      <c r="AB70" s="155" t="s">
        <v>81</v>
      </c>
      <c r="AC70" s="40"/>
      <c r="AD70" s="40"/>
      <c r="AE70" s="40"/>
      <c r="AF70" s="88"/>
    </row>
    <row r="71" ht="12.75" customHeight="1">
      <c r="A71" s="52"/>
      <c r="B71" s="53"/>
      <c r="C71" s="54"/>
      <c r="D71" s="52"/>
      <c r="E71" s="53"/>
      <c r="F71" s="53"/>
      <c r="G71" s="53"/>
      <c r="H71" s="53"/>
      <c r="I71" s="53"/>
      <c r="J71" s="53"/>
      <c r="K71" s="53"/>
      <c r="L71" s="53"/>
      <c r="M71" s="53"/>
      <c r="N71" s="53"/>
      <c r="O71" s="53"/>
      <c r="P71" s="53"/>
      <c r="Q71" s="53"/>
      <c r="R71" s="53"/>
      <c r="S71" s="53"/>
      <c r="T71" s="53"/>
      <c r="U71" s="53"/>
      <c r="V71" s="53"/>
      <c r="W71" s="53"/>
      <c r="X71" s="53"/>
      <c r="Y71" s="53"/>
      <c r="Z71" s="53"/>
      <c r="AA71" s="54"/>
      <c r="AB71" s="52"/>
      <c r="AC71" s="53"/>
      <c r="AD71" s="53"/>
      <c r="AE71" s="53"/>
      <c r="AF71" s="54"/>
    </row>
    <row r="72" ht="12.75" customHeight="1">
      <c r="A72" s="9"/>
      <c r="C72" s="10"/>
      <c r="D72" s="9"/>
      <c r="AA72" s="10"/>
      <c r="AB72" s="9"/>
      <c r="AF72" s="10"/>
    </row>
    <row r="73" ht="12.75" customHeight="1">
      <c r="A73" s="156"/>
      <c r="B73" s="157"/>
      <c r="C73" s="158"/>
      <c r="D73" s="156"/>
      <c r="E73" s="157"/>
      <c r="F73" s="157"/>
      <c r="G73" s="157"/>
      <c r="H73" s="157"/>
      <c r="I73" s="157"/>
      <c r="J73" s="157"/>
      <c r="K73" s="157"/>
      <c r="L73" s="157"/>
      <c r="M73" s="157"/>
      <c r="N73" s="157"/>
      <c r="O73" s="157"/>
      <c r="P73" s="157"/>
      <c r="Q73" s="157"/>
      <c r="R73" s="157"/>
      <c r="S73" s="157"/>
      <c r="T73" s="157"/>
      <c r="U73" s="157"/>
      <c r="V73" s="157"/>
      <c r="W73" s="157"/>
      <c r="X73" s="157"/>
      <c r="Y73" s="157"/>
      <c r="Z73" s="157"/>
      <c r="AA73" s="158"/>
      <c r="AB73" s="156"/>
      <c r="AC73" s="157"/>
      <c r="AD73" s="157"/>
      <c r="AE73" s="157"/>
      <c r="AF73" s="158"/>
    </row>
    <row r="74" ht="12.75" customHeight="1">
      <c r="A74" s="31"/>
      <c r="C74" s="10"/>
      <c r="D74" s="9"/>
      <c r="AA74" s="10"/>
      <c r="AB74" s="9"/>
      <c r="AF74" s="10"/>
    </row>
    <row r="75" ht="12.75" customHeight="1">
      <c r="A75" s="159"/>
      <c r="B75" s="157"/>
      <c r="C75" s="158"/>
      <c r="D75" s="156"/>
      <c r="E75" s="157"/>
      <c r="F75" s="157"/>
      <c r="G75" s="157"/>
      <c r="H75" s="157"/>
      <c r="I75" s="157"/>
      <c r="J75" s="157"/>
      <c r="K75" s="157"/>
      <c r="L75" s="157"/>
      <c r="M75" s="157"/>
      <c r="N75" s="157"/>
      <c r="O75" s="157"/>
      <c r="P75" s="157"/>
      <c r="Q75" s="157"/>
      <c r="R75" s="157"/>
      <c r="S75" s="157"/>
      <c r="T75" s="157"/>
      <c r="U75" s="157"/>
      <c r="V75" s="157"/>
      <c r="W75" s="157"/>
      <c r="X75" s="157"/>
      <c r="Y75" s="157"/>
      <c r="Z75" s="157"/>
      <c r="AA75" s="158"/>
      <c r="AB75" s="156"/>
      <c r="AC75" s="157"/>
      <c r="AD75" s="157"/>
      <c r="AE75" s="157"/>
      <c r="AF75" s="158"/>
    </row>
    <row r="76" ht="12.75" customHeight="1">
      <c r="A76" s="31"/>
      <c r="C76" s="10"/>
      <c r="D76" s="9"/>
      <c r="AA76" s="10"/>
      <c r="AB76" s="9"/>
      <c r="AF76" s="10"/>
    </row>
    <row r="77" ht="12.75" customHeight="1">
      <c r="A77" s="159"/>
      <c r="B77" s="157"/>
      <c r="C77" s="158"/>
      <c r="D77" s="156"/>
      <c r="E77" s="157"/>
      <c r="F77" s="157"/>
      <c r="G77" s="157"/>
      <c r="H77" s="157"/>
      <c r="I77" s="157"/>
      <c r="J77" s="157"/>
      <c r="K77" s="157"/>
      <c r="L77" s="157"/>
      <c r="M77" s="157"/>
      <c r="N77" s="157"/>
      <c r="O77" s="157"/>
      <c r="P77" s="157"/>
      <c r="Q77" s="157"/>
      <c r="R77" s="157"/>
      <c r="S77" s="157"/>
      <c r="T77" s="157"/>
      <c r="U77" s="157"/>
      <c r="V77" s="157"/>
      <c r="W77" s="157"/>
      <c r="X77" s="157"/>
      <c r="Y77" s="157"/>
      <c r="Z77" s="157"/>
      <c r="AA77" s="158"/>
      <c r="AB77" s="156"/>
      <c r="AC77" s="157"/>
      <c r="AD77" s="157"/>
      <c r="AE77" s="157"/>
      <c r="AF77" s="158"/>
    </row>
    <row r="78" ht="12.75" customHeight="1">
      <c r="A78" s="31"/>
      <c r="C78" s="10"/>
      <c r="D78" s="9"/>
      <c r="AA78" s="10"/>
      <c r="AB78" s="9"/>
      <c r="AF78" s="10"/>
    </row>
    <row r="79" ht="12.75" customHeight="1">
      <c r="A79" s="159"/>
      <c r="B79" s="157"/>
      <c r="C79" s="158"/>
      <c r="D79" s="156"/>
      <c r="E79" s="157"/>
      <c r="F79" s="157"/>
      <c r="G79" s="157"/>
      <c r="H79" s="157"/>
      <c r="I79" s="157"/>
      <c r="J79" s="157"/>
      <c r="K79" s="157"/>
      <c r="L79" s="157"/>
      <c r="M79" s="157"/>
      <c r="N79" s="157"/>
      <c r="O79" s="157"/>
      <c r="P79" s="157"/>
      <c r="Q79" s="157"/>
      <c r="R79" s="157"/>
      <c r="S79" s="157"/>
      <c r="T79" s="157"/>
      <c r="U79" s="157"/>
      <c r="V79" s="157"/>
      <c r="W79" s="157"/>
      <c r="X79" s="157"/>
      <c r="Y79" s="157"/>
      <c r="Z79" s="157"/>
      <c r="AA79" s="158"/>
      <c r="AB79" s="156"/>
      <c r="AC79" s="157"/>
      <c r="AD79" s="157"/>
      <c r="AE79" s="157"/>
      <c r="AF79" s="158"/>
    </row>
    <row r="80" ht="12.75" customHeight="1">
      <c r="A80" s="31"/>
      <c r="C80" s="10"/>
      <c r="D80" s="9"/>
      <c r="AA80" s="10"/>
      <c r="AB80" s="9"/>
      <c r="AF80" s="10"/>
    </row>
    <row r="81" ht="12.75" customHeight="1">
      <c r="A81" s="159"/>
      <c r="B81" s="157"/>
      <c r="C81" s="158"/>
      <c r="D81" s="156"/>
      <c r="E81" s="157"/>
      <c r="F81" s="157"/>
      <c r="G81" s="157"/>
      <c r="H81" s="157"/>
      <c r="I81" s="157"/>
      <c r="J81" s="157"/>
      <c r="K81" s="157"/>
      <c r="L81" s="157"/>
      <c r="M81" s="157"/>
      <c r="N81" s="157"/>
      <c r="O81" s="157"/>
      <c r="P81" s="157"/>
      <c r="Q81" s="157"/>
      <c r="R81" s="157"/>
      <c r="S81" s="157"/>
      <c r="T81" s="157"/>
      <c r="U81" s="157"/>
      <c r="V81" s="157"/>
      <c r="W81" s="157"/>
      <c r="X81" s="157"/>
      <c r="Y81" s="157"/>
      <c r="Z81" s="157"/>
      <c r="AA81" s="158"/>
      <c r="AB81" s="156"/>
      <c r="AC81" s="157"/>
      <c r="AD81" s="157"/>
      <c r="AE81" s="157"/>
      <c r="AF81" s="158"/>
    </row>
    <row r="82" ht="12.75" customHeight="1">
      <c r="A82" s="31"/>
      <c r="C82" s="10"/>
      <c r="D82" s="9"/>
      <c r="AA82" s="10"/>
      <c r="AB82" s="9"/>
      <c r="AF82" s="10"/>
    </row>
    <row r="83" ht="12.75" customHeight="1">
      <c r="A83" s="159"/>
      <c r="B83" s="157"/>
      <c r="C83" s="158"/>
      <c r="D83" s="156"/>
      <c r="E83" s="157"/>
      <c r="F83" s="157"/>
      <c r="G83" s="157"/>
      <c r="H83" s="157"/>
      <c r="I83" s="157"/>
      <c r="J83" s="157"/>
      <c r="K83" s="157"/>
      <c r="L83" s="157"/>
      <c r="M83" s="157"/>
      <c r="N83" s="157"/>
      <c r="O83" s="157"/>
      <c r="P83" s="157"/>
      <c r="Q83" s="157"/>
      <c r="R83" s="157"/>
      <c r="S83" s="157"/>
      <c r="T83" s="157"/>
      <c r="U83" s="157"/>
      <c r="V83" s="157"/>
      <c r="W83" s="157"/>
      <c r="X83" s="157"/>
      <c r="Y83" s="157"/>
      <c r="Z83" s="157"/>
      <c r="AA83" s="158"/>
      <c r="AB83" s="156"/>
      <c r="AC83" s="157"/>
      <c r="AD83" s="157"/>
      <c r="AE83" s="157"/>
      <c r="AF83" s="158"/>
    </row>
    <row r="84" ht="12.75" customHeight="1">
      <c r="A84" s="31"/>
      <c r="C84" s="10"/>
      <c r="D84" s="9"/>
      <c r="AA84" s="10"/>
      <c r="AB84" s="9"/>
      <c r="AF84" s="10"/>
    </row>
    <row r="85" ht="12.75" customHeight="1">
      <c r="A85" s="159"/>
      <c r="B85" s="157"/>
      <c r="C85" s="158"/>
      <c r="D85" s="156"/>
      <c r="E85" s="157"/>
      <c r="F85" s="157"/>
      <c r="G85" s="157"/>
      <c r="H85" s="157"/>
      <c r="I85" s="157"/>
      <c r="J85" s="157"/>
      <c r="K85" s="157"/>
      <c r="L85" s="157"/>
      <c r="M85" s="157"/>
      <c r="N85" s="157"/>
      <c r="O85" s="157"/>
      <c r="P85" s="157"/>
      <c r="Q85" s="157"/>
      <c r="R85" s="157"/>
      <c r="S85" s="157"/>
      <c r="T85" s="157"/>
      <c r="U85" s="157"/>
      <c r="V85" s="157"/>
      <c r="W85" s="157"/>
      <c r="X85" s="157"/>
      <c r="Y85" s="157"/>
      <c r="Z85" s="157"/>
      <c r="AA85" s="158"/>
      <c r="AB85" s="156"/>
      <c r="AC85" s="157"/>
      <c r="AD85" s="157"/>
      <c r="AE85" s="157"/>
      <c r="AF85" s="158"/>
    </row>
    <row r="86" ht="12.75" customHeight="1">
      <c r="A86" s="31"/>
      <c r="C86" s="10"/>
      <c r="D86" s="9"/>
      <c r="AA86" s="10"/>
      <c r="AB86" s="9"/>
      <c r="AF86" s="10"/>
    </row>
    <row r="87" ht="12.75" customHeight="1">
      <c r="A87" s="159"/>
      <c r="B87" s="157"/>
      <c r="C87" s="158"/>
      <c r="D87" s="156"/>
      <c r="E87" s="157"/>
      <c r="F87" s="157"/>
      <c r="G87" s="157"/>
      <c r="H87" s="157"/>
      <c r="I87" s="157"/>
      <c r="J87" s="157"/>
      <c r="K87" s="157"/>
      <c r="L87" s="157"/>
      <c r="M87" s="157"/>
      <c r="N87" s="157"/>
      <c r="O87" s="157"/>
      <c r="P87" s="157"/>
      <c r="Q87" s="157"/>
      <c r="R87" s="157"/>
      <c r="S87" s="157"/>
      <c r="T87" s="157"/>
      <c r="U87" s="157"/>
      <c r="V87" s="157"/>
      <c r="W87" s="157"/>
      <c r="X87" s="157"/>
      <c r="Y87" s="157"/>
      <c r="Z87" s="157"/>
      <c r="AA87" s="158"/>
      <c r="AB87" s="156"/>
      <c r="AC87" s="157"/>
      <c r="AD87" s="157"/>
      <c r="AE87" s="157"/>
      <c r="AF87" s="158"/>
    </row>
    <row r="88" ht="12.75" customHeight="1">
      <c r="A88" s="31"/>
      <c r="C88" s="10"/>
      <c r="D88" s="9"/>
      <c r="AA88" s="10"/>
      <c r="AB88" s="9"/>
      <c r="AF88" s="10"/>
    </row>
    <row r="89" ht="12.75" customHeight="1">
      <c r="A89" s="159"/>
      <c r="B89" s="157"/>
      <c r="C89" s="158"/>
      <c r="D89" s="156"/>
      <c r="E89" s="157"/>
      <c r="F89" s="157"/>
      <c r="G89" s="157"/>
      <c r="H89" s="157"/>
      <c r="I89" s="157"/>
      <c r="J89" s="157"/>
      <c r="K89" s="157"/>
      <c r="L89" s="157"/>
      <c r="M89" s="157"/>
      <c r="N89" s="157"/>
      <c r="O89" s="157"/>
      <c r="P89" s="157"/>
      <c r="Q89" s="157"/>
      <c r="R89" s="157"/>
      <c r="S89" s="157"/>
      <c r="T89" s="157"/>
      <c r="U89" s="157"/>
      <c r="V89" s="157"/>
      <c r="W89" s="157"/>
      <c r="X89" s="157"/>
      <c r="Y89" s="157"/>
      <c r="Z89" s="157"/>
      <c r="AA89" s="158"/>
      <c r="AB89" s="156"/>
      <c r="AC89" s="157"/>
      <c r="AD89" s="157"/>
      <c r="AE89" s="157"/>
      <c r="AF89" s="158"/>
    </row>
    <row r="90" ht="12.75" customHeight="1">
      <c r="A90" s="31"/>
      <c r="C90" s="10"/>
      <c r="D90" s="9"/>
      <c r="AA90" s="10"/>
      <c r="AB90" s="9"/>
      <c r="AF90" s="10"/>
    </row>
    <row r="91" ht="12.75" customHeight="1">
      <c r="A91" s="159"/>
      <c r="B91" s="157"/>
      <c r="C91" s="158"/>
      <c r="D91" s="156"/>
      <c r="E91" s="157"/>
      <c r="F91" s="157"/>
      <c r="G91" s="157"/>
      <c r="H91" s="157"/>
      <c r="I91" s="157"/>
      <c r="J91" s="157"/>
      <c r="K91" s="157"/>
      <c r="L91" s="157"/>
      <c r="M91" s="157"/>
      <c r="N91" s="157"/>
      <c r="O91" s="157"/>
      <c r="P91" s="157"/>
      <c r="Q91" s="157"/>
      <c r="R91" s="157"/>
      <c r="S91" s="157"/>
      <c r="T91" s="157"/>
      <c r="U91" s="157"/>
      <c r="V91" s="157"/>
      <c r="W91" s="157"/>
      <c r="X91" s="157"/>
      <c r="Y91" s="157"/>
      <c r="Z91" s="157"/>
      <c r="AA91" s="158"/>
      <c r="AB91" s="156"/>
      <c r="AC91" s="157"/>
      <c r="AD91" s="157"/>
      <c r="AE91" s="157"/>
      <c r="AF91" s="158"/>
    </row>
    <row r="92" ht="12.75" customHeight="1">
      <c r="A92" s="31"/>
      <c r="C92" s="10"/>
      <c r="D92" s="9"/>
      <c r="AA92" s="10"/>
      <c r="AB92" s="9"/>
      <c r="AF92" s="10"/>
    </row>
    <row r="93" ht="12.75" customHeight="1">
      <c r="A93" s="160"/>
      <c r="B93" s="12"/>
      <c r="C93" s="13"/>
      <c r="D93" s="11"/>
      <c r="E93" s="12"/>
      <c r="F93" s="12"/>
      <c r="G93" s="12"/>
      <c r="H93" s="12"/>
      <c r="I93" s="12"/>
      <c r="J93" s="12"/>
      <c r="K93" s="12"/>
      <c r="L93" s="12"/>
      <c r="M93" s="12"/>
      <c r="N93" s="12"/>
      <c r="O93" s="12"/>
      <c r="P93" s="12"/>
      <c r="Q93" s="12"/>
      <c r="R93" s="12"/>
      <c r="S93" s="12"/>
      <c r="T93" s="12"/>
      <c r="U93" s="12"/>
      <c r="V93" s="12"/>
      <c r="W93" s="12"/>
      <c r="X93" s="12"/>
      <c r="Y93" s="12"/>
      <c r="Z93" s="12"/>
      <c r="AA93" s="13"/>
      <c r="AB93" s="11"/>
      <c r="AC93" s="12"/>
      <c r="AD93" s="12"/>
      <c r="AE93" s="12"/>
      <c r="AF93" s="13"/>
    </row>
    <row r="94" ht="12.75" customHeight="1">
      <c r="A94" s="161"/>
      <c r="B94" s="161"/>
      <c r="C94" s="161"/>
      <c r="D94" s="162"/>
      <c r="E94" s="162"/>
      <c r="F94" s="162"/>
      <c r="G94" s="162"/>
      <c r="H94" s="162"/>
      <c r="I94" s="162"/>
      <c r="J94" s="162"/>
      <c r="K94" s="162"/>
      <c r="L94" s="162"/>
      <c r="M94" s="162"/>
      <c r="N94" s="162"/>
      <c r="O94" s="162"/>
      <c r="P94" s="162"/>
      <c r="Q94" s="162"/>
      <c r="R94" s="162"/>
      <c r="S94" s="162"/>
      <c r="T94" s="162"/>
      <c r="U94" s="162"/>
      <c r="V94" s="162"/>
      <c r="W94" s="162"/>
      <c r="X94" s="162"/>
      <c r="Y94" s="162"/>
      <c r="Z94" s="162"/>
      <c r="AA94" s="162"/>
      <c r="AB94" s="162"/>
      <c r="AC94" s="162"/>
      <c r="AD94" s="162"/>
      <c r="AE94" s="162"/>
      <c r="AF94" s="163"/>
    </row>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sheetData>
  <mergeCells count="6">
    <mergeCell ref="A23:C24"/>
    <mergeCell ref="D23:AA24"/>
    <mergeCell ref="AB23:AF24"/>
    <mergeCell ref="A70:C71"/>
    <mergeCell ref="D70:AA71"/>
    <mergeCell ref="AB70:AF71"/>
  </mergeCells>
  <printOptions gridLines="1" horizontalCentered="1"/>
  <pageMargins bottom="0.19685039370078738" footer="0.0" header="0.0" left="0.0" right="0.11811023622047244" top="0.0"/>
  <pageSetup paperSize="11" cellComments="atEnd" orientation="portrait" pageOrder="overThenDown"/>
  <rowBreaks count="2" manualBreakCount="2">
    <brk id="94" man="1"/>
    <brk id="47" man="1"/>
  </rowBreaks>
  <colBreaks count="2" manualBreakCount="2">
    <brk man="1"/>
    <brk id="32"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4" width="2.25"/>
  </cols>
  <sheetData>
    <row r="1" ht="12.75" customHeight="1">
      <c r="A1" s="3"/>
      <c r="B1" s="3"/>
    </row>
    <row r="2" ht="12.75" customHeight="1">
      <c r="A2" s="3"/>
      <c r="B2" s="3" t="s">
        <v>82</v>
      </c>
    </row>
    <row r="3" ht="12.75" customHeight="1">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row>
    <row r="4" ht="12.75" customHeight="1">
      <c r="B4" s="89"/>
      <c r="C4" s="7"/>
      <c r="D4" s="7"/>
      <c r="E4" s="7"/>
      <c r="F4" s="155" t="s">
        <v>83</v>
      </c>
      <c r="G4" s="40"/>
      <c r="H4" s="40"/>
      <c r="I4" s="40"/>
      <c r="J4" s="40"/>
      <c r="K4" s="40"/>
      <c r="L4" s="40"/>
      <c r="M4" s="40"/>
      <c r="N4" s="40"/>
      <c r="O4" s="40"/>
      <c r="P4" s="40"/>
      <c r="Q4" s="40"/>
      <c r="R4" s="40"/>
      <c r="S4" s="88"/>
      <c r="T4" s="155" t="s">
        <v>84</v>
      </c>
      <c r="U4" s="40"/>
      <c r="V4" s="40"/>
      <c r="W4" s="40"/>
      <c r="X4" s="40"/>
      <c r="Y4" s="40"/>
      <c r="Z4" s="40"/>
      <c r="AA4" s="40"/>
      <c r="AB4" s="40"/>
      <c r="AC4" s="40"/>
      <c r="AD4" s="40"/>
      <c r="AE4" s="40"/>
      <c r="AF4" s="40"/>
      <c r="AG4" s="88"/>
      <c r="AH4" s="147"/>
    </row>
    <row r="5" ht="12.75" customHeight="1">
      <c r="B5" s="11"/>
      <c r="C5" s="12"/>
      <c r="D5" s="12"/>
      <c r="E5" s="12"/>
      <c r="F5" s="52"/>
      <c r="G5" s="53"/>
      <c r="H5" s="53"/>
      <c r="I5" s="53"/>
      <c r="J5" s="53"/>
      <c r="K5" s="53"/>
      <c r="L5" s="53"/>
      <c r="M5" s="53"/>
      <c r="N5" s="53"/>
      <c r="O5" s="53"/>
      <c r="P5" s="53"/>
      <c r="Q5" s="53"/>
      <c r="R5" s="53"/>
      <c r="S5" s="54"/>
      <c r="T5" s="52"/>
      <c r="U5" s="53"/>
      <c r="V5" s="53"/>
      <c r="W5" s="53"/>
      <c r="X5" s="53"/>
      <c r="Y5" s="53"/>
      <c r="Z5" s="53"/>
      <c r="AA5" s="53"/>
      <c r="AB5" s="53"/>
      <c r="AC5" s="53"/>
      <c r="AD5" s="53"/>
      <c r="AE5" s="53"/>
      <c r="AF5" s="53"/>
      <c r="AG5" s="54"/>
      <c r="AH5" s="147"/>
    </row>
    <row r="6" ht="12.75" customHeight="1">
      <c r="A6" s="154"/>
      <c r="B6" s="164"/>
      <c r="C6" s="165"/>
      <c r="D6" s="165"/>
      <c r="E6" s="165"/>
      <c r="F6" s="166"/>
      <c r="G6" s="165"/>
      <c r="H6" s="165"/>
      <c r="I6" s="165"/>
      <c r="J6" s="165"/>
      <c r="K6" s="165"/>
      <c r="L6" s="165"/>
      <c r="M6" s="165"/>
      <c r="N6" s="165"/>
      <c r="O6" s="165"/>
      <c r="P6" s="165"/>
      <c r="Q6" s="165"/>
      <c r="R6" s="165"/>
      <c r="S6" s="167"/>
      <c r="T6" s="164"/>
      <c r="U6" s="165"/>
      <c r="V6" s="168"/>
      <c r="W6" s="165"/>
      <c r="X6" s="168"/>
      <c r="Y6" s="165"/>
      <c r="Z6" s="168"/>
      <c r="AA6" s="165"/>
      <c r="AB6" s="168"/>
      <c r="AC6" s="165"/>
      <c r="AD6" s="168"/>
      <c r="AE6" s="165"/>
      <c r="AF6" s="168"/>
      <c r="AG6" s="167"/>
      <c r="AH6" s="153"/>
    </row>
    <row r="7" ht="12.75" customHeight="1">
      <c r="B7" s="9"/>
      <c r="F7" s="9"/>
      <c r="S7" s="10"/>
      <c r="T7" s="9"/>
      <c r="W7" s="153"/>
      <c r="X7" s="153"/>
      <c r="Y7" s="153"/>
      <c r="Z7" s="153"/>
      <c r="AA7" s="153"/>
      <c r="AB7" s="153"/>
      <c r="AC7" s="153"/>
      <c r="AD7" s="153"/>
      <c r="AE7" s="153"/>
      <c r="AF7" s="153"/>
      <c r="AG7" s="169"/>
      <c r="AH7" s="153"/>
    </row>
    <row r="8" ht="12.75" customHeight="1">
      <c r="A8" s="154"/>
      <c r="B8" s="170"/>
      <c r="C8" s="153"/>
      <c r="D8" s="153"/>
      <c r="E8" s="153"/>
      <c r="F8" s="31"/>
      <c r="G8" s="153"/>
      <c r="H8" s="153"/>
      <c r="I8" s="153"/>
      <c r="J8" s="153"/>
      <c r="K8" s="153"/>
      <c r="L8" s="153"/>
      <c r="M8" s="153"/>
      <c r="N8" s="153"/>
      <c r="O8" s="153"/>
      <c r="P8" s="153"/>
      <c r="Q8" s="153"/>
      <c r="R8" s="153"/>
      <c r="S8" s="169"/>
      <c r="T8" s="170"/>
      <c r="U8" s="3"/>
      <c r="V8" s="154"/>
      <c r="W8" s="153"/>
      <c r="X8" s="154"/>
      <c r="Y8" s="153"/>
      <c r="Z8" s="153"/>
      <c r="AA8" s="153"/>
      <c r="AB8" s="153"/>
      <c r="AC8" s="153"/>
      <c r="AD8" s="153"/>
      <c r="AE8" s="153"/>
      <c r="AF8" s="153"/>
      <c r="AG8" s="169"/>
      <c r="AH8" s="153"/>
    </row>
    <row r="9" ht="12.75" customHeight="1">
      <c r="B9" s="9"/>
      <c r="F9" s="9"/>
      <c r="S9" s="10"/>
      <c r="T9" s="9"/>
      <c r="W9" s="153"/>
      <c r="X9" s="153"/>
      <c r="Y9" s="153"/>
      <c r="Z9" s="153"/>
      <c r="AA9" s="153"/>
      <c r="AB9" s="153"/>
      <c r="AC9" s="153"/>
      <c r="AD9" s="153"/>
      <c r="AE9" s="153"/>
      <c r="AF9" s="153"/>
      <c r="AG9" s="169"/>
      <c r="AH9" s="153"/>
    </row>
    <row r="10" ht="12.75" customHeight="1">
      <c r="A10" s="154"/>
      <c r="B10" s="170"/>
      <c r="D10" s="153"/>
      <c r="E10" s="153"/>
      <c r="F10" s="171"/>
      <c r="G10" s="153"/>
      <c r="H10" s="153"/>
      <c r="I10" s="153"/>
      <c r="J10" s="153"/>
      <c r="K10" s="153"/>
      <c r="L10" s="153"/>
      <c r="M10" s="153"/>
      <c r="N10" s="153"/>
      <c r="O10" s="153"/>
      <c r="P10" s="153"/>
      <c r="Q10" s="153"/>
      <c r="R10" s="153"/>
      <c r="S10" s="169"/>
      <c r="T10" s="170"/>
      <c r="U10" s="153"/>
      <c r="V10" s="154"/>
      <c r="W10" s="153"/>
      <c r="X10" s="154"/>
      <c r="Y10" s="153"/>
      <c r="Z10" s="153"/>
      <c r="AA10" s="153"/>
      <c r="AB10" s="153"/>
      <c r="AC10" s="153"/>
      <c r="AD10" s="153"/>
      <c r="AE10" s="153"/>
      <c r="AF10" s="153"/>
      <c r="AG10" s="169"/>
      <c r="AH10" s="153"/>
    </row>
    <row r="11" ht="12.75" customHeight="1">
      <c r="A11" s="154"/>
      <c r="B11" s="170"/>
      <c r="D11" s="153"/>
      <c r="E11" s="153"/>
      <c r="F11" s="171"/>
      <c r="G11" s="153"/>
      <c r="H11" s="153"/>
      <c r="I11" s="153"/>
      <c r="J11" s="153"/>
      <c r="K11" s="153"/>
      <c r="L11" s="153"/>
      <c r="M11" s="153"/>
      <c r="N11" s="153"/>
      <c r="O11" s="153"/>
      <c r="P11" s="153"/>
      <c r="Q11" s="153"/>
      <c r="R11" s="153"/>
      <c r="S11" s="169"/>
      <c r="T11" s="170"/>
      <c r="U11" s="153"/>
      <c r="V11" s="154"/>
      <c r="W11" s="153"/>
      <c r="X11" s="154"/>
      <c r="Y11" s="153"/>
      <c r="Z11" s="153"/>
      <c r="AA11" s="153"/>
      <c r="AB11" s="153"/>
      <c r="AC11" s="153"/>
      <c r="AD11" s="153"/>
      <c r="AE11" s="153"/>
      <c r="AF11" s="153"/>
      <c r="AG11" s="169"/>
      <c r="AH11" s="153"/>
    </row>
    <row r="12" ht="12.75" customHeight="1">
      <c r="A12" s="154"/>
      <c r="B12" s="170"/>
      <c r="F12" s="9"/>
      <c r="S12" s="10"/>
      <c r="T12" s="9"/>
      <c r="W12" s="153"/>
      <c r="X12" s="153"/>
      <c r="Y12" s="153"/>
      <c r="Z12" s="153"/>
      <c r="AA12" s="153"/>
      <c r="AB12" s="153"/>
      <c r="AC12" s="153"/>
      <c r="AD12" s="153"/>
      <c r="AE12" s="153"/>
      <c r="AF12" s="153"/>
      <c r="AG12" s="169"/>
      <c r="AH12" s="153"/>
    </row>
    <row r="13" ht="12.75" customHeight="1">
      <c r="A13" s="172"/>
      <c r="B13" s="173" t="s">
        <v>85</v>
      </c>
      <c r="F13" s="171"/>
      <c r="G13" s="153"/>
      <c r="H13" s="153"/>
      <c r="I13" s="153"/>
      <c r="J13" s="153"/>
      <c r="K13" s="153"/>
      <c r="L13" s="153"/>
      <c r="M13" s="153"/>
      <c r="N13" s="153"/>
      <c r="O13" s="153"/>
      <c r="P13" s="153"/>
      <c r="Q13" s="153"/>
      <c r="R13" s="153"/>
      <c r="S13" s="169"/>
      <c r="T13" s="170"/>
      <c r="U13" s="153"/>
      <c r="V13" s="154"/>
      <c r="W13" s="153"/>
      <c r="X13" s="154"/>
      <c r="Y13" s="153"/>
      <c r="Z13" s="153"/>
      <c r="AA13" s="153"/>
      <c r="AB13" s="153"/>
      <c r="AC13" s="153"/>
      <c r="AD13" s="153"/>
      <c r="AE13" s="153"/>
      <c r="AF13" s="153"/>
      <c r="AG13" s="169"/>
      <c r="AH13" s="153"/>
    </row>
    <row r="14" ht="12.75" customHeight="1">
      <c r="A14" s="172"/>
      <c r="B14" s="44"/>
      <c r="F14" s="9"/>
      <c r="S14" s="10"/>
      <c r="T14" s="9"/>
      <c r="AG14" s="10"/>
    </row>
    <row r="15" ht="12.75" customHeight="1">
      <c r="B15" s="9"/>
      <c r="F15" s="9"/>
      <c r="S15" s="10"/>
      <c r="T15" s="9"/>
      <c r="AG15" s="10"/>
    </row>
    <row r="16" ht="12.75" customHeight="1">
      <c r="B16" s="9"/>
      <c r="F16" s="9"/>
      <c r="S16" s="10"/>
      <c r="T16" s="9"/>
      <c r="AG16" s="10"/>
    </row>
    <row r="17" ht="12.75" customHeight="1">
      <c r="B17" s="9"/>
      <c r="F17" s="9"/>
      <c r="S17" s="10"/>
      <c r="T17" s="9"/>
      <c r="AG17" s="10"/>
    </row>
    <row r="18" ht="12.75" customHeight="1">
      <c r="A18" s="154"/>
      <c r="B18" s="170"/>
      <c r="C18" s="153"/>
      <c r="D18" s="153"/>
      <c r="E18" s="153"/>
      <c r="F18" s="171"/>
      <c r="G18" s="153"/>
      <c r="H18" s="153"/>
      <c r="I18" s="153"/>
      <c r="J18" s="153"/>
      <c r="K18" s="153"/>
      <c r="L18" s="153"/>
      <c r="M18" s="153"/>
      <c r="N18" s="153"/>
      <c r="O18" s="153"/>
      <c r="P18" s="153"/>
      <c r="Q18" s="153"/>
      <c r="R18" s="153"/>
      <c r="S18" s="169"/>
      <c r="T18" s="170"/>
      <c r="U18" s="153"/>
      <c r="V18" s="154"/>
      <c r="W18" s="153"/>
      <c r="X18" s="154"/>
      <c r="AG18" s="10"/>
    </row>
    <row r="19" ht="12.75" customHeight="1">
      <c r="B19" s="9"/>
      <c r="F19" s="9"/>
      <c r="S19" s="10"/>
      <c r="T19" s="9"/>
      <c r="AG19" s="10"/>
    </row>
    <row r="20" ht="12.75" customHeight="1">
      <c r="A20" s="154"/>
      <c r="B20" s="170"/>
      <c r="C20" s="153"/>
      <c r="D20" s="153"/>
      <c r="E20" s="153"/>
      <c r="F20" s="171"/>
      <c r="G20" s="153"/>
      <c r="H20" s="153"/>
      <c r="I20" s="153"/>
      <c r="J20" s="153"/>
      <c r="K20" s="153"/>
      <c r="L20" s="153"/>
      <c r="M20" s="153"/>
      <c r="N20" s="153"/>
      <c r="O20" s="153"/>
      <c r="P20" s="153"/>
      <c r="Q20" s="153"/>
      <c r="R20" s="153"/>
      <c r="S20" s="169"/>
      <c r="T20" s="170"/>
      <c r="U20" s="153"/>
      <c r="V20" s="154"/>
      <c r="W20" s="153"/>
      <c r="X20" s="154"/>
      <c r="AG20" s="10"/>
    </row>
    <row r="21" ht="12.75" customHeight="1">
      <c r="B21" s="11"/>
      <c r="C21" s="12"/>
      <c r="D21" s="12"/>
      <c r="E21" s="12"/>
      <c r="F21" s="11"/>
      <c r="G21" s="12"/>
      <c r="H21" s="12"/>
      <c r="I21" s="12"/>
      <c r="J21" s="12"/>
      <c r="K21" s="12"/>
      <c r="L21" s="12"/>
      <c r="M21" s="12"/>
      <c r="N21" s="12"/>
      <c r="O21" s="12"/>
      <c r="P21" s="12"/>
      <c r="Q21" s="12"/>
      <c r="R21" s="12"/>
      <c r="S21" s="13"/>
      <c r="T21" s="11"/>
      <c r="U21" s="12"/>
      <c r="V21" s="12"/>
      <c r="W21" s="12"/>
      <c r="X21" s="12"/>
      <c r="Y21" s="12"/>
      <c r="Z21" s="12"/>
      <c r="AA21" s="12"/>
      <c r="AB21" s="12"/>
      <c r="AC21" s="12"/>
      <c r="AD21" s="12"/>
      <c r="AE21" s="12"/>
      <c r="AF21" s="12"/>
      <c r="AG21" s="13"/>
    </row>
    <row r="22" ht="12.75" customHeight="1">
      <c r="A22" s="154"/>
      <c r="B22" s="164"/>
      <c r="C22" s="165"/>
      <c r="D22" s="165"/>
      <c r="E22" s="165"/>
      <c r="F22" s="166"/>
      <c r="G22" s="165"/>
      <c r="H22" s="165"/>
      <c r="I22" s="165"/>
      <c r="J22" s="165"/>
      <c r="K22" s="165"/>
      <c r="L22" s="165"/>
      <c r="M22" s="165"/>
      <c r="N22" s="165"/>
      <c r="O22" s="165"/>
      <c r="P22" s="165"/>
      <c r="Q22" s="165"/>
      <c r="R22" s="165"/>
      <c r="S22" s="167"/>
      <c r="T22" s="164"/>
      <c r="U22" s="165"/>
      <c r="V22" s="168"/>
      <c r="W22" s="165"/>
      <c r="X22" s="168"/>
      <c r="Y22" s="165"/>
      <c r="Z22" s="168"/>
      <c r="AA22" s="165"/>
      <c r="AB22" s="168"/>
      <c r="AC22" s="165"/>
      <c r="AD22" s="168"/>
      <c r="AE22" s="165"/>
      <c r="AF22" s="168"/>
      <c r="AG22" s="167"/>
      <c r="AH22" s="153"/>
    </row>
    <row r="23" ht="12.75" customHeight="1">
      <c r="B23" s="9"/>
      <c r="F23" s="9"/>
      <c r="S23" s="10"/>
      <c r="T23" s="9"/>
      <c r="W23" s="153"/>
      <c r="X23" s="153"/>
      <c r="Y23" s="153"/>
      <c r="Z23" s="153"/>
      <c r="AA23" s="153"/>
      <c r="AB23" s="153"/>
      <c r="AC23" s="153"/>
      <c r="AD23" s="153"/>
      <c r="AE23" s="153"/>
      <c r="AF23" s="153"/>
      <c r="AG23" s="169"/>
      <c r="AH23" s="153"/>
    </row>
    <row r="24" ht="12.75" customHeight="1">
      <c r="A24" s="154"/>
      <c r="B24" s="170"/>
      <c r="C24" s="153"/>
      <c r="D24" s="153"/>
      <c r="E24" s="153"/>
      <c r="F24" s="31"/>
      <c r="G24" s="153"/>
      <c r="H24" s="153"/>
      <c r="I24" s="153"/>
      <c r="J24" s="153"/>
      <c r="K24" s="153"/>
      <c r="L24" s="153"/>
      <c r="M24" s="153"/>
      <c r="N24" s="153"/>
      <c r="O24" s="153"/>
      <c r="P24" s="153"/>
      <c r="Q24" s="153"/>
      <c r="R24" s="153"/>
      <c r="S24" s="169"/>
      <c r="T24" s="170"/>
      <c r="U24" s="3"/>
      <c r="V24" s="154"/>
      <c r="W24" s="153"/>
      <c r="X24" s="154"/>
      <c r="Y24" s="153"/>
      <c r="Z24" s="153"/>
      <c r="AA24" s="153"/>
      <c r="AB24" s="153"/>
      <c r="AC24" s="153"/>
      <c r="AD24" s="153"/>
      <c r="AE24" s="153"/>
      <c r="AF24" s="153"/>
      <c r="AG24" s="169"/>
      <c r="AH24" s="153"/>
    </row>
    <row r="25" ht="12.75" customHeight="1">
      <c r="A25" s="154"/>
      <c r="B25" s="170"/>
      <c r="C25" s="153"/>
      <c r="D25" s="153"/>
      <c r="E25" s="153"/>
      <c r="F25" s="31"/>
      <c r="G25" s="153"/>
      <c r="H25" s="153"/>
      <c r="I25" s="153"/>
      <c r="J25" s="153"/>
      <c r="K25" s="153"/>
      <c r="L25" s="153"/>
      <c r="M25" s="153"/>
      <c r="N25" s="153"/>
      <c r="O25" s="153"/>
      <c r="P25" s="153"/>
      <c r="Q25" s="153"/>
      <c r="R25" s="153"/>
      <c r="S25" s="169"/>
      <c r="T25" s="170"/>
      <c r="U25" s="3"/>
      <c r="V25" s="154"/>
      <c r="W25" s="153"/>
      <c r="X25" s="154"/>
      <c r="Y25" s="153"/>
      <c r="Z25" s="153"/>
      <c r="AA25" s="153"/>
      <c r="AB25" s="153"/>
      <c r="AC25" s="153"/>
      <c r="AD25" s="153"/>
      <c r="AE25" s="153"/>
      <c r="AF25" s="153"/>
      <c r="AG25" s="169"/>
      <c r="AH25" s="153"/>
    </row>
    <row r="26" ht="12.75" customHeight="1">
      <c r="B26" s="9"/>
      <c r="F26" s="9"/>
      <c r="S26" s="10"/>
      <c r="T26" s="9"/>
      <c r="W26" s="153"/>
      <c r="X26" s="153"/>
      <c r="Y26" s="153"/>
      <c r="Z26" s="153"/>
      <c r="AA26" s="153"/>
      <c r="AB26" s="153"/>
      <c r="AC26" s="153"/>
      <c r="AD26" s="153"/>
      <c r="AE26" s="153"/>
      <c r="AF26" s="153"/>
      <c r="AG26" s="169"/>
      <c r="AH26" s="153"/>
    </row>
    <row r="27" ht="12.75" customHeight="1">
      <c r="A27" s="154"/>
      <c r="B27" s="170"/>
      <c r="C27" s="153"/>
      <c r="D27" s="153"/>
      <c r="E27" s="153"/>
      <c r="F27" s="171"/>
      <c r="G27" s="153"/>
      <c r="H27" s="153"/>
      <c r="I27" s="153"/>
      <c r="J27" s="153"/>
      <c r="K27" s="153"/>
      <c r="L27" s="153"/>
      <c r="M27" s="153"/>
      <c r="N27" s="153"/>
      <c r="O27" s="153"/>
      <c r="P27" s="153"/>
      <c r="Q27" s="153"/>
      <c r="R27" s="153"/>
      <c r="S27" s="169"/>
      <c r="T27" s="170"/>
      <c r="U27" s="153"/>
      <c r="V27" s="154"/>
      <c r="W27" s="153"/>
      <c r="X27" s="154"/>
      <c r="Y27" s="153"/>
      <c r="Z27" s="153"/>
      <c r="AA27" s="153"/>
      <c r="AB27" s="153"/>
      <c r="AC27" s="153"/>
      <c r="AD27" s="153"/>
      <c r="AE27" s="153"/>
      <c r="AF27" s="153"/>
      <c r="AG27" s="169"/>
      <c r="AH27" s="153"/>
    </row>
    <row r="28" ht="12.75" customHeight="1">
      <c r="A28" s="154"/>
      <c r="B28" s="170"/>
      <c r="F28" s="9"/>
      <c r="S28" s="10"/>
      <c r="T28" s="9"/>
      <c r="W28" s="153"/>
      <c r="X28" s="153"/>
      <c r="Y28" s="153"/>
      <c r="Z28" s="153"/>
      <c r="AA28" s="153"/>
      <c r="AB28" s="153"/>
      <c r="AC28" s="153"/>
      <c r="AD28" s="153"/>
      <c r="AE28" s="153"/>
      <c r="AF28" s="153"/>
      <c r="AG28" s="169"/>
      <c r="AH28" s="153"/>
    </row>
    <row r="29" ht="12.75" customHeight="1">
      <c r="A29" s="172"/>
      <c r="B29" s="173" t="s">
        <v>86</v>
      </c>
      <c r="F29" s="171"/>
      <c r="G29" s="153"/>
      <c r="H29" s="153"/>
      <c r="I29" s="153"/>
      <c r="J29" s="153"/>
      <c r="K29" s="153"/>
      <c r="L29" s="153"/>
      <c r="M29" s="153"/>
      <c r="N29" s="153"/>
      <c r="O29" s="153"/>
      <c r="P29" s="153"/>
      <c r="Q29" s="153"/>
      <c r="R29" s="153"/>
      <c r="S29" s="169"/>
      <c r="T29" s="170"/>
      <c r="U29" s="153"/>
      <c r="V29" s="154"/>
      <c r="W29" s="153"/>
      <c r="X29" s="154"/>
      <c r="Y29" s="153"/>
      <c r="Z29" s="153"/>
      <c r="AA29" s="153"/>
      <c r="AB29" s="153"/>
      <c r="AC29" s="153"/>
      <c r="AD29" s="153"/>
      <c r="AE29" s="153"/>
      <c r="AF29" s="153"/>
      <c r="AG29" s="169"/>
      <c r="AH29" s="153"/>
    </row>
    <row r="30" ht="12.75" customHeight="1">
      <c r="A30" s="172"/>
      <c r="B30" s="44"/>
      <c r="F30" s="9"/>
      <c r="S30" s="10"/>
      <c r="T30" s="9"/>
      <c r="AG30" s="10"/>
    </row>
    <row r="31" ht="12.75" customHeight="1">
      <c r="B31" s="9"/>
      <c r="F31" s="9"/>
      <c r="S31" s="10"/>
      <c r="T31" s="9"/>
      <c r="AG31" s="10"/>
    </row>
    <row r="32" ht="12.75" customHeight="1">
      <c r="B32" s="9"/>
      <c r="F32" s="9"/>
      <c r="S32" s="10"/>
      <c r="T32" s="9"/>
      <c r="AG32" s="10"/>
    </row>
    <row r="33" ht="12.75" customHeight="1">
      <c r="A33" s="154"/>
      <c r="B33" s="170"/>
      <c r="C33" s="153"/>
      <c r="D33" s="153"/>
      <c r="E33" s="153"/>
      <c r="F33" s="171"/>
      <c r="G33" s="153"/>
      <c r="H33" s="153"/>
      <c r="I33" s="153"/>
      <c r="J33" s="153"/>
      <c r="K33" s="153"/>
      <c r="L33" s="153"/>
      <c r="M33" s="153"/>
      <c r="N33" s="153"/>
      <c r="O33" s="153"/>
      <c r="P33" s="153"/>
      <c r="Q33" s="153"/>
      <c r="R33" s="153"/>
      <c r="S33" s="169"/>
      <c r="T33" s="170"/>
      <c r="U33" s="153"/>
      <c r="V33" s="154"/>
      <c r="W33" s="153"/>
      <c r="X33" s="154"/>
      <c r="AG33" s="10"/>
    </row>
    <row r="34" ht="12.75" customHeight="1">
      <c r="A34" s="154"/>
      <c r="B34" s="170"/>
      <c r="C34" s="153"/>
      <c r="D34" s="153"/>
      <c r="E34" s="153"/>
      <c r="F34" s="171"/>
      <c r="G34" s="153"/>
      <c r="H34" s="153"/>
      <c r="I34" s="153"/>
      <c r="J34" s="153"/>
      <c r="K34" s="153"/>
      <c r="L34" s="153"/>
      <c r="M34" s="153"/>
      <c r="N34" s="153"/>
      <c r="O34" s="153"/>
      <c r="P34" s="153"/>
      <c r="Q34" s="153"/>
      <c r="R34" s="153"/>
      <c r="S34" s="169"/>
      <c r="T34" s="170"/>
      <c r="U34" s="153"/>
      <c r="V34" s="154"/>
      <c r="W34" s="153"/>
      <c r="X34" s="154"/>
      <c r="AG34" s="10"/>
    </row>
    <row r="35" ht="12.75" customHeight="1">
      <c r="B35" s="9"/>
      <c r="F35" s="9"/>
      <c r="S35" s="10"/>
      <c r="T35" s="9"/>
      <c r="AG35" s="10"/>
    </row>
    <row r="36" ht="12.75" customHeight="1">
      <c r="A36" s="154"/>
      <c r="B36" s="170"/>
      <c r="C36" s="153"/>
      <c r="D36" s="153"/>
      <c r="E36" s="153"/>
      <c r="F36" s="171"/>
      <c r="G36" s="153"/>
      <c r="H36" s="153"/>
      <c r="I36" s="153"/>
      <c r="J36" s="153"/>
      <c r="K36" s="153"/>
      <c r="L36" s="153"/>
      <c r="M36" s="153"/>
      <c r="N36" s="153"/>
      <c r="O36" s="153"/>
      <c r="P36" s="153"/>
      <c r="Q36" s="153"/>
      <c r="R36" s="153"/>
      <c r="S36" s="169"/>
      <c r="T36" s="170"/>
      <c r="U36" s="153"/>
      <c r="V36" s="154"/>
      <c r="W36" s="153"/>
      <c r="X36" s="154"/>
      <c r="AG36" s="10"/>
    </row>
    <row r="37" ht="12.75" customHeight="1">
      <c r="B37" s="11"/>
      <c r="C37" s="12"/>
      <c r="D37" s="12"/>
      <c r="E37" s="12"/>
      <c r="F37" s="11"/>
      <c r="G37" s="12"/>
      <c r="H37" s="12"/>
      <c r="I37" s="12"/>
      <c r="J37" s="12"/>
      <c r="K37" s="12"/>
      <c r="L37" s="12"/>
      <c r="M37" s="12"/>
      <c r="N37" s="12"/>
      <c r="O37" s="12"/>
      <c r="P37" s="12"/>
      <c r="Q37" s="12"/>
      <c r="R37" s="12"/>
      <c r="S37" s="13"/>
      <c r="T37" s="11"/>
      <c r="U37" s="12"/>
      <c r="V37" s="12"/>
      <c r="W37" s="12"/>
      <c r="X37" s="12"/>
      <c r="Y37" s="12"/>
      <c r="Z37" s="12"/>
      <c r="AA37" s="12"/>
      <c r="AB37" s="12"/>
      <c r="AC37" s="12"/>
      <c r="AD37" s="12"/>
      <c r="AE37" s="12"/>
      <c r="AF37" s="12"/>
      <c r="AG37" s="13"/>
    </row>
    <row r="38" ht="12.75" customHeight="1">
      <c r="A38" s="154"/>
      <c r="B38" s="164"/>
      <c r="C38" s="165"/>
      <c r="D38" s="165"/>
      <c r="E38" s="165"/>
      <c r="F38" s="166"/>
      <c r="G38" s="165"/>
      <c r="H38" s="165"/>
      <c r="I38" s="165"/>
      <c r="J38" s="165"/>
      <c r="K38" s="165"/>
      <c r="L38" s="165"/>
      <c r="M38" s="165"/>
      <c r="N38" s="165"/>
      <c r="O38" s="165"/>
      <c r="P38" s="165"/>
      <c r="Q38" s="165"/>
      <c r="R38" s="165"/>
      <c r="S38" s="167"/>
      <c r="T38" s="164"/>
      <c r="U38" s="165"/>
      <c r="V38" s="168"/>
      <c r="W38" s="165"/>
      <c r="X38" s="168"/>
      <c r="Y38" s="165"/>
      <c r="Z38" s="168"/>
      <c r="AA38" s="165"/>
      <c r="AB38" s="168"/>
      <c r="AC38" s="165"/>
      <c r="AD38" s="168"/>
      <c r="AE38" s="165"/>
      <c r="AF38" s="168"/>
      <c r="AG38" s="167"/>
      <c r="AH38" s="153"/>
    </row>
    <row r="39" ht="12.75" customHeight="1">
      <c r="B39" s="9"/>
      <c r="F39" s="9"/>
      <c r="S39" s="10"/>
      <c r="T39" s="9"/>
      <c r="W39" s="153"/>
      <c r="X39" s="153"/>
      <c r="Y39" s="153"/>
      <c r="Z39" s="153"/>
      <c r="AA39" s="153"/>
      <c r="AB39" s="153"/>
      <c r="AC39" s="153"/>
      <c r="AD39" s="153"/>
      <c r="AE39" s="153"/>
      <c r="AF39" s="153"/>
      <c r="AG39" s="169"/>
      <c r="AH39" s="153"/>
    </row>
    <row r="40" ht="12.75" customHeight="1">
      <c r="A40" s="154"/>
      <c r="B40" s="170"/>
      <c r="C40" s="153"/>
      <c r="D40" s="153"/>
      <c r="E40" s="153"/>
      <c r="F40" s="31"/>
      <c r="G40" s="153"/>
      <c r="H40" s="153"/>
      <c r="I40" s="153"/>
      <c r="J40" s="153"/>
      <c r="K40" s="153"/>
      <c r="L40" s="153"/>
      <c r="M40" s="153"/>
      <c r="N40" s="153"/>
      <c r="O40" s="153"/>
      <c r="P40" s="153"/>
      <c r="Q40" s="153"/>
      <c r="R40" s="153"/>
      <c r="S40" s="169"/>
      <c r="T40" s="170"/>
      <c r="U40" s="3"/>
      <c r="V40" s="154"/>
      <c r="W40" s="153"/>
      <c r="X40" s="154"/>
      <c r="Y40" s="153"/>
      <c r="Z40" s="153"/>
      <c r="AA40" s="153"/>
      <c r="AB40" s="153"/>
      <c r="AC40" s="153"/>
      <c r="AD40" s="153"/>
      <c r="AE40" s="153"/>
      <c r="AF40" s="153"/>
      <c r="AG40" s="169"/>
      <c r="AH40" s="153"/>
    </row>
    <row r="41" ht="12.75" customHeight="1">
      <c r="B41" s="9"/>
      <c r="F41" s="9"/>
      <c r="S41" s="10"/>
      <c r="T41" s="9"/>
      <c r="W41" s="153"/>
      <c r="X41" s="153"/>
      <c r="Y41" s="153"/>
      <c r="Z41" s="153"/>
      <c r="AA41" s="153"/>
      <c r="AB41" s="153"/>
      <c r="AC41" s="153"/>
      <c r="AD41" s="153"/>
      <c r="AE41" s="153"/>
      <c r="AF41" s="153"/>
      <c r="AG41" s="169"/>
      <c r="AH41" s="153"/>
    </row>
    <row r="42" ht="12.75" customHeight="1">
      <c r="B42" s="9"/>
      <c r="F42" s="9"/>
      <c r="S42" s="10"/>
      <c r="T42" s="9"/>
      <c r="W42" s="153"/>
      <c r="X42" s="153"/>
      <c r="Y42" s="153"/>
      <c r="Z42" s="153"/>
      <c r="AA42" s="153"/>
      <c r="AB42" s="153"/>
      <c r="AC42" s="153"/>
      <c r="AD42" s="153"/>
      <c r="AE42" s="153"/>
      <c r="AF42" s="153"/>
      <c r="AG42" s="169"/>
      <c r="AH42" s="153"/>
    </row>
    <row r="43" ht="12.75" customHeight="1">
      <c r="A43" s="154"/>
      <c r="B43" s="170"/>
      <c r="C43" s="153"/>
      <c r="D43" s="153"/>
      <c r="E43" s="153"/>
      <c r="F43" s="171"/>
      <c r="G43" s="153"/>
      <c r="H43" s="153"/>
      <c r="I43" s="153"/>
      <c r="J43" s="153"/>
      <c r="K43" s="153"/>
      <c r="L43" s="153"/>
      <c r="M43" s="153"/>
      <c r="N43" s="153"/>
      <c r="O43" s="153"/>
      <c r="P43" s="153"/>
      <c r="Q43" s="153"/>
      <c r="R43" s="153"/>
      <c r="S43" s="169"/>
      <c r="T43" s="170"/>
      <c r="U43" s="153"/>
      <c r="V43" s="154"/>
      <c r="W43" s="153"/>
      <c r="X43" s="154"/>
      <c r="Y43" s="153"/>
      <c r="Z43" s="153"/>
      <c r="AA43" s="153"/>
      <c r="AB43" s="153"/>
      <c r="AC43" s="153"/>
      <c r="AD43" s="153"/>
      <c r="AE43" s="153"/>
      <c r="AF43" s="153"/>
      <c r="AG43" s="169"/>
      <c r="AH43" s="153"/>
    </row>
    <row r="44" ht="12.75" customHeight="1">
      <c r="A44" s="154"/>
      <c r="B44" s="170"/>
      <c r="F44" s="9"/>
      <c r="S44" s="10"/>
      <c r="T44" s="9"/>
      <c r="W44" s="153"/>
      <c r="X44" s="153"/>
      <c r="Y44" s="153"/>
      <c r="Z44" s="153"/>
      <c r="AA44" s="153"/>
      <c r="AB44" s="153"/>
      <c r="AC44" s="153"/>
      <c r="AD44" s="153"/>
      <c r="AE44" s="153"/>
      <c r="AF44" s="153"/>
      <c r="AG44" s="169"/>
      <c r="AH44" s="153"/>
    </row>
    <row r="45" ht="12.75" customHeight="1">
      <c r="A45" s="172"/>
      <c r="B45" s="173" t="s">
        <v>87</v>
      </c>
      <c r="F45" s="171"/>
      <c r="G45" s="153"/>
      <c r="H45" s="153"/>
      <c r="I45" s="153"/>
      <c r="J45" s="153"/>
      <c r="K45" s="153"/>
      <c r="L45" s="153"/>
      <c r="M45" s="153"/>
      <c r="N45" s="153"/>
      <c r="O45" s="153"/>
      <c r="P45" s="153"/>
      <c r="Q45" s="153"/>
      <c r="R45" s="153"/>
      <c r="S45" s="169"/>
      <c r="T45" s="170"/>
      <c r="U45" s="153"/>
      <c r="V45" s="154"/>
      <c r="W45" s="153"/>
      <c r="X45" s="154"/>
      <c r="Y45" s="153"/>
      <c r="Z45" s="153"/>
      <c r="AA45" s="153"/>
      <c r="AB45" s="153"/>
      <c r="AC45" s="153"/>
      <c r="AD45" s="153"/>
      <c r="AE45" s="153"/>
      <c r="AF45" s="153"/>
      <c r="AG45" s="169"/>
      <c r="AH45" s="153"/>
    </row>
    <row r="46" ht="12.75" customHeight="1">
      <c r="A46" s="172"/>
      <c r="B46" s="44"/>
      <c r="F46" s="9"/>
      <c r="S46" s="10"/>
      <c r="T46" s="9"/>
      <c r="AG46" s="10"/>
    </row>
    <row r="47" ht="12.75" customHeight="1">
      <c r="B47" s="9"/>
      <c r="F47" s="9"/>
      <c r="S47" s="10"/>
      <c r="T47" s="9"/>
      <c r="AG47" s="10"/>
    </row>
    <row r="48" ht="12.75" customHeight="1">
      <c r="B48" s="9"/>
      <c r="F48" s="9"/>
      <c r="S48" s="10"/>
      <c r="T48" s="9"/>
      <c r="AG48" s="10"/>
    </row>
    <row r="49" ht="12.75" customHeight="1">
      <c r="B49" s="9"/>
      <c r="F49" s="9"/>
      <c r="S49" s="10"/>
      <c r="T49" s="9"/>
      <c r="AG49" s="10"/>
    </row>
    <row r="50" ht="12.75" customHeight="1">
      <c r="A50" s="154"/>
      <c r="B50" s="170"/>
      <c r="C50" s="153"/>
      <c r="D50" s="153"/>
      <c r="E50" s="153"/>
      <c r="F50" s="171"/>
      <c r="G50" s="153"/>
      <c r="H50" s="153"/>
      <c r="I50" s="153"/>
      <c r="J50" s="153"/>
      <c r="K50" s="153"/>
      <c r="L50" s="153"/>
      <c r="M50" s="153"/>
      <c r="N50" s="153"/>
      <c r="O50" s="153"/>
      <c r="P50" s="153"/>
      <c r="Q50" s="153"/>
      <c r="R50" s="153"/>
      <c r="S50" s="169"/>
      <c r="T50" s="170"/>
      <c r="U50" s="153"/>
      <c r="V50" s="154"/>
      <c r="W50" s="153"/>
      <c r="X50" s="154"/>
      <c r="AG50" s="10"/>
    </row>
    <row r="51" ht="12.75" customHeight="1">
      <c r="B51" s="9"/>
      <c r="F51" s="9"/>
      <c r="S51" s="10"/>
      <c r="T51" s="9"/>
      <c r="AG51" s="10"/>
    </row>
    <row r="52" ht="12.75" customHeight="1">
      <c r="A52" s="154"/>
      <c r="B52" s="170"/>
      <c r="C52" s="153"/>
      <c r="D52" s="153"/>
      <c r="E52" s="153"/>
      <c r="F52" s="171"/>
      <c r="G52" s="153"/>
      <c r="H52" s="153"/>
      <c r="I52" s="153"/>
      <c r="J52" s="153"/>
      <c r="K52" s="153"/>
      <c r="L52" s="153"/>
      <c r="M52" s="153"/>
      <c r="N52" s="153"/>
      <c r="O52" s="153"/>
      <c r="P52" s="153"/>
      <c r="Q52" s="153"/>
      <c r="R52" s="153"/>
      <c r="S52" s="169"/>
      <c r="T52" s="170"/>
      <c r="U52" s="153"/>
      <c r="V52" s="154"/>
      <c r="W52" s="153"/>
      <c r="X52" s="154"/>
      <c r="AG52" s="10"/>
    </row>
    <row r="53" ht="12.75" customHeight="1">
      <c r="B53" s="11"/>
      <c r="C53" s="12"/>
      <c r="D53" s="12"/>
      <c r="E53" s="12"/>
      <c r="F53" s="11"/>
      <c r="G53" s="12"/>
      <c r="H53" s="12"/>
      <c r="I53" s="12"/>
      <c r="J53" s="12"/>
      <c r="K53" s="12"/>
      <c r="L53" s="12"/>
      <c r="M53" s="12"/>
      <c r="N53" s="12"/>
      <c r="O53" s="12"/>
      <c r="P53" s="12"/>
      <c r="Q53" s="12"/>
      <c r="R53" s="12"/>
      <c r="S53" s="13"/>
      <c r="T53" s="11"/>
      <c r="U53" s="12"/>
      <c r="V53" s="12"/>
      <c r="W53" s="12"/>
      <c r="X53" s="12"/>
      <c r="Y53" s="12"/>
      <c r="Z53" s="12"/>
      <c r="AA53" s="12"/>
      <c r="AB53" s="12"/>
      <c r="AC53" s="12"/>
      <c r="AD53" s="12"/>
      <c r="AE53" s="12"/>
      <c r="AF53" s="12"/>
      <c r="AG53" s="13"/>
    </row>
    <row r="54" ht="12.75" customHeight="1">
      <c r="A54" s="3"/>
      <c r="B54" s="3"/>
    </row>
    <row r="55" ht="12.75" customHeight="1">
      <c r="A55" s="3"/>
      <c r="B55" s="3"/>
    </row>
    <row r="56" ht="12.75" customHeight="1">
      <c r="A56" s="3"/>
      <c r="B56" s="3" t="s">
        <v>88</v>
      </c>
    </row>
    <row r="57" ht="12.75" customHeight="1">
      <c r="F57" s="147"/>
      <c r="G57" s="147"/>
      <c r="H57" s="147"/>
      <c r="I57" s="147"/>
      <c r="J57" s="147"/>
      <c r="K57" s="147"/>
      <c r="L57" s="147"/>
      <c r="Q57" s="147"/>
      <c r="R57" s="147"/>
      <c r="S57" s="147"/>
      <c r="T57" s="147"/>
      <c r="U57" s="147"/>
      <c r="V57" s="147"/>
      <c r="W57" s="147"/>
      <c r="X57" s="147"/>
      <c r="Y57" s="147"/>
      <c r="Z57" s="147"/>
      <c r="AA57" s="147"/>
      <c r="AB57" s="147"/>
      <c r="AC57" s="147"/>
      <c r="AD57" s="147"/>
      <c r="AE57" s="147"/>
      <c r="AF57" s="147"/>
      <c r="AG57" s="147"/>
      <c r="AH57" s="147"/>
    </row>
    <row r="58" ht="12.75" customHeight="1">
      <c r="B58" s="89"/>
      <c r="C58" s="7"/>
      <c r="D58" s="7"/>
      <c r="E58" s="7"/>
      <c r="F58" s="174"/>
      <c r="G58" s="174"/>
      <c r="H58" s="174"/>
      <c r="I58" s="174"/>
      <c r="J58" s="174"/>
      <c r="K58" s="174"/>
      <c r="L58" s="89"/>
      <c r="M58" s="7"/>
      <c r="N58" s="7"/>
      <c r="O58" s="7"/>
      <c r="P58" s="174"/>
      <c r="Q58" s="174"/>
      <c r="R58" s="174"/>
      <c r="S58" s="174"/>
      <c r="T58" s="174"/>
      <c r="U58" s="174"/>
      <c r="V58" s="175"/>
      <c r="W58" s="89"/>
      <c r="X58" s="7"/>
      <c r="Y58" s="7"/>
      <c r="Z58" s="7"/>
      <c r="AA58" s="174"/>
      <c r="AB58" s="174"/>
      <c r="AC58" s="174"/>
      <c r="AD58" s="174"/>
      <c r="AE58" s="174"/>
      <c r="AF58" s="174"/>
      <c r="AG58" s="175"/>
    </row>
    <row r="59" ht="12.75" customHeight="1">
      <c r="B59" s="9"/>
      <c r="F59" s="147"/>
      <c r="G59" s="147"/>
      <c r="H59" s="147"/>
      <c r="I59" s="147"/>
      <c r="J59" s="147"/>
      <c r="K59" s="147"/>
      <c r="L59" s="9"/>
      <c r="P59" s="147"/>
      <c r="Q59" s="147"/>
      <c r="R59" s="147"/>
      <c r="S59" s="147"/>
      <c r="T59" s="147"/>
      <c r="U59" s="147"/>
      <c r="V59" s="176"/>
      <c r="W59" s="9"/>
      <c r="AA59" s="147"/>
      <c r="AB59" s="147"/>
      <c r="AC59" s="147"/>
      <c r="AD59" s="147"/>
      <c r="AE59" s="147"/>
      <c r="AF59" s="147"/>
      <c r="AG59" s="176"/>
    </row>
    <row r="60" ht="12.75" customHeight="1">
      <c r="A60" s="154"/>
      <c r="B60" s="170"/>
      <c r="C60" s="153"/>
      <c r="D60" s="153"/>
      <c r="E60" s="153"/>
      <c r="F60" s="153"/>
      <c r="G60" s="153"/>
      <c r="H60" s="153"/>
      <c r="I60" s="153"/>
      <c r="J60" s="153"/>
      <c r="K60" s="153"/>
      <c r="L60" s="170"/>
      <c r="M60" s="153"/>
      <c r="N60" s="153"/>
      <c r="O60" s="153"/>
      <c r="P60" s="153"/>
      <c r="Q60" s="153"/>
      <c r="R60" s="153"/>
      <c r="S60" s="153"/>
      <c r="T60" s="153"/>
      <c r="U60" s="153"/>
      <c r="V60" s="169"/>
      <c r="W60" s="177"/>
      <c r="X60" s="178"/>
      <c r="Y60" s="178"/>
      <c r="Z60" s="178"/>
      <c r="AA60" s="178"/>
      <c r="AB60" s="178"/>
      <c r="AC60" s="178"/>
      <c r="AD60" s="178"/>
      <c r="AE60" s="178"/>
      <c r="AF60" s="178"/>
      <c r="AG60" s="179"/>
    </row>
    <row r="61" ht="12.75" customHeight="1">
      <c r="B61" s="9"/>
      <c r="L61" s="9"/>
      <c r="V61" s="10"/>
      <c r="W61" s="9"/>
      <c r="AG61" s="10"/>
    </row>
    <row r="62" ht="12.75" customHeight="1">
      <c r="A62" s="154"/>
      <c r="B62" s="170"/>
      <c r="C62" s="153"/>
      <c r="D62" s="153"/>
      <c r="E62" s="153"/>
      <c r="F62" s="3"/>
      <c r="G62" s="153"/>
      <c r="H62" s="153"/>
      <c r="I62" s="153"/>
      <c r="J62" s="153"/>
      <c r="K62" s="153"/>
      <c r="L62" s="170"/>
      <c r="M62" s="153"/>
      <c r="N62" s="153"/>
      <c r="O62" s="153"/>
      <c r="P62" s="3"/>
      <c r="Q62" s="153"/>
      <c r="R62" s="153"/>
      <c r="S62" s="153"/>
      <c r="T62" s="153"/>
      <c r="U62" s="153"/>
      <c r="V62" s="169"/>
      <c r="W62" s="154"/>
      <c r="X62" s="153"/>
      <c r="Y62" s="153"/>
      <c r="Z62" s="153"/>
      <c r="AA62" s="3"/>
      <c r="AB62" s="153"/>
      <c r="AC62" s="153"/>
      <c r="AD62" s="153"/>
      <c r="AE62" s="153"/>
      <c r="AF62" s="153"/>
      <c r="AG62" s="169"/>
    </row>
    <row r="63" ht="12.75" customHeight="1">
      <c r="B63" s="9"/>
      <c r="L63" s="11"/>
      <c r="M63" s="12"/>
      <c r="N63" s="12"/>
      <c r="O63" s="12"/>
      <c r="P63" s="12"/>
      <c r="Q63" s="12"/>
      <c r="R63" s="12"/>
      <c r="S63" s="12"/>
      <c r="T63" s="12"/>
      <c r="U63" s="12"/>
      <c r="V63" s="13"/>
      <c r="W63" s="11"/>
      <c r="X63" s="12"/>
      <c r="Y63" s="12"/>
      <c r="Z63" s="12"/>
      <c r="AA63" s="12"/>
      <c r="AB63" s="12"/>
      <c r="AC63" s="12"/>
      <c r="AD63" s="12"/>
      <c r="AE63" s="12"/>
      <c r="AF63" s="12"/>
      <c r="AG63" s="13"/>
    </row>
    <row r="64" ht="12.75" customHeight="1">
      <c r="A64" s="154"/>
      <c r="B64" s="170"/>
      <c r="D64" s="153"/>
      <c r="E64" s="153"/>
      <c r="F64" s="153"/>
      <c r="G64" s="153"/>
      <c r="H64" s="153"/>
      <c r="I64" s="153"/>
      <c r="J64" s="153"/>
      <c r="K64" s="153"/>
      <c r="L64" s="89"/>
      <c r="M64" s="7"/>
      <c r="N64" s="7"/>
      <c r="O64" s="7"/>
      <c r="P64" s="174"/>
      <c r="Q64" s="174"/>
      <c r="R64" s="174"/>
      <c r="S64" s="174"/>
      <c r="T64" s="174"/>
      <c r="U64" s="174"/>
      <c r="V64" s="175"/>
      <c r="W64" s="89"/>
      <c r="X64" s="7"/>
      <c r="Y64" s="7"/>
      <c r="Z64" s="7"/>
      <c r="AA64" s="174"/>
      <c r="AB64" s="174"/>
      <c r="AC64" s="174"/>
      <c r="AD64" s="174"/>
      <c r="AE64" s="174"/>
      <c r="AF64" s="174"/>
      <c r="AG64" s="175"/>
    </row>
    <row r="65" ht="12.75" customHeight="1">
      <c r="A65" s="154"/>
      <c r="B65" s="170"/>
      <c r="L65" s="9"/>
      <c r="P65" s="147"/>
      <c r="Q65" s="147"/>
      <c r="R65" s="147"/>
      <c r="S65" s="147"/>
      <c r="T65" s="147"/>
      <c r="U65" s="147"/>
      <c r="V65" s="176"/>
      <c r="W65" s="9"/>
      <c r="AA65" s="147"/>
      <c r="AB65" s="147"/>
      <c r="AC65" s="147"/>
      <c r="AD65" s="147"/>
      <c r="AE65" s="147"/>
      <c r="AF65" s="147"/>
      <c r="AG65" s="176"/>
    </row>
    <row r="66" ht="12.75" customHeight="1">
      <c r="A66" s="172"/>
      <c r="B66" s="173"/>
      <c r="C66" s="172"/>
      <c r="D66" s="172"/>
      <c r="E66" s="172"/>
      <c r="F66" s="153"/>
      <c r="G66" s="153"/>
      <c r="H66" s="153"/>
      <c r="I66" s="153"/>
      <c r="J66" s="153"/>
      <c r="K66" s="153"/>
      <c r="L66" s="170"/>
      <c r="M66" s="153"/>
      <c r="N66" s="153"/>
      <c r="O66" s="153"/>
      <c r="P66" s="153"/>
      <c r="Q66" s="153"/>
      <c r="R66" s="153"/>
      <c r="S66" s="153"/>
      <c r="T66" s="153"/>
      <c r="U66" s="153"/>
      <c r="V66" s="169"/>
      <c r="W66" s="177"/>
      <c r="X66" s="178"/>
      <c r="Y66" s="178"/>
      <c r="Z66" s="178"/>
      <c r="AA66" s="178"/>
      <c r="AB66" s="178"/>
      <c r="AC66" s="178"/>
      <c r="AD66" s="178"/>
      <c r="AE66" s="178"/>
      <c r="AF66" s="178"/>
      <c r="AG66" s="179"/>
    </row>
    <row r="67" ht="12.75" customHeight="1">
      <c r="A67" s="172"/>
      <c r="B67" s="173"/>
      <c r="C67" s="172"/>
      <c r="D67" s="172"/>
      <c r="E67" s="172"/>
      <c r="L67" s="9"/>
      <c r="V67" s="10"/>
      <c r="W67" s="9"/>
      <c r="AG67" s="10"/>
    </row>
    <row r="68" ht="12.75" customHeight="1">
      <c r="B68" s="9"/>
      <c r="L68" s="170"/>
      <c r="M68" s="153"/>
      <c r="N68" s="153"/>
      <c r="O68" s="153"/>
      <c r="P68" s="3"/>
      <c r="Q68" s="153"/>
      <c r="R68" s="153"/>
      <c r="S68" s="153"/>
      <c r="T68" s="153"/>
      <c r="U68" s="153"/>
      <c r="V68" s="169"/>
      <c r="W68" s="154"/>
      <c r="X68" s="153"/>
      <c r="Y68" s="153"/>
      <c r="Z68" s="153"/>
      <c r="AA68" s="3"/>
      <c r="AB68" s="153"/>
      <c r="AC68" s="153"/>
      <c r="AD68" s="153"/>
      <c r="AE68" s="153"/>
      <c r="AF68" s="153"/>
      <c r="AG68" s="169"/>
    </row>
    <row r="69" ht="12.75" customHeight="1">
      <c r="B69" s="11"/>
      <c r="C69" s="12"/>
      <c r="D69" s="12"/>
      <c r="E69" s="12"/>
      <c r="F69" s="180"/>
      <c r="G69" s="180"/>
      <c r="H69" s="180"/>
      <c r="I69" s="180"/>
      <c r="J69" s="180"/>
      <c r="K69" s="180"/>
      <c r="L69" s="11"/>
      <c r="M69" s="12"/>
      <c r="N69" s="12"/>
      <c r="O69" s="12"/>
      <c r="P69" s="12"/>
      <c r="Q69" s="12"/>
      <c r="R69" s="12"/>
      <c r="S69" s="12"/>
      <c r="T69" s="12"/>
      <c r="U69" s="12"/>
      <c r="V69" s="13"/>
      <c r="W69" s="11"/>
      <c r="X69" s="12"/>
      <c r="Y69" s="12"/>
      <c r="Z69" s="12"/>
      <c r="AA69" s="12"/>
      <c r="AB69" s="12"/>
      <c r="AC69" s="12"/>
      <c r="AD69" s="12"/>
      <c r="AE69" s="12"/>
      <c r="AF69" s="12"/>
      <c r="AG69" s="13"/>
    </row>
    <row r="70" ht="12.75" customHeight="1">
      <c r="B70" s="89"/>
      <c r="C70" s="7"/>
      <c r="D70" s="7"/>
      <c r="E70" s="7"/>
      <c r="F70" s="174"/>
      <c r="G70" s="174"/>
      <c r="H70" s="174"/>
      <c r="I70" s="174"/>
      <c r="J70" s="174"/>
      <c r="K70" s="174"/>
      <c r="L70" s="89"/>
      <c r="M70" s="7"/>
      <c r="N70" s="7"/>
      <c r="O70" s="7"/>
      <c r="P70" s="174"/>
      <c r="Q70" s="174"/>
      <c r="R70" s="174"/>
      <c r="S70" s="174"/>
      <c r="T70" s="174"/>
      <c r="U70" s="174"/>
      <c r="V70" s="175"/>
      <c r="W70" s="89"/>
      <c r="X70" s="7"/>
      <c r="Y70" s="7"/>
      <c r="Z70" s="7"/>
      <c r="AA70" s="174"/>
      <c r="AB70" s="174"/>
      <c r="AC70" s="174"/>
      <c r="AD70" s="174"/>
      <c r="AE70" s="174"/>
      <c r="AF70" s="174"/>
      <c r="AG70" s="175"/>
    </row>
    <row r="71" ht="12.75" customHeight="1">
      <c r="B71" s="9"/>
      <c r="F71" s="147"/>
      <c r="G71" s="147"/>
      <c r="H71" s="147"/>
      <c r="I71" s="147"/>
      <c r="J71" s="147"/>
      <c r="K71" s="147"/>
      <c r="L71" s="9"/>
      <c r="P71" s="147"/>
      <c r="Q71" s="147"/>
      <c r="R71" s="147"/>
      <c r="S71" s="147"/>
      <c r="T71" s="147"/>
      <c r="U71" s="147"/>
      <c r="V71" s="176"/>
      <c r="W71" s="9"/>
      <c r="AA71" s="147"/>
      <c r="AB71" s="147"/>
      <c r="AC71" s="147"/>
      <c r="AD71" s="147"/>
      <c r="AE71" s="147"/>
      <c r="AF71" s="147"/>
      <c r="AG71" s="176"/>
    </row>
    <row r="72" ht="12.75" customHeight="1">
      <c r="A72" s="154"/>
      <c r="B72" s="170"/>
      <c r="C72" s="153"/>
      <c r="D72" s="153"/>
      <c r="E72" s="153"/>
      <c r="F72" s="153"/>
      <c r="G72" s="153"/>
      <c r="H72" s="153"/>
      <c r="I72" s="153"/>
      <c r="J72" s="153"/>
      <c r="K72" s="153"/>
      <c r="L72" s="170"/>
      <c r="M72" s="153"/>
      <c r="N72" s="153"/>
      <c r="O72" s="153"/>
      <c r="P72" s="153"/>
      <c r="Q72" s="153"/>
      <c r="R72" s="153"/>
      <c r="S72" s="153"/>
      <c r="T72" s="153"/>
      <c r="U72" s="153"/>
      <c r="V72" s="169"/>
      <c r="W72" s="177"/>
      <c r="X72" s="178"/>
      <c r="Y72" s="178"/>
      <c r="Z72" s="178"/>
      <c r="AA72" s="178"/>
      <c r="AB72" s="178"/>
      <c r="AC72" s="178"/>
      <c r="AD72" s="178"/>
      <c r="AE72" s="178"/>
      <c r="AF72" s="178"/>
      <c r="AG72" s="179"/>
    </row>
    <row r="73" ht="12.75" customHeight="1">
      <c r="B73" s="9"/>
      <c r="L73" s="9"/>
      <c r="V73" s="10"/>
      <c r="W73" s="9"/>
      <c r="AG73" s="10"/>
    </row>
    <row r="74" ht="12.75" customHeight="1">
      <c r="A74" s="154"/>
      <c r="B74" s="170"/>
      <c r="C74" s="153"/>
      <c r="D74" s="153"/>
      <c r="E74" s="153"/>
      <c r="F74" s="3"/>
      <c r="G74" s="153"/>
      <c r="H74" s="153"/>
      <c r="I74" s="153"/>
      <c r="J74" s="153"/>
      <c r="K74" s="153"/>
      <c r="L74" s="170"/>
      <c r="M74" s="153"/>
      <c r="N74" s="153"/>
      <c r="O74" s="153"/>
      <c r="P74" s="3"/>
      <c r="Q74" s="153"/>
      <c r="R74" s="153"/>
      <c r="S74" s="153"/>
      <c r="T74" s="153"/>
      <c r="U74" s="153"/>
      <c r="V74" s="169"/>
      <c r="W74" s="154"/>
      <c r="X74" s="153"/>
      <c r="Y74" s="153"/>
      <c r="Z74" s="153"/>
      <c r="AA74" s="3"/>
      <c r="AB74" s="153"/>
      <c r="AC74" s="153"/>
      <c r="AD74" s="153"/>
      <c r="AE74" s="153"/>
      <c r="AF74" s="153"/>
      <c r="AG74" s="169"/>
    </row>
    <row r="75" ht="12.75" customHeight="1">
      <c r="B75" s="9"/>
      <c r="L75" s="11"/>
      <c r="M75" s="12"/>
      <c r="N75" s="12"/>
      <c r="O75" s="12"/>
      <c r="P75" s="12"/>
      <c r="Q75" s="12"/>
      <c r="R75" s="12"/>
      <c r="S75" s="12"/>
      <c r="T75" s="12"/>
      <c r="U75" s="12"/>
      <c r="V75" s="13"/>
      <c r="W75" s="11"/>
      <c r="X75" s="12"/>
      <c r="Y75" s="12"/>
      <c r="Z75" s="12"/>
      <c r="AA75" s="12"/>
      <c r="AB75" s="12"/>
      <c r="AC75" s="12"/>
      <c r="AD75" s="12"/>
      <c r="AE75" s="12"/>
      <c r="AF75" s="12"/>
      <c r="AG75" s="13"/>
    </row>
    <row r="76" ht="12.75" customHeight="1">
      <c r="A76" s="154"/>
      <c r="B76" s="170"/>
      <c r="D76" s="153"/>
      <c r="E76" s="153"/>
      <c r="F76" s="153"/>
      <c r="G76" s="153"/>
      <c r="H76" s="153"/>
      <c r="I76" s="153"/>
      <c r="J76" s="153"/>
      <c r="K76" s="153"/>
      <c r="L76" s="89"/>
      <c r="M76" s="7"/>
      <c r="N76" s="7"/>
      <c r="O76" s="7"/>
      <c r="P76" s="174"/>
      <c r="Q76" s="174"/>
      <c r="R76" s="174"/>
      <c r="S76" s="174"/>
      <c r="T76" s="174"/>
      <c r="U76" s="174"/>
      <c r="V76" s="175"/>
      <c r="W76" s="89"/>
      <c r="X76" s="7"/>
      <c r="Y76" s="7"/>
      <c r="Z76" s="7"/>
      <c r="AA76" s="174"/>
      <c r="AB76" s="174"/>
      <c r="AC76" s="174"/>
      <c r="AD76" s="174"/>
      <c r="AE76" s="174"/>
      <c r="AF76" s="174"/>
      <c r="AG76" s="175"/>
    </row>
    <row r="77" ht="12.75" customHeight="1">
      <c r="A77" s="154"/>
      <c r="B77" s="170"/>
      <c r="L77" s="9"/>
      <c r="P77" s="147"/>
      <c r="Q77" s="147"/>
      <c r="R77" s="147"/>
      <c r="S77" s="147"/>
      <c r="T77" s="147"/>
      <c r="U77" s="147"/>
      <c r="V77" s="176"/>
      <c r="W77" s="9"/>
      <c r="AA77" s="147"/>
      <c r="AB77" s="147"/>
      <c r="AC77" s="147"/>
      <c r="AD77" s="147"/>
      <c r="AE77" s="147"/>
      <c r="AF77" s="147"/>
      <c r="AG77" s="176"/>
    </row>
    <row r="78" ht="12.75" customHeight="1">
      <c r="A78" s="172"/>
      <c r="B78" s="173"/>
      <c r="C78" s="172"/>
      <c r="D78" s="172"/>
      <c r="E78" s="172"/>
      <c r="F78" s="153"/>
      <c r="G78" s="153"/>
      <c r="H78" s="153"/>
      <c r="I78" s="153"/>
      <c r="J78" s="153"/>
      <c r="K78" s="153"/>
      <c r="L78" s="170"/>
      <c r="M78" s="153"/>
      <c r="N78" s="153"/>
      <c r="O78" s="153"/>
      <c r="P78" s="153"/>
      <c r="Q78" s="153"/>
      <c r="R78" s="153"/>
      <c r="S78" s="153"/>
      <c r="T78" s="153"/>
      <c r="U78" s="153"/>
      <c r="V78" s="169"/>
      <c r="W78" s="177"/>
      <c r="X78" s="178"/>
      <c r="Y78" s="178"/>
      <c r="Z78" s="178"/>
      <c r="AA78" s="178"/>
      <c r="AB78" s="178"/>
      <c r="AC78" s="178"/>
      <c r="AD78" s="178"/>
      <c r="AE78" s="178"/>
      <c r="AF78" s="178"/>
      <c r="AG78" s="179"/>
    </row>
    <row r="79" ht="12.75" customHeight="1">
      <c r="A79" s="172"/>
      <c r="B79" s="173"/>
      <c r="C79" s="172"/>
      <c r="D79" s="172"/>
      <c r="E79" s="172"/>
      <c r="L79" s="9"/>
      <c r="V79" s="10"/>
      <c r="W79" s="9"/>
      <c r="AG79" s="10"/>
    </row>
    <row r="80" ht="12.75" customHeight="1">
      <c r="B80" s="9"/>
      <c r="L80" s="170"/>
      <c r="M80" s="153"/>
      <c r="N80" s="153"/>
      <c r="O80" s="153"/>
      <c r="P80" s="3"/>
      <c r="Q80" s="153"/>
      <c r="R80" s="153"/>
      <c r="S80" s="153"/>
      <c r="T80" s="153"/>
      <c r="U80" s="153"/>
      <c r="V80" s="169"/>
      <c r="W80" s="154"/>
      <c r="X80" s="153"/>
      <c r="Y80" s="153"/>
      <c r="Z80" s="153"/>
      <c r="AA80" s="3"/>
      <c r="AB80" s="153"/>
      <c r="AC80" s="153"/>
      <c r="AD80" s="153"/>
      <c r="AE80" s="153"/>
      <c r="AF80" s="153"/>
      <c r="AG80" s="169"/>
    </row>
    <row r="81" ht="12.75" customHeight="1">
      <c r="B81" s="11"/>
      <c r="C81" s="12"/>
      <c r="D81" s="12"/>
      <c r="E81" s="12"/>
      <c r="F81" s="180"/>
      <c r="G81" s="180"/>
      <c r="H81" s="180"/>
      <c r="I81" s="180"/>
      <c r="J81" s="180"/>
      <c r="K81" s="180"/>
      <c r="L81" s="11"/>
      <c r="M81" s="12"/>
      <c r="N81" s="12"/>
      <c r="O81" s="12"/>
      <c r="P81" s="12"/>
      <c r="Q81" s="12"/>
      <c r="R81" s="12"/>
      <c r="S81" s="12"/>
      <c r="T81" s="12"/>
      <c r="U81" s="12"/>
      <c r="V81" s="13"/>
      <c r="W81" s="11"/>
      <c r="X81" s="12"/>
      <c r="Y81" s="12"/>
      <c r="Z81" s="12"/>
      <c r="AA81" s="12"/>
      <c r="AB81" s="12"/>
      <c r="AC81" s="12"/>
      <c r="AD81" s="12"/>
      <c r="AE81" s="12"/>
      <c r="AF81" s="12"/>
      <c r="AG81" s="13"/>
    </row>
    <row r="82" ht="12.75" customHeight="1">
      <c r="B82" s="89"/>
      <c r="C82" s="7"/>
      <c r="D82" s="7"/>
      <c r="E82" s="7"/>
      <c r="F82" s="174"/>
      <c r="G82" s="174"/>
      <c r="H82" s="174"/>
      <c r="I82" s="174"/>
      <c r="J82" s="174"/>
      <c r="K82" s="174"/>
      <c r="L82" s="89"/>
      <c r="M82" s="7"/>
      <c r="N82" s="7"/>
      <c r="O82" s="7"/>
      <c r="P82" s="174"/>
      <c r="Q82" s="174"/>
      <c r="R82" s="174"/>
      <c r="S82" s="174"/>
      <c r="T82" s="174"/>
      <c r="U82" s="174"/>
      <c r="V82" s="175"/>
      <c r="W82" s="89"/>
      <c r="X82" s="7"/>
      <c r="Y82" s="7"/>
      <c r="Z82" s="7"/>
      <c r="AA82" s="174"/>
      <c r="AB82" s="174"/>
      <c r="AC82" s="174"/>
      <c r="AD82" s="174"/>
      <c r="AE82" s="174"/>
      <c r="AF82" s="174"/>
      <c r="AG82" s="175"/>
    </row>
    <row r="83" ht="12.75" customHeight="1">
      <c r="B83" s="9"/>
      <c r="F83" s="147"/>
      <c r="G83" s="147"/>
      <c r="H83" s="147"/>
      <c r="I83" s="147"/>
      <c r="J83" s="147"/>
      <c r="K83" s="147"/>
      <c r="L83" s="9"/>
      <c r="P83" s="147"/>
      <c r="Q83" s="147"/>
      <c r="R83" s="147"/>
      <c r="S83" s="147"/>
      <c r="T83" s="147"/>
      <c r="U83" s="147"/>
      <c r="V83" s="176"/>
      <c r="W83" s="9"/>
      <c r="AA83" s="147"/>
      <c r="AB83" s="147"/>
      <c r="AC83" s="147"/>
      <c r="AD83" s="147"/>
      <c r="AE83" s="147"/>
      <c r="AF83" s="147"/>
      <c r="AG83" s="176"/>
    </row>
    <row r="84" ht="12.75" customHeight="1">
      <c r="A84" s="154"/>
      <c r="B84" s="170"/>
      <c r="C84" s="153"/>
      <c r="D84" s="153"/>
      <c r="E84" s="153"/>
      <c r="F84" s="153"/>
      <c r="G84" s="153"/>
      <c r="H84" s="153"/>
      <c r="I84" s="153"/>
      <c r="J84" s="153"/>
      <c r="K84" s="153"/>
      <c r="L84" s="170"/>
      <c r="M84" s="153"/>
      <c r="N84" s="153"/>
      <c r="O84" s="153"/>
      <c r="P84" s="153"/>
      <c r="Q84" s="153"/>
      <c r="R84" s="153"/>
      <c r="S84" s="153"/>
      <c r="T84" s="153"/>
      <c r="U84" s="153"/>
      <c r="V84" s="169"/>
      <c r="W84" s="177"/>
      <c r="X84" s="178"/>
      <c r="Y84" s="178"/>
      <c r="Z84" s="178"/>
      <c r="AA84" s="178"/>
      <c r="AB84" s="178"/>
      <c r="AC84" s="178"/>
      <c r="AD84" s="178"/>
      <c r="AE84" s="178"/>
      <c r="AF84" s="178"/>
      <c r="AG84" s="179"/>
    </row>
    <row r="85" ht="12.75" customHeight="1">
      <c r="B85" s="9"/>
      <c r="L85" s="9"/>
      <c r="V85" s="10"/>
      <c r="W85" s="9"/>
      <c r="AG85" s="10"/>
    </row>
    <row r="86" ht="12.75" customHeight="1">
      <c r="A86" s="154"/>
      <c r="B86" s="170"/>
      <c r="C86" s="153"/>
      <c r="D86" s="153"/>
      <c r="E86" s="153"/>
      <c r="F86" s="3"/>
      <c r="G86" s="153"/>
      <c r="H86" s="153"/>
      <c r="I86" s="153"/>
      <c r="J86" s="153"/>
      <c r="K86" s="153"/>
      <c r="L86" s="170"/>
      <c r="M86" s="153"/>
      <c r="N86" s="153"/>
      <c r="O86" s="153"/>
      <c r="P86" s="3"/>
      <c r="Q86" s="153"/>
      <c r="R86" s="153"/>
      <c r="S86" s="153"/>
      <c r="T86" s="153"/>
      <c r="U86" s="153"/>
      <c r="V86" s="169"/>
      <c r="W86" s="154"/>
      <c r="X86" s="153"/>
      <c r="Y86" s="153"/>
      <c r="Z86" s="153"/>
      <c r="AA86" s="3"/>
      <c r="AB86" s="153"/>
      <c r="AC86" s="153"/>
      <c r="AD86" s="153"/>
      <c r="AE86" s="153"/>
      <c r="AF86" s="153"/>
      <c r="AG86" s="169"/>
    </row>
    <row r="87" ht="12.75" customHeight="1">
      <c r="B87" s="9"/>
      <c r="L87" s="11"/>
      <c r="M87" s="12"/>
      <c r="N87" s="12"/>
      <c r="O87" s="12"/>
      <c r="P87" s="12"/>
      <c r="Q87" s="12"/>
      <c r="R87" s="12"/>
      <c r="S87" s="12"/>
      <c r="T87" s="12"/>
      <c r="U87" s="12"/>
      <c r="V87" s="13"/>
      <c r="W87" s="11"/>
      <c r="X87" s="12"/>
      <c r="Y87" s="12"/>
      <c r="Z87" s="12"/>
      <c r="AA87" s="12"/>
      <c r="AB87" s="12"/>
      <c r="AC87" s="12"/>
      <c r="AD87" s="12"/>
      <c r="AE87" s="12"/>
      <c r="AF87" s="12"/>
      <c r="AG87" s="13"/>
    </row>
    <row r="88" ht="12.75" customHeight="1">
      <c r="A88" s="154"/>
      <c r="B88" s="170"/>
      <c r="D88" s="153"/>
      <c r="E88" s="153"/>
      <c r="F88" s="153"/>
      <c r="G88" s="153"/>
      <c r="H88" s="153"/>
      <c r="I88" s="153"/>
      <c r="J88" s="153"/>
      <c r="K88" s="153"/>
      <c r="L88" s="89"/>
      <c r="M88" s="7"/>
      <c r="N88" s="7"/>
      <c r="O88" s="7"/>
      <c r="P88" s="174"/>
      <c r="Q88" s="174"/>
      <c r="R88" s="174"/>
      <c r="S88" s="174"/>
      <c r="T88" s="174"/>
      <c r="U88" s="174"/>
      <c r="V88" s="175"/>
      <c r="W88" s="89"/>
      <c r="X88" s="7"/>
      <c r="Y88" s="7"/>
      <c r="Z88" s="7"/>
      <c r="AA88" s="174"/>
      <c r="AB88" s="174"/>
      <c r="AC88" s="174"/>
      <c r="AD88" s="174"/>
      <c r="AE88" s="174"/>
      <c r="AF88" s="174"/>
      <c r="AG88" s="175"/>
    </row>
    <row r="89" ht="12.75" customHeight="1">
      <c r="A89" s="154"/>
      <c r="B89" s="170"/>
      <c r="L89" s="9"/>
      <c r="P89" s="147"/>
      <c r="Q89" s="147"/>
      <c r="R89" s="147"/>
      <c r="S89" s="147"/>
      <c r="T89" s="147"/>
      <c r="U89" s="147"/>
      <c r="V89" s="176"/>
      <c r="W89" s="9"/>
      <c r="AA89" s="147"/>
      <c r="AB89" s="147"/>
      <c r="AC89" s="147"/>
      <c r="AD89" s="147"/>
      <c r="AE89" s="147"/>
      <c r="AF89" s="147"/>
      <c r="AG89" s="176"/>
    </row>
    <row r="90" ht="12.75" customHeight="1">
      <c r="A90" s="172"/>
      <c r="B90" s="173"/>
      <c r="C90" s="172"/>
      <c r="D90" s="172"/>
      <c r="E90" s="172"/>
      <c r="F90" s="153"/>
      <c r="G90" s="153"/>
      <c r="H90" s="153"/>
      <c r="I90" s="153"/>
      <c r="J90" s="153"/>
      <c r="K90" s="153"/>
      <c r="L90" s="170"/>
      <c r="M90" s="153"/>
      <c r="N90" s="153"/>
      <c r="O90" s="153"/>
      <c r="P90" s="153"/>
      <c r="Q90" s="153"/>
      <c r="R90" s="153"/>
      <c r="S90" s="153"/>
      <c r="T90" s="153"/>
      <c r="U90" s="153"/>
      <c r="V90" s="169"/>
      <c r="W90" s="177"/>
      <c r="X90" s="178"/>
      <c r="Y90" s="178"/>
      <c r="Z90" s="178"/>
      <c r="AA90" s="178"/>
      <c r="AB90" s="178"/>
      <c r="AC90" s="178"/>
      <c r="AD90" s="178"/>
      <c r="AE90" s="178"/>
      <c r="AF90" s="178"/>
      <c r="AG90" s="179"/>
    </row>
    <row r="91" ht="12.75" customHeight="1">
      <c r="A91" s="172"/>
      <c r="B91" s="173"/>
      <c r="C91" s="172"/>
      <c r="D91" s="172"/>
      <c r="E91" s="172"/>
      <c r="L91" s="9"/>
      <c r="V91" s="10"/>
      <c r="W91" s="9"/>
      <c r="AG91" s="10"/>
    </row>
    <row r="92" ht="12.75" customHeight="1">
      <c r="B92" s="9"/>
      <c r="L92" s="170"/>
      <c r="M92" s="153"/>
      <c r="N92" s="153"/>
      <c r="O92" s="153"/>
      <c r="P92" s="3"/>
      <c r="Q92" s="153"/>
      <c r="R92" s="153"/>
      <c r="S92" s="153"/>
      <c r="T92" s="153"/>
      <c r="U92" s="153"/>
      <c r="V92" s="169"/>
      <c r="W92" s="154"/>
      <c r="X92" s="153"/>
      <c r="Y92" s="153"/>
      <c r="Z92" s="153"/>
      <c r="AA92" s="3"/>
      <c r="AB92" s="153"/>
      <c r="AC92" s="153"/>
      <c r="AD92" s="153"/>
      <c r="AE92" s="153"/>
      <c r="AF92" s="153"/>
      <c r="AG92" s="169"/>
    </row>
    <row r="93" ht="12.75" customHeight="1">
      <c r="B93" s="11"/>
      <c r="C93" s="12"/>
      <c r="D93" s="12"/>
      <c r="E93" s="12"/>
      <c r="F93" s="180"/>
      <c r="G93" s="180"/>
      <c r="H93" s="180"/>
      <c r="I93" s="180"/>
      <c r="J93" s="180"/>
      <c r="K93" s="180"/>
      <c r="L93" s="11"/>
      <c r="M93" s="12"/>
      <c r="N93" s="12"/>
      <c r="O93" s="12"/>
      <c r="P93" s="12"/>
      <c r="Q93" s="12"/>
      <c r="R93" s="12"/>
      <c r="S93" s="12"/>
      <c r="T93" s="12"/>
      <c r="U93" s="12"/>
      <c r="V93" s="13"/>
      <c r="W93" s="11"/>
      <c r="X93" s="12"/>
      <c r="Y93" s="12"/>
      <c r="Z93" s="12"/>
      <c r="AA93" s="12"/>
      <c r="AB93" s="12"/>
      <c r="AC93" s="12"/>
      <c r="AD93" s="12"/>
      <c r="AE93" s="12"/>
      <c r="AF93" s="12"/>
      <c r="AG93" s="13"/>
    </row>
    <row r="94" ht="12.75" customHeight="1">
      <c r="B94" s="89"/>
      <c r="C94" s="7"/>
      <c r="D94" s="7"/>
      <c r="E94" s="7"/>
      <c r="F94" s="174"/>
      <c r="G94" s="174"/>
      <c r="H94" s="174"/>
      <c r="I94" s="174"/>
      <c r="J94" s="174"/>
      <c r="K94" s="174"/>
      <c r="L94" s="89"/>
      <c r="M94" s="7"/>
      <c r="N94" s="7"/>
      <c r="O94" s="7"/>
      <c r="P94" s="174"/>
      <c r="Q94" s="174"/>
      <c r="R94" s="174"/>
      <c r="S94" s="174"/>
      <c r="T94" s="174"/>
      <c r="U94" s="174"/>
      <c r="V94" s="175"/>
      <c r="W94" s="89"/>
      <c r="X94" s="7"/>
      <c r="Y94" s="7"/>
      <c r="Z94" s="7"/>
      <c r="AA94" s="174"/>
      <c r="AB94" s="174"/>
      <c r="AC94" s="174"/>
      <c r="AD94" s="174"/>
      <c r="AE94" s="174"/>
      <c r="AF94" s="174"/>
      <c r="AG94" s="175"/>
    </row>
    <row r="95" ht="12.75" customHeight="1">
      <c r="B95" s="9"/>
      <c r="F95" s="147"/>
      <c r="G95" s="147"/>
      <c r="H95" s="147"/>
      <c r="I95" s="147"/>
      <c r="J95" s="147"/>
      <c r="K95" s="147"/>
      <c r="L95" s="9"/>
      <c r="P95" s="147"/>
      <c r="Q95" s="147"/>
      <c r="R95" s="147"/>
      <c r="S95" s="147"/>
      <c r="T95" s="147"/>
      <c r="U95" s="147"/>
      <c r="V95" s="176"/>
      <c r="W95" s="9"/>
      <c r="AA95" s="147"/>
      <c r="AB95" s="147"/>
      <c r="AC95" s="147"/>
      <c r="AD95" s="147"/>
      <c r="AE95" s="147"/>
      <c r="AF95" s="147"/>
      <c r="AG95" s="176"/>
    </row>
    <row r="96" ht="12.75" customHeight="1">
      <c r="A96" s="154"/>
      <c r="B96" s="170"/>
      <c r="C96" s="153"/>
      <c r="D96" s="153"/>
      <c r="E96" s="153"/>
      <c r="F96" s="153"/>
      <c r="G96" s="153"/>
      <c r="H96" s="153"/>
      <c r="I96" s="153"/>
      <c r="J96" s="153"/>
      <c r="K96" s="153"/>
      <c r="L96" s="170"/>
      <c r="M96" s="153"/>
      <c r="N96" s="153"/>
      <c r="O96" s="153"/>
      <c r="P96" s="153"/>
      <c r="Q96" s="153"/>
      <c r="R96" s="153"/>
      <c r="S96" s="153"/>
      <c r="T96" s="153"/>
      <c r="U96" s="153"/>
      <c r="V96" s="169"/>
      <c r="W96" s="177"/>
      <c r="X96" s="178"/>
      <c r="Y96" s="178"/>
      <c r="Z96" s="178"/>
      <c r="AA96" s="178"/>
      <c r="AB96" s="178"/>
      <c r="AC96" s="178"/>
      <c r="AD96" s="178"/>
      <c r="AE96" s="178"/>
      <c r="AF96" s="178"/>
      <c r="AG96" s="179"/>
    </row>
    <row r="97" ht="12.75" customHeight="1">
      <c r="B97" s="9"/>
      <c r="L97" s="9"/>
      <c r="V97" s="10"/>
      <c r="W97" s="9"/>
      <c r="AG97" s="10"/>
    </row>
    <row r="98" ht="12.75" customHeight="1">
      <c r="A98" s="154"/>
      <c r="B98" s="170"/>
      <c r="C98" s="153"/>
      <c r="D98" s="153"/>
      <c r="E98" s="153"/>
      <c r="F98" s="3"/>
      <c r="G98" s="153"/>
      <c r="H98" s="153"/>
      <c r="I98" s="153"/>
      <c r="J98" s="153"/>
      <c r="K98" s="153"/>
      <c r="L98" s="170"/>
      <c r="M98" s="153"/>
      <c r="N98" s="153"/>
      <c r="O98" s="153"/>
      <c r="P98" s="3"/>
      <c r="Q98" s="153"/>
      <c r="R98" s="153"/>
      <c r="S98" s="153"/>
      <c r="T98" s="153"/>
      <c r="U98" s="153"/>
      <c r="V98" s="169"/>
      <c r="W98" s="154"/>
      <c r="X98" s="153"/>
      <c r="Y98" s="153"/>
      <c r="Z98" s="153"/>
      <c r="AA98" s="3"/>
      <c r="AB98" s="153"/>
      <c r="AC98" s="153"/>
      <c r="AD98" s="153"/>
      <c r="AE98" s="153"/>
      <c r="AF98" s="153"/>
      <c r="AG98" s="169"/>
    </row>
    <row r="99" ht="12.75" customHeight="1">
      <c r="B99" s="9"/>
      <c r="L99" s="11"/>
      <c r="M99" s="12"/>
      <c r="N99" s="12"/>
      <c r="O99" s="12"/>
      <c r="P99" s="12"/>
      <c r="Q99" s="12"/>
      <c r="R99" s="12"/>
      <c r="S99" s="12"/>
      <c r="T99" s="12"/>
      <c r="U99" s="12"/>
      <c r="V99" s="13"/>
      <c r="W99" s="11"/>
      <c r="X99" s="12"/>
      <c r="Y99" s="12"/>
      <c r="Z99" s="12"/>
      <c r="AA99" s="12"/>
      <c r="AB99" s="12"/>
      <c r="AC99" s="12"/>
      <c r="AD99" s="12"/>
      <c r="AE99" s="12"/>
      <c r="AF99" s="12"/>
      <c r="AG99" s="13"/>
    </row>
    <row r="100" ht="12.75" customHeight="1">
      <c r="A100" s="154"/>
      <c r="B100" s="170"/>
      <c r="D100" s="153"/>
      <c r="E100" s="153"/>
      <c r="F100" s="153"/>
      <c r="G100" s="153"/>
      <c r="H100" s="153"/>
      <c r="I100" s="153"/>
      <c r="J100" s="153"/>
      <c r="K100" s="153"/>
      <c r="L100" s="89"/>
      <c r="M100" s="7"/>
      <c r="N100" s="7"/>
      <c r="O100" s="7"/>
      <c r="P100" s="174"/>
      <c r="Q100" s="174"/>
      <c r="R100" s="174"/>
      <c r="S100" s="174"/>
      <c r="T100" s="174"/>
      <c r="U100" s="174"/>
      <c r="V100" s="175"/>
      <c r="W100" s="89"/>
      <c r="X100" s="7"/>
      <c r="Y100" s="7"/>
      <c r="Z100" s="7"/>
      <c r="AA100" s="174"/>
      <c r="AB100" s="174"/>
      <c r="AC100" s="174"/>
      <c r="AD100" s="174"/>
      <c r="AE100" s="174"/>
      <c r="AF100" s="174"/>
      <c r="AG100" s="175"/>
    </row>
    <row r="101" ht="12.75" customHeight="1">
      <c r="A101" s="154"/>
      <c r="B101" s="170"/>
      <c r="L101" s="9"/>
      <c r="P101" s="147"/>
      <c r="Q101" s="147"/>
      <c r="R101" s="147"/>
      <c r="S101" s="147"/>
      <c r="T101" s="147"/>
      <c r="U101" s="147"/>
      <c r="V101" s="176"/>
      <c r="W101" s="9"/>
      <c r="AA101" s="147"/>
      <c r="AB101" s="147"/>
      <c r="AC101" s="147"/>
      <c r="AD101" s="147"/>
      <c r="AE101" s="147"/>
      <c r="AF101" s="147"/>
      <c r="AG101" s="176"/>
    </row>
    <row r="102" ht="12.75" customHeight="1">
      <c r="A102" s="172"/>
      <c r="B102" s="173"/>
      <c r="C102" s="172"/>
      <c r="D102" s="172"/>
      <c r="E102" s="172"/>
      <c r="F102" s="153"/>
      <c r="G102" s="153"/>
      <c r="H102" s="153"/>
      <c r="I102" s="153"/>
      <c r="J102" s="153"/>
      <c r="K102" s="153"/>
      <c r="L102" s="170"/>
      <c r="M102" s="153"/>
      <c r="N102" s="153"/>
      <c r="O102" s="153"/>
      <c r="P102" s="153"/>
      <c r="Q102" s="153"/>
      <c r="R102" s="153"/>
      <c r="S102" s="153"/>
      <c r="T102" s="153"/>
      <c r="U102" s="153"/>
      <c r="V102" s="169"/>
      <c r="W102" s="177"/>
      <c r="X102" s="178"/>
      <c r="Y102" s="178"/>
      <c r="Z102" s="178"/>
      <c r="AA102" s="178"/>
      <c r="AB102" s="178"/>
      <c r="AC102" s="178"/>
      <c r="AD102" s="178"/>
      <c r="AE102" s="178"/>
      <c r="AF102" s="178"/>
      <c r="AG102" s="179"/>
    </row>
    <row r="103" ht="12.75" customHeight="1">
      <c r="A103" s="172"/>
      <c r="B103" s="173"/>
      <c r="C103" s="172"/>
      <c r="D103" s="172"/>
      <c r="E103" s="172"/>
      <c r="L103" s="9"/>
      <c r="V103" s="10"/>
      <c r="W103" s="9"/>
      <c r="AG103" s="10"/>
    </row>
    <row r="104" ht="12.75" customHeight="1">
      <c r="B104" s="9"/>
      <c r="L104" s="170"/>
      <c r="M104" s="153"/>
      <c r="N104" s="153"/>
      <c r="O104" s="153"/>
      <c r="P104" s="3"/>
      <c r="Q104" s="153"/>
      <c r="R104" s="153"/>
      <c r="S104" s="153"/>
      <c r="T104" s="153"/>
      <c r="U104" s="153"/>
      <c r="V104" s="169"/>
      <c r="W104" s="154"/>
      <c r="X104" s="153"/>
      <c r="Y104" s="153"/>
      <c r="Z104" s="153"/>
      <c r="AA104" s="3"/>
      <c r="AB104" s="153"/>
      <c r="AC104" s="153"/>
      <c r="AD104" s="153"/>
      <c r="AE104" s="153"/>
      <c r="AF104" s="153"/>
      <c r="AG104" s="169"/>
    </row>
    <row r="105" ht="12.75" customHeight="1">
      <c r="B105" s="11"/>
      <c r="C105" s="12"/>
      <c r="D105" s="12"/>
      <c r="E105" s="12"/>
      <c r="F105" s="180"/>
      <c r="G105" s="180"/>
      <c r="H105" s="180"/>
      <c r="I105" s="180"/>
      <c r="J105" s="180"/>
      <c r="K105" s="180"/>
      <c r="L105" s="11"/>
      <c r="M105" s="12"/>
      <c r="N105" s="12"/>
      <c r="O105" s="12"/>
      <c r="P105" s="12"/>
      <c r="Q105" s="12"/>
      <c r="R105" s="12"/>
      <c r="S105" s="12"/>
      <c r="T105" s="12"/>
      <c r="U105" s="12"/>
      <c r="V105" s="13"/>
      <c r="W105" s="11"/>
      <c r="X105" s="12"/>
      <c r="Y105" s="12"/>
      <c r="Z105" s="12"/>
      <c r="AA105" s="12"/>
      <c r="AB105" s="12"/>
      <c r="AC105" s="12"/>
      <c r="AD105" s="12"/>
      <c r="AE105" s="12"/>
      <c r="AF105" s="12"/>
      <c r="AG105" s="13"/>
    </row>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sheetData>
  <mergeCells count="5">
    <mergeCell ref="F4:S5"/>
    <mergeCell ref="T4:AG5"/>
    <mergeCell ref="B13:E14"/>
    <mergeCell ref="B29:E30"/>
    <mergeCell ref="B45:E46"/>
  </mergeCells>
  <printOptions gridLines="1" horizontalCentered="1"/>
  <pageMargins bottom="0.19685039370078738" footer="0.0" header="0.0" left="0.0" right="0.11811023622047244" top="0.0"/>
  <pageSetup paperSize="11" cellComments="atEnd" orientation="portrait" pageOrder="overThenDown"/>
  <rowBreaks count="2" manualBreakCount="2">
    <brk man="1"/>
    <brk id="54" man="1"/>
  </rowBreaks>
  <colBreaks count="2" manualBreakCount="2">
    <brk man="1"/>
    <brk id="34" man="1"/>
  </colBrea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sheetPr>
  <sheetViews>
    <sheetView showGridLines="0" workbookViewId="0"/>
  </sheetViews>
  <sheetFormatPr customHeight="1" defaultColWidth="12.63" defaultRowHeight="15.75"/>
  <cols>
    <col customWidth="1" min="1" max="1" width="4.25"/>
    <col customWidth="1" min="2" max="2" width="11.13"/>
    <col customWidth="1" min="3" max="3" width="1.5"/>
    <col customWidth="1" min="4" max="4" width="17.25"/>
    <col customWidth="1" min="5" max="5" width="12.13"/>
    <col customWidth="1" min="6" max="7" width="10.5"/>
    <col customWidth="1" min="8" max="8" width="13.0"/>
    <col customWidth="1" min="9" max="40" width="3.38"/>
  </cols>
  <sheetData>
    <row r="1" ht="21.0" customHeight="1">
      <c r="A1" s="181"/>
      <c r="B1" s="182"/>
      <c r="C1" s="182"/>
      <c r="D1" s="183"/>
      <c r="E1" s="183"/>
      <c r="F1" s="183"/>
      <c r="G1" s="184"/>
      <c r="H1" s="184"/>
      <c r="I1" s="185"/>
      <c r="J1" s="186"/>
      <c r="K1" s="187"/>
      <c r="L1" s="188"/>
      <c r="M1" s="187"/>
      <c r="N1" s="189"/>
      <c r="O1" s="181"/>
      <c r="P1" s="181"/>
      <c r="Q1" s="181"/>
      <c r="R1" s="181"/>
      <c r="S1" s="181"/>
      <c r="T1" s="181"/>
      <c r="U1" s="181"/>
      <c r="V1" s="181"/>
      <c r="W1" s="181"/>
      <c r="X1" s="181"/>
      <c r="Y1" s="181"/>
      <c r="Z1" s="181"/>
      <c r="AA1" s="181"/>
      <c r="AB1" s="181"/>
      <c r="AC1" s="181"/>
      <c r="AD1" s="190"/>
      <c r="AE1" s="190"/>
      <c r="AF1" s="190"/>
      <c r="AG1" s="190"/>
      <c r="AH1" s="190"/>
      <c r="AI1" s="190"/>
      <c r="AJ1" s="190"/>
      <c r="AK1" s="190"/>
      <c r="AL1" s="190"/>
      <c r="AM1" s="181"/>
      <c r="AN1" s="181"/>
    </row>
    <row r="2" ht="21.0" customHeight="1">
      <c r="A2" s="181"/>
      <c r="B2" s="191"/>
      <c r="C2" s="192"/>
      <c r="D2" s="192"/>
      <c r="E2" s="192"/>
      <c r="F2" s="192"/>
      <c r="G2" s="192"/>
      <c r="H2" s="192"/>
      <c r="I2" s="193"/>
      <c r="J2" s="192"/>
      <c r="K2" s="192"/>
      <c r="L2" s="192"/>
      <c r="M2" s="192"/>
      <c r="N2" s="192"/>
      <c r="O2" s="194"/>
      <c r="P2" s="192"/>
      <c r="Q2" s="192"/>
      <c r="R2" s="192"/>
      <c r="S2" s="192"/>
      <c r="T2" s="192"/>
      <c r="U2" s="192"/>
      <c r="V2" s="192"/>
      <c r="W2" s="192"/>
      <c r="X2" s="192"/>
      <c r="Y2" s="192"/>
      <c r="Z2" s="192"/>
      <c r="AA2" s="192"/>
      <c r="AB2" s="192"/>
      <c r="AC2" s="192"/>
      <c r="AD2" s="192"/>
      <c r="AE2" s="192"/>
      <c r="AF2" s="192"/>
      <c r="AG2" s="192"/>
      <c r="AH2" s="192"/>
      <c r="AI2" s="192"/>
      <c r="AJ2" s="192"/>
      <c r="AK2" s="195"/>
      <c r="AL2" s="195"/>
      <c r="AM2" s="181"/>
      <c r="AN2" s="181"/>
    </row>
    <row r="3" ht="21.0" customHeight="1">
      <c r="A3" s="181"/>
      <c r="B3" s="196"/>
      <c r="C3" s="196"/>
      <c r="D3" s="196"/>
      <c r="E3" s="197"/>
      <c r="F3" s="197"/>
      <c r="G3" s="197"/>
      <c r="H3" s="197"/>
      <c r="I3" s="198"/>
      <c r="J3" s="198"/>
      <c r="K3" s="198"/>
      <c r="L3" s="198"/>
      <c r="M3" s="199"/>
      <c r="N3" s="199"/>
      <c r="O3" s="199"/>
      <c r="P3" s="199"/>
      <c r="Q3" s="199"/>
      <c r="R3" s="199"/>
      <c r="S3" s="199"/>
      <c r="T3" s="199"/>
      <c r="U3" s="199"/>
      <c r="V3" s="199"/>
      <c r="W3" s="199"/>
      <c r="X3" s="199"/>
      <c r="Y3" s="199"/>
      <c r="Z3" s="199"/>
      <c r="AA3" s="199"/>
      <c r="AB3" s="199"/>
      <c r="AC3" s="181"/>
      <c r="AD3" s="190"/>
      <c r="AE3" s="190"/>
      <c r="AF3" s="190"/>
      <c r="AG3" s="190"/>
      <c r="AH3" s="190"/>
      <c r="AI3" s="190"/>
      <c r="AJ3" s="190"/>
      <c r="AK3" s="190"/>
      <c r="AL3" s="190"/>
      <c r="AM3" s="181"/>
      <c r="AN3" s="181"/>
    </row>
    <row r="4" ht="21.0" customHeight="1">
      <c r="A4" s="181"/>
      <c r="B4" s="200" t="s">
        <v>89</v>
      </c>
      <c r="C4" s="200"/>
      <c r="D4" s="201"/>
      <c r="E4" s="201"/>
      <c r="F4" s="201"/>
      <c r="G4" s="201"/>
      <c r="H4" s="201"/>
      <c r="I4" s="200"/>
      <c r="P4" s="202"/>
      <c r="AC4" s="203"/>
      <c r="AD4" s="190"/>
      <c r="AE4" s="190"/>
      <c r="AF4" s="190"/>
      <c r="AG4" s="190"/>
      <c r="AH4" s="190"/>
      <c r="AI4" s="190"/>
      <c r="AJ4" s="190"/>
      <c r="AK4" s="190"/>
      <c r="AL4" s="190"/>
      <c r="AM4" s="181"/>
      <c r="AN4" s="181"/>
    </row>
    <row r="5" ht="21.0" customHeight="1">
      <c r="A5" s="181"/>
      <c r="B5" s="200"/>
      <c r="C5" s="200"/>
      <c r="D5" s="204"/>
      <c r="E5" s="204"/>
      <c r="F5" s="204"/>
      <c r="G5" s="204"/>
      <c r="H5" s="204"/>
      <c r="I5" s="200"/>
      <c r="P5" s="205"/>
      <c r="AB5" s="206"/>
      <c r="AC5" s="203"/>
      <c r="AD5" s="181"/>
      <c r="AE5" s="181"/>
      <c r="AF5" s="181"/>
      <c r="AG5" s="181"/>
      <c r="AH5" s="181"/>
      <c r="AI5" s="181"/>
      <c r="AJ5" s="181"/>
      <c r="AK5" s="181"/>
      <c r="AL5" s="207"/>
      <c r="AM5" s="181"/>
      <c r="AN5" s="181"/>
    </row>
    <row r="6" ht="21.0" customHeight="1">
      <c r="A6" s="208"/>
      <c r="B6" s="209"/>
      <c r="C6" s="209"/>
      <c r="D6" s="209"/>
      <c r="E6" s="209"/>
      <c r="F6" s="209"/>
      <c r="G6" s="209"/>
      <c r="H6" s="210"/>
      <c r="I6" s="209"/>
      <c r="J6" s="209"/>
      <c r="K6" s="209"/>
      <c r="L6" s="209"/>
      <c r="M6" s="208"/>
      <c r="N6" s="208"/>
      <c r="O6" s="208"/>
      <c r="P6" s="208"/>
      <c r="Q6" s="208"/>
      <c r="R6" s="208"/>
      <c r="S6" s="208"/>
      <c r="T6" s="208"/>
      <c r="U6" s="208"/>
      <c r="V6" s="208"/>
      <c r="W6" s="208"/>
      <c r="X6" s="208"/>
      <c r="Y6" s="208"/>
      <c r="Z6" s="208"/>
      <c r="AA6" s="208"/>
      <c r="AB6" s="208"/>
      <c r="AC6" s="208"/>
      <c r="AD6" s="208"/>
      <c r="AE6" s="208"/>
      <c r="AF6" s="208"/>
      <c r="AG6" s="208"/>
      <c r="AH6" s="208"/>
      <c r="AI6" s="208"/>
      <c r="AJ6" s="208"/>
      <c r="AK6" s="208"/>
      <c r="AL6" s="208"/>
      <c r="AM6" s="208"/>
      <c r="AN6" s="208"/>
    </row>
    <row r="7" ht="21.0" customHeight="1">
      <c r="A7" s="208"/>
      <c r="B7" s="209"/>
      <c r="C7" s="209"/>
      <c r="D7" s="209"/>
      <c r="E7" s="209"/>
      <c r="F7" s="209"/>
      <c r="G7" s="209"/>
      <c r="H7" s="210"/>
      <c r="I7" s="209"/>
      <c r="J7" s="209"/>
      <c r="K7" s="209"/>
      <c r="L7" s="209"/>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row>
    <row r="8" ht="21.0" customHeight="1">
      <c r="A8" s="211"/>
      <c r="B8" s="212" t="s">
        <v>90</v>
      </c>
      <c r="C8" s="212"/>
      <c r="D8" s="213"/>
      <c r="E8" s="213"/>
      <c r="F8" s="213"/>
      <c r="G8" s="213" t="s">
        <v>91</v>
      </c>
      <c r="H8" s="213"/>
      <c r="I8" s="214" t="s">
        <v>92</v>
      </c>
      <c r="W8" s="215"/>
      <c r="X8" s="214" t="s">
        <v>93</v>
      </c>
      <c r="AL8" s="215"/>
      <c r="AM8" s="208"/>
      <c r="AN8" s="208"/>
    </row>
    <row r="9" ht="21.0" customHeight="1">
      <c r="A9" s="216"/>
      <c r="B9" s="217"/>
      <c r="C9" s="217"/>
      <c r="D9" s="218"/>
      <c r="E9" s="218"/>
      <c r="F9" s="218"/>
      <c r="G9" s="218"/>
      <c r="H9" s="218"/>
      <c r="I9" s="219" t="s">
        <v>94</v>
      </c>
      <c r="J9" s="220"/>
      <c r="K9" s="220"/>
      <c r="L9" s="220"/>
      <c r="M9" s="220"/>
      <c r="N9" s="221" t="s">
        <v>95</v>
      </c>
      <c r="O9" s="220"/>
      <c r="P9" s="220"/>
      <c r="Q9" s="220"/>
      <c r="R9" s="220"/>
      <c r="S9" s="222" t="s">
        <v>96</v>
      </c>
      <c r="T9" s="220"/>
      <c r="U9" s="220"/>
      <c r="V9" s="220"/>
      <c r="W9" s="223"/>
      <c r="X9" s="224" t="s">
        <v>97</v>
      </c>
      <c r="Y9" s="220"/>
      <c r="Z9" s="220"/>
      <c r="AA9" s="220"/>
      <c r="AB9" s="220"/>
      <c r="AC9" s="222" t="s">
        <v>98</v>
      </c>
      <c r="AD9" s="220"/>
      <c r="AE9" s="220"/>
      <c r="AF9" s="220"/>
      <c r="AG9" s="220"/>
      <c r="AH9" s="221" t="s">
        <v>99</v>
      </c>
      <c r="AI9" s="220"/>
      <c r="AJ9" s="220"/>
      <c r="AK9" s="220"/>
      <c r="AL9" s="223"/>
      <c r="AM9" s="216"/>
      <c r="AN9" s="216"/>
    </row>
    <row r="10" ht="21.0" customHeight="1">
      <c r="A10" s="225"/>
      <c r="B10" s="226"/>
      <c r="C10" s="226"/>
      <c r="D10" s="227" t="s">
        <v>100</v>
      </c>
      <c r="E10" s="228"/>
      <c r="F10" s="228"/>
      <c r="G10" s="229" t="s">
        <v>101</v>
      </c>
      <c r="H10" s="228"/>
      <c r="I10" s="230"/>
      <c r="J10" s="231"/>
      <c r="K10" s="231"/>
      <c r="L10" s="231"/>
      <c r="M10" s="231"/>
      <c r="N10" s="232"/>
      <c r="O10" s="232"/>
      <c r="P10" s="232"/>
      <c r="Q10" s="232"/>
      <c r="R10" s="232"/>
      <c r="S10" s="231"/>
      <c r="T10" s="231"/>
      <c r="U10" s="231"/>
      <c r="V10" s="231"/>
      <c r="W10" s="233"/>
      <c r="X10" s="234"/>
      <c r="Y10" s="232"/>
      <c r="Z10" s="232"/>
      <c r="AA10" s="232"/>
      <c r="AB10" s="232"/>
      <c r="AC10" s="231"/>
      <c r="AD10" s="231"/>
      <c r="AE10" s="231"/>
      <c r="AF10" s="231"/>
      <c r="AG10" s="231"/>
      <c r="AH10" s="232"/>
      <c r="AI10" s="232"/>
      <c r="AJ10" s="232"/>
      <c r="AK10" s="232"/>
      <c r="AL10" s="235"/>
      <c r="AM10" s="225"/>
      <c r="AN10" s="225"/>
    </row>
    <row r="11" ht="20.25" customHeight="1">
      <c r="A11" s="236"/>
      <c r="B11" s="237">
        <v>1.0</v>
      </c>
      <c r="C11" s="238"/>
      <c r="D11" s="239"/>
      <c r="E11" s="239"/>
      <c r="F11" s="239"/>
      <c r="G11" s="240" t="s">
        <v>102</v>
      </c>
      <c r="H11" s="240"/>
      <c r="I11" s="241"/>
      <c r="J11" s="242"/>
      <c r="K11" s="243"/>
      <c r="L11" s="243"/>
      <c r="M11" s="243"/>
      <c r="N11" s="243"/>
      <c r="O11" s="243"/>
      <c r="P11" s="243"/>
      <c r="Q11" s="243"/>
      <c r="R11" s="243"/>
      <c r="S11" s="243"/>
      <c r="T11" s="243"/>
      <c r="U11" s="243"/>
      <c r="V11" s="243"/>
      <c r="W11" s="244"/>
      <c r="X11" s="241"/>
      <c r="Y11" s="242"/>
      <c r="Z11" s="243"/>
      <c r="AA11" s="243"/>
      <c r="AB11" s="243"/>
      <c r="AC11" s="243"/>
      <c r="AD11" s="243"/>
      <c r="AE11" s="243"/>
      <c r="AF11" s="243"/>
      <c r="AG11" s="243"/>
      <c r="AH11" s="243"/>
      <c r="AI11" s="243"/>
      <c r="AJ11" s="243"/>
      <c r="AK11" s="243"/>
      <c r="AL11" s="245"/>
      <c r="AM11" s="246"/>
      <c r="AN11" s="246"/>
    </row>
    <row r="12" ht="20.25" customHeight="1">
      <c r="A12" s="236"/>
      <c r="C12" s="238"/>
      <c r="D12" s="238"/>
      <c r="E12" s="238"/>
      <c r="F12" s="238"/>
      <c r="G12" s="240" t="s">
        <v>102</v>
      </c>
      <c r="H12" s="247"/>
      <c r="I12" s="248"/>
      <c r="J12" s="249"/>
      <c r="K12" s="250"/>
      <c r="L12" s="250"/>
      <c r="M12" s="250"/>
      <c r="N12" s="250"/>
      <c r="O12" s="250"/>
      <c r="P12" s="250"/>
      <c r="Q12" s="250"/>
      <c r="R12" s="250"/>
      <c r="S12" s="250"/>
      <c r="T12" s="250"/>
      <c r="U12" s="250"/>
      <c r="V12" s="250"/>
      <c r="W12" s="251"/>
      <c r="X12" s="248"/>
      <c r="Y12" s="249"/>
      <c r="Z12" s="250"/>
      <c r="AA12" s="250"/>
      <c r="AB12" s="250"/>
      <c r="AC12" s="250"/>
      <c r="AD12" s="250"/>
      <c r="AE12" s="250"/>
      <c r="AF12" s="250"/>
      <c r="AG12" s="250"/>
      <c r="AH12" s="250"/>
      <c r="AI12" s="250"/>
      <c r="AJ12" s="250"/>
      <c r="AK12" s="250"/>
      <c r="AL12" s="252"/>
      <c r="AM12" s="246"/>
      <c r="AN12" s="246"/>
    </row>
    <row r="13" ht="20.25" customHeight="1">
      <c r="A13" s="208"/>
      <c r="C13" s="238"/>
      <c r="D13" s="238"/>
      <c r="E13" s="238"/>
      <c r="F13" s="238"/>
      <c r="G13" s="240" t="s">
        <v>102</v>
      </c>
      <c r="H13" s="247"/>
      <c r="I13" s="248"/>
      <c r="J13" s="249"/>
      <c r="K13" s="250"/>
      <c r="L13" s="250"/>
      <c r="M13" s="250"/>
      <c r="N13" s="250"/>
      <c r="O13" s="253"/>
      <c r="P13" s="250"/>
      <c r="Q13" s="250"/>
      <c r="R13" s="250"/>
      <c r="S13" s="250"/>
      <c r="T13" s="250"/>
      <c r="U13" s="250"/>
      <c r="V13" s="250"/>
      <c r="W13" s="251"/>
      <c r="X13" s="248"/>
      <c r="Y13" s="249"/>
      <c r="Z13" s="250"/>
      <c r="AA13" s="250"/>
      <c r="AB13" s="250"/>
      <c r="AC13" s="250"/>
      <c r="AD13" s="253"/>
      <c r="AE13" s="250"/>
      <c r="AF13" s="250"/>
      <c r="AG13" s="250"/>
      <c r="AH13" s="250"/>
      <c r="AI13" s="250"/>
      <c r="AJ13" s="250"/>
      <c r="AK13" s="250"/>
      <c r="AL13" s="252"/>
      <c r="AM13" s="254"/>
      <c r="AN13" s="254"/>
    </row>
    <row r="14" ht="20.25" customHeight="1">
      <c r="A14" s="208"/>
      <c r="C14" s="238"/>
      <c r="D14" s="238"/>
      <c r="E14" s="238"/>
      <c r="F14" s="238"/>
      <c r="G14" s="240" t="s">
        <v>102</v>
      </c>
      <c r="H14" s="247"/>
      <c r="I14" s="248"/>
      <c r="J14" s="249"/>
      <c r="K14" s="250"/>
      <c r="L14" s="250"/>
      <c r="M14" s="250"/>
      <c r="N14" s="250"/>
      <c r="O14" s="253"/>
      <c r="P14" s="250"/>
      <c r="Q14" s="250"/>
      <c r="R14" s="250"/>
      <c r="S14" s="250"/>
      <c r="T14" s="250"/>
      <c r="U14" s="250"/>
      <c r="V14" s="250"/>
      <c r="W14" s="251"/>
      <c r="X14" s="248"/>
      <c r="Y14" s="249"/>
      <c r="Z14" s="250"/>
      <c r="AA14" s="250"/>
      <c r="AB14" s="250"/>
      <c r="AC14" s="250"/>
      <c r="AD14" s="253"/>
      <c r="AE14" s="250"/>
      <c r="AF14" s="250"/>
      <c r="AG14" s="250"/>
      <c r="AH14" s="250"/>
      <c r="AI14" s="250"/>
      <c r="AJ14" s="250"/>
      <c r="AK14" s="250"/>
      <c r="AL14" s="252"/>
      <c r="AM14" s="254"/>
      <c r="AN14" s="254"/>
    </row>
    <row r="15" ht="20.25" customHeight="1">
      <c r="A15" s="208"/>
      <c r="C15" s="238"/>
      <c r="D15" s="238"/>
      <c r="E15" s="238"/>
      <c r="F15" s="238"/>
      <c r="G15" s="240" t="s">
        <v>102</v>
      </c>
      <c r="I15" s="248"/>
      <c r="J15" s="249"/>
      <c r="K15" s="255"/>
      <c r="L15" s="255"/>
      <c r="M15" s="250"/>
      <c r="N15" s="250"/>
      <c r="O15" s="250"/>
      <c r="P15" s="250"/>
      <c r="Q15" s="250"/>
      <c r="R15" s="250"/>
      <c r="S15" s="250"/>
      <c r="T15" s="253"/>
      <c r="U15" s="253"/>
      <c r="V15" s="253"/>
      <c r="W15" s="256"/>
      <c r="X15" s="248"/>
      <c r="Y15" s="249"/>
      <c r="Z15" s="255"/>
      <c r="AA15" s="255"/>
      <c r="AB15" s="250"/>
      <c r="AC15" s="250"/>
      <c r="AD15" s="250"/>
      <c r="AE15" s="250"/>
      <c r="AF15" s="250"/>
      <c r="AG15" s="250"/>
      <c r="AH15" s="250"/>
      <c r="AI15" s="253"/>
      <c r="AJ15" s="253"/>
      <c r="AK15" s="253"/>
      <c r="AL15" s="257"/>
      <c r="AM15" s="254"/>
      <c r="AN15" s="254"/>
    </row>
    <row r="16" ht="20.25" customHeight="1">
      <c r="A16" s="208"/>
      <c r="C16" s="258"/>
      <c r="D16" s="259"/>
      <c r="E16" s="258"/>
      <c r="F16" s="259"/>
      <c r="G16" s="258"/>
      <c r="H16" s="259"/>
      <c r="I16" s="260"/>
      <c r="J16" s="261"/>
      <c r="K16" s="262"/>
      <c r="L16" s="262"/>
      <c r="M16" s="263"/>
      <c r="N16" s="263"/>
      <c r="O16" s="263"/>
      <c r="P16" s="263"/>
      <c r="Q16" s="263"/>
      <c r="R16" s="263"/>
      <c r="S16" s="263"/>
      <c r="T16" s="264"/>
      <c r="U16" s="264"/>
      <c r="V16" s="264"/>
      <c r="W16" s="265"/>
      <c r="X16" s="260"/>
      <c r="Y16" s="261"/>
      <c r="Z16" s="262"/>
      <c r="AA16" s="262"/>
      <c r="AB16" s="263"/>
      <c r="AC16" s="263"/>
      <c r="AD16" s="263"/>
      <c r="AE16" s="263"/>
      <c r="AF16" s="263"/>
      <c r="AG16" s="263"/>
      <c r="AH16" s="263"/>
      <c r="AI16" s="264"/>
      <c r="AJ16" s="264"/>
      <c r="AK16" s="264"/>
      <c r="AL16" s="266"/>
      <c r="AM16" s="254"/>
      <c r="AN16" s="254"/>
    </row>
    <row r="17" ht="21.0" customHeight="1">
      <c r="A17" s="208"/>
      <c r="B17" s="267">
        <v>2.0</v>
      </c>
      <c r="C17" s="238"/>
      <c r="D17" s="268"/>
      <c r="E17" s="268"/>
      <c r="F17" s="268"/>
      <c r="G17" s="269" t="s">
        <v>102</v>
      </c>
      <c r="H17" s="247"/>
      <c r="I17" s="241"/>
      <c r="J17" s="242"/>
      <c r="K17" s="243"/>
      <c r="L17" s="243"/>
      <c r="M17" s="243"/>
      <c r="N17" s="243"/>
      <c r="O17" s="243"/>
      <c r="P17" s="243"/>
      <c r="Q17" s="243"/>
      <c r="R17" s="243"/>
      <c r="S17" s="243"/>
      <c r="T17" s="243"/>
      <c r="U17" s="243"/>
      <c r="V17" s="243"/>
      <c r="W17" s="244"/>
      <c r="X17" s="241"/>
      <c r="Y17" s="242"/>
      <c r="Z17" s="243"/>
      <c r="AA17" s="243"/>
      <c r="AB17" s="243"/>
      <c r="AC17" s="243"/>
      <c r="AD17" s="243"/>
      <c r="AE17" s="243"/>
      <c r="AF17" s="243"/>
      <c r="AG17" s="243"/>
      <c r="AH17" s="243"/>
      <c r="AI17" s="243"/>
      <c r="AJ17" s="243"/>
      <c r="AK17" s="243"/>
      <c r="AL17" s="245"/>
      <c r="AM17" s="270"/>
      <c r="AN17" s="208"/>
    </row>
    <row r="18" ht="21.0" customHeight="1">
      <c r="A18" s="208"/>
      <c r="C18" s="238"/>
      <c r="D18" s="268"/>
      <c r="E18" s="268"/>
      <c r="F18" s="268"/>
      <c r="G18" s="269" t="s">
        <v>102</v>
      </c>
      <c r="H18" s="247"/>
      <c r="I18" s="248"/>
      <c r="J18" s="249"/>
      <c r="K18" s="250"/>
      <c r="L18" s="250"/>
      <c r="M18" s="250"/>
      <c r="N18" s="250"/>
      <c r="O18" s="250"/>
      <c r="P18" s="250"/>
      <c r="Q18" s="250"/>
      <c r="R18" s="250"/>
      <c r="S18" s="250"/>
      <c r="T18" s="250"/>
      <c r="U18" s="250"/>
      <c r="V18" s="250"/>
      <c r="W18" s="251"/>
      <c r="X18" s="248"/>
      <c r="Y18" s="249"/>
      <c r="Z18" s="250"/>
      <c r="AA18" s="250"/>
      <c r="AB18" s="250"/>
      <c r="AC18" s="250"/>
      <c r="AD18" s="250"/>
      <c r="AE18" s="250"/>
      <c r="AF18" s="250"/>
      <c r="AG18" s="250"/>
      <c r="AH18" s="250"/>
      <c r="AI18" s="250"/>
      <c r="AJ18" s="250"/>
      <c r="AK18" s="250"/>
      <c r="AL18" s="252"/>
      <c r="AM18" s="270"/>
      <c r="AN18" s="208"/>
    </row>
    <row r="19" ht="21.0" customHeight="1">
      <c r="A19" s="208"/>
      <c r="C19" s="238"/>
      <c r="D19" s="268"/>
      <c r="E19" s="268"/>
      <c r="F19" s="268"/>
      <c r="G19" s="269" t="s">
        <v>102</v>
      </c>
      <c r="H19" s="247"/>
      <c r="I19" s="248"/>
      <c r="J19" s="249"/>
      <c r="K19" s="250"/>
      <c r="L19" s="250"/>
      <c r="M19" s="250"/>
      <c r="N19" s="250"/>
      <c r="O19" s="253"/>
      <c r="P19" s="250"/>
      <c r="Q19" s="250"/>
      <c r="R19" s="250"/>
      <c r="S19" s="250"/>
      <c r="T19" s="250"/>
      <c r="U19" s="250"/>
      <c r="V19" s="250"/>
      <c r="W19" s="251"/>
      <c r="X19" s="248"/>
      <c r="Y19" s="249"/>
      <c r="Z19" s="250"/>
      <c r="AA19" s="250"/>
      <c r="AB19" s="250"/>
      <c r="AC19" s="250"/>
      <c r="AD19" s="253"/>
      <c r="AE19" s="250"/>
      <c r="AF19" s="250"/>
      <c r="AG19" s="250"/>
      <c r="AH19" s="250"/>
      <c r="AI19" s="250"/>
      <c r="AJ19" s="250"/>
      <c r="AK19" s="250"/>
      <c r="AL19" s="252"/>
      <c r="AM19" s="270"/>
      <c r="AN19" s="208"/>
    </row>
    <row r="20" ht="21.0" customHeight="1">
      <c r="A20" s="208"/>
      <c r="C20" s="238"/>
      <c r="D20" s="268"/>
      <c r="E20" s="268"/>
      <c r="F20" s="268"/>
      <c r="G20" s="269" t="s">
        <v>102</v>
      </c>
      <c r="H20" s="247"/>
      <c r="I20" s="248"/>
      <c r="J20" s="249"/>
      <c r="K20" s="250"/>
      <c r="L20" s="250"/>
      <c r="M20" s="250"/>
      <c r="N20" s="250"/>
      <c r="O20" s="253"/>
      <c r="P20" s="250"/>
      <c r="Q20" s="250"/>
      <c r="R20" s="250"/>
      <c r="S20" s="250"/>
      <c r="T20" s="250"/>
      <c r="U20" s="250"/>
      <c r="V20" s="250"/>
      <c r="W20" s="251"/>
      <c r="X20" s="248"/>
      <c r="Y20" s="249"/>
      <c r="Z20" s="250"/>
      <c r="AA20" s="250"/>
      <c r="AB20" s="250"/>
      <c r="AC20" s="250"/>
      <c r="AD20" s="253"/>
      <c r="AE20" s="250"/>
      <c r="AF20" s="250"/>
      <c r="AG20" s="250"/>
      <c r="AH20" s="250"/>
      <c r="AI20" s="250"/>
      <c r="AJ20" s="250"/>
      <c r="AK20" s="250"/>
      <c r="AL20" s="252"/>
      <c r="AM20" s="270"/>
      <c r="AN20" s="208"/>
    </row>
    <row r="21" ht="21.0" customHeight="1">
      <c r="A21" s="208"/>
      <c r="C21" s="238"/>
      <c r="D21" s="268"/>
      <c r="E21" s="268"/>
      <c r="F21" s="268"/>
      <c r="G21" s="269" t="s">
        <v>102</v>
      </c>
      <c r="H21" s="247"/>
      <c r="I21" s="248"/>
      <c r="J21" s="249"/>
      <c r="K21" s="255"/>
      <c r="L21" s="255"/>
      <c r="M21" s="250"/>
      <c r="N21" s="250"/>
      <c r="O21" s="250"/>
      <c r="P21" s="250"/>
      <c r="Q21" s="250"/>
      <c r="R21" s="250"/>
      <c r="S21" s="250"/>
      <c r="T21" s="253"/>
      <c r="U21" s="253"/>
      <c r="V21" s="253"/>
      <c r="W21" s="256"/>
      <c r="X21" s="248"/>
      <c r="Y21" s="249"/>
      <c r="Z21" s="255"/>
      <c r="AA21" s="255"/>
      <c r="AB21" s="250"/>
      <c r="AC21" s="250"/>
      <c r="AD21" s="250"/>
      <c r="AE21" s="250"/>
      <c r="AF21" s="250"/>
      <c r="AG21" s="250"/>
      <c r="AH21" s="250"/>
      <c r="AI21" s="253"/>
      <c r="AJ21" s="253"/>
      <c r="AK21" s="253"/>
      <c r="AL21" s="257"/>
      <c r="AM21" s="270"/>
      <c r="AN21" s="208"/>
    </row>
    <row r="22" ht="21.0" customHeight="1">
      <c r="A22" s="208"/>
      <c r="C22" s="271"/>
      <c r="D22" s="272"/>
      <c r="E22" s="272"/>
      <c r="F22" s="272"/>
      <c r="G22" s="273" t="s">
        <v>102</v>
      </c>
      <c r="H22" s="274"/>
      <c r="I22" s="275"/>
      <c r="J22" s="276"/>
      <c r="K22" s="277"/>
      <c r="L22" s="277"/>
      <c r="M22" s="278"/>
      <c r="N22" s="278"/>
      <c r="O22" s="278"/>
      <c r="P22" s="278"/>
      <c r="Q22" s="278"/>
      <c r="R22" s="278"/>
      <c r="S22" s="278"/>
      <c r="T22" s="279"/>
      <c r="U22" s="279"/>
      <c r="V22" s="279"/>
      <c r="W22" s="280"/>
      <c r="X22" s="275"/>
      <c r="Y22" s="276"/>
      <c r="Z22" s="277"/>
      <c r="AA22" s="277"/>
      <c r="AB22" s="278"/>
      <c r="AC22" s="278"/>
      <c r="AD22" s="278"/>
      <c r="AE22" s="278"/>
      <c r="AF22" s="278"/>
      <c r="AG22" s="278"/>
      <c r="AH22" s="278"/>
      <c r="AI22" s="279"/>
      <c r="AJ22" s="279"/>
      <c r="AK22" s="279"/>
      <c r="AL22" s="281"/>
      <c r="AM22" s="270"/>
      <c r="AN22" s="208"/>
    </row>
    <row r="23" ht="21.0" customHeight="1">
      <c r="A23" s="208"/>
      <c r="B23" s="282">
        <v>3.0</v>
      </c>
      <c r="C23" s="238"/>
      <c r="D23" s="283"/>
      <c r="E23" s="283"/>
      <c r="F23" s="283"/>
      <c r="G23" s="284" t="s">
        <v>102</v>
      </c>
      <c r="H23" s="284"/>
      <c r="I23" s="241"/>
      <c r="J23" s="242"/>
      <c r="K23" s="243"/>
      <c r="L23" s="243"/>
      <c r="M23" s="243"/>
      <c r="N23" s="243"/>
      <c r="O23" s="243"/>
      <c r="P23" s="243"/>
      <c r="Q23" s="243"/>
      <c r="R23" s="243"/>
      <c r="S23" s="243"/>
      <c r="T23" s="243"/>
      <c r="U23" s="243"/>
      <c r="V23" s="243"/>
      <c r="W23" s="244"/>
      <c r="X23" s="241"/>
      <c r="Y23" s="242"/>
      <c r="Z23" s="243"/>
      <c r="AA23" s="243"/>
      <c r="AB23" s="243"/>
      <c r="AC23" s="243"/>
      <c r="AD23" s="243"/>
      <c r="AE23" s="243"/>
      <c r="AF23" s="243"/>
      <c r="AG23" s="243"/>
      <c r="AH23" s="243"/>
      <c r="AI23" s="243"/>
      <c r="AJ23" s="243"/>
      <c r="AK23" s="243"/>
      <c r="AL23" s="245"/>
      <c r="AM23" s="208"/>
      <c r="AN23" s="208"/>
    </row>
    <row r="24" ht="21.0" customHeight="1">
      <c r="A24" s="208"/>
      <c r="C24" s="238"/>
      <c r="D24" s="283"/>
      <c r="E24" s="283"/>
      <c r="F24" s="283"/>
      <c r="G24" s="284" t="s">
        <v>102</v>
      </c>
      <c r="H24" s="247"/>
      <c r="I24" s="248"/>
      <c r="J24" s="249"/>
      <c r="K24" s="250"/>
      <c r="L24" s="250"/>
      <c r="M24" s="250"/>
      <c r="N24" s="250"/>
      <c r="O24" s="250"/>
      <c r="P24" s="250"/>
      <c r="Q24" s="250"/>
      <c r="R24" s="250"/>
      <c r="S24" s="250"/>
      <c r="T24" s="250"/>
      <c r="U24" s="250"/>
      <c r="V24" s="250"/>
      <c r="W24" s="251"/>
      <c r="X24" s="248"/>
      <c r="Y24" s="249"/>
      <c r="Z24" s="250"/>
      <c r="AA24" s="250"/>
      <c r="AB24" s="250"/>
      <c r="AC24" s="250"/>
      <c r="AD24" s="250"/>
      <c r="AE24" s="250"/>
      <c r="AF24" s="250"/>
      <c r="AG24" s="250"/>
      <c r="AH24" s="250"/>
      <c r="AI24" s="250"/>
      <c r="AJ24" s="250"/>
      <c r="AK24" s="250"/>
      <c r="AL24" s="252"/>
      <c r="AM24" s="208"/>
      <c r="AN24" s="208"/>
    </row>
    <row r="25" ht="21.0" customHeight="1">
      <c r="A25" s="208"/>
      <c r="C25" s="238"/>
      <c r="D25" s="283"/>
      <c r="E25" s="283"/>
      <c r="F25" s="283"/>
      <c r="G25" s="284" t="s">
        <v>102</v>
      </c>
      <c r="H25" s="247"/>
      <c r="I25" s="248"/>
      <c r="J25" s="249"/>
      <c r="K25" s="250"/>
      <c r="L25" s="250"/>
      <c r="M25" s="250"/>
      <c r="N25" s="250"/>
      <c r="O25" s="253"/>
      <c r="P25" s="250"/>
      <c r="Q25" s="250"/>
      <c r="R25" s="250"/>
      <c r="S25" s="250"/>
      <c r="T25" s="250"/>
      <c r="U25" s="250"/>
      <c r="V25" s="250"/>
      <c r="W25" s="251"/>
      <c r="X25" s="248"/>
      <c r="Y25" s="249"/>
      <c r="Z25" s="250"/>
      <c r="AA25" s="250"/>
      <c r="AB25" s="250"/>
      <c r="AC25" s="250"/>
      <c r="AD25" s="253"/>
      <c r="AE25" s="250"/>
      <c r="AF25" s="250"/>
      <c r="AG25" s="250"/>
      <c r="AH25" s="250"/>
      <c r="AI25" s="250"/>
      <c r="AJ25" s="250"/>
      <c r="AK25" s="250"/>
      <c r="AL25" s="252"/>
      <c r="AM25" s="208"/>
      <c r="AN25" s="208"/>
    </row>
    <row r="26" ht="21.0" customHeight="1">
      <c r="A26" s="208"/>
      <c r="C26" s="238"/>
      <c r="D26" s="283"/>
      <c r="E26" s="283"/>
      <c r="F26" s="283"/>
      <c r="G26" s="284" t="s">
        <v>102</v>
      </c>
      <c r="H26" s="247"/>
      <c r="I26" s="248"/>
      <c r="J26" s="249"/>
      <c r="K26" s="250"/>
      <c r="L26" s="250"/>
      <c r="M26" s="250"/>
      <c r="N26" s="250"/>
      <c r="O26" s="253"/>
      <c r="P26" s="250"/>
      <c r="Q26" s="250"/>
      <c r="R26" s="250"/>
      <c r="S26" s="250"/>
      <c r="T26" s="250"/>
      <c r="U26" s="250"/>
      <c r="V26" s="250"/>
      <c r="W26" s="251"/>
      <c r="X26" s="248"/>
      <c r="Y26" s="249"/>
      <c r="Z26" s="250"/>
      <c r="AA26" s="250"/>
      <c r="AB26" s="250"/>
      <c r="AC26" s="250"/>
      <c r="AD26" s="253"/>
      <c r="AE26" s="250"/>
      <c r="AF26" s="250"/>
      <c r="AG26" s="250"/>
      <c r="AH26" s="250"/>
      <c r="AI26" s="250"/>
      <c r="AJ26" s="250"/>
      <c r="AK26" s="250"/>
      <c r="AL26" s="252"/>
      <c r="AM26" s="208"/>
      <c r="AN26" s="208"/>
    </row>
    <row r="27" ht="21.0" customHeight="1">
      <c r="A27" s="208"/>
      <c r="C27" s="238"/>
      <c r="D27" s="283"/>
      <c r="E27" s="283"/>
      <c r="F27" s="283"/>
      <c r="G27" s="284" t="s">
        <v>102</v>
      </c>
      <c r="H27" s="247"/>
      <c r="I27" s="248"/>
      <c r="J27" s="249"/>
      <c r="K27" s="255"/>
      <c r="L27" s="255"/>
      <c r="M27" s="250"/>
      <c r="N27" s="250"/>
      <c r="O27" s="250"/>
      <c r="P27" s="250"/>
      <c r="Q27" s="250"/>
      <c r="R27" s="250"/>
      <c r="S27" s="250"/>
      <c r="T27" s="253"/>
      <c r="U27" s="253"/>
      <c r="V27" s="253"/>
      <c r="W27" s="256"/>
      <c r="X27" s="248"/>
      <c r="Y27" s="249"/>
      <c r="Z27" s="255"/>
      <c r="AA27" s="255"/>
      <c r="AB27" s="250"/>
      <c r="AC27" s="250"/>
      <c r="AD27" s="250"/>
      <c r="AE27" s="250"/>
      <c r="AF27" s="250"/>
      <c r="AG27" s="250"/>
      <c r="AH27" s="250"/>
      <c r="AI27" s="253"/>
      <c r="AJ27" s="253"/>
      <c r="AK27" s="253"/>
      <c r="AL27" s="257"/>
      <c r="AM27" s="208"/>
      <c r="AN27" s="208"/>
    </row>
    <row r="28" ht="21.0" customHeight="1">
      <c r="A28" s="208"/>
      <c r="C28" s="285"/>
      <c r="D28" s="286"/>
      <c r="E28" s="286"/>
      <c r="F28" s="286"/>
      <c r="G28" s="287" t="s">
        <v>102</v>
      </c>
      <c r="H28" s="288"/>
      <c r="I28" s="289"/>
      <c r="J28" s="290"/>
      <c r="K28" s="291"/>
      <c r="L28" s="291"/>
      <c r="M28" s="292"/>
      <c r="N28" s="292"/>
      <c r="O28" s="292"/>
      <c r="P28" s="292"/>
      <c r="Q28" s="292"/>
      <c r="R28" s="292"/>
      <c r="S28" s="292"/>
      <c r="T28" s="293"/>
      <c r="U28" s="293"/>
      <c r="V28" s="293"/>
      <c r="W28" s="294"/>
      <c r="X28" s="289"/>
      <c r="Y28" s="290"/>
      <c r="Z28" s="291"/>
      <c r="AA28" s="291"/>
      <c r="AB28" s="292"/>
      <c r="AC28" s="292"/>
      <c r="AD28" s="292"/>
      <c r="AE28" s="292"/>
      <c r="AF28" s="292"/>
      <c r="AG28" s="292"/>
      <c r="AH28" s="292"/>
      <c r="AI28" s="293"/>
      <c r="AJ28" s="293"/>
      <c r="AK28" s="293"/>
      <c r="AL28" s="295"/>
      <c r="AM28" s="208"/>
      <c r="AN28" s="208"/>
    </row>
    <row r="29" ht="21.0" customHeight="1">
      <c r="A29" s="208"/>
      <c r="B29" s="296">
        <v>4.0</v>
      </c>
      <c r="C29" s="238"/>
      <c r="D29" s="297"/>
      <c r="E29" s="297"/>
      <c r="F29" s="297"/>
      <c r="G29" s="298" t="s">
        <v>102</v>
      </c>
      <c r="H29" s="298"/>
      <c r="I29" s="241"/>
      <c r="J29" s="242"/>
      <c r="K29" s="243"/>
      <c r="L29" s="243"/>
      <c r="M29" s="243"/>
      <c r="N29" s="243"/>
      <c r="O29" s="243"/>
      <c r="P29" s="243"/>
      <c r="Q29" s="243"/>
      <c r="R29" s="243"/>
      <c r="S29" s="243"/>
      <c r="T29" s="243"/>
      <c r="U29" s="243"/>
      <c r="V29" s="243"/>
      <c r="W29" s="244"/>
      <c r="X29" s="241"/>
      <c r="Y29" s="242"/>
      <c r="Z29" s="243"/>
      <c r="AA29" s="243"/>
      <c r="AB29" s="243"/>
      <c r="AC29" s="243"/>
      <c r="AD29" s="243"/>
      <c r="AE29" s="243"/>
      <c r="AF29" s="243"/>
      <c r="AG29" s="243"/>
      <c r="AH29" s="243"/>
      <c r="AI29" s="243"/>
      <c r="AJ29" s="243"/>
      <c r="AK29" s="243"/>
      <c r="AL29" s="245"/>
      <c r="AM29" s="208"/>
      <c r="AN29" s="208"/>
    </row>
    <row r="30" ht="21.0" customHeight="1">
      <c r="A30" s="208"/>
      <c r="C30" s="238"/>
      <c r="D30" s="297"/>
      <c r="G30" s="298" t="s">
        <v>102</v>
      </c>
      <c r="H30" s="298"/>
      <c r="I30" s="248"/>
      <c r="J30" s="249"/>
      <c r="K30" s="250"/>
      <c r="L30" s="250"/>
      <c r="M30" s="250"/>
      <c r="N30" s="250"/>
      <c r="O30" s="250"/>
      <c r="P30" s="250"/>
      <c r="Q30" s="250"/>
      <c r="R30" s="250"/>
      <c r="S30" s="250"/>
      <c r="T30" s="250"/>
      <c r="U30" s="250"/>
      <c r="V30" s="250"/>
      <c r="W30" s="251"/>
      <c r="X30" s="248"/>
      <c r="Y30" s="249"/>
      <c r="Z30" s="250"/>
      <c r="AA30" s="250"/>
      <c r="AB30" s="250"/>
      <c r="AC30" s="250"/>
      <c r="AD30" s="250"/>
      <c r="AE30" s="250"/>
      <c r="AF30" s="250"/>
      <c r="AG30" s="250"/>
      <c r="AH30" s="250"/>
      <c r="AI30" s="250"/>
      <c r="AJ30" s="250"/>
      <c r="AK30" s="250"/>
      <c r="AL30" s="252"/>
      <c r="AM30" s="208"/>
      <c r="AN30" s="208"/>
    </row>
    <row r="31" ht="21.0" customHeight="1">
      <c r="A31" s="208"/>
      <c r="C31" s="238"/>
      <c r="G31" s="298" t="s">
        <v>102</v>
      </c>
      <c r="H31" s="298"/>
      <c r="I31" s="248"/>
      <c r="J31" s="249"/>
      <c r="K31" s="250"/>
      <c r="L31" s="250"/>
      <c r="M31" s="250"/>
      <c r="N31" s="250"/>
      <c r="O31" s="253"/>
      <c r="P31" s="250"/>
      <c r="Q31" s="250"/>
      <c r="R31" s="250"/>
      <c r="S31" s="250"/>
      <c r="T31" s="250"/>
      <c r="U31" s="250"/>
      <c r="V31" s="250"/>
      <c r="W31" s="251"/>
      <c r="X31" s="248"/>
      <c r="Y31" s="249"/>
      <c r="Z31" s="250"/>
      <c r="AA31" s="250"/>
      <c r="AB31" s="250"/>
      <c r="AC31" s="250"/>
      <c r="AD31" s="253"/>
      <c r="AE31" s="250"/>
      <c r="AF31" s="250"/>
      <c r="AG31" s="250"/>
      <c r="AH31" s="250"/>
      <c r="AI31" s="250"/>
      <c r="AJ31" s="250"/>
      <c r="AK31" s="250"/>
      <c r="AL31" s="252"/>
      <c r="AM31" s="208"/>
      <c r="AN31" s="208"/>
    </row>
    <row r="32" ht="21.0" customHeight="1">
      <c r="A32" s="208"/>
      <c r="C32" s="238"/>
      <c r="G32" s="298" t="s">
        <v>102</v>
      </c>
      <c r="H32" s="298"/>
      <c r="I32" s="248"/>
      <c r="J32" s="249"/>
      <c r="K32" s="250"/>
      <c r="L32" s="250"/>
      <c r="M32" s="250"/>
      <c r="N32" s="250"/>
      <c r="O32" s="253"/>
      <c r="P32" s="250"/>
      <c r="Q32" s="250"/>
      <c r="R32" s="250"/>
      <c r="S32" s="250"/>
      <c r="T32" s="250"/>
      <c r="U32" s="250"/>
      <c r="V32" s="250"/>
      <c r="W32" s="251"/>
      <c r="X32" s="248"/>
      <c r="Y32" s="249"/>
      <c r="Z32" s="250"/>
      <c r="AA32" s="250"/>
      <c r="AB32" s="250"/>
      <c r="AC32" s="250"/>
      <c r="AD32" s="253"/>
      <c r="AE32" s="250"/>
      <c r="AF32" s="250"/>
      <c r="AG32" s="250"/>
      <c r="AH32" s="250"/>
      <c r="AI32" s="250"/>
      <c r="AJ32" s="250"/>
      <c r="AK32" s="250"/>
      <c r="AL32" s="252"/>
      <c r="AM32" s="208"/>
      <c r="AN32" s="208"/>
    </row>
    <row r="33" ht="21.0" customHeight="1">
      <c r="A33" s="208"/>
      <c r="C33" s="238"/>
      <c r="G33" s="298" t="s">
        <v>102</v>
      </c>
      <c r="H33" s="298"/>
      <c r="I33" s="248"/>
      <c r="J33" s="249"/>
      <c r="K33" s="255"/>
      <c r="L33" s="255"/>
      <c r="M33" s="250"/>
      <c r="N33" s="250"/>
      <c r="O33" s="250"/>
      <c r="P33" s="250"/>
      <c r="Q33" s="250"/>
      <c r="R33" s="250"/>
      <c r="S33" s="250"/>
      <c r="T33" s="253"/>
      <c r="U33" s="253"/>
      <c r="V33" s="253"/>
      <c r="W33" s="256"/>
      <c r="X33" s="248"/>
      <c r="Y33" s="249"/>
      <c r="Z33" s="255"/>
      <c r="AA33" s="255"/>
      <c r="AB33" s="250"/>
      <c r="AC33" s="250"/>
      <c r="AD33" s="250"/>
      <c r="AE33" s="250"/>
      <c r="AF33" s="250"/>
      <c r="AG33" s="250"/>
      <c r="AH33" s="250"/>
      <c r="AI33" s="253"/>
      <c r="AJ33" s="253"/>
      <c r="AK33" s="253"/>
      <c r="AL33" s="257"/>
      <c r="AM33" s="208"/>
      <c r="AN33" s="208"/>
    </row>
    <row r="34" ht="21.0" customHeight="1">
      <c r="A34" s="208"/>
      <c r="C34" s="299"/>
      <c r="D34" s="300"/>
      <c r="E34" s="300"/>
      <c r="F34" s="300"/>
      <c r="G34" s="301" t="s">
        <v>102</v>
      </c>
      <c r="H34" s="302"/>
      <c r="I34" s="275"/>
      <c r="J34" s="276"/>
      <c r="K34" s="277"/>
      <c r="L34" s="277"/>
      <c r="M34" s="278"/>
      <c r="N34" s="278"/>
      <c r="O34" s="278"/>
      <c r="P34" s="278"/>
      <c r="Q34" s="278"/>
      <c r="R34" s="278"/>
      <c r="S34" s="278"/>
      <c r="T34" s="279"/>
      <c r="U34" s="279"/>
      <c r="V34" s="279"/>
      <c r="W34" s="280"/>
      <c r="X34" s="275"/>
      <c r="Y34" s="276"/>
      <c r="Z34" s="277"/>
      <c r="AA34" s="277"/>
      <c r="AB34" s="278"/>
      <c r="AC34" s="278"/>
      <c r="AD34" s="278"/>
      <c r="AE34" s="278"/>
      <c r="AF34" s="278"/>
      <c r="AG34" s="278"/>
      <c r="AH34" s="278"/>
      <c r="AI34" s="279"/>
      <c r="AJ34" s="279"/>
      <c r="AK34" s="279"/>
      <c r="AL34" s="281"/>
      <c r="AM34" s="208"/>
      <c r="AN34" s="208"/>
    </row>
    <row r="35" ht="21.0" customHeight="1">
      <c r="A35" s="208"/>
      <c r="B35" s="303">
        <v>5.0</v>
      </c>
      <c r="C35" s="238"/>
      <c r="D35" s="304"/>
      <c r="E35" s="304"/>
      <c r="F35" s="304"/>
      <c r="G35" s="305" t="s">
        <v>102</v>
      </c>
      <c r="H35" s="305"/>
      <c r="I35" s="241"/>
      <c r="J35" s="242"/>
      <c r="K35" s="243"/>
      <c r="L35" s="243"/>
      <c r="M35" s="243"/>
      <c r="N35" s="243"/>
      <c r="O35" s="243"/>
      <c r="P35" s="243"/>
      <c r="Q35" s="243"/>
      <c r="R35" s="243"/>
      <c r="S35" s="243"/>
      <c r="T35" s="243"/>
      <c r="U35" s="243"/>
      <c r="V35" s="243"/>
      <c r="W35" s="244"/>
      <c r="X35" s="241"/>
      <c r="Y35" s="242"/>
      <c r="Z35" s="243"/>
      <c r="AA35" s="243"/>
      <c r="AB35" s="243"/>
      <c r="AC35" s="243"/>
      <c r="AD35" s="243"/>
      <c r="AE35" s="243"/>
      <c r="AF35" s="243"/>
      <c r="AG35" s="243"/>
      <c r="AH35" s="243"/>
      <c r="AI35" s="243"/>
      <c r="AJ35" s="243"/>
      <c r="AK35" s="243"/>
      <c r="AL35" s="245"/>
      <c r="AM35" s="208"/>
      <c r="AN35" s="208"/>
    </row>
    <row r="36" ht="21.0" customHeight="1">
      <c r="A36" s="208"/>
      <c r="C36" s="238"/>
      <c r="D36" s="304"/>
      <c r="E36" s="304"/>
      <c r="F36" s="304"/>
      <c r="G36" s="305" t="s">
        <v>102</v>
      </c>
      <c r="H36" s="305"/>
      <c r="I36" s="248"/>
      <c r="J36" s="249"/>
      <c r="K36" s="250"/>
      <c r="L36" s="250"/>
      <c r="M36" s="250"/>
      <c r="N36" s="250"/>
      <c r="O36" s="250"/>
      <c r="P36" s="250"/>
      <c r="Q36" s="250"/>
      <c r="R36" s="250"/>
      <c r="S36" s="250"/>
      <c r="T36" s="250"/>
      <c r="U36" s="250"/>
      <c r="V36" s="250"/>
      <c r="W36" s="251"/>
      <c r="X36" s="248"/>
      <c r="Y36" s="249"/>
      <c r="Z36" s="250"/>
      <c r="AA36" s="250"/>
      <c r="AB36" s="250"/>
      <c r="AC36" s="250"/>
      <c r="AD36" s="250"/>
      <c r="AE36" s="250"/>
      <c r="AF36" s="250"/>
      <c r="AG36" s="250"/>
      <c r="AH36" s="250"/>
      <c r="AI36" s="250"/>
      <c r="AJ36" s="250"/>
      <c r="AK36" s="250"/>
      <c r="AL36" s="252"/>
      <c r="AM36" s="208"/>
      <c r="AN36" s="208"/>
    </row>
    <row r="37" ht="21.0" customHeight="1">
      <c r="A37" s="208"/>
      <c r="C37" s="238"/>
      <c r="D37" s="304"/>
      <c r="E37" s="304"/>
      <c r="F37" s="304"/>
      <c r="G37" s="305" t="s">
        <v>102</v>
      </c>
      <c r="H37" s="305"/>
      <c r="I37" s="248"/>
      <c r="J37" s="249"/>
      <c r="K37" s="250"/>
      <c r="L37" s="250"/>
      <c r="M37" s="250"/>
      <c r="N37" s="250"/>
      <c r="O37" s="253"/>
      <c r="P37" s="250"/>
      <c r="Q37" s="250"/>
      <c r="R37" s="250"/>
      <c r="S37" s="250"/>
      <c r="T37" s="250"/>
      <c r="U37" s="250"/>
      <c r="V37" s="250"/>
      <c r="W37" s="251"/>
      <c r="X37" s="248"/>
      <c r="Y37" s="249"/>
      <c r="Z37" s="250"/>
      <c r="AA37" s="250"/>
      <c r="AB37" s="250"/>
      <c r="AC37" s="250"/>
      <c r="AD37" s="253"/>
      <c r="AE37" s="250"/>
      <c r="AF37" s="250"/>
      <c r="AG37" s="250"/>
      <c r="AH37" s="250"/>
      <c r="AI37" s="250"/>
      <c r="AJ37" s="250"/>
      <c r="AK37" s="250"/>
      <c r="AL37" s="252"/>
      <c r="AM37" s="208"/>
      <c r="AN37" s="208"/>
    </row>
    <row r="38" ht="21.0" customHeight="1">
      <c r="A38" s="208"/>
      <c r="C38" s="238"/>
      <c r="D38" s="304"/>
      <c r="E38" s="304"/>
      <c r="F38" s="304"/>
      <c r="G38" s="305" t="s">
        <v>102</v>
      </c>
      <c r="H38" s="305"/>
      <c r="I38" s="248"/>
      <c r="J38" s="249"/>
      <c r="K38" s="250"/>
      <c r="L38" s="250"/>
      <c r="M38" s="250"/>
      <c r="N38" s="250"/>
      <c r="O38" s="253"/>
      <c r="P38" s="250"/>
      <c r="Q38" s="250"/>
      <c r="R38" s="250"/>
      <c r="S38" s="250"/>
      <c r="T38" s="250"/>
      <c r="U38" s="250"/>
      <c r="V38" s="250"/>
      <c r="W38" s="251"/>
      <c r="X38" s="248"/>
      <c r="Y38" s="249"/>
      <c r="Z38" s="250"/>
      <c r="AA38" s="250"/>
      <c r="AB38" s="250"/>
      <c r="AC38" s="250"/>
      <c r="AD38" s="253"/>
      <c r="AE38" s="250"/>
      <c r="AF38" s="250"/>
      <c r="AG38" s="250"/>
      <c r="AH38" s="250"/>
      <c r="AI38" s="250"/>
      <c r="AJ38" s="250"/>
      <c r="AK38" s="250"/>
      <c r="AL38" s="252"/>
      <c r="AM38" s="208"/>
      <c r="AN38" s="208"/>
    </row>
    <row r="39" ht="21.0" customHeight="1">
      <c r="A39" s="208"/>
      <c r="C39" s="238"/>
      <c r="D39" s="304"/>
      <c r="E39" s="304"/>
      <c r="F39" s="304"/>
      <c r="G39" s="305" t="s">
        <v>102</v>
      </c>
      <c r="H39" s="305"/>
      <c r="I39" s="248"/>
      <c r="J39" s="249"/>
      <c r="K39" s="255"/>
      <c r="L39" s="255"/>
      <c r="M39" s="250"/>
      <c r="N39" s="250"/>
      <c r="O39" s="250"/>
      <c r="P39" s="250"/>
      <c r="Q39" s="250"/>
      <c r="R39" s="250"/>
      <c r="S39" s="250"/>
      <c r="T39" s="253"/>
      <c r="U39" s="253"/>
      <c r="V39" s="253"/>
      <c r="W39" s="256"/>
      <c r="X39" s="248"/>
      <c r="Y39" s="249"/>
      <c r="Z39" s="255"/>
      <c r="AA39" s="255"/>
      <c r="AB39" s="250"/>
      <c r="AC39" s="250"/>
      <c r="AD39" s="250"/>
      <c r="AE39" s="250"/>
      <c r="AF39" s="250"/>
      <c r="AG39" s="250"/>
      <c r="AH39" s="250"/>
      <c r="AI39" s="253"/>
      <c r="AJ39" s="253"/>
      <c r="AK39" s="253"/>
      <c r="AL39" s="257"/>
      <c r="AM39" s="208"/>
      <c r="AN39" s="208"/>
    </row>
    <row r="40" ht="21.0" customHeight="1">
      <c r="A40" s="208"/>
      <c r="C40" s="306"/>
      <c r="D40" s="307"/>
      <c r="E40" s="307"/>
      <c r="F40" s="307"/>
      <c r="G40" s="308" t="s">
        <v>102</v>
      </c>
      <c r="H40" s="308"/>
      <c r="I40" s="309"/>
      <c r="J40" s="310"/>
      <c r="K40" s="311"/>
      <c r="L40" s="311"/>
      <c r="M40" s="312"/>
      <c r="N40" s="312"/>
      <c r="O40" s="312"/>
      <c r="P40" s="312"/>
      <c r="Q40" s="312"/>
      <c r="R40" s="312"/>
      <c r="S40" s="312"/>
      <c r="T40" s="313"/>
      <c r="U40" s="313"/>
      <c r="V40" s="313"/>
      <c r="W40" s="314"/>
      <c r="X40" s="309"/>
      <c r="Y40" s="310"/>
      <c r="Z40" s="311"/>
      <c r="AA40" s="311"/>
      <c r="AB40" s="312"/>
      <c r="AC40" s="312"/>
      <c r="AD40" s="312"/>
      <c r="AE40" s="312"/>
      <c r="AF40" s="312"/>
      <c r="AG40" s="312"/>
      <c r="AH40" s="312"/>
      <c r="AI40" s="313"/>
      <c r="AJ40" s="313"/>
      <c r="AK40" s="313"/>
      <c r="AL40" s="315"/>
      <c r="AM40" s="208"/>
      <c r="AN40" s="208"/>
    </row>
    <row r="41" ht="21.0" customHeight="1">
      <c r="A41" s="181"/>
      <c r="B41" s="182"/>
      <c r="C41" s="182"/>
      <c r="D41" s="183"/>
      <c r="E41" s="183"/>
      <c r="F41" s="183"/>
      <c r="G41" s="184"/>
      <c r="H41" s="184"/>
      <c r="I41" s="185"/>
      <c r="J41" s="186"/>
      <c r="K41" s="187"/>
      <c r="L41" s="188"/>
      <c r="M41" s="187"/>
      <c r="N41" s="189"/>
      <c r="O41" s="181"/>
      <c r="P41" s="181"/>
      <c r="Q41" s="181"/>
      <c r="R41" s="181"/>
      <c r="S41" s="181"/>
      <c r="T41" s="181"/>
      <c r="U41" s="181"/>
      <c r="V41" s="181"/>
      <c r="W41" s="181"/>
      <c r="X41" s="181"/>
      <c r="Y41" s="181"/>
      <c r="Z41" s="181"/>
      <c r="AA41" s="181"/>
      <c r="AB41" s="181"/>
      <c r="AC41" s="181"/>
      <c r="AD41" s="190"/>
      <c r="AE41" s="190"/>
      <c r="AF41" s="190"/>
      <c r="AG41" s="190"/>
      <c r="AH41" s="190"/>
      <c r="AI41" s="190"/>
      <c r="AJ41" s="190"/>
      <c r="AK41" s="190"/>
      <c r="AL41" s="190"/>
      <c r="AM41" s="181"/>
      <c r="AN41" s="181"/>
    </row>
    <row r="42" ht="21.0" customHeight="1">
      <c r="A42" s="181"/>
      <c r="B42" s="191"/>
      <c r="C42" s="192"/>
      <c r="D42" s="192"/>
      <c r="E42" s="192"/>
      <c r="F42" s="192"/>
      <c r="G42" s="192"/>
      <c r="H42" s="192"/>
      <c r="I42" s="193"/>
      <c r="J42" s="192"/>
      <c r="K42" s="192"/>
      <c r="L42" s="192"/>
      <c r="M42" s="192"/>
      <c r="N42" s="192"/>
      <c r="O42" s="194"/>
      <c r="P42" s="192"/>
      <c r="Q42" s="192"/>
      <c r="R42" s="192"/>
      <c r="S42" s="192"/>
      <c r="T42" s="192"/>
      <c r="U42" s="192"/>
      <c r="V42" s="192"/>
      <c r="W42" s="192"/>
      <c r="X42" s="192"/>
      <c r="Y42" s="192"/>
      <c r="Z42" s="192"/>
      <c r="AA42" s="192"/>
      <c r="AB42" s="192"/>
      <c r="AC42" s="192"/>
      <c r="AD42" s="192"/>
      <c r="AE42" s="192"/>
      <c r="AF42" s="192"/>
      <c r="AG42" s="192"/>
      <c r="AH42" s="192"/>
      <c r="AI42" s="192"/>
      <c r="AJ42" s="192"/>
      <c r="AK42" s="195"/>
      <c r="AL42" s="195"/>
      <c r="AM42" s="181"/>
      <c r="AN42" s="181"/>
    </row>
    <row r="43" ht="21.0" customHeight="1">
      <c r="A43" s="181"/>
      <c r="B43" s="196"/>
      <c r="C43" s="196"/>
      <c r="D43" s="196"/>
      <c r="E43" s="197"/>
      <c r="F43" s="197"/>
      <c r="G43" s="197"/>
      <c r="H43" s="197"/>
      <c r="I43" s="198"/>
      <c r="J43" s="198"/>
      <c r="K43" s="198"/>
      <c r="L43" s="198"/>
      <c r="M43" s="199"/>
      <c r="N43" s="199"/>
      <c r="O43" s="199"/>
      <c r="P43" s="199"/>
      <c r="Q43" s="199"/>
      <c r="R43" s="199"/>
      <c r="S43" s="199"/>
      <c r="T43" s="199"/>
      <c r="U43" s="199"/>
      <c r="V43" s="199"/>
      <c r="W43" s="199"/>
      <c r="X43" s="199"/>
      <c r="Y43" s="199"/>
      <c r="Z43" s="199"/>
      <c r="AA43" s="199"/>
      <c r="AB43" s="199"/>
      <c r="AC43" s="181"/>
      <c r="AD43" s="190"/>
      <c r="AE43" s="190"/>
      <c r="AF43" s="190"/>
      <c r="AG43" s="190"/>
      <c r="AH43" s="190"/>
      <c r="AI43" s="190"/>
      <c r="AJ43" s="190"/>
      <c r="AK43" s="190"/>
      <c r="AL43" s="190"/>
      <c r="AM43" s="181"/>
      <c r="AN43" s="181"/>
    </row>
    <row r="44" ht="21.0" customHeight="1">
      <c r="A44" s="181"/>
      <c r="B44" s="200" t="s">
        <v>89</v>
      </c>
      <c r="C44" s="200"/>
      <c r="D44" s="201"/>
      <c r="E44" s="201"/>
      <c r="F44" s="201"/>
      <c r="G44" s="201"/>
      <c r="H44" s="201"/>
      <c r="I44" s="200"/>
      <c r="P44" s="202"/>
      <c r="AC44" s="203"/>
      <c r="AD44" s="190"/>
      <c r="AE44" s="190"/>
      <c r="AF44" s="190"/>
      <c r="AG44" s="190"/>
      <c r="AH44" s="190"/>
      <c r="AI44" s="190"/>
      <c r="AJ44" s="190"/>
      <c r="AK44" s="190"/>
      <c r="AL44" s="190"/>
      <c r="AM44" s="181"/>
      <c r="AN44" s="181"/>
    </row>
    <row r="45" ht="21.0" customHeight="1">
      <c r="A45" s="181"/>
      <c r="B45" s="200"/>
      <c r="C45" s="200"/>
      <c r="D45" s="204"/>
      <c r="E45" s="204"/>
      <c r="F45" s="204"/>
      <c r="G45" s="204"/>
      <c r="H45" s="204"/>
      <c r="I45" s="200"/>
      <c r="P45" s="205"/>
      <c r="AB45" s="206"/>
      <c r="AC45" s="203"/>
      <c r="AD45" s="181"/>
      <c r="AE45" s="181"/>
      <c r="AF45" s="181"/>
      <c r="AG45" s="181"/>
      <c r="AH45" s="181"/>
      <c r="AI45" s="181"/>
      <c r="AJ45" s="181"/>
      <c r="AK45" s="181"/>
      <c r="AL45" s="207"/>
      <c r="AM45" s="181"/>
      <c r="AN45" s="181"/>
    </row>
    <row r="46" ht="21.0" customHeight="1">
      <c r="A46" s="208"/>
      <c r="B46" s="209"/>
      <c r="C46" s="209"/>
      <c r="D46" s="209"/>
      <c r="E46" s="209"/>
      <c r="F46" s="209"/>
      <c r="G46" s="209"/>
      <c r="H46" s="210"/>
      <c r="I46" s="209"/>
      <c r="J46" s="209"/>
      <c r="K46" s="209"/>
      <c r="L46" s="209"/>
      <c r="M46" s="208"/>
      <c r="N46" s="208"/>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row>
    <row r="47" ht="21.0" customHeight="1">
      <c r="A47" s="208"/>
      <c r="B47" s="209"/>
      <c r="C47" s="209"/>
      <c r="D47" s="209"/>
      <c r="E47" s="209"/>
      <c r="F47" s="209"/>
      <c r="G47" s="209"/>
      <c r="H47" s="210"/>
      <c r="I47" s="209"/>
      <c r="J47" s="209"/>
      <c r="K47" s="209"/>
      <c r="L47" s="209"/>
      <c r="M47" s="208"/>
      <c r="N47" s="208"/>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row>
    <row r="48" ht="21.0" customHeight="1">
      <c r="A48" s="208"/>
      <c r="B48" s="212" t="s">
        <v>90</v>
      </c>
      <c r="C48" s="212"/>
      <c r="D48" s="213"/>
      <c r="E48" s="213"/>
      <c r="F48" s="213"/>
      <c r="G48" s="213" t="s">
        <v>91</v>
      </c>
      <c r="H48" s="213"/>
      <c r="I48" s="214" t="s">
        <v>103</v>
      </c>
      <c r="W48" s="215"/>
      <c r="X48" s="214" t="s">
        <v>104</v>
      </c>
      <c r="AL48" s="215"/>
      <c r="AM48" s="208"/>
      <c r="AN48" s="208"/>
    </row>
    <row r="49" ht="21.0" customHeight="1">
      <c r="A49" s="208"/>
      <c r="B49" s="217"/>
      <c r="C49" s="217"/>
      <c r="D49" s="218"/>
      <c r="E49" s="218"/>
      <c r="F49" s="218"/>
      <c r="G49" s="218"/>
      <c r="H49" s="218"/>
      <c r="I49" s="219" t="s">
        <v>105</v>
      </c>
      <c r="J49" s="220"/>
      <c r="K49" s="220"/>
      <c r="L49" s="220"/>
      <c r="M49" s="222"/>
      <c r="N49" s="221" t="s">
        <v>106</v>
      </c>
      <c r="O49" s="220"/>
      <c r="P49" s="220"/>
      <c r="Q49" s="220"/>
      <c r="R49" s="220"/>
      <c r="S49" s="222" t="s">
        <v>107</v>
      </c>
      <c r="T49" s="220"/>
      <c r="U49" s="220"/>
      <c r="V49" s="220"/>
      <c r="W49" s="223"/>
      <c r="X49" s="224" t="s">
        <v>108</v>
      </c>
      <c r="Y49" s="220"/>
      <c r="Z49" s="220"/>
      <c r="AA49" s="220"/>
      <c r="AB49" s="220"/>
      <c r="AC49" s="222" t="s">
        <v>109</v>
      </c>
      <c r="AD49" s="220"/>
      <c r="AE49" s="220"/>
      <c r="AF49" s="220"/>
      <c r="AG49" s="220"/>
      <c r="AH49" s="221" t="s">
        <v>110</v>
      </c>
      <c r="AI49" s="220"/>
      <c r="AJ49" s="220"/>
      <c r="AK49" s="220"/>
      <c r="AL49" s="223"/>
      <c r="AM49" s="208"/>
      <c r="AN49" s="208"/>
    </row>
    <row r="50" ht="21.0" customHeight="1">
      <c r="A50" s="208"/>
      <c r="B50" s="226"/>
      <c r="C50" s="226"/>
      <c r="D50" s="227" t="s">
        <v>100</v>
      </c>
      <c r="E50" s="228"/>
      <c r="F50" s="228"/>
      <c r="G50" s="229" t="s">
        <v>101</v>
      </c>
      <c r="H50" s="228"/>
      <c r="I50" s="230"/>
      <c r="J50" s="231"/>
      <c r="K50" s="231"/>
      <c r="L50" s="231"/>
      <c r="M50" s="231"/>
      <c r="N50" s="232"/>
      <c r="O50" s="232"/>
      <c r="P50" s="232"/>
      <c r="Q50" s="232"/>
      <c r="R50" s="232"/>
      <c r="S50" s="231"/>
      <c r="T50" s="231"/>
      <c r="U50" s="231"/>
      <c r="V50" s="231"/>
      <c r="W50" s="233"/>
      <c r="X50" s="234"/>
      <c r="Y50" s="232"/>
      <c r="Z50" s="232"/>
      <c r="AA50" s="232"/>
      <c r="AB50" s="232"/>
      <c r="AC50" s="231"/>
      <c r="AD50" s="231"/>
      <c r="AE50" s="231"/>
      <c r="AF50" s="231"/>
      <c r="AG50" s="231"/>
      <c r="AH50" s="232"/>
      <c r="AI50" s="232"/>
      <c r="AJ50" s="232"/>
      <c r="AK50" s="232"/>
      <c r="AL50" s="235"/>
      <c r="AM50" s="208"/>
      <c r="AN50" s="208"/>
    </row>
    <row r="51" ht="21.0" customHeight="1">
      <c r="A51" s="208"/>
      <c r="B51" s="237">
        <v>1.0</v>
      </c>
      <c r="C51" s="238"/>
      <c r="D51" s="239"/>
      <c r="E51" s="239"/>
      <c r="F51" s="239"/>
      <c r="G51" s="240" t="s">
        <v>102</v>
      </c>
      <c r="H51" s="240"/>
      <c r="I51" s="241"/>
      <c r="J51" s="242"/>
      <c r="K51" s="243"/>
      <c r="L51" s="243"/>
      <c r="M51" s="243"/>
      <c r="N51" s="243"/>
      <c r="O51" s="243"/>
      <c r="P51" s="243"/>
      <c r="Q51" s="243"/>
      <c r="R51" s="243"/>
      <c r="S51" s="243"/>
      <c r="T51" s="243"/>
      <c r="U51" s="243"/>
      <c r="V51" s="243"/>
      <c r="W51" s="244"/>
      <c r="X51" s="241"/>
      <c r="Y51" s="242"/>
      <c r="Z51" s="243"/>
      <c r="AA51" s="243"/>
      <c r="AB51" s="243"/>
      <c r="AC51" s="243"/>
      <c r="AD51" s="243"/>
      <c r="AE51" s="243"/>
      <c r="AF51" s="243"/>
      <c r="AG51" s="243"/>
      <c r="AH51" s="243"/>
      <c r="AI51" s="243"/>
      <c r="AJ51" s="243"/>
      <c r="AK51" s="243"/>
      <c r="AL51" s="245"/>
      <c r="AM51" s="208"/>
      <c r="AN51" s="208"/>
    </row>
    <row r="52" ht="21.0" customHeight="1">
      <c r="A52" s="208"/>
      <c r="C52" s="238"/>
      <c r="D52" s="238"/>
      <c r="E52" s="238"/>
      <c r="F52" s="238"/>
      <c r="G52" s="240" t="s">
        <v>102</v>
      </c>
      <c r="H52" s="247"/>
      <c r="I52" s="248"/>
      <c r="J52" s="249"/>
      <c r="K52" s="250"/>
      <c r="L52" s="250"/>
      <c r="M52" s="250"/>
      <c r="N52" s="250"/>
      <c r="O52" s="250"/>
      <c r="P52" s="250"/>
      <c r="Q52" s="250"/>
      <c r="R52" s="250"/>
      <c r="S52" s="250"/>
      <c r="T52" s="250"/>
      <c r="U52" s="250"/>
      <c r="V52" s="250"/>
      <c r="W52" s="251"/>
      <c r="X52" s="248"/>
      <c r="Y52" s="249"/>
      <c r="Z52" s="250"/>
      <c r="AA52" s="250"/>
      <c r="AB52" s="250"/>
      <c r="AC52" s="250"/>
      <c r="AD52" s="250"/>
      <c r="AE52" s="250"/>
      <c r="AF52" s="250"/>
      <c r="AG52" s="250"/>
      <c r="AH52" s="250"/>
      <c r="AI52" s="250"/>
      <c r="AJ52" s="250"/>
      <c r="AK52" s="250"/>
      <c r="AL52" s="252"/>
      <c r="AM52" s="208"/>
      <c r="AN52" s="208"/>
    </row>
    <row r="53" ht="21.0" customHeight="1">
      <c r="A53" s="208"/>
      <c r="C53" s="238"/>
      <c r="D53" s="238"/>
      <c r="E53" s="238"/>
      <c r="F53" s="238"/>
      <c r="G53" s="240" t="s">
        <v>102</v>
      </c>
      <c r="H53" s="247"/>
      <c r="I53" s="248"/>
      <c r="J53" s="249"/>
      <c r="K53" s="250"/>
      <c r="L53" s="250"/>
      <c r="M53" s="250"/>
      <c r="N53" s="250"/>
      <c r="O53" s="253"/>
      <c r="P53" s="250"/>
      <c r="Q53" s="250"/>
      <c r="R53" s="250"/>
      <c r="S53" s="250"/>
      <c r="T53" s="250"/>
      <c r="U53" s="250"/>
      <c r="V53" s="250"/>
      <c r="W53" s="251"/>
      <c r="X53" s="248"/>
      <c r="Y53" s="249"/>
      <c r="Z53" s="250"/>
      <c r="AA53" s="250"/>
      <c r="AB53" s="250"/>
      <c r="AC53" s="250"/>
      <c r="AD53" s="253"/>
      <c r="AE53" s="250"/>
      <c r="AF53" s="250"/>
      <c r="AG53" s="250"/>
      <c r="AH53" s="250"/>
      <c r="AI53" s="250"/>
      <c r="AJ53" s="250"/>
      <c r="AK53" s="250"/>
      <c r="AL53" s="252"/>
      <c r="AM53" s="208"/>
      <c r="AN53" s="208"/>
    </row>
    <row r="54" ht="21.0" customHeight="1">
      <c r="A54" s="208"/>
      <c r="C54" s="238"/>
      <c r="D54" s="238"/>
      <c r="E54" s="238"/>
      <c r="F54" s="238"/>
      <c r="G54" s="240" t="s">
        <v>102</v>
      </c>
      <c r="H54" s="247"/>
      <c r="I54" s="248"/>
      <c r="J54" s="249"/>
      <c r="K54" s="250"/>
      <c r="L54" s="250"/>
      <c r="M54" s="250"/>
      <c r="N54" s="250"/>
      <c r="O54" s="253"/>
      <c r="P54" s="250"/>
      <c r="Q54" s="250"/>
      <c r="R54" s="250"/>
      <c r="S54" s="250"/>
      <c r="T54" s="250"/>
      <c r="U54" s="250"/>
      <c r="V54" s="250"/>
      <c r="W54" s="251"/>
      <c r="X54" s="248"/>
      <c r="Y54" s="249"/>
      <c r="Z54" s="250"/>
      <c r="AA54" s="250"/>
      <c r="AB54" s="250"/>
      <c r="AC54" s="250"/>
      <c r="AD54" s="253"/>
      <c r="AE54" s="250"/>
      <c r="AF54" s="250"/>
      <c r="AG54" s="250"/>
      <c r="AH54" s="250"/>
      <c r="AI54" s="250"/>
      <c r="AJ54" s="250"/>
      <c r="AK54" s="250"/>
      <c r="AL54" s="252"/>
      <c r="AM54" s="208"/>
      <c r="AN54" s="208"/>
    </row>
    <row r="55" ht="21.0" customHeight="1">
      <c r="A55" s="208"/>
      <c r="C55" s="238"/>
      <c r="D55" s="238"/>
      <c r="E55" s="238"/>
      <c r="F55" s="238"/>
      <c r="G55" s="240" t="s">
        <v>102</v>
      </c>
      <c r="I55" s="248"/>
      <c r="J55" s="249"/>
      <c r="K55" s="255"/>
      <c r="L55" s="255"/>
      <c r="M55" s="250"/>
      <c r="N55" s="250"/>
      <c r="O55" s="250"/>
      <c r="P55" s="250"/>
      <c r="Q55" s="250"/>
      <c r="R55" s="250"/>
      <c r="S55" s="250"/>
      <c r="T55" s="253"/>
      <c r="U55" s="253"/>
      <c r="V55" s="253"/>
      <c r="W55" s="256"/>
      <c r="X55" s="248"/>
      <c r="Y55" s="249"/>
      <c r="Z55" s="255"/>
      <c r="AA55" s="255"/>
      <c r="AB55" s="250"/>
      <c r="AC55" s="250"/>
      <c r="AD55" s="250"/>
      <c r="AE55" s="250"/>
      <c r="AF55" s="250"/>
      <c r="AG55" s="250"/>
      <c r="AH55" s="250"/>
      <c r="AI55" s="253"/>
      <c r="AJ55" s="253"/>
      <c r="AK55" s="253"/>
      <c r="AL55" s="257"/>
      <c r="AM55" s="208"/>
      <c r="AN55" s="208"/>
    </row>
    <row r="56" ht="21.0" customHeight="1">
      <c r="A56" s="208"/>
      <c r="C56" s="258"/>
      <c r="D56" s="259"/>
      <c r="E56" s="258"/>
      <c r="F56" s="259"/>
      <c r="G56" s="258"/>
      <c r="H56" s="259"/>
      <c r="I56" s="260"/>
      <c r="J56" s="261"/>
      <c r="K56" s="262"/>
      <c r="L56" s="262"/>
      <c r="M56" s="263"/>
      <c r="N56" s="263"/>
      <c r="O56" s="263"/>
      <c r="P56" s="263"/>
      <c r="Q56" s="263"/>
      <c r="R56" s="263"/>
      <c r="S56" s="263"/>
      <c r="T56" s="264"/>
      <c r="U56" s="264"/>
      <c r="V56" s="264"/>
      <c r="W56" s="265"/>
      <c r="X56" s="260"/>
      <c r="Y56" s="261"/>
      <c r="Z56" s="262"/>
      <c r="AA56" s="262"/>
      <c r="AB56" s="263"/>
      <c r="AC56" s="263"/>
      <c r="AD56" s="263"/>
      <c r="AE56" s="263"/>
      <c r="AF56" s="263"/>
      <c r="AG56" s="263"/>
      <c r="AH56" s="263"/>
      <c r="AI56" s="264"/>
      <c r="AJ56" s="264"/>
      <c r="AK56" s="264"/>
      <c r="AL56" s="266"/>
      <c r="AM56" s="208"/>
      <c r="AN56" s="208"/>
    </row>
    <row r="57" ht="21.0" customHeight="1">
      <c r="A57" s="208"/>
      <c r="B57" s="267">
        <v>2.0</v>
      </c>
      <c r="C57" s="238"/>
      <c r="D57" s="268"/>
      <c r="E57" s="268"/>
      <c r="F57" s="268"/>
      <c r="G57" s="269" t="s">
        <v>102</v>
      </c>
      <c r="H57" s="247"/>
      <c r="I57" s="241"/>
      <c r="J57" s="242"/>
      <c r="K57" s="243"/>
      <c r="L57" s="243"/>
      <c r="M57" s="243"/>
      <c r="N57" s="243"/>
      <c r="O57" s="243"/>
      <c r="P57" s="243"/>
      <c r="Q57" s="243"/>
      <c r="R57" s="243"/>
      <c r="S57" s="243"/>
      <c r="T57" s="243"/>
      <c r="U57" s="243"/>
      <c r="V57" s="243"/>
      <c r="W57" s="244"/>
      <c r="X57" s="241"/>
      <c r="Y57" s="242"/>
      <c r="Z57" s="243"/>
      <c r="AA57" s="243"/>
      <c r="AB57" s="243"/>
      <c r="AC57" s="243"/>
      <c r="AD57" s="243"/>
      <c r="AE57" s="243"/>
      <c r="AF57" s="243"/>
      <c r="AG57" s="243"/>
      <c r="AH57" s="243"/>
      <c r="AI57" s="243"/>
      <c r="AJ57" s="243"/>
      <c r="AK57" s="243"/>
      <c r="AL57" s="245"/>
      <c r="AM57" s="208"/>
      <c r="AN57" s="208"/>
    </row>
    <row r="58" ht="21.0" customHeight="1">
      <c r="A58" s="208"/>
      <c r="C58" s="238"/>
      <c r="D58" s="268"/>
      <c r="E58" s="268"/>
      <c r="F58" s="268"/>
      <c r="G58" s="269" t="s">
        <v>102</v>
      </c>
      <c r="H58" s="247"/>
      <c r="I58" s="248"/>
      <c r="J58" s="249"/>
      <c r="K58" s="250"/>
      <c r="L58" s="250"/>
      <c r="M58" s="250"/>
      <c r="N58" s="250"/>
      <c r="O58" s="250"/>
      <c r="P58" s="250"/>
      <c r="Q58" s="250"/>
      <c r="R58" s="250"/>
      <c r="S58" s="250"/>
      <c r="T58" s="250"/>
      <c r="U58" s="250"/>
      <c r="V58" s="250"/>
      <c r="W58" s="251"/>
      <c r="X58" s="248"/>
      <c r="Y58" s="249"/>
      <c r="Z58" s="250"/>
      <c r="AA58" s="250"/>
      <c r="AB58" s="250"/>
      <c r="AC58" s="250"/>
      <c r="AD58" s="250"/>
      <c r="AE58" s="250"/>
      <c r="AF58" s="250"/>
      <c r="AG58" s="250"/>
      <c r="AH58" s="250"/>
      <c r="AI58" s="250"/>
      <c r="AJ58" s="250"/>
      <c r="AK58" s="250"/>
      <c r="AL58" s="252"/>
      <c r="AM58" s="208"/>
      <c r="AN58" s="208"/>
    </row>
    <row r="59" ht="21.0" customHeight="1">
      <c r="A59" s="208"/>
      <c r="C59" s="238"/>
      <c r="D59" s="268"/>
      <c r="E59" s="268"/>
      <c r="F59" s="268"/>
      <c r="G59" s="269" t="s">
        <v>102</v>
      </c>
      <c r="H59" s="247"/>
      <c r="I59" s="248"/>
      <c r="J59" s="249"/>
      <c r="K59" s="250"/>
      <c r="L59" s="250"/>
      <c r="M59" s="250"/>
      <c r="N59" s="250"/>
      <c r="O59" s="253"/>
      <c r="P59" s="250"/>
      <c r="Q59" s="250"/>
      <c r="R59" s="250"/>
      <c r="S59" s="250"/>
      <c r="T59" s="250"/>
      <c r="U59" s="250"/>
      <c r="V59" s="250"/>
      <c r="W59" s="251"/>
      <c r="X59" s="248"/>
      <c r="Y59" s="249"/>
      <c r="Z59" s="250"/>
      <c r="AA59" s="250"/>
      <c r="AB59" s="250"/>
      <c r="AC59" s="250"/>
      <c r="AD59" s="253"/>
      <c r="AE59" s="250"/>
      <c r="AF59" s="250"/>
      <c r="AG59" s="250"/>
      <c r="AH59" s="250"/>
      <c r="AI59" s="250"/>
      <c r="AJ59" s="250"/>
      <c r="AK59" s="250"/>
      <c r="AL59" s="252"/>
      <c r="AM59" s="208"/>
      <c r="AN59" s="208"/>
    </row>
    <row r="60" ht="21.0" customHeight="1">
      <c r="A60" s="208"/>
      <c r="C60" s="238"/>
      <c r="D60" s="268"/>
      <c r="E60" s="268"/>
      <c r="F60" s="268"/>
      <c r="G60" s="269" t="s">
        <v>102</v>
      </c>
      <c r="H60" s="247"/>
      <c r="I60" s="248"/>
      <c r="J60" s="249"/>
      <c r="K60" s="250"/>
      <c r="L60" s="250"/>
      <c r="M60" s="250"/>
      <c r="N60" s="250"/>
      <c r="O60" s="253"/>
      <c r="P60" s="250"/>
      <c r="Q60" s="250"/>
      <c r="R60" s="250"/>
      <c r="S60" s="250"/>
      <c r="T60" s="250"/>
      <c r="U60" s="250"/>
      <c r="V60" s="250"/>
      <c r="W60" s="251"/>
      <c r="X60" s="248"/>
      <c r="Y60" s="249"/>
      <c r="Z60" s="250"/>
      <c r="AA60" s="250"/>
      <c r="AB60" s="250"/>
      <c r="AC60" s="250"/>
      <c r="AD60" s="253"/>
      <c r="AE60" s="250"/>
      <c r="AF60" s="250"/>
      <c r="AG60" s="250"/>
      <c r="AH60" s="250"/>
      <c r="AI60" s="250"/>
      <c r="AJ60" s="250"/>
      <c r="AK60" s="250"/>
      <c r="AL60" s="252"/>
      <c r="AM60" s="208"/>
      <c r="AN60" s="208"/>
    </row>
    <row r="61" ht="21.0" customHeight="1">
      <c r="A61" s="208"/>
      <c r="C61" s="238"/>
      <c r="D61" s="268"/>
      <c r="E61" s="268"/>
      <c r="F61" s="268"/>
      <c r="G61" s="269" t="s">
        <v>102</v>
      </c>
      <c r="H61" s="247"/>
      <c r="I61" s="248"/>
      <c r="J61" s="249"/>
      <c r="K61" s="255"/>
      <c r="L61" s="255"/>
      <c r="M61" s="250"/>
      <c r="N61" s="250"/>
      <c r="O61" s="250"/>
      <c r="P61" s="250"/>
      <c r="Q61" s="250"/>
      <c r="R61" s="250"/>
      <c r="S61" s="250"/>
      <c r="T61" s="253"/>
      <c r="U61" s="253"/>
      <c r="V61" s="253"/>
      <c r="W61" s="256"/>
      <c r="X61" s="248"/>
      <c r="Y61" s="249"/>
      <c r="Z61" s="255"/>
      <c r="AA61" s="255"/>
      <c r="AB61" s="250"/>
      <c r="AC61" s="250"/>
      <c r="AD61" s="250"/>
      <c r="AE61" s="250"/>
      <c r="AF61" s="250"/>
      <c r="AG61" s="250"/>
      <c r="AH61" s="250"/>
      <c r="AI61" s="253"/>
      <c r="AJ61" s="253"/>
      <c r="AK61" s="253"/>
      <c r="AL61" s="257"/>
      <c r="AM61" s="208"/>
      <c r="AN61" s="208"/>
    </row>
    <row r="62" ht="21.0" customHeight="1">
      <c r="A62" s="208"/>
      <c r="C62" s="271"/>
      <c r="D62" s="272"/>
      <c r="E62" s="272"/>
      <c r="F62" s="272"/>
      <c r="G62" s="273" t="s">
        <v>102</v>
      </c>
      <c r="H62" s="274"/>
      <c r="I62" s="275"/>
      <c r="J62" s="276"/>
      <c r="K62" s="277"/>
      <c r="L62" s="277"/>
      <c r="M62" s="278"/>
      <c r="N62" s="278"/>
      <c r="O62" s="278"/>
      <c r="P62" s="278"/>
      <c r="Q62" s="278"/>
      <c r="R62" s="278"/>
      <c r="S62" s="278"/>
      <c r="T62" s="279"/>
      <c r="U62" s="279"/>
      <c r="V62" s="279"/>
      <c r="W62" s="280"/>
      <c r="X62" s="275"/>
      <c r="Y62" s="276"/>
      <c r="Z62" s="277"/>
      <c r="AA62" s="277"/>
      <c r="AB62" s="278"/>
      <c r="AC62" s="278"/>
      <c r="AD62" s="278"/>
      <c r="AE62" s="278"/>
      <c r="AF62" s="278"/>
      <c r="AG62" s="278"/>
      <c r="AH62" s="278"/>
      <c r="AI62" s="279"/>
      <c r="AJ62" s="279"/>
      <c r="AK62" s="279"/>
      <c r="AL62" s="281"/>
      <c r="AM62" s="208"/>
      <c r="AN62" s="208"/>
    </row>
    <row r="63" ht="21.0" customHeight="1">
      <c r="A63" s="208"/>
      <c r="B63" s="282">
        <v>3.0</v>
      </c>
      <c r="C63" s="238"/>
      <c r="D63" s="283"/>
      <c r="E63" s="283"/>
      <c r="F63" s="283"/>
      <c r="G63" s="284" t="s">
        <v>102</v>
      </c>
      <c r="H63" s="284"/>
      <c r="I63" s="241"/>
      <c r="J63" s="242"/>
      <c r="K63" s="243"/>
      <c r="L63" s="243"/>
      <c r="M63" s="243"/>
      <c r="N63" s="243"/>
      <c r="O63" s="243"/>
      <c r="P63" s="243"/>
      <c r="Q63" s="243"/>
      <c r="R63" s="243"/>
      <c r="S63" s="243"/>
      <c r="T63" s="243"/>
      <c r="U63" s="243"/>
      <c r="V63" s="243"/>
      <c r="W63" s="244"/>
      <c r="X63" s="241"/>
      <c r="Y63" s="242"/>
      <c r="Z63" s="243"/>
      <c r="AA63" s="243"/>
      <c r="AB63" s="243"/>
      <c r="AC63" s="243"/>
      <c r="AD63" s="243"/>
      <c r="AE63" s="243"/>
      <c r="AF63" s="243"/>
      <c r="AG63" s="243"/>
      <c r="AH63" s="243"/>
      <c r="AI63" s="243"/>
      <c r="AJ63" s="243"/>
      <c r="AK63" s="243"/>
      <c r="AL63" s="252"/>
      <c r="AM63" s="208"/>
      <c r="AN63" s="208"/>
    </row>
    <row r="64" ht="21.0" customHeight="1">
      <c r="A64" s="208"/>
      <c r="C64" s="238"/>
      <c r="D64" s="283"/>
      <c r="E64" s="283"/>
      <c r="F64" s="283"/>
      <c r="G64" s="284" t="s">
        <v>102</v>
      </c>
      <c r="H64" s="247"/>
      <c r="I64" s="248"/>
      <c r="J64" s="249"/>
      <c r="K64" s="250"/>
      <c r="L64" s="250"/>
      <c r="M64" s="250"/>
      <c r="N64" s="250"/>
      <c r="O64" s="250"/>
      <c r="P64" s="250"/>
      <c r="Q64" s="250"/>
      <c r="R64" s="250"/>
      <c r="S64" s="250"/>
      <c r="T64" s="250"/>
      <c r="U64" s="250"/>
      <c r="V64" s="250"/>
      <c r="W64" s="251"/>
      <c r="X64" s="248"/>
      <c r="Y64" s="249"/>
      <c r="Z64" s="250"/>
      <c r="AA64" s="250"/>
      <c r="AB64" s="250"/>
      <c r="AC64" s="250"/>
      <c r="AD64" s="250"/>
      <c r="AE64" s="250"/>
      <c r="AF64" s="250"/>
      <c r="AG64" s="250"/>
      <c r="AH64" s="250"/>
      <c r="AI64" s="250"/>
      <c r="AJ64" s="250"/>
      <c r="AK64" s="250"/>
      <c r="AL64" s="252"/>
      <c r="AM64" s="208"/>
      <c r="AN64" s="208"/>
    </row>
    <row r="65" ht="21.0" customHeight="1">
      <c r="A65" s="208"/>
      <c r="C65" s="238"/>
      <c r="D65" s="283"/>
      <c r="E65" s="283"/>
      <c r="F65" s="283"/>
      <c r="G65" s="284" t="s">
        <v>102</v>
      </c>
      <c r="H65" s="247"/>
      <c r="I65" s="248"/>
      <c r="J65" s="249"/>
      <c r="K65" s="250"/>
      <c r="L65" s="250"/>
      <c r="M65" s="250"/>
      <c r="N65" s="250"/>
      <c r="O65" s="253"/>
      <c r="P65" s="250"/>
      <c r="Q65" s="250"/>
      <c r="R65" s="250"/>
      <c r="S65" s="250"/>
      <c r="T65" s="250"/>
      <c r="U65" s="250"/>
      <c r="V65" s="250"/>
      <c r="W65" s="251"/>
      <c r="X65" s="248"/>
      <c r="Y65" s="249"/>
      <c r="Z65" s="250"/>
      <c r="AA65" s="250"/>
      <c r="AB65" s="250"/>
      <c r="AC65" s="250"/>
      <c r="AD65" s="253"/>
      <c r="AE65" s="250"/>
      <c r="AF65" s="250"/>
      <c r="AG65" s="250"/>
      <c r="AH65" s="250"/>
      <c r="AI65" s="250"/>
      <c r="AJ65" s="250"/>
      <c r="AK65" s="250"/>
      <c r="AL65" s="252"/>
      <c r="AM65" s="208"/>
      <c r="AN65" s="208"/>
    </row>
    <row r="66" ht="21.0" customHeight="1">
      <c r="A66" s="208"/>
      <c r="C66" s="238"/>
      <c r="D66" s="283"/>
      <c r="E66" s="283"/>
      <c r="F66" s="283"/>
      <c r="G66" s="284" t="s">
        <v>102</v>
      </c>
      <c r="H66" s="247"/>
      <c r="I66" s="248"/>
      <c r="J66" s="249"/>
      <c r="K66" s="250"/>
      <c r="L66" s="250"/>
      <c r="M66" s="250"/>
      <c r="N66" s="250"/>
      <c r="O66" s="253"/>
      <c r="P66" s="250"/>
      <c r="Q66" s="250"/>
      <c r="R66" s="250"/>
      <c r="S66" s="250"/>
      <c r="T66" s="250"/>
      <c r="U66" s="250"/>
      <c r="V66" s="250"/>
      <c r="W66" s="251"/>
      <c r="X66" s="248"/>
      <c r="Y66" s="249"/>
      <c r="Z66" s="250"/>
      <c r="AA66" s="250"/>
      <c r="AB66" s="250"/>
      <c r="AC66" s="250"/>
      <c r="AD66" s="253"/>
      <c r="AE66" s="250"/>
      <c r="AF66" s="250"/>
      <c r="AG66" s="250"/>
      <c r="AH66" s="250"/>
      <c r="AI66" s="250"/>
      <c r="AJ66" s="250"/>
      <c r="AK66" s="250"/>
      <c r="AL66" s="252"/>
      <c r="AM66" s="208"/>
      <c r="AN66" s="208"/>
    </row>
    <row r="67" ht="21.0" customHeight="1">
      <c r="A67" s="208"/>
      <c r="C67" s="238"/>
      <c r="D67" s="283"/>
      <c r="E67" s="283"/>
      <c r="F67" s="283"/>
      <c r="G67" s="284" t="s">
        <v>102</v>
      </c>
      <c r="H67" s="247"/>
      <c r="I67" s="248"/>
      <c r="J67" s="249"/>
      <c r="K67" s="255"/>
      <c r="L67" s="255"/>
      <c r="M67" s="250"/>
      <c r="N67" s="250"/>
      <c r="O67" s="250"/>
      <c r="P67" s="250"/>
      <c r="Q67" s="250"/>
      <c r="R67" s="250"/>
      <c r="S67" s="250"/>
      <c r="T67" s="253"/>
      <c r="U67" s="253"/>
      <c r="V67" s="253"/>
      <c r="W67" s="256"/>
      <c r="X67" s="248"/>
      <c r="Y67" s="249"/>
      <c r="Z67" s="255"/>
      <c r="AA67" s="255"/>
      <c r="AB67" s="250"/>
      <c r="AC67" s="250"/>
      <c r="AD67" s="250"/>
      <c r="AE67" s="250"/>
      <c r="AF67" s="250"/>
      <c r="AG67" s="250"/>
      <c r="AH67" s="250"/>
      <c r="AI67" s="253"/>
      <c r="AJ67" s="253"/>
      <c r="AK67" s="253"/>
      <c r="AL67" s="257"/>
      <c r="AM67" s="208"/>
      <c r="AN67" s="208"/>
    </row>
    <row r="68" ht="21.0" customHeight="1">
      <c r="A68" s="208"/>
      <c r="C68" s="285"/>
      <c r="D68" s="286"/>
      <c r="E68" s="286"/>
      <c r="F68" s="286"/>
      <c r="G68" s="287" t="s">
        <v>102</v>
      </c>
      <c r="H68" s="288"/>
      <c r="I68" s="289"/>
      <c r="J68" s="290"/>
      <c r="K68" s="291"/>
      <c r="L68" s="291"/>
      <c r="M68" s="292"/>
      <c r="N68" s="292"/>
      <c r="O68" s="292"/>
      <c r="P68" s="292"/>
      <c r="Q68" s="292"/>
      <c r="R68" s="292"/>
      <c r="S68" s="292"/>
      <c r="T68" s="293"/>
      <c r="U68" s="293"/>
      <c r="V68" s="293"/>
      <c r="W68" s="294"/>
      <c r="X68" s="289"/>
      <c r="Y68" s="290"/>
      <c r="Z68" s="291"/>
      <c r="AA68" s="291"/>
      <c r="AB68" s="292"/>
      <c r="AC68" s="292"/>
      <c r="AD68" s="292"/>
      <c r="AE68" s="292"/>
      <c r="AF68" s="292"/>
      <c r="AG68" s="292"/>
      <c r="AH68" s="292"/>
      <c r="AI68" s="293"/>
      <c r="AJ68" s="293"/>
      <c r="AK68" s="293"/>
      <c r="AL68" s="295"/>
      <c r="AM68" s="208"/>
      <c r="AN68" s="208"/>
    </row>
    <row r="69" ht="21.0" customHeight="1">
      <c r="A69" s="208"/>
      <c r="B69" s="296">
        <v>4.0</v>
      </c>
      <c r="C69" s="238"/>
      <c r="D69" s="297"/>
      <c r="E69" s="297"/>
      <c r="F69" s="297"/>
      <c r="G69" s="298" t="s">
        <v>102</v>
      </c>
      <c r="H69" s="298"/>
      <c r="I69" s="241"/>
      <c r="J69" s="242"/>
      <c r="K69" s="243"/>
      <c r="L69" s="243"/>
      <c r="M69" s="243"/>
      <c r="N69" s="243"/>
      <c r="O69" s="243"/>
      <c r="P69" s="243"/>
      <c r="Q69" s="243"/>
      <c r="R69" s="243"/>
      <c r="S69" s="243"/>
      <c r="T69" s="243"/>
      <c r="U69" s="243"/>
      <c r="V69" s="243"/>
      <c r="W69" s="244"/>
      <c r="X69" s="241"/>
      <c r="Y69" s="242"/>
      <c r="Z69" s="243"/>
      <c r="AA69" s="243"/>
      <c r="AB69" s="243"/>
      <c r="AC69" s="243"/>
      <c r="AD69" s="243"/>
      <c r="AE69" s="243"/>
      <c r="AF69" s="243"/>
      <c r="AG69" s="243"/>
      <c r="AH69" s="243"/>
      <c r="AI69" s="243"/>
      <c r="AJ69" s="243"/>
      <c r="AK69" s="243"/>
      <c r="AL69" s="245"/>
      <c r="AM69" s="208"/>
      <c r="AN69" s="208"/>
    </row>
    <row r="70" ht="21.0" customHeight="1">
      <c r="A70" s="208"/>
      <c r="C70" s="238"/>
      <c r="D70" s="297"/>
      <c r="G70" s="298" t="s">
        <v>102</v>
      </c>
      <c r="H70" s="298"/>
      <c r="I70" s="248"/>
      <c r="J70" s="249"/>
      <c r="K70" s="250"/>
      <c r="L70" s="250"/>
      <c r="M70" s="250"/>
      <c r="N70" s="250"/>
      <c r="O70" s="250"/>
      <c r="P70" s="250"/>
      <c r="Q70" s="250"/>
      <c r="R70" s="250"/>
      <c r="S70" s="250"/>
      <c r="T70" s="250"/>
      <c r="U70" s="250"/>
      <c r="V70" s="250"/>
      <c r="W70" s="251"/>
      <c r="X70" s="248"/>
      <c r="Y70" s="249"/>
      <c r="Z70" s="250"/>
      <c r="AA70" s="250"/>
      <c r="AB70" s="250"/>
      <c r="AC70" s="250"/>
      <c r="AD70" s="250"/>
      <c r="AE70" s="250"/>
      <c r="AF70" s="250"/>
      <c r="AG70" s="250"/>
      <c r="AH70" s="250"/>
      <c r="AI70" s="250"/>
      <c r="AJ70" s="250"/>
      <c r="AK70" s="250"/>
      <c r="AL70" s="252"/>
      <c r="AM70" s="208"/>
      <c r="AN70" s="208"/>
    </row>
    <row r="71" ht="21.0" customHeight="1">
      <c r="A71" s="208"/>
      <c r="C71" s="238"/>
      <c r="G71" s="298" t="s">
        <v>102</v>
      </c>
      <c r="H71" s="298"/>
      <c r="I71" s="248"/>
      <c r="J71" s="249"/>
      <c r="K71" s="250"/>
      <c r="L71" s="250"/>
      <c r="M71" s="250"/>
      <c r="N71" s="250"/>
      <c r="O71" s="253"/>
      <c r="P71" s="250"/>
      <c r="Q71" s="250"/>
      <c r="R71" s="250"/>
      <c r="S71" s="250"/>
      <c r="T71" s="250"/>
      <c r="U71" s="250"/>
      <c r="V71" s="250"/>
      <c r="W71" s="251"/>
      <c r="X71" s="248"/>
      <c r="Y71" s="249"/>
      <c r="Z71" s="250"/>
      <c r="AA71" s="250"/>
      <c r="AB71" s="250"/>
      <c r="AC71" s="250"/>
      <c r="AD71" s="253"/>
      <c r="AE71" s="250"/>
      <c r="AF71" s="250"/>
      <c r="AG71" s="250"/>
      <c r="AH71" s="250"/>
      <c r="AI71" s="250"/>
      <c r="AJ71" s="250"/>
      <c r="AK71" s="250"/>
      <c r="AL71" s="252"/>
      <c r="AM71" s="208"/>
      <c r="AN71" s="208"/>
    </row>
    <row r="72" ht="21.0" customHeight="1">
      <c r="A72" s="208"/>
      <c r="C72" s="238"/>
      <c r="G72" s="298" t="s">
        <v>102</v>
      </c>
      <c r="H72" s="298"/>
      <c r="I72" s="248"/>
      <c r="J72" s="249"/>
      <c r="K72" s="250"/>
      <c r="L72" s="250"/>
      <c r="M72" s="250"/>
      <c r="N72" s="250"/>
      <c r="O72" s="253"/>
      <c r="P72" s="250"/>
      <c r="Q72" s="250"/>
      <c r="R72" s="250"/>
      <c r="S72" s="250"/>
      <c r="T72" s="250"/>
      <c r="U72" s="250"/>
      <c r="V72" s="250"/>
      <c r="W72" s="251"/>
      <c r="X72" s="248"/>
      <c r="Y72" s="249"/>
      <c r="Z72" s="250"/>
      <c r="AA72" s="250"/>
      <c r="AB72" s="250"/>
      <c r="AC72" s="250"/>
      <c r="AD72" s="253"/>
      <c r="AE72" s="250"/>
      <c r="AF72" s="250"/>
      <c r="AG72" s="250"/>
      <c r="AH72" s="250"/>
      <c r="AI72" s="250"/>
      <c r="AJ72" s="250"/>
      <c r="AK72" s="250"/>
      <c r="AL72" s="252"/>
      <c r="AM72" s="208"/>
      <c r="AN72" s="208"/>
    </row>
    <row r="73" ht="21.0" customHeight="1">
      <c r="A73" s="208"/>
      <c r="C73" s="238"/>
      <c r="G73" s="298" t="s">
        <v>102</v>
      </c>
      <c r="H73" s="298"/>
      <c r="I73" s="248"/>
      <c r="J73" s="249"/>
      <c r="K73" s="255"/>
      <c r="L73" s="255"/>
      <c r="M73" s="250"/>
      <c r="N73" s="250"/>
      <c r="O73" s="250"/>
      <c r="P73" s="250"/>
      <c r="Q73" s="250"/>
      <c r="R73" s="250"/>
      <c r="S73" s="250"/>
      <c r="T73" s="253"/>
      <c r="U73" s="253"/>
      <c r="V73" s="253"/>
      <c r="W73" s="256"/>
      <c r="X73" s="248"/>
      <c r="Y73" s="249"/>
      <c r="Z73" s="255"/>
      <c r="AA73" s="255"/>
      <c r="AB73" s="250"/>
      <c r="AC73" s="250"/>
      <c r="AD73" s="250"/>
      <c r="AE73" s="250"/>
      <c r="AF73" s="250"/>
      <c r="AG73" s="250"/>
      <c r="AH73" s="250"/>
      <c r="AI73" s="253"/>
      <c r="AJ73" s="253"/>
      <c r="AK73" s="253"/>
      <c r="AL73" s="257"/>
      <c r="AM73" s="208"/>
      <c r="AN73" s="208"/>
    </row>
    <row r="74" ht="21.0" customHeight="1">
      <c r="A74" s="208"/>
      <c r="C74" s="299"/>
      <c r="D74" s="300"/>
      <c r="E74" s="300"/>
      <c r="F74" s="300"/>
      <c r="G74" s="301" t="s">
        <v>102</v>
      </c>
      <c r="H74" s="302"/>
      <c r="I74" s="275"/>
      <c r="J74" s="276"/>
      <c r="K74" s="277"/>
      <c r="L74" s="277"/>
      <c r="M74" s="278"/>
      <c r="N74" s="278"/>
      <c r="O74" s="278"/>
      <c r="P74" s="278"/>
      <c r="Q74" s="278"/>
      <c r="R74" s="278"/>
      <c r="S74" s="278"/>
      <c r="T74" s="279"/>
      <c r="U74" s="279"/>
      <c r="V74" s="279"/>
      <c r="W74" s="280"/>
      <c r="X74" s="275"/>
      <c r="Y74" s="276"/>
      <c r="Z74" s="277"/>
      <c r="AA74" s="277"/>
      <c r="AB74" s="278"/>
      <c r="AC74" s="278"/>
      <c r="AD74" s="278"/>
      <c r="AE74" s="278"/>
      <c r="AF74" s="278"/>
      <c r="AG74" s="278"/>
      <c r="AH74" s="278"/>
      <c r="AI74" s="279"/>
      <c r="AJ74" s="279"/>
      <c r="AK74" s="279"/>
      <c r="AL74" s="281"/>
      <c r="AM74" s="208"/>
      <c r="AN74" s="208"/>
    </row>
    <row r="75" ht="21.0" customHeight="1">
      <c r="A75" s="208"/>
      <c r="B75" s="303">
        <v>5.0</v>
      </c>
      <c r="C75" s="238"/>
      <c r="D75" s="304"/>
      <c r="E75" s="304"/>
      <c r="F75" s="304"/>
      <c r="G75" s="305" t="s">
        <v>102</v>
      </c>
      <c r="H75" s="305"/>
      <c r="I75" s="241"/>
      <c r="J75" s="242"/>
      <c r="K75" s="243"/>
      <c r="L75" s="243"/>
      <c r="M75" s="243"/>
      <c r="N75" s="243"/>
      <c r="O75" s="243"/>
      <c r="P75" s="243"/>
      <c r="Q75" s="243"/>
      <c r="R75" s="243"/>
      <c r="S75" s="243"/>
      <c r="T75" s="243"/>
      <c r="U75" s="243"/>
      <c r="V75" s="243"/>
      <c r="W75" s="244"/>
      <c r="X75" s="241"/>
      <c r="Y75" s="242"/>
      <c r="Z75" s="243"/>
      <c r="AA75" s="243"/>
      <c r="AB75" s="243"/>
      <c r="AC75" s="243"/>
      <c r="AD75" s="243"/>
      <c r="AE75" s="243"/>
      <c r="AF75" s="243"/>
      <c r="AG75" s="243"/>
      <c r="AH75" s="243"/>
      <c r="AI75" s="243"/>
      <c r="AJ75" s="243"/>
      <c r="AK75" s="243"/>
      <c r="AL75" s="245"/>
      <c r="AM75" s="208"/>
      <c r="AN75" s="208"/>
    </row>
    <row r="76" ht="21.0" customHeight="1">
      <c r="A76" s="208"/>
      <c r="C76" s="238"/>
      <c r="D76" s="304"/>
      <c r="E76" s="304"/>
      <c r="F76" s="304"/>
      <c r="G76" s="305" t="s">
        <v>102</v>
      </c>
      <c r="H76" s="305"/>
      <c r="I76" s="248"/>
      <c r="J76" s="249"/>
      <c r="K76" s="250"/>
      <c r="L76" s="250"/>
      <c r="M76" s="250"/>
      <c r="N76" s="250"/>
      <c r="O76" s="250"/>
      <c r="P76" s="250"/>
      <c r="Q76" s="250"/>
      <c r="R76" s="250"/>
      <c r="S76" s="250"/>
      <c r="T76" s="250"/>
      <c r="U76" s="250"/>
      <c r="V76" s="250"/>
      <c r="W76" s="251"/>
      <c r="X76" s="248"/>
      <c r="Y76" s="249"/>
      <c r="Z76" s="250"/>
      <c r="AA76" s="250"/>
      <c r="AB76" s="250"/>
      <c r="AC76" s="250"/>
      <c r="AD76" s="250"/>
      <c r="AE76" s="250"/>
      <c r="AF76" s="250"/>
      <c r="AG76" s="250"/>
      <c r="AH76" s="250"/>
      <c r="AI76" s="250"/>
      <c r="AJ76" s="250"/>
      <c r="AK76" s="250"/>
      <c r="AL76" s="252"/>
      <c r="AM76" s="208"/>
      <c r="AN76" s="208"/>
    </row>
    <row r="77" ht="21.0" customHeight="1">
      <c r="A77" s="208"/>
      <c r="C77" s="238"/>
      <c r="D77" s="304"/>
      <c r="E77" s="304"/>
      <c r="F77" s="304"/>
      <c r="G77" s="305" t="s">
        <v>102</v>
      </c>
      <c r="H77" s="305"/>
      <c r="I77" s="248"/>
      <c r="J77" s="249"/>
      <c r="K77" s="250"/>
      <c r="L77" s="250"/>
      <c r="M77" s="250"/>
      <c r="N77" s="250"/>
      <c r="O77" s="253"/>
      <c r="P77" s="250"/>
      <c r="Q77" s="250"/>
      <c r="R77" s="250"/>
      <c r="S77" s="250"/>
      <c r="T77" s="250"/>
      <c r="U77" s="250"/>
      <c r="V77" s="250"/>
      <c r="W77" s="251"/>
      <c r="X77" s="248"/>
      <c r="Y77" s="249"/>
      <c r="Z77" s="250"/>
      <c r="AA77" s="250"/>
      <c r="AB77" s="250"/>
      <c r="AC77" s="250"/>
      <c r="AD77" s="253"/>
      <c r="AE77" s="250"/>
      <c r="AF77" s="250"/>
      <c r="AG77" s="250"/>
      <c r="AH77" s="250"/>
      <c r="AI77" s="250"/>
      <c r="AJ77" s="250"/>
      <c r="AK77" s="250"/>
      <c r="AL77" s="252"/>
      <c r="AM77" s="208"/>
      <c r="AN77" s="208"/>
    </row>
    <row r="78" ht="21.0" customHeight="1">
      <c r="A78" s="208"/>
      <c r="C78" s="238"/>
      <c r="D78" s="304"/>
      <c r="E78" s="304"/>
      <c r="F78" s="304"/>
      <c r="G78" s="305" t="s">
        <v>102</v>
      </c>
      <c r="H78" s="305"/>
      <c r="I78" s="248"/>
      <c r="J78" s="249"/>
      <c r="K78" s="250"/>
      <c r="L78" s="250"/>
      <c r="M78" s="250"/>
      <c r="N78" s="250"/>
      <c r="O78" s="253"/>
      <c r="P78" s="250"/>
      <c r="Q78" s="250"/>
      <c r="R78" s="250"/>
      <c r="S78" s="250"/>
      <c r="T78" s="250"/>
      <c r="U78" s="250"/>
      <c r="V78" s="250"/>
      <c r="W78" s="251"/>
      <c r="X78" s="248"/>
      <c r="Y78" s="249"/>
      <c r="Z78" s="250"/>
      <c r="AA78" s="250"/>
      <c r="AB78" s="250"/>
      <c r="AC78" s="250"/>
      <c r="AD78" s="253"/>
      <c r="AE78" s="250"/>
      <c r="AF78" s="250"/>
      <c r="AG78" s="250"/>
      <c r="AH78" s="250"/>
      <c r="AI78" s="250"/>
      <c r="AJ78" s="250"/>
      <c r="AK78" s="250"/>
      <c r="AL78" s="252"/>
      <c r="AM78" s="208"/>
      <c r="AN78" s="208"/>
    </row>
    <row r="79" ht="21.0" customHeight="1">
      <c r="A79" s="208"/>
      <c r="C79" s="238"/>
      <c r="D79" s="304"/>
      <c r="E79" s="304"/>
      <c r="F79" s="304"/>
      <c r="G79" s="305" t="s">
        <v>102</v>
      </c>
      <c r="H79" s="305"/>
      <c r="I79" s="248"/>
      <c r="J79" s="249"/>
      <c r="K79" s="255"/>
      <c r="L79" s="255"/>
      <c r="M79" s="250"/>
      <c r="N79" s="250"/>
      <c r="O79" s="250"/>
      <c r="P79" s="250"/>
      <c r="Q79" s="250"/>
      <c r="R79" s="250"/>
      <c r="S79" s="250"/>
      <c r="T79" s="253"/>
      <c r="U79" s="253"/>
      <c r="V79" s="253"/>
      <c r="W79" s="256"/>
      <c r="X79" s="248"/>
      <c r="Y79" s="249"/>
      <c r="Z79" s="255"/>
      <c r="AA79" s="255"/>
      <c r="AB79" s="250"/>
      <c r="AC79" s="250"/>
      <c r="AD79" s="250"/>
      <c r="AE79" s="250"/>
      <c r="AF79" s="250"/>
      <c r="AG79" s="250"/>
      <c r="AH79" s="250"/>
      <c r="AI79" s="253"/>
      <c r="AJ79" s="253"/>
      <c r="AK79" s="253"/>
      <c r="AL79" s="257"/>
      <c r="AM79" s="208"/>
      <c r="AN79" s="208"/>
    </row>
    <row r="80" ht="21.0" customHeight="1">
      <c r="A80" s="208"/>
      <c r="C80" s="306"/>
      <c r="D80" s="307"/>
      <c r="E80" s="307"/>
      <c r="F80" s="307"/>
      <c r="G80" s="308" t="s">
        <v>102</v>
      </c>
      <c r="H80" s="308"/>
      <c r="I80" s="309"/>
      <c r="J80" s="310"/>
      <c r="K80" s="311"/>
      <c r="L80" s="311"/>
      <c r="M80" s="312"/>
      <c r="N80" s="312"/>
      <c r="O80" s="312"/>
      <c r="P80" s="312"/>
      <c r="Q80" s="312"/>
      <c r="R80" s="312"/>
      <c r="S80" s="312"/>
      <c r="T80" s="313"/>
      <c r="U80" s="313"/>
      <c r="V80" s="313"/>
      <c r="W80" s="314"/>
      <c r="X80" s="309"/>
      <c r="Y80" s="310"/>
      <c r="Z80" s="311"/>
      <c r="AA80" s="311"/>
      <c r="AB80" s="312"/>
      <c r="AC80" s="312"/>
      <c r="AD80" s="312"/>
      <c r="AE80" s="312"/>
      <c r="AF80" s="312"/>
      <c r="AG80" s="312"/>
      <c r="AH80" s="312"/>
      <c r="AI80" s="313"/>
      <c r="AJ80" s="313"/>
      <c r="AK80" s="313"/>
      <c r="AL80" s="315"/>
      <c r="AM80" s="208"/>
      <c r="AN80" s="208"/>
    </row>
  </sheetData>
  <mergeCells count="80">
    <mergeCell ref="B2:H2"/>
    <mergeCell ref="I2:N2"/>
    <mergeCell ref="O2:AJ2"/>
    <mergeCell ref="I4:O4"/>
    <mergeCell ref="P4:AB4"/>
    <mergeCell ref="I5:O5"/>
    <mergeCell ref="P5:AA5"/>
    <mergeCell ref="I8:W8"/>
    <mergeCell ref="X8:AL8"/>
    <mergeCell ref="N9:R9"/>
    <mergeCell ref="S9:W9"/>
    <mergeCell ref="X9:AB9"/>
    <mergeCell ref="AC9:AG9"/>
    <mergeCell ref="AH9:AL9"/>
    <mergeCell ref="I9:M9"/>
    <mergeCell ref="B11:B16"/>
    <mergeCell ref="G12:H12"/>
    <mergeCell ref="G13:H13"/>
    <mergeCell ref="G14:H14"/>
    <mergeCell ref="G15:H15"/>
    <mergeCell ref="C16:D16"/>
    <mergeCell ref="G21:H21"/>
    <mergeCell ref="G22:H22"/>
    <mergeCell ref="G25:H25"/>
    <mergeCell ref="G26:H26"/>
    <mergeCell ref="G27:H27"/>
    <mergeCell ref="G28:H28"/>
    <mergeCell ref="I48:W48"/>
    <mergeCell ref="I49:L49"/>
    <mergeCell ref="N49:R49"/>
    <mergeCell ref="S49:W49"/>
    <mergeCell ref="X49:AB49"/>
    <mergeCell ref="AC49:AG49"/>
    <mergeCell ref="AH49:AL49"/>
    <mergeCell ref="B29:B34"/>
    <mergeCell ref="D30:F34"/>
    <mergeCell ref="G34:H34"/>
    <mergeCell ref="O42:AJ42"/>
    <mergeCell ref="P44:AB44"/>
    <mergeCell ref="P45:AA45"/>
    <mergeCell ref="X48:AL48"/>
    <mergeCell ref="G58:H58"/>
    <mergeCell ref="G64:H64"/>
    <mergeCell ref="G67:H67"/>
    <mergeCell ref="G68:H68"/>
    <mergeCell ref="B69:B74"/>
    <mergeCell ref="D70:F74"/>
    <mergeCell ref="G74:H74"/>
    <mergeCell ref="B75:B80"/>
    <mergeCell ref="G55:H55"/>
    <mergeCell ref="C56:D56"/>
    <mergeCell ref="E56:F56"/>
    <mergeCell ref="G56:H56"/>
    <mergeCell ref="B57:B62"/>
    <mergeCell ref="G57:H57"/>
    <mergeCell ref="B63:B68"/>
    <mergeCell ref="G20:H20"/>
    <mergeCell ref="G24:H24"/>
    <mergeCell ref="E16:F16"/>
    <mergeCell ref="G16:H16"/>
    <mergeCell ref="B17:B22"/>
    <mergeCell ref="G17:H17"/>
    <mergeCell ref="G18:H18"/>
    <mergeCell ref="G19:H19"/>
    <mergeCell ref="B23:B28"/>
    <mergeCell ref="G53:H53"/>
    <mergeCell ref="G54:H54"/>
    <mergeCell ref="B35:B40"/>
    <mergeCell ref="B42:H42"/>
    <mergeCell ref="I42:N42"/>
    <mergeCell ref="I44:O44"/>
    <mergeCell ref="I45:O45"/>
    <mergeCell ref="B51:B56"/>
    <mergeCell ref="G52:H52"/>
    <mergeCell ref="G59:H59"/>
    <mergeCell ref="G60:H60"/>
    <mergeCell ref="G61:H61"/>
    <mergeCell ref="G62:H62"/>
    <mergeCell ref="G65:H65"/>
    <mergeCell ref="G66:H66"/>
  </mergeCells>
  <printOptions gridLines="1" horizontalCentered="1"/>
  <pageMargins bottom="0.0" footer="0.0" header="0.0" left="0.0" right="0.0" top="0.0"/>
  <pageSetup paperSize="9" cellComments="atEnd" orientation="landscape" pageOrder="overThenDown"/>
  <rowBreaks count="3" manualBreakCount="3">
    <brk man="1"/>
    <brk id="80" man="1"/>
    <brk id="40" man="1"/>
  </rowBreaks>
  <colBreaks count="2" manualBreakCount="2">
    <brk man="1"/>
    <brk id="38" man="1"/>
  </col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sheetPr>
  <sheetViews>
    <sheetView showGridLines="0" workbookViewId="0"/>
  </sheetViews>
  <sheetFormatPr customHeight="1" defaultColWidth="12.63" defaultRowHeight="15.75" outlineLevelRow="1"/>
  <cols>
    <col customWidth="1" min="1" max="1" width="4.25"/>
    <col customWidth="1" min="2" max="2" width="11.13"/>
    <col customWidth="1" min="3" max="3" width="27.75"/>
    <col customWidth="1" min="4" max="5" width="12.5"/>
    <col customWidth="1" min="6" max="65" width="3.0"/>
    <col customWidth="1" min="66" max="66" width="3.38"/>
  </cols>
  <sheetData>
    <row r="1" ht="21.0" customHeight="1">
      <c r="A1" s="181"/>
      <c r="B1" s="182"/>
      <c r="C1" s="183"/>
      <c r="D1" s="183"/>
      <c r="E1" s="184"/>
      <c r="F1" s="185"/>
      <c r="G1" s="186"/>
      <c r="H1" s="187"/>
      <c r="I1" s="188"/>
      <c r="J1" s="187"/>
      <c r="K1" s="189"/>
      <c r="L1" s="181"/>
      <c r="M1" s="181"/>
      <c r="N1" s="181"/>
      <c r="O1" s="181"/>
      <c r="P1" s="181"/>
      <c r="Q1" s="181"/>
      <c r="R1" s="181"/>
      <c r="S1" s="181"/>
      <c r="T1" s="181"/>
      <c r="U1" s="181"/>
      <c r="V1" s="181"/>
      <c r="W1" s="181"/>
      <c r="X1" s="181"/>
      <c r="Y1" s="181"/>
      <c r="Z1" s="181"/>
      <c r="AA1" s="190"/>
      <c r="AB1" s="190"/>
      <c r="AC1" s="190"/>
      <c r="AD1" s="190"/>
      <c r="AE1" s="190"/>
      <c r="AF1" s="190"/>
      <c r="AG1" s="190"/>
      <c r="AH1" s="190"/>
      <c r="AI1" s="190"/>
      <c r="AJ1" s="181"/>
      <c r="AK1" s="181"/>
      <c r="AL1" s="181"/>
      <c r="AM1" s="181"/>
      <c r="AN1" s="181"/>
      <c r="AO1" s="181"/>
      <c r="AP1" s="181"/>
      <c r="AQ1" s="181"/>
      <c r="AR1" s="181"/>
      <c r="AS1" s="181"/>
      <c r="AT1" s="181"/>
      <c r="AU1" s="181"/>
      <c r="AV1" s="181"/>
      <c r="AW1" s="181"/>
      <c r="AX1" s="181"/>
      <c r="AY1" s="181"/>
      <c r="AZ1" s="181"/>
      <c r="BA1" s="181"/>
      <c r="BB1" s="181"/>
      <c r="BC1" s="181"/>
      <c r="BD1" s="181"/>
      <c r="BE1" s="181"/>
      <c r="BF1" s="181"/>
      <c r="BG1" s="181"/>
      <c r="BH1" s="181"/>
      <c r="BI1" s="181"/>
      <c r="BJ1" s="181"/>
      <c r="BK1" s="181"/>
      <c r="BL1" s="181"/>
      <c r="BM1" s="181"/>
      <c r="BN1" s="181"/>
    </row>
    <row r="2" ht="21.0" customHeight="1">
      <c r="A2" s="181"/>
      <c r="B2" s="316"/>
      <c r="C2" s="192"/>
      <c r="D2" s="192"/>
      <c r="E2" s="192"/>
      <c r="F2" s="193"/>
      <c r="G2" s="192"/>
      <c r="H2" s="192"/>
      <c r="I2" s="192"/>
      <c r="J2" s="192"/>
      <c r="K2" s="192"/>
      <c r="L2" s="194"/>
      <c r="M2" s="192"/>
      <c r="N2" s="192"/>
      <c r="O2" s="192"/>
      <c r="P2" s="192"/>
      <c r="Q2" s="192"/>
      <c r="R2" s="192"/>
      <c r="S2" s="192"/>
      <c r="T2" s="192"/>
      <c r="U2" s="192"/>
      <c r="V2" s="192"/>
      <c r="W2" s="192"/>
      <c r="X2" s="192"/>
      <c r="Y2" s="192"/>
      <c r="Z2" s="192"/>
      <c r="AA2" s="192"/>
      <c r="AB2" s="192"/>
      <c r="AC2" s="192"/>
      <c r="AD2" s="192"/>
      <c r="AE2" s="192"/>
      <c r="AF2" s="192"/>
      <c r="AG2" s="195"/>
      <c r="AH2" s="195"/>
      <c r="AI2" s="195"/>
      <c r="AJ2" s="181"/>
      <c r="AK2" s="181"/>
      <c r="AL2" s="181"/>
      <c r="AM2" s="181"/>
      <c r="AN2" s="181"/>
      <c r="AO2" s="181"/>
      <c r="AP2" s="181"/>
      <c r="AQ2" s="181"/>
      <c r="AR2" s="181"/>
      <c r="AS2" s="181"/>
      <c r="AT2" s="181"/>
      <c r="AU2" s="181"/>
      <c r="AV2" s="181"/>
      <c r="AW2" s="181"/>
      <c r="AX2" s="181"/>
      <c r="AY2" s="181"/>
      <c r="AZ2" s="181"/>
      <c r="BA2" s="181"/>
      <c r="BB2" s="181"/>
      <c r="BC2" s="181"/>
      <c r="BD2" s="181"/>
      <c r="BE2" s="181"/>
      <c r="BF2" s="181"/>
      <c r="BG2" s="181"/>
      <c r="BH2" s="181"/>
      <c r="BI2" s="181"/>
      <c r="BJ2" s="181"/>
      <c r="BK2" s="181"/>
      <c r="BL2" s="181"/>
      <c r="BM2" s="181"/>
      <c r="BN2" s="181"/>
    </row>
    <row r="3" ht="21.0" customHeight="1">
      <c r="A3" s="181"/>
      <c r="B3" s="317"/>
      <c r="C3" s="317"/>
      <c r="D3" s="318"/>
      <c r="E3" s="318"/>
      <c r="F3" s="319"/>
      <c r="G3" s="319"/>
      <c r="H3" s="319"/>
      <c r="I3" s="319"/>
      <c r="J3" s="320"/>
      <c r="K3" s="320"/>
      <c r="L3" s="320"/>
      <c r="M3" s="181"/>
      <c r="N3" s="181"/>
      <c r="O3" s="181"/>
      <c r="P3" s="181"/>
      <c r="Q3" s="181"/>
      <c r="R3" s="181"/>
      <c r="S3" s="181"/>
      <c r="T3" s="181"/>
      <c r="U3" s="181"/>
      <c r="V3" s="181"/>
      <c r="W3" s="181"/>
      <c r="X3" s="181"/>
      <c r="Y3" s="181"/>
      <c r="Z3" s="181"/>
      <c r="AA3" s="190"/>
      <c r="AB3" s="190"/>
      <c r="AC3" s="190"/>
      <c r="AD3" s="190"/>
      <c r="AE3" s="190"/>
      <c r="AF3" s="190"/>
      <c r="AG3" s="190"/>
      <c r="AH3" s="190"/>
      <c r="AI3" s="190"/>
      <c r="AJ3" s="181"/>
      <c r="AK3" s="181"/>
      <c r="AL3" s="181"/>
      <c r="AM3" s="181"/>
      <c r="AN3" s="181"/>
      <c r="AO3" s="181"/>
      <c r="AP3" s="181"/>
      <c r="AQ3" s="181"/>
      <c r="AR3" s="181"/>
      <c r="AS3" s="181"/>
      <c r="AT3" s="181"/>
      <c r="AU3" s="181"/>
      <c r="AV3" s="181"/>
      <c r="AW3" s="181"/>
      <c r="AX3" s="181"/>
      <c r="AY3" s="181"/>
      <c r="AZ3" s="181"/>
      <c r="BA3" s="181"/>
      <c r="BB3" s="181"/>
      <c r="BC3" s="181"/>
      <c r="BD3" s="181"/>
      <c r="BE3" s="181"/>
      <c r="BF3" s="181"/>
      <c r="BG3" s="181"/>
      <c r="BH3" s="181"/>
      <c r="BI3" s="181"/>
      <c r="BJ3" s="181"/>
      <c r="BK3" s="181"/>
      <c r="BL3" s="181"/>
      <c r="BM3" s="181"/>
      <c r="BN3" s="181"/>
    </row>
    <row r="4" ht="21.0" customHeight="1">
      <c r="A4" s="181"/>
      <c r="B4" s="200" t="s">
        <v>89</v>
      </c>
      <c r="D4" s="201"/>
      <c r="F4" s="200"/>
      <c r="M4" s="202"/>
      <c r="Z4" s="203"/>
      <c r="AA4" s="190"/>
      <c r="AB4" s="190"/>
      <c r="AC4" s="190"/>
      <c r="AD4" s="190"/>
      <c r="AE4" s="190"/>
      <c r="AF4" s="190"/>
      <c r="AG4" s="190"/>
      <c r="AH4" s="190"/>
      <c r="AI4" s="190"/>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c r="BL4" s="181"/>
      <c r="BM4" s="181"/>
      <c r="BN4" s="181"/>
    </row>
    <row r="5" ht="21.0" customHeight="1">
      <c r="A5" s="181"/>
      <c r="B5" s="200"/>
      <c r="D5" s="204"/>
      <c r="F5" s="200"/>
      <c r="M5" s="205"/>
      <c r="Y5" s="206"/>
      <c r="Z5" s="203"/>
      <c r="AA5" s="181"/>
      <c r="AB5" s="181"/>
      <c r="AC5" s="181"/>
      <c r="AD5" s="181"/>
      <c r="AE5" s="181"/>
      <c r="AF5" s="181"/>
      <c r="AG5" s="181"/>
      <c r="AH5" s="181"/>
      <c r="AI5" s="207"/>
      <c r="AJ5" s="181"/>
      <c r="AK5" s="181"/>
      <c r="AL5" s="181"/>
      <c r="AM5" s="181"/>
      <c r="AN5" s="181"/>
      <c r="AO5" s="181"/>
      <c r="AP5" s="181"/>
      <c r="AQ5" s="181"/>
      <c r="AR5" s="181"/>
      <c r="AS5" s="181"/>
      <c r="AT5" s="181"/>
      <c r="AU5" s="181"/>
      <c r="AV5" s="181"/>
      <c r="AW5" s="181"/>
      <c r="AX5" s="181"/>
      <c r="AY5" s="181"/>
      <c r="AZ5" s="181"/>
      <c r="BA5" s="181"/>
      <c r="BB5" s="181"/>
      <c r="BC5" s="181"/>
      <c r="BD5" s="181"/>
      <c r="BE5" s="181"/>
      <c r="BF5" s="181"/>
      <c r="BG5" s="181"/>
      <c r="BH5" s="181"/>
      <c r="BI5" s="181"/>
      <c r="BJ5" s="181"/>
      <c r="BK5" s="181"/>
      <c r="BL5" s="181"/>
      <c r="BM5" s="181"/>
      <c r="BN5" s="181"/>
    </row>
    <row r="6" ht="21.0" customHeight="1">
      <c r="A6" s="208"/>
      <c r="B6" s="209"/>
      <c r="C6" s="209"/>
      <c r="D6" s="209"/>
      <c r="E6" s="209"/>
      <c r="F6" s="209"/>
      <c r="G6" s="209"/>
      <c r="H6" s="209"/>
      <c r="I6" s="209"/>
      <c r="J6" s="208"/>
      <c r="K6" s="208"/>
      <c r="L6" s="208"/>
      <c r="M6" s="208"/>
      <c r="N6" s="208"/>
      <c r="O6" s="208"/>
      <c r="P6" s="208"/>
      <c r="Q6" s="208"/>
      <c r="R6" s="208"/>
      <c r="S6" s="208"/>
      <c r="T6" s="208"/>
      <c r="U6" s="208"/>
      <c r="V6" s="208"/>
      <c r="W6" s="208"/>
      <c r="X6" s="208"/>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row>
    <row r="7" ht="21.0" customHeight="1">
      <c r="A7" s="208"/>
      <c r="B7" s="209"/>
      <c r="C7" s="209"/>
      <c r="D7" s="209"/>
      <c r="E7" s="209"/>
      <c r="F7" s="209"/>
      <c r="G7" s="209"/>
      <c r="H7" s="209"/>
      <c r="I7" s="209"/>
      <c r="J7" s="208"/>
      <c r="K7" s="208"/>
      <c r="L7" s="208"/>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8"/>
      <c r="BF7" s="208"/>
      <c r="BG7" s="208"/>
      <c r="BH7" s="208"/>
      <c r="BI7" s="208"/>
      <c r="BJ7" s="208"/>
      <c r="BK7" s="208"/>
      <c r="BL7" s="208"/>
      <c r="BM7" s="208"/>
      <c r="BN7" s="208"/>
    </row>
    <row r="8" ht="17.25" customHeight="1">
      <c r="A8" s="211"/>
      <c r="B8" s="217" t="s">
        <v>111</v>
      </c>
      <c r="C8" s="217" t="s">
        <v>112</v>
      </c>
      <c r="D8" s="217" t="s">
        <v>113</v>
      </c>
      <c r="E8" s="217" t="s">
        <v>81</v>
      </c>
      <c r="F8" s="321"/>
      <c r="U8" s="322"/>
      <c r="AJ8" s="323"/>
      <c r="AY8" s="324"/>
      <c r="BM8" s="325"/>
      <c r="BN8" s="208"/>
    </row>
    <row r="9" ht="17.25" customHeight="1">
      <c r="A9" s="216"/>
      <c r="F9" s="326" t="s">
        <v>114</v>
      </c>
      <c r="G9" s="327"/>
      <c r="H9" s="327"/>
      <c r="I9" s="327"/>
      <c r="J9" s="328"/>
      <c r="K9" s="326" t="s">
        <v>115</v>
      </c>
      <c r="L9" s="327"/>
      <c r="M9" s="327"/>
      <c r="N9" s="327"/>
      <c r="O9" s="328"/>
      <c r="P9" s="326" t="s">
        <v>116</v>
      </c>
      <c r="Q9" s="327"/>
      <c r="R9" s="327"/>
      <c r="S9" s="327"/>
      <c r="T9" s="328"/>
      <c r="U9" s="329" t="s">
        <v>117</v>
      </c>
      <c r="V9" s="327"/>
      <c r="W9" s="327"/>
      <c r="X9" s="327"/>
      <c r="Y9" s="328"/>
      <c r="Z9" s="329" t="s">
        <v>118</v>
      </c>
      <c r="AA9" s="327"/>
      <c r="AB9" s="327"/>
      <c r="AC9" s="327"/>
      <c r="AD9" s="328"/>
      <c r="AE9" s="329" t="s">
        <v>119</v>
      </c>
      <c r="AF9" s="327"/>
      <c r="AG9" s="327"/>
      <c r="AH9" s="327"/>
      <c r="AI9" s="328"/>
      <c r="AJ9" s="330" t="s">
        <v>120</v>
      </c>
      <c r="AK9" s="327"/>
      <c r="AL9" s="327"/>
      <c r="AM9" s="327"/>
      <c r="AN9" s="328"/>
      <c r="AO9" s="330" t="s">
        <v>121</v>
      </c>
      <c r="AP9" s="327"/>
      <c r="AQ9" s="327"/>
      <c r="AR9" s="327"/>
      <c r="AS9" s="328"/>
      <c r="AT9" s="330" t="s">
        <v>122</v>
      </c>
      <c r="AU9" s="327"/>
      <c r="AV9" s="327"/>
      <c r="AW9" s="327"/>
      <c r="AX9" s="328"/>
      <c r="AY9" s="331" t="s">
        <v>123</v>
      </c>
      <c r="AZ9" s="327"/>
      <c r="BA9" s="327"/>
      <c r="BB9" s="327"/>
      <c r="BC9" s="328"/>
      <c r="BD9" s="331" t="s">
        <v>124</v>
      </c>
      <c r="BE9" s="327"/>
      <c r="BF9" s="327"/>
      <c r="BG9" s="327"/>
      <c r="BH9" s="328"/>
      <c r="BI9" s="331" t="s">
        <v>125</v>
      </c>
      <c r="BJ9" s="327"/>
      <c r="BK9" s="327"/>
      <c r="BL9" s="327"/>
      <c r="BM9" s="328"/>
      <c r="BN9" s="216"/>
    </row>
    <row r="10" ht="17.25" customHeight="1">
      <c r="A10" s="236"/>
      <c r="F10" s="332" t="s">
        <v>6</v>
      </c>
      <c r="G10" s="332" t="s">
        <v>7</v>
      </c>
      <c r="H10" s="332" t="s">
        <v>8</v>
      </c>
      <c r="I10" s="332" t="s">
        <v>9</v>
      </c>
      <c r="J10" s="332" t="s">
        <v>10</v>
      </c>
      <c r="K10" s="332" t="s">
        <v>6</v>
      </c>
      <c r="L10" s="332" t="s">
        <v>7</v>
      </c>
      <c r="M10" s="332" t="s">
        <v>8</v>
      </c>
      <c r="N10" s="332" t="s">
        <v>9</v>
      </c>
      <c r="O10" s="332" t="s">
        <v>10</v>
      </c>
      <c r="P10" s="332" t="s">
        <v>6</v>
      </c>
      <c r="Q10" s="332" t="s">
        <v>7</v>
      </c>
      <c r="R10" s="332" t="s">
        <v>8</v>
      </c>
      <c r="S10" s="332" t="s">
        <v>9</v>
      </c>
      <c r="T10" s="332" t="s">
        <v>10</v>
      </c>
      <c r="U10" s="333" t="s">
        <v>6</v>
      </c>
      <c r="V10" s="333" t="s">
        <v>7</v>
      </c>
      <c r="W10" s="333" t="s">
        <v>8</v>
      </c>
      <c r="X10" s="333" t="s">
        <v>9</v>
      </c>
      <c r="Y10" s="333" t="s">
        <v>10</v>
      </c>
      <c r="Z10" s="333" t="s">
        <v>6</v>
      </c>
      <c r="AA10" s="333" t="s">
        <v>7</v>
      </c>
      <c r="AB10" s="333" t="s">
        <v>8</v>
      </c>
      <c r="AC10" s="333" t="s">
        <v>9</v>
      </c>
      <c r="AD10" s="333" t="s">
        <v>10</v>
      </c>
      <c r="AE10" s="333" t="s">
        <v>6</v>
      </c>
      <c r="AF10" s="333" t="s">
        <v>7</v>
      </c>
      <c r="AG10" s="333" t="s">
        <v>8</v>
      </c>
      <c r="AH10" s="333" t="s">
        <v>9</v>
      </c>
      <c r="AI10" s="333" t="s">
        <v>10</v>
      </c>
      <c r="AJ10" s="334" t="s">
        <v>6</v>
      </c>
      <c r="AK10" s="334" t="s">
        <v>7</v>
      </c>
      <c r="AL10" s="334" t="s">
        <v>8</v>
      </c>
      <c r="AM10" s="334" t="s">
        <v>9</v>
      </c>
      <c r="AN10" s="334" t="s">
        <v>10</v>
      </c>
      <c r="AO10" s="334" t="s">
        <v>6</v>
      </c>
      <c r="AP10" s="334" t="s">
        <v>7</v>
      </c>
      <c r="AQ10" s="334" t="s">
        <v>8</v>
      </c>
      <c r="AR10" s="334" t="s">
        <v>9</v>
      </c>
      <c r="AS10" s="334" t="s">
        <v>10</v>
      </c>
      <c r="AT10" s="334" t="s">
        <v>6</v>
      </c>
      <c r="AU10" s="334" t="s">
        <v>7</v>
      </c>
      <c r="AV10" s="334" t="s">
        <v>8</v>
      </c>
      <c r="AW10" s="334" t="s">
        <v>9</v>
      </c>
      <c r="AX10" s="334" t="s">
        <v>10</v>
      </c>
      <c r="AY10" s="335" t="s">
        <v>6</v>
      </c>
      <c r="AZ10" s="335" t="s">
        <v>7</v>
      </c>
      <c r="BA10" s="335" t="s">
        <v>8</v>
      </c>
      <c r="BB10" s="335" t="s">
        <v>9</v>
      </c>
      <c r="BC10" s="335" t="s">
        <v>10</v>
      </c>
      <c r="BD10" s="335" t="s">
        <v>6</v>
      </c>
      <c r="BE10" s="335" t="s">
        <v>7</v>
      </c>
      <c r="BF10" s="335" t="s">
        <v>8</v>
      </c>
      <c r="BG10" s="335" t="s">
        <v>9</v>
      </c>
      <c r="BH10" s="335" t="s">
        <v>10</v>
      </c>
      <c r="BI10" s="335" t="s">
        <v>6</v>
      </c>
      <c r="BJ10" s="335" t="s">
        <v>7</v>
      </c>
      <c r="BK10" s="335" t="s">
        <v>8</v>
      </c>
      <c r="BL10" s="335" t="s">
        <v>9</v>
      </c>
      <c r="BM10" s="335" t="s">
        <v>10</v>
      </c>
      <c r="BN10" s="236"/>
    </row>
    <row r="11" ht="21.0" customHeight="1">
      <c r="A11" s="208"/>
      <c r="B11" s="336">
        <v>1.0</v>
      </c>
      <c r="C11" s="337"/>
      <c r="D11" s="338"/>
      <c r="E11" s="338"/>
      <c r="F11" s="339"/>
      <c r="G11" s="340"/>
      <c r="H11" s="341"/>
      <c r="I11" s="341"/>
      <c r="J11" s="342"/>
      <c r="K11" s="339"/>
      <c r="L11" s="342"/>
      <c r="M11" s="339"/>
      <c r="N11" s="342"/>
      <c r="O11" s="342"/>
      <c r="P11" s="342"/>
      <c r="Q11" s="342"/>
      <c r="R11" s="342"/>
      <c r="S11" s="342"/>
      <c r="T11" s="342"/>
      <c r="U11" s="342"/>
      <c r="V11" s="342"/>
      <c r="W11" s="342"/>
      <c r="X11" s="342"/>
      <c r="Y11" s="342"/>
      <c r="Z11" s="342"/>
      <c r="AA11" s="342"/>
      <c r="AB11" s="342"/>
      <c r="AC11" s="342"/>
      <c r="AD11" s="342"/>
      <c r="AE11" s="342"/>
      <c r="AF11" s="342"/>
      <c r="AG11" s="342"/>
      <c r="AH11" s="342"/>
      <c r="AI11" s="342"/>
      <c r="AJ11" s="342"/>
      <c r="AK11" s="342"/>
      <c r="AL11" s="342"/>
      <c r="AM11" s="342"/>
      <c r="AN11" s="342"/>
      <c r="AO11" s="342"/>
      <c r="AP11" s="342"/>
      <c r="AQ11" s="342"/>
      <c r="AR11" s="342"/>
      <c r="AS11" s="342"/>
      <c r="AT11" s="342"/>
      <c r="AU11" s="342"/>
      <c r="AV11" s="342"/>
      <c r="AW11" s="342"/>
      <c r="AX11" s="342"/>
      <c r="AY11" s="342"/>
      <c r="AZ11" s="342"/>
      <c r="BA11" s="342"/>
      <c r="BB11" s="342"/>
      <c r="BC11" s="342"/>
      <c r="BD11" s="342"/>
      <c r="BE11" s="342"/>
      <c r="BF11" s="342"/>
      <c r="BG11" s="342"/>
      <c r="BH11" s="342"/>
      <c r="BI11" s="342"/>
      <c r="BJ11" s="342"/>
      <c r="BK11" s="342"/>
      <c r="BL11" s="342"/>
      <c r="BM11" s="342"/>
      <c r="BN11" s="208"/>
    </row>
    <row r="12" ht="17.25" customHeight="1" outlineLevel="1">
      <c r="A12" s="343"/>
      <c r="B12" s="344">
        <v>1.1</v>
      </c>
      <c r="C12" s="345"/>
      <c r="D12" s="346"/>
      <c r="E12" s="346"/>
      <c r="F12" s="347"/>
      <c r="G12" s="348"/>
      <c r="H12" s="349"/>
      <c r="I12" s="349"/>
      <c r="J12" s="350"/>
      <c r="K12" s="351"/>
      <c r="L12" s="351"/>
      <c r="M12" s="351"/>
      <c r="N12" s="351"/>
      <c r="O12" s="351"/>
      <c r="P12" s="350"/>
      <c r="Q12" s="350"/>
      <c r="R12" s="350"/>
      <c r="S12" s="350"/>
      <c r="T12" s="350"/>
      <c r="U12" s="350"/>
      <c r="V12" s="350"/>
      <c r="W12" s="350"/>
      <c r="X12" s="350"/>
      <c r="Y12" s="350"/>
      <c r="Z12" s="352"/>
      <c r="AA12" s="352"/>
      <c r="AB12" s="352"/>
      <c r="AC12" s="352"/>
      <c r="AD12" s="352"/>
      <c r="AE12" s="350"/>
      <c r="AF12" s="350"/>
      <c r="AG12" s="350"/>
      <c r="AH12" s="350"/>
      <c r="AI12" s="350"/>
      <c r="AJ12" s="350"/>
      <c r="AK12" s="350"/>
      <c r="AL12" s="350"/>
      <c r="AM12" s="350"/>
      <c r="AN12" s="350"/>
      <c r="AO12" s="353"/>
      <c r="AP12" s="353"/>
      <c r="AQ12" s="353"/>
      <c r="AR12" s="353"/>
      <c r="AS12" s="353"/>
      <c r="AT12" s="350"/>
      <c r="AU12" s="350"/>
      <c r="AV12" s="350"/>
      <c r="AW12" s="350"/>
      <c r="AX12" s="350"/>
      <c r="AY12" s="350"/>
      <c r="AZ12" s="350"/>
      <c r="BA12" s="350"/>
      <c r="BB12" s="350"/>
      <c r="BC12" s="350"/>
      <c r="BD12" s="354"/>
      <c r="BE12" s="354"/>
      <c r="BF12" s="354"/>
      <c r="BG12" s="354"/>
      <c r="BH12" s="354"/>
      <c r="BI12" s="350"/>
      <c r="BJ12" s="350"/>
      <c r="BK12" s="350"/>
      <c r="BL12" s="350"/>
      <c r="BM12" s="355"/>
      <c r="BN12" s="343"/>
    </row>
    <row r="13" ht="17.25" customHeight="1" outlineLevel="1">
      <c r="A13" s="343"/>
      <c r="B13" s="344">
        <v>1.2</v>
      </c>
      <c r="C13" s="345"/>
      <c r="D13" s="346"/>
      <c r="E13" s="346"/>
      <c r="F13" s="356"/>
      <c r="G13" s="357"/>
      <c r="H13" s="358"/>
      <c r="I13" s="358"/>
      <c r="J13" s="359"/>
      <c r="K13" s="351"/>
      <c r="L13" s="351"/>
      <c r="M13" s="351"/>
      <c r="N13" s="351"/>
      <c r="O13" s="351"/>
      <c r="P13" s="359"/>
      <c r="Q13" s="359"/>
      <c r="R13" s="359"/>
      <c r="S13" s="359"/>
      <c r="T13" s="359"/>
      <c r="U13" s="359"/>
      <c r="V13" s="359"/>
      <c r="W13" s="359"/>
      <c r="X13" s="359"/>
      <c r="Y13" s="359"/>
      <c r="Z13" s="360"/>
      <c r="AA13" s="360"/>
      <c r="AB13" s="360"/>
      <c r="AC13" s="360"/>
      <c r="AD13" s="360"/>
      <c r="AE13" s="359"/>
      <c r="AF13" s="359"/>
      <c r="AG13" s="359"/>
      <c r="AH13" s="359"/>
      <c r="AI13" s="359"/>
      <c r="AJ13" s="359"/>
      <c r="AK13" s="359"/>
      <c r="AL13" s="359"/>
      <c r="AM13" s="359"/>
      <c r="AN13" s="359"/>
      <c r="AO13" s="361"/>
      <c r="AP13" s="361"/>
      <c r="AQ13" s="361"/>
      <c r="AR13" s="361"/>
      <c r="AS13" s="361"/>
      <c r="AT13" s="359"/>
      <c r="AU13" s="359"/>
      <c r="AV13" s="359"/>
      <c r="AW13" s="359"/>
      <c r="AX13" s="359"/>
      <c r="AY13" s="359"/>
      <c r="AZ13" s="359"/>
      <c r="BA13" s="359"/>
      <c r="BB13" s="359"/>
      <c r="BC13" s="359"/>
      <c r="BD13" s="362"/>
      <c r="BE13" s="362"/>
      <c r="BF13" s="362"/>
      <c r="BG13" s="362"/>
      <c r="BH13" s="362"/>
      <c r="BI13" s="359"/>
      <c r="BJ13" s="359"/>
      <c r="BK13" s="359"/>
      <c r="BL13" s="359"/>
      <c r="BM13" s="363"/>
      <c r="BN13" s="343"/>
    </row>
    <row r="14" ht="17.25" customHeight="1" outlineLevel="1">
      <c r="A14" s="343"/>
      <c r="B14" s="344">
        <v>1.3</v>
      </c>
      <c r="C14" s="345"/>
      <c r="D14" s="346"/>
      <c r="E14" s="346"/>
      <c r="F14" s="356"/>
      <c r="G14" s="357"/>
      <c r="H14" s="358"/>
      <c r="I14" s="358"/>
      <c r="J14" s="359"/>
      <c r="K14" s="351"/>
      <c r="L14" s="351"/>
      <c r="M14" s="351"/>
      <c r="N14" s="351"/>
      <c r="O14" s="351"/>
      <c r="P14" s="359"/>
      <c r="Q14" s="359"/>
      <c r="R14" s="359"/>
      <c r="S14" s="359"/>
      <c r="T14" s="359"/>
      <c r="U14" s="359"/>
      <c r="V14" s="359"/>
      <c r="W14" s="359"/>
      <c r="X14" s="359"/>
      <c r="Y14" s="359"/>
      <c r="Z14" s="360"/>
      <c r="AA14" s="360"/>
      <c r="AB14" s="360"/>
      <c r="AC14" s="360"/>
      <c r="AD14" s="360"/>
      <c r="AE14" s="359"/>
      <c r="AF14" s="359"/>
      <c r="AG14" s="359"/>
      <c r="AH14" s="359"/>
      <c r="AI14" s="359"/>
      <c r="AJ14" s="359"/>
      <c r="AK14" s="359"/>
      <c r="AL14" s="359"/>
      <c r="AM14" s="359"/>
      <c r="AN14" s="359"/>
      <c r="AO14" s="361"/>
      <c r="AP14" s="361"/>
      <c r="AQ14" s="361"/>
      <c r="AR14" s="361"/>
      <c r="AS14" s="361"/>
      <c r="AT14" s="359"/>
      <c r="AU14" s="359"/>
      <c r="AV14" s="359"/>
      <c r="AW14" s="359"/>
      <c r="AX14" s="359"/>
      <c r="AY14" s="359"/>
      <c r="AZ14" s="359"/>
      <c r="BA14" s="359"/>
      <c r="BB14" s="359"/>
      <c r="BC14" s="359"/>
      <c r="BD14" s="362"/>
      <c r="BE14" s="362"/>
      <c r="BF14" s="362"/>
      <c r="BG14" s="362"/>
      <c r="BH14" s="362"/>
      <c r="BI14" s="359"/>
      <c r="BJ14" s="359"/>
      <c r="BK14" s="359"/>
      <c r="BL14" s="359"/>
      <c r="BM14" s="363"/>
      <c r="BN14" s="343"/>
    </row>
    <row r="15" ht="17.25" customHeight="1" outlineLevel="1">
      <c r="A15" s="343"/>
      <c r="B15" s="344">
        <v>1.4</v>
      </c>
      <c r="C15" s="345"/>
      <c r="D15" s="346"/>
      <c r="E15" s="346"/>
      <c r="F15" s="356"/>
      <c r="G15" s="357"/>
      <c r="H15" s="358"/>
      <c r="I15" s="358"/>
      <c r="J15" s="359"/>
      <c r="K15" s="351"/>
      <c r="L15" s="351"/>
      <c r="M15" s="351"/>
      <c r="N15" s="351"/>
      <c r="O15" s="351"/>
      <c r="P15" s="359"/>
      <c r="Q15" s="359"/>
      <c r="R15" s="359"/>
      <c r="S15" s="359"/>
      <c r="T15" s="359"/>
      <c r="U15" s="359"/>
      <c r="V15" s="359"/>
      <c r="W15" s="359"/>
      <c r="X15" s="359"/>
      <c r="Y15" s="359"/>
      <c r="Z15" s="360"/>
      <c r="AA15" s="360"/>
      <c r="AB15" s="360"/>
      <c r="AC15" s="360"/>
      <c r="AD15" s="360"/>
      <c r="AE15" s="359"/>
      <c r="AF15" s="359"/>
      <c r="AG15" s="359"/>
      <c r="AH15" s="359"/>
      <c r="AI15" s="359"/>
      <c r="AJ15" s="359"/>
      <c r="AK15" s="359"/>
      <c r="AL15" s="359"/>
      <c r="AM15" s="359"/>
      <c r="AN15" s="359"/>
      <c r="AO15" s="361"/>
      <c r="AP15" s="361"/>
      <c r="AQ15" s="361"/>
      <c r="AR15" s="361"/>
      <c r="AS15" s="361"/>
      <c r="AT15" s="359"/>
      <c r="AU15" s="359"/>
      <c r="AV15" s="359"/>
      <c r="AW15" s="359"/>
      <c r="AX15" s="359"/>
      <c r="AY15" s="359"/>
      <c r="AZ15" s="359"/>
      <c r="BA15" s="359"/>
      <c r="BB15" s="359"/>
      <c r="BC15" s="359"/>
      <c r="BD15" s="362"/>
      <c r="BE15" s="362"/>
      <c r="BF15" s="362"/>
      <c r="BG15" s="362"/>
      <c r="BH15" s="362"/>
      <c r="BI15" s="359"/>
      <c r="BJ15" s="359"/>
      <c r="BK15" s="359"/>
      <c r="BL15" s="359"/>
      <c r="BM15" s="363"/>
      <c r="BN15" s="343"/>
    </row>
    <row r="16" ht="17.25" customHeight="1" outlineLevel="1">
      <c r="A16" s="343"/>
      <c r="B16" s="344">
        <v>1.5</v>
      </c>
      <c r="C16" s="345"/>
      <c r="D16" s="346"/>
      <c r="E16" s="346"/>
      <c r="F16" s="356"/>
      <c r="G16" s="357"/>
      <c r="H16" s="359"/>
      <c r="I16" s="359"/>
      <c r="J16" s="359"/>
      <c r="K16" s="351"/>
      <c r="L16" s="351"/>
      <c r="M16" s="351"/>
      <c r="N16" s="351"/>
      <c r="O16" s="351"/>
      <c r="P16" s="359"/>
      <c r="Q16" s="359"/>
      <c r="R16" s="359"/>
      <c r="S16" s="359"/>
      <c r="T16" s="359"/>
      <c r="U16" s="359"/>
      <c r="V16" s="359"/>
      <c r="W16" s="359"/>
      <c r="X16" s="359"/>
      <c r="Y16" s="359"/>
      <c r="Z16" s="360"/>
      <c r="AA16" s="360"/>
      <c r="AB16" s="360"/>
      <c r="AC16" s="360"/>
      <c r="AD16" s="360"/>
      <c r="AE16" s="359"/>
      <c r="AF16" s="359"/>
      <c r="AG16" s="359"/>
      <c r="AH16" s="359"/>
      <c r="AI16" s="359"/>
      <c r="AJ16" s="359"/>
      <c r="AK16" s="359"/>
      <c r="AL16" s="359"/>
      <c r="AM16" s="359"/>
      <c r="AN16" s="359"/>
      <c r="AO16" s="361"/>
      <c r="AP16" s="361"/>
      <c r="AQ16" s="361"/>
      <c r="AR16" s="361"/>
      <c r="AS16" s="361"/>
      <c r="AT16" s="359"/>
      <c r="AU16" s="359"/>
      <c r="AV16" s="359"/>
      <c r="AW16" s="359"/>
      <c r="AX16" s="359"/>
      <c r="AY16" s="359"/>
      <c r="AZ16" s="359"/>
      <c r="BA16" s="359"/>
      <c r="BB16" s="359"/>
      <c r="BC16" s="359"/>
      <c r="BD16" s="362"/>
      <c r="BE16" s="362"/>
      <c r="BF16" s="362"/>
      <c r="BG16" s="362"/>
      <c r="BH16" s="362"/>
      <c r="BI16" s="359"/>
      <c r="BJ16" s="359"/>
      <c r="BK16" s="359"/>
      <c r="BL16" s="359"/>
      <c r="BM16" s="363"/>
      <c r="BN16" s="343"/>
    </row>
    <row r="17" ht="17.25" customHeight="1" outlineLevel="1">
      <c r="A17" s="343"/>
      <c r="B17" s="364">
        <v>1.6</v>
      </c>
      <c r="C17" s="365"/>
      <c r="D17" s="366"/>
      <c r="E17" s="366"/>
      <c r="F17" s="367"/>
      <c r="G17" s="368"/>
      <c r="H17" s="369"/>
      <c r="I17" s="369"/>
      <c r="J17" s="369"/>
      <c r="K17" s="351"/>
      <c r="L17" s="351"/>
      <c r="M17" s="351"/>
      <c r="N17" s="351"/>
      <c r="O17" s="351"/>
      <c r="P17" s="369"/>
      <c r="Q17" s="369"/>
      <c r="R17" s="369"/>
      <c r="S17" s="369"/>
      <c r="T17" s="369"/>
      <c r="U17" s="369"/>
      <c r="V17" s="369"/>
      <c r="W17" s="369"/>
      <c r="X17" s="369"/>
      <c r="Y17" s="369"/>
      <c r="Z17" s="370"/>
      <c r="AA17" s="370"/>
      <c r="AB17" s="370"/>
      <c r="AC17" s="370"/>
      <c r="AD17" s="370"/>
      <c r="AE17" s="369"/>
      <c r="AF17" s="369"/>
      <c r="AG17" s="369"/>
      <c r="AH17" s="369"/>
      <c r="AI17" s="369"/>
      <c r="AJ17" s="369"/>
      <c r="AK17" s="369"/>
      <c r="AL17" s="369"/>
      <c r="AM17" s="369"/>
      <c r="AN17" s="369"/>
      <c r="AO17" s="371"/>
      <c r="AP17" s="371"/>
      <c r="AQ17" s="371"/>
      <c r="AR17" s="371"/>
      <c r="AS17" s="371"/>
      <c r="AT17" s="369"/>
      <c r="AU17" s="369"/>
      <c r="AV17" s="369"/>
      <c r="AW17" s="369"/>
      <c r="AX17" s="369"/>
      <c r="AY17" s="369"/>
      <c r="AZ17" s="369"/>
      <c r="BA17" s="369"/>
      <c r="BB17" s="369"/>
      <c r="BC17" s="369"/>
      <c r="BD17" s="372"/>
      <c r="BE17" s="372"/>
      <c r="BF17" s="372"/>
      <c r="BG17" s="372"/>
      <c r="BH17" s="372"/>
      <c r="BI17" s="369"/>
      <c r="BJ17" s="369"/>
      <c r="BK17" s="369"/>
      <c r="BL17" s="369"/>
      <c r="BM17" s="373"/>
      <c r="BN17" s="343"/>
    </row>
    <row r="18" ht="21.0" customHeight="1">
      <c r="A18" s="208"/>
      <c r="B18" s="336">
        <v>2.0</v>
      </c>
      <c r="C18" s="337"/>
      <c r="D18" s="338"/>
      <c r="E18" s="338"/>
      <c r="F18" s="339"/>
      <c r="G18" s="340"/>
      <c r="H18" s="341"/>
      <c r="I18" s="341"/>
      <c r="J18" s="342"/>
      <c r="K18" s="339"/>
      <c r="L18" s="342"/>
      <c r="M18" s="339"/>
      <c r="N18" s="342"/>
      <c r="O18" s="342"/>
      <c r="P18" s="342"/>
      <c r="Q18" s="342"/>
      <c r="R18" s="342"/>
      <c r="S18" s="342"/>
      <c r="T18" s="342"/>
      <c r="U18" s="342"/>
      <c r="V18" s="342"/>
      <c r="W18" s="342"/>
      <c r="X18" s="342"/>
      <c r="Y18" s="342"/>
      <c r="Z18" s="342"/>
      <c r="AA18" s="342"/>
      <c r="AB18" s="342"/>
      <c r="AC18" s="342"/>
      <c r="AD18" s="342"/>
      <c r="AE18" s="342"/>
      <c r="AF18" s="342"/>
      <c r="AG18" s="342"/>
      <c r="AH18" s="342"/>
      <c r="AI18" s="342"/>
      <c r="AJ18" s="342"/>
      <c r="AK18" s="342"/>
      <c r="AL18" s="342"/>
      <c r="AM18" s="342"/>
      <c r="AN18" s="342"/>
      <c r="AO18" s="342"/>
      <c r="AP18" s="342"/>
      <c r="AQ18" s="342"/>
      <c r="AR18" s="342"/>
      <c r="AS18" s="342"/>
      <c r="AT18" s="342"/>
      <c r="AU18" s="342"/>
      <c r="AV18" s="342"/>
      <c r="AW18" s="342"/>
      <c r="AX18" s="342"/>
      <c r="AY18" s="342"/>
      <c r="AZ18" s="342"/>
      <c r="BA18" s="342"/>
      <c r="BB18" s="342"/>
      <c r="BC18" s="342"/>
      <c r="BD18" s="342"/>
      <c r="BE18" s="342"/>
      <c r="BF18" s="342"/>
      <c r="BG18" s="342"/>
      <c r="BH18" s="342"/>
      <c r="BI18" s="342"/>
      <c r="BJ18" s="342"/>
      <c r="BK18" s="342"/>
      <c r="BL18" s="342"/>
      <c r="BM18" s="342"/>
      <c r="BN18" s="208"/>
    </row>
    <row r="19" ht="17.25" customHeight="1" outlineLevel="1">
      <c r="A19" s="343"/>
      <c r="B19" s="344">
        <v>2.1</v>
      </c>
      <c r="C19" s="345"/>
      <c r="D19" s="346"/>
      <c r="E19" s="346"/>
      <c r="F19" s="347"/>
      <c r="G19" s="348"/>
      <c r="H19" s="349"/>
      <c r="I19" s="349"/>
      <c r="J19" s="349"/>
      <c r="K19" s="351"/>
      <c r="L19" s="351"/>
      <c r="M19" s="351"/>
      <c r="N19" s="351"/>
      <c r="O19" s="351"/>
      <c r="P19" s="350"/>
      <c r="Q19" s="350"/>
      <c r="R19" s="350"/>
      <c r="S19" s="350"/>
      <c r="T19" s="350"/>
      <c r="U19" s="350"/>
      <c r="V19" s="350"/>
      <c r="W19" s="350"/>
      <c r="X19" s="350"/>
      <c r="Y19" s="350"/>
      <c r="Z19" s="352"/>
      <c r="AA19" s="352"/>
      <c r="AB19" s="352"/>
      <c r="AC19" s="352"/>
      <c r="AD19" s="352"/>
      <c r="AE19" s="350"/>
      <c r="AF19" s="350"/>
      <c r="AG19" s="350"/>
      <c r="AH19" s="350"/>
      <c r="AI19" s="350"/>
      <c r="AJ19" s="350"/>
      <c r="AK19" s="350"/>
      <c r="AL19" s="350"/>
      <c r="AM19" s="350"/>
      <c r="AN19" s="350"/>
      <c r="AO19" s="353"/>
      <c r="AP19" s="353"/>
      <c r="AQ19" s="353"/>
      <c r="AR19" s="353"/>
      <c r="AS19" s="353"/>
      <c r="AT19" s="350"/>
      <c r="AU19" s="350"/>
      <c r="AV19" s="350"/>
      <c r="AW19" s="350"/>
      <c r="AX19" s="350"/>
      <c r="AY19" s="350"/>
      <c r="AZ19" s="350"/>
      <c r="BA19" s="350"/>
      <c r="BB19" s="350"/>
      <c r="BC19" s="350"/>
      <c r="BD19" s="354"/>
      <c r="BE19" s="354"/>
      <c r="BF19" s="354"/>
      <c r="BG19" s="354"/>
      <c r="BH19" s="354"/>
      <c r="BI19" s="350"/>
      <c r="BJ19" s="350"/>
      <c r="BK19" s="350"/>
      <c r="BL19" s="350"/>
      <c r="BM19" s="355"/>
      <c r="BN19" s="343"/>
    </row>
    <row r="20" ht="17.25" customHeight="1" outlineLevel="1">
      <c r="A20" s="343"/>
      <c r="B20" s="344">
        <v>2.2</v>
      </c>
      <c r="C20" s="345"/>
      <c r="D20" s="346"/>
      <c r="E20" s="346"/>
      <c r="F20" s="356"/>
      <c r="G20" s="357"/>
      <c r="H20" s="358"/>
      <c r="I20" s="358"/>
      <c r="J20" s="359"/>
      <c r="K20" s="374"/>
      <c r="L20" s="375"/>
      <c r="M20" s="375"/>
      <c r="N20" s="375"/>
      <c r="O20" s="375"/>
      <c r="P20" s="359"/>
      <c r="Q20" s="359"/>
      <c r="R20" s="359"/>
      <c r="S20" s="359"/>
      <c r="T20" s="359"/>
      <c r="U20" s="359"/>
      <c r="V20" s="359"/>
      <c r="W20" s="359"/>
      <c r="X20" s="359"/>
      <c r="Y20" s="350"/>
      <c r="Z20" s="360"/>
      <c r="AA20" s="360"/>
      <c r="AB20" s="360"/>
      <c r="AC20" s="360"/>
      <c r="AD20" s="360"/>
      <c r="AE20" s="359"/>
      <c r="AF20" s="359"/>
      <c r="AG20" s="359"/>
      <c r="AH20" s="359"/>
      <c r="AI20" s="359"/>
      <c r="AJ20" s="359"/>
      <c r="AK20" s="359"/>
      <c r="AL20" s="359"/>
      <c r="AM20" s="359"/>
      <c r="AN20" s="359"/>
      <c r="AO20" s="361"/>
      <c r="AP20" s="361"/>
      <c r="AQ20" s="361"/>
      <c r="AR20" s="361"/>
      <c r="AS20" s="361"/>
      <c r="AT20" s="359"/>
      <c r="AU20" s="359"/>
      <c r="AV20" s="359"/>
      <c r="AW20" s="359"/>
      <c r="AX20" s="359"/>
      <c r="AY20" s="359"/>
      <c r="AZ20" s="359"/>
      <c r="BA20" s="359"/>
      <c r="BB20" s="359"/>
      <c r="BC20" s="359"/>
      <c r="BD20" s="362"/>
      <c r="BE20" s="362"/>
      <c r="BF20" s="362"/>
      <c r="BG20" s="362"/>
      <c r="BH20" s="362"/>
      <c r="BI20" s="359"/>
      <c r="BJ20" s="359"/>
      <c r="BK20" s="359"/>
      <c r="BL20" s="359"/>
      <c r="BM20" s="363"/>
      <c r="BN20" s="343"/>
    </row>
    <row r="21" ht="17.25" customHeight="1" outlineLevel="1">
      <c r="A21" s="343"/>
      <c r="B21" s="344">
        <v>2.3</v>
      </c>
      <c r="C21" s="345"/>
      <c r="D21" s="346"/>
      <c r="E21" s="346"/>
      <c r="F21" s="356"/>
      <c r="G21" s="357"/>
      <c r="H21" s="358"/>
      <c r="I21" s="358"/>
      <c r="J21" s="359"/>
      <c r="K21" s="375"/>
      <c r="L21" s="375"/>
      <c r="M21" s="375"/>
      <c r="N21" s="375"/>
      <c r="O21" s="375"/>
      <c r="P21" s="359"/>
      <c r="Q21" s="359"/>
      <c r="R21" s="359"/>
      <c r="S21" s="359"/>
      <c r="T21" s="359"/>
      <c r="U21" s="359"/>
      <c r="V21" s="359"/>
      <c r="W21" s="359"/>
      <c r="X21" s="359"/>
      <c r="Y21" s="359"/>
      <c r="Z21" s="360"/>
      <c r="AA21" s="360"/>
      <c r="AB21" s="360"/>
      <c r="AC21" s="360"/>
      <c r="AD21" s="360"/>
      <c r="AE21" s="359"/>
      <c r="AF21" s="359"/>
      <c r="AG21" s="359"/>
      <c r="AH21" s="359"/>
      <c r="AI21" s="359"/>
      <c r="AJ21" s="359"/>
      <c r="AK21" s="359"/>
      <c r="AL21" s="359"/>
      <c r="AM21" s="359"/>
      <c r="AN21" s="359"/>
      <c r="AO21" s="361"/>
      <c r="AP21" s="361"/>
      <c r="AQ21" s="361"/>
      <c r="AR21" s="361"/>
      <c r="AS21" s="361"/>
      <c r="AT21" s="359"/>
      <c r="AU21" s="359"/>
      <c r="AV21" s="359"/>
      <c r="AW21" s="359"/>
      <c r="AX21" s="359"/>
      <c r="AY21" s="359"/>
      <c r="AZ21" s="359"/>
      <c r="BA21" s="359"/>
      <c r="BB21" s="359"/>
      <c r="BC21" s="359"/>
      <c r="BD21" s="362"/>
      <c r="BE21" s="362"/>
      <c r="BF21" s="362"/>
      <c r="BG21" s="362"/>
      <c r="BH21" s="362"/>
      <c r="BI21" s="359"/>
      <c r="BJ21" s="359"/>
      <c r="BK21" s="359"/>
      <c r="BL21" s="359"/>
      <c r="BM21" s="363"/>
      <c r="BN21" s="343"/>
    </row>
    <row r="22" ht="17.25" customHeight="1" outlineLevel="1">
      <c r="A22" s="343"/>
      <c r="B22" s="344">
        <v>2.4</v>
      </c>
      <c r="C22" s="345"/>
      <c r="D22" s="346"/>
      <c r="E22" s="346"/>
      <c r="F22" s="356"/>
      <c r="G22" s="357"/>
      <c r="H22" s="358"/>
      <c r="I22" s="358"/>
      <c r="J22" s="359"/>
      <c r="K22" s="375"/>
      <c r="L22" s="375"/>
      <c r="M22" s="375"/>
      <c r="N22" s="375"/>
      <c r="O22" s="375"/>
      <c r="P22" s="359"/>
      <c r="Q22" s="359"/>
      <c r="R22" s="359"/>
      <c r="S22" s="359"/>
      <c r="T22" s="359"/>
      <c r="U22" s="359"/>
      <c r="V22" s="359"/>
      <c r="W22" s="359"/>
      <c r="X22" s="359"/>
      <c r="Y22" s="359"/>
      <c r="Z22" s="360"/>
      <c r="AA22" s="360"/>
      <c r="AB22" s="360"/>
      <c r="AC22" s="360"/>
      <c r="AD22" s="360"/>
      <c r="AE22" s="359"/>
      <c r="AF22" s="359"/>
      <c r="AG22" s="359"/>
      <c r="AH22" s="359"/>
      <c r="AI22" s="359"/>
      <c r="AJ22" s="359"/>
      <c r="AK22" s="359"/>
      <c r="AL22" s="359"/>
      <c r="AM22" s="359"/>
      <c r="AN22" s="359"/>
      <c r="AO22" s="361"/>
      <c r="AP22" s="361"/>
      <c r="AQ22" s="361"/>
      <c r="AR22" s="361"/>
      <c r="AS22" s="361"/>
      <c r="AT22" s="359"/>
      <c r="AU22" s="359"/>
      <c r="AV22" s="359"/>
      <c r="AW22" s="359"/>
      <c r="AX22" s="359"/>
      <c r="AY22" s="359"/>
      <c r="AZ22" s="359"/>
      <c r="BA22" s="359"/>
      <c r="BB22" s="359"/>
      <c r="BC22" s="359"/>
      <c r="BD22" s="362"/>
      <c r="BE22" s="362"/>
      <c r="BF22" s="362"/>
      <c r="BG22" s="362"/>
      <c r="BH22" s="362"/>
      <c r="BI22" s="359"/>
      <c r="BJ22" s="359"/>
      <c r="BK22" s="359"/>
      <c r="BL22" s="359"/>
      <c r="BM22" s="363"/>
      <c r="BN22" s="343"/>
    </row>
    <row r="23" ht="17.25" customHeight="1" outlineLevel="1">
      <c r="A23" s="343"/>
      <c r="B23" s="344">
        <v>2.5</v>
      </c>
      <c r="C23" s="345"/>
      <c r="D23" s="346"/>
      <c r="E23" s="346"/>
      <c r="F23" s="356"/>
      <c r="G23" s="357"/>
      <c r="H23" s="358"/>
      <c r="I23" s="358"/>
      <c r="J23" s="359"/>
      <c r="K23" s="375"/>
      <c r="L23" s="375"/>
      <c r="M23" s="375"/>
      <c r="N23" s="375"/>
      <c r="O23" s="375"/>
      <c r="P23" s="359"/>
      <c r="Q23" s="359"/>
      <c r="R23" s="359"/>
      <c r="S23" s="359"/>
      <c r="T23" s="359"/>
      <c r="U23" s="359"/>
      <c r="V23" s="359"/>
      <c r="W23" s="359"/>
      <c r="X23" s="359"/>
      <c r="Y23" s="359"/>
      <c r="Z23" s="360"/>
      <c r="AA23" s="360"/>
      <c r="AB23" s="360"/>
      <c r="AC23" s="360"/>
      <c r="AD23" s="360"/>
      <c r="AE23" s="359"/>
      <c r="AF23" s="359"/>
      <c r="AG23" s="359"/>
      <c r="AH23" s="359"/>
      <c r="AI23" s="359"/>
      <c r="AJ23" s="359"/>
      <c r="AK23" s="359"/>
      <c r="AL23" s="359"/>
      <c r="AM23" s="359"/>
      <c r="AN23" s="359"/>
      <c r="AO23" s="361"/>
      <c r="AP23" s="361"/>
      <c r="AQ23" s="361"/>
      <c r="AR23" s="361"/>
      <c r="AS23" s="361"/>
      <c r="AT23" s="359"/>
      <c r="AU23" s="359"/>
      <c r="AV23" s="359"/>
      <c r="AW23" s="359"/>
      <c r="AX23" s="359"/>
      <c r="AY23" s="359"/>
      <c r="AZ23" s="359"/>
      <c r="BA23" s="359"/>
      <c r="BB23" s="359"/>
      <c r="BC23" s="359"/>
      <c r="BD23" s="362"/>
      <c r="BE23" s="362"/>
      <c r="BF23" s="362"/>
      <c r="BG23" s="362"/>
      <c r="BH23" s="362"/>
      <c r="BI23" s="359"/>
      <c r="BJ23" s="359"/>
      <c r="BK23" s="359"/>
      <c r="BL23" s="359"/>
      <c r="BM23" s="363"/>
      <c r="BN23" s="343"/>
    </row>
    <row r="24" ht="17.25" customHeight="1" outlineLevel="1">
      <c r="A24" s="343"/>
      <c r="B24" s="344">
        <v>2.6</v>
      </c>
      <c r="C24" s="345"/>
      <c r="D24" s="346"/>
      <c r="E24" s="346"/>
      <c r="F24" s="356"/>
      <c r="G24" s="357"/>
      <c r="H24" s="358"/>
      <c r="I24" s="358"/>
      <c r="J24" s="359"/>
      <c r="K24" s="375"/>
      <c r="L24" s="375"/>
      <c r="M24" s="375"/>
      <c r="N24" s="375"/>
      <c r="O24" s="375"/>
      <c r="P24" s="359"/>
      <c r="Q24" s="359"/>
      <c r="R24" s="359"/>
      <c r="S24" s="359"/>
      <c r="T24" s="359"/>
      <c r="U24" s="359"/>
      <c r="V24" s="359"/>
      <c r="W24" s="359"/>
      <c r="X24" s="359"/>
      <c r="Y24" s="359"/>
      <c r="Z24" s="360"/>
      <c r="AA24" s="360"/>
      <c r="AB24" s="360"/>
      <c r="AC24" s="360"/>
      <c r="AD24" s="360"/>
      <c r="AE24" s="359"/>
      <c r="AF24" s="359"/>
      <c r="AG24" s="359"/>
      <c r="AH24" s="359"/>
      <c r="AI24" s="359"/>
      <c r="AJ24" s="359"/>
      <c r="AK24" s="359"/>
      <c r="AL24" s="359"/>
      <c r="AM24" s="359"/>
      <c r="AN24" s="359"/>
      <c r="AO24" s="361"/>
      <c r="AP24" s="361"/>
      <c r="AQ24" s="361"/>
      <c r="AR24" s="361"/>
      <c r="AS24" s="361"/>
      <c r="AT24" s="359"/>
      <c r="AU24" s="359"/>
      <c r="AV24" s="359"/>
      <c r="AW24" s="359"/>
      <c r="AX24" s="359"/>
      <c r="AY24" s="359"/>
      <c r="AZ24" s="359"/>
      <c r="BA24" s="359"/>
      <c r="BB24" s="359"/>
      <c r="BC24" s="359"/>
      <c r="BD24" s="362"/>
      <c r="BE24" s="362"/>
      <c r="BF24" s="362"/>
      <c r="BG24" s="362"/>
      <c r="BH24" s="362"/>
      <c r="BI24" s="359"/>
      <c r="BJ24" s="359"/>
      <c r="BK24" s="359"/>
      <c r="BL24" s="359"/>
      <c r="BM24" s="363"/>
      <c r="BN24" s="343"/>
    </row>
    <row r="25" ht="21.0" customHeight="1">
      <c r="A25" s="208"/>
      <c r="B25" s="336">
        <v>3.0</v>
      </c>
      <c r="C25" s="337"/>
      <c r="D25" s="338"/>
      <c r="E25" s="338"/>
      <c r="F25" s="339"/>
      <c r="G25" s="340"/>
      <c r="H25" s="341"/>
      <c r="I25" s="341"/>
      <c r="J25" s="342"/>
      <c r="K25" s="339"/>
      <c r="L25" s="342"/>
      <c r="M25" s="339"/>
      <c r="N25" s="342"/>
      <c r="O25" s="342"/>
      <c r="P25" s="342"/>
      <c r="Q25" s="342"/>
      <c r="R25" s="342"/>
      <c r="S25" s="342"/>
      <c r="T25" s="342"/>
      <c r="U25" s="342"/>
      <c r="V25" s="342"/>
      <c r="W25" s="342"/>
      <c r="X25" s="342"/>
      <c r="Y25" s="342"/>
      <c r="Z25" s="342"/>
      <c r="AA25" s="342"/>
      <c r="AB25" s="342"/>
      <c r="AC25" s="342"/>
      <c r="AD25" s="342"/>
      <c r="AE25" s="342"/>
      <c r="AF25" s="342"/>
      <c r="AG25" s="342"/>
      <c r="AH25" s="342"/>
      <c r="AI25" s="342"/>
      <c r="AJ25" s="342"/>
      <c r="AK25" s="342"/>
      <c r="AL25" s="342"/>
      <c r="AM25" s="342"/>
      <c r="AN25" s="342"/>
      <c r="AO25" s="342"/>
      <c r="AP25" s="342"/>
      <c r="AQ25" s="342"/>
      <c r="AR25" s="342"/>
      <c r="AS25" s="342"/>
      <c r="AT25" s="342"/>
      <c r="AU25" s="342"/>
      <c r="AV25" s="342"/>
      <c r="AW25" s="342"/>
      <c r="AX25" s="342"/>
      <c r="AY25" s="342"/>
      <c r="AZ25" s="342"/>
      <c r="BA25" s="342"/>
      <c r="BB25" s="342"/>
      <c r="BC25" s="342"/>
      <c r="BD25" s="342"/>
      <c r="BE25" s="342"/>
      <c r="BF25" s="342"/>
      <c r="BG25" s="342"/>
      <c r="BH25" s="342"/>
      <c r="BI25" s="342"/>
      <c r="BJ25" s="342"/>
      <c r="BK25" s="342"/>
      <c r="BL25" s="342"/>
      <c r="BM25" s="342"/>
      <c r="BN25" s="208"/>
    </row>
    <row r="26" ht="17.25" customHeight="1" outlineLevel="1">
      <c r="A26" s="343"/>
      <c r="B26" s="344">
        <v>3.1</v>
      </c>
      <c r="C26" s="345"/>
      <c r="D26" s="346"/>
      <c r="E26" s="346"/>
      <c r="F26" s="347"/>
      <c r="G26" s="348"/>
      <c r="H26" s="349"/>
      <c r="I26" s="349"/>
      <c r="J26" s="349"/>
      <c r="K26" s="375"/>
      <c r="L26" s="375"/>
      <c r="M26" s="375"/>
      <c r="N26" s="375"/>
      <c r="O26" s="375"/>
      <c r="P26" s="350"/>
      <c r="Q26" s="350"/>
      <c r="R26" s="350"/>
      <c r="S26" s="350"/>
      <c r="T26" s="350"/>
      <c r="U26" s="350"/>
      <c r="V26" s="350"/>
      <c r="W26" s="350"/>
      <c r="X26" s="350"/>
      <c r="Y26" s="350"/>
      <c r="Z26" s="352"/>
      <c r="AA26" s="352"/>
      <c r="AB26" s="352"/>
      <c r="AC26" s="352"/>
      <c r="AD26" s="352"/>
      <c r="AE26" s="350"/>
      <c r="AF26" s="350"/>
      <c r="AG26" s="350"/>
      <c r="AH26" s="350"/>
      <c r="AI26" s="350"/>
      <c r="AJ26" s="350"/>
      <c r="AK26" s="350"/>
      <c r="AL26" s="350"/>
      <c r="AM26" s="350"/>
      <c r="AN26" s="350"/>
      <c r="AO26" s="353"/>
      <c r="AP26" s="353"/>
      <c r="AQ26" s="353"/>
      <c r="AR26" s="353"/>
      <c r="AS26" s="353"/>
      <c r="AT26" s="350"/>
      <c r="AU26" s="350"/>
      <c r="AV26" s="350"/>
      <c r="AW26" s="350"/>
      <c r="AX26" s="350"/>
      <c r="AY26" s="350"/>
      <c r="AZ26" s="350"/>
      <c r="BA26" s="350"/>
      <c r="BB26" s="350"/>
      <c r="BC26" s="350"/>
      <c r="BD26" s="354"/>
      <c r="BE26" s="354"/>
      <c r="BF26" s="354"/>
      <c r="BG26" s="354"/>
      <c r="BH26" s="354"/>
      <c r="BI26" s="350"/>
      <c r="BJ26" s="350"/>
      <c r="BK26" s="350"/>
      <c r="BL26" s="350"/>
      <c r="BM26" s="355"/>
      <c r="BN26" s="343"/>
    </row>
    <row r="27" ht="17.25" customHeight="1" outlineLevel="1">
      <c r="A27" s="343"/>
      <c r="B27" s="344">
        <v>3.2</v>
      </c>
      <c r="C27" s="345"/>
      <c r="D27" s="346"/>
      <c r="E27" s="346"/>
      <c r="F27" s="356"/>
      <c r="G27" s="357"/>
      <c r="H27" s="358"/>
      <c r="I27" s="358"/>
      <c r="J27" s="359"/>
      <c r="K27" s="375"/>
      <c r="L27" s="375"/>
      <c r="M27" s="375"/>
      <c r="N27" s="375"/>
      <c r="O27" s="375"/>
      <c r="P27" s="359"/>
      <c r="Q27" s="359"/>
      <c r="R27" s="359"/>
      <c r="S27" s="359"/>
      <c r="T27" s="359"/>
      <c r="U27" s="359"/>
      <c r="V27" s="359"/>
      <c r="W27" s="359"/>
      <c r="X27" s="359"/>
      <c r="Y27" s="359"/>
      <c r="Z27" s="360"/>
      <c r="AA27" s="360"/>
      <c r="AB27" s="360"/>
      <c r="AC27" s="360"/>
      <c r="AD27" s="360"/>
      <c r="AE27" s="359"/>
      <c r="AF27" s="359"/>
      <c r="AG27" s="359"/>
      <c r="AH27" s="359"/>
      <c r="AI27" s="359"/>
      <c r="AJ27" s="359"/>
      <c r="AK27" s="359"/>
      <c r="AL27" s="359"/>
      <c r="AM27" s="359"/>
      <c r="AN27" s="359"/>
      <c r="AO27" s="361"/>
      <c r="AP27" s="361"/>
      <c r="AQ27" s="361"/>
      <c r="AR27" s="361"/>
      <c r="AS27" s="361"/>
      <c r="AT27" s="359"/>
      <c r="AU27" s="359"/>
      <c r="AV27" s="359"/>
      <c r="AW27" s="359"/>
      <c r="AX27" s="359"/>
      <c r="AY27" s="359"/>
      <c r="AZ27" s="359"/>
      <c r="BA27" s="359"/>
      <c r="BB27" s="359"/>
      <c r="BC27" s="359"/>
      <c r="BD27" s="362"/>
      <c r="BE27" s="362"/>
      <c r="BF27" s="362"/>
      <c r="BG27" s="362"/>
      <c r="BH27" s="362"/>
      <c r="BI27" s="359"/>
      <c r="BJ27" s="359"/>
      <c r="BK27" s="359"/>
      <c r="BL27" s="359"/>
      <c r="BM27" s="363"/>
      <c r="BN27" s="343"/>
    </row>
    <row r="28" ht="17.25" customHeight="1" outlineLevel="1">
      <c r="A28" s="343"/>
      <c r="B28" s="344">
        <v>3.3</v>
      </c>
      <c r="C28" s="345"/>
      <c r="D28" s="346"/>
      <c r="E28" s="346"/>
      <c r="F28" s="356"/>
      <c r="G28" s="357"/>
      <c r="H28" s="358"/>
      <c r="I28" s="358"/>
      <c r="J28" s="359"/>
      <c r="K28" s="375"/>
      <c r="L28" s="375"/>
      <c r="M28" s="375"/>
      <c r="N28" s="375"/>
      <c r="O28" s="375"/>
      <c r="P28" s="349"/>
      <c r="Q28" s="349"/>
      <c r="R28" s="349"/>
      <c r="S28" s="349"/>
      <c r="T28" s="359"/>
      <c r="U28" s="359"/>
      <c r="V28" s="359"/>
      <c r="W28" s="359"/>
      <c r="X28" s="359"/>
      <c r="Y28" s="359"/>
      <c r="Z28" s="360"/>
      <c r="AA28" s="360"/>
      <c r="AB28" s="360"/>
      <c r="AC28" s="360"/>
      <c r="AD28" s="360"/>
      <c r="AE28" s="359"/>
      <c r="AF28" s="359"/>
      <c r="AG28" s="359"/>
      <c r="AH28" s="359"/>
      <c r="AI28" s="359"/>
      <c r="AJ28" s="359"/>
      <c r="AK28" s="359"/>
      <c r="AL28" s="359"/>
      <c r="AM28" s="359"/>
      <c r="AN28" s="359"/>
      <c r="AO28" s="361"/>
      <c r="AP28" s="361"/>
      <c r="AQ28" s="361"/>
      <c r="AR28" s="361"/>
      <c r="AS28" s="361"/>
      <c r="AT28" s="359"/>
      <c r="AU28" s="359"/>
      <c r="AV28" s="359"/>
      <c r="AW28" s="359"/>
      <c r="AX28" s="359"/>
      <c r="AY28" s="359"/>
      <c r="AZ28" s="359"/>
      <c r="BA28" s="359"/>
      <c r="BB28" s="359"/>
      <c r="BC28" s="359"/>
      <c r="BD28" s="362"/>
      <c r="BE28" s="362"/>
      <c r="BF28" s="362"/>
      <c r="BG28" s="362"/>
      <c r="BH28" s="362"/>
      <c r="BI28" s="359"/>
      <c r="BJ28" s="359"/>
      <c r="BK28" s="359"/>
      <c r="BL28" s="359"/>
      <c r="BM28" s="363"/>
      <c r="BN28" s="343"/>
    </row>
    <row r="29" ht="17.25" customHeight="1" outlineLevel="1">
      <c r="A29" s="343"/>
      <c r="B29" s="344">
        <v>3.4</v>
      </c>
      <c r="C29" s="345"/>
      <c r="D29" s="346"/>
      <c r="E29" s="346"/>
      <c r="F29" s="356"/>
      <c r="G29" s="357"/>
      <c r="H29" s="358"/>
      <c r="I29" s="358"/>
      <c r="J29" s="359"/>
      <c r="K29" s="375"/>
      <c r="L29" s="375"/>
      <c r="M29" s="375"/>
      <c r="N29" s="375"/>
      <c r="O29" s="375"/>
      <c r="P29" s="349"/>
      <c r="Q29" s="349"/>
      <c r="R29" s="349"/>
      <c r="S29" s="349"/>
      <c r="T29" s="359"/>
      <c r="U29" s="359"/>
      <c r="V29" s="359"/>
      <c r="W29" s="359"/>
      <c r="X29" s="359"/>
      <c r="Y29" s="359"/>
      <c r="Z29" s="360"/>
      <c r="AA29" s="360"/>
      <c r="AB29" s="360"/>
      <c r="AC29" s="360"/>
      <c r="AD29" s="360"/>
      <c r="AE29" s="359"/>
      <c r="AF29" s="359"/>
      <c r="AG29" s="359"/>
      <c r="AH29" s="359"/>
      <c r="AI29" s="359"/>
      <c r="AJ29" s="359"/>
      <c r="AK29" s="359"/>
      <c r="AL29" s="359"/>
      <c r="AM29" s="359"/>
      <c r="AN29" s="359"/>
      <c r="AO29" s="361"/>
      <c r="AP29" s="361"/>
      <c r="AQ29" s="361"/>
      <c r="AR29" s="361"/>
      <c r="AS29" s="361"/>
      <c r="AT29" s="359"/>
      <c r="AU29" s="359"/>
      <c r="AV29" s="359"/>
      <c r="AW29" s="359"/>
      <c r="AX29" s="359"/>
      <c r="AY29" s="359"/>
      <c r="AZ29" s="359"/>
      <c r="BA29" s="359"/>
      <c r="BB29" s="359"/>
      <c r="BC29" s="359"/>
      <c r="BD29" s="362"/>
      <c r="BE29" s="362"/>
      <c r="BF29" s="362"/>
      <c r="BG29" s="362"/>
      <c r="BH29" s="362"/>
      <c r="BI29" s="359"/>
      <c r="BJ29" s="359"/>
      <c r="BK29" s="359"/>
      <c r="BL29" s="359"/>
      <c r="BM29" s="363"/>
      <c r="BN29" s="343"/>
    </row>
    <row r="30" ht="17.25" customHeight="1" outlineLevel="1">
      <c r="A30" s="343"/>
      <c r="B30" s="344">
        <v>3.5</v>
      </c>
      <c r="C30" s="345"/>
      <c r="D30" s="346"/>
      <c r="E30" s="346"/>
      <c r="F30" s="356"/>
      <c r="G30" s="357"/>
      <c r="H30" s="358"/>
      <c r="I30" s="358"/>
      <c r="J30" s="359"/>
      <c r="K30" s="375"/>
      <c r="L30" s="375"/>
      <c r="M30" s="375"/>
      <c r="N30" s="375"/>
      <c r="O30" s="375"/>
      <c r="P30" s="349"/>
      <c r="Q30" s="349"/>
      <c r="R30" s="349"/>
      <c r="S30" s="349"/>
      <c r="T30" s="359"/>
      <c r="U30" s="359"/>
      <c r="V30" s="359"/>
      <c r="W30" s="359"/>
      <c r="X30" s="359"/>
      <c r="Y30" s="359"/>
      <c r="Z30" s="360"/>
      <c r="AA30" s="360"/>
      <c r="AB30" s="360"/>
      <c r="AC30" s="360"/>
      <c r="AD30" s="360"/>
      <c r="AE30" s="359"/>
      <c r="AF30" s="359"/>
      <c r="AG30" s="359"/>
      <c r="AH30" s="359"/>
      <c r="AI30" s="359"/>
      <c r="AJ30" s="359"/>
      <c r="AK30" s="359"/>
      <c r="AL30" s="359"/>
      <c r="AM30" s="359"/>
      <c r="AN30" s="359"/>
      <c r="AO30" s="361"/>
      <c r="AP30" s="361"/>
      <c r="AQ30" s="361"/>
      <c r="AR30" s="361"/>
      <c r="AS30" s="361"/>
      <c r="AT30" s="359"/>
      <c r="AU30" s="359"/>
      <c r="AV30" s="359"/>
      <c r="AW30" s="359"/>
      <c r="AX30" s="359"/>
      <c r="AY30" s="359"/>
      <c r="AZ30" s="359"/>
      <c r="BA30" s="359"/>
      <c r="BB30" s="359"/>
      <c r="BC30" s="359"/>
      <c r="BD30" s="362"/>
      <c r="BE30" s="362"/>
      <c r="BF30" s="362"/>
      <c r="BG30" s="362"/>
      <c r="BH30" s="362"/>
      <c r="BI30" s="359"/>
      <c r="BJ30" s="359"/>
      <c r="BK30" s="359"/>
      <c r="BL30" s="359"/>
      <c r="BM30" s="363"/>
      <c r="BN30" s="343"/>
    </row>
    <row r="31" ht="17.25" customHeight="1" outlineLevel="1">
      <c r="A31" s="343"/>
      <c r="B31" s="344">
        <v>3.6</v>
      </c>
      <c r="C31" s="345"/>
      <c r="D31" s="346"/>
      <c r="E31" s="346"/>
      <c r="F31" s="356"/>
      <c r="G31" s="357"/>
      <c r="H31" s="359"/>
      <c r="I31" s="359"/>
      <c r="J31" s="359"/>
      <c r="K31" s="375"/>
      <c r="L31" s="375"/>
      <c r="M31" s="375"/>
      <c r="N31" s="375"/>
      <c r="O31" s="375"/>
      <c r="P31" s="349"/>
      <c r="Q31" s="349"/>
      <c r="R31" s="349"/>
      <c r="S31" s="349"/>
      <c r="T31" s="359"/>
      <c r="U31" s="359"/>
      <c r="V31" s="359"/>
      <c r="W31" s="359"/>
      <c r="X31" s="359"/>
      <c r="Y31" s="359"/>
      <c r="Z31" s="360"/>
      <c r="AA31" s="360"/>
      <c r="AB31" s="360"/>
      <c r="AC31" s="360"/>
      <c r="AD31" s="360"/>
      <c r="AE31" s="359"/>
      <c r="AF31" s="359"/>
      <c r="AG31" s="359"/>
      <c r="AH31" s="359"/>
      <c r="AI31" s="359"/>
      <c r="AJ31" s="359"/>
      <c r="AK31" s="359"/>
      <c r="AL31" s="359"/>
      <c r="AM31" s="359"/>
      <c r="AN31" s="359"/>
      <c r="AO31" s="361"/>
      <c r="AP31" s="361"/>
      <c r="AQ31" s="361"/>
      <c r="AR31" s="361"/>
      <c r="AS31" s="361"/>
      <c r="AT31" s="359"/>
      <c r="AU31" s="359"/>
      <c r="AV31" s="359"/>
      <c r="AW31" s="359"/>
      <c r="AX31" s="359"/>
      <c r="AY31" s="359"/>
      <c r="AZ31" s="359"/>
      <c r="BA31" s="359"/>
      <c r="BB31" s="359"/>
      <c r="BC31" s="359"/>
      <c r="BD31" s="362"/>
      <c r="BE31" s="362"/>
      <c r="BF31" s="362"/>
      <c r="BG31" s="362"/>
      <c r="BH31" s="362"/>
      <c r="BI31" s="359"/>
      <c r="BJ31" s="359"/>
      <c r="BK31" s="359"/>
      <c r="BL31" s="359"/>
      <c r="BM31" s="363"/>
      <c r="BN31" s="343"/>
    </row>
    <row r="32" ht="21.0" customHeight="1">
      <c r="A32" s="208"/>
      <c r="B32" s="336">
        <v>4.0</v>
      </c>
      <c r="C32" s="337"/>
      <c r="D32" s="338"/>
      <c r="E32" s="338"/>
      <c r="F32" s="339"/>
      <c r="G32" s="340"/>
      <c r="H32" s="341"/>
      <c r="I32" s="341"/>
      <c r="J32" s="342"/>
      <c r="K32" s="339"/>
      <c r="L32" s="342"/>
      <c r="M32" s="339"/>
      <c r="N32" s="342"/>
      <c r="O32" s="342"/>
      <c r="P32" s="342"/>
      <c r="Q32" s="342"/>
      <c r="R32" s="342"/>
      <c r="S32" s="342"/>
      <c r="T32" s="342"/>
      <c r="U32" s="342"/>
      <c r="V32" s="342"/>
      <c r="W32" s="342"/>
      <c r="X32" s="342"/>
      <c r="Y32" s="342"/>
      <c r="Z32" s="342"/>
      <c r="AA32" s="342"/>
      <c r="AB32" s="342"/>
      <c r="AC32" s="342"/>
      <c r="AD32" s="342"/>
      <c r="AE32" s="342"/>
      <c r="AF32" s="342"/>
      <c r="AG32" s="342"/>
      <c r="AH32" s="342"/>
      <c r="AI32" s="342"/>
      <c r="AJ32" s="342"/>
      <c r="AK32" s="342"/>
      <c r="AL32" s="342"/>
      <c r="AM32" s="342"/>
      <c r="AN32" s="342"/>
      <c r="AO32" s="342"/>
      <c r="AP32" s="342"/>
      <c r="AQ32" s="342"/>
      <c r="AR32" s="342"/>
      <c r="AS32" s="342"/>
      <c r="AT32" s="342"/>
      <c r="AU32" s="342"/>
      <c r="AV32" s="342"/>
      <c r="AW32" s="342"/>
      <c r="AX32" s="342"/>
      <c r="AY32" s="342"/>
      <c r="AZ32" s="342"/>
      <c r="BA32" s="342"/>
      <c r="BB32" s="342"/>
      <c r="BC32" s="342"/>
      <c r="BD32" s="342"/>
      <c r="BE32" s="342"/>
      <c r="BF32" s="342"/>
      <c r="BG32" s="342"/>
      <c r="BH32" s="342"/>
      <c r="BI32" s="342"/>
      <c r="BJ32" s="342"/>
      <c r="BK32" s="342"/>
      <c r="BL32" s="342"/>
      <c r="BM32" s="342"/>
      <c r="BN32" s="208"/>
    </row>
    <row r="33" ht="17.25" customHeight="1" outlineLevel="1">
      <c r="A33" s="343"/>
      <c r="B33" s="344">
        <v>4.1</v>
      </c>
      <c r="C33" s="345"/>
      <c r="D33" s="346"/>
      <c r="E33" s="346"/>
      <c r="F33" s="347"/>
      <c r="G33" s="348"/>
      <c r="H33" s="349"/>
      <c r="I33" s="349"/>
      <c r="J33" s="349"/>
      <c r="K33" s="351"/>
      <c r="L33" s="351"/>
      <c r="M33" s="351"/>
      <c r="N33" s="351"/>
      <c r="O33" s="351"/>
      <c r="P33" s="350"/>
      <c r="Q33" s="350"/>
      <c r="R33" s="350"/>
      <c r="S33" s="350"/>
      <c r="T33" s="350"/>
      <c r="U33" s="350"/>
      <c r="V33" s="350"/>
      <c r="W33" s="350"/>
      <c r="X33" s="350"/>
      <c r="Y33" s="350"/>
      <c r="Z33" s="352"/>
      <c r="AA33" s="352"/>
      <c r="AB33" s="352"/>
      <c r="AC33" s="352"/>
      <c r="AD33" s="352"/>
      <c r="AE33" s="350"/>
      <c r="AF33" s="350"/>
      <c r="AG33" s="350"/>
      <c r="AH33" s="350"/>
      <c r="AI33" s="350"/>
      <c r="AJ33" s="350"/>
      <c r="AK33" s="350"/>
      <c r="AL33" s="350"/>
      <c r="AM33" s="350"/>
      <c r="AN33" s="350"/>
      <c r="AO33" s="353"/>
      <c r="AP33" s="353"/>
      <c r="AQ33" s="353"/>
      <c r="AR33" s="353"/>
      <c r="AS33" s="353"/>
      <c r="AT33" s="350"/>
      <c r="AU33" s="350"/>
      <c r="AV33" s="350"/>
      <c r="AW33" s="350"/>
      <c r="AX33" s="350"/>
      <c r="AY33" s="350"/>
      <c r="AZ33" s="350"/>
      <c r="BA33" s="350"/>
      <c r="BB33" s="350"/>
      <c r="BC33" s="350"/>
      <c r="BD33" s="354"/>
      <c r="BE33" s="354"/>
      <c r="BF33" s="354"/>
      <c r="BG33" s="354"/>
      <c r="BH33" s="354"/>
      <c r="BI33" s="350"/>
      <c r="BJ33" s="350"/>
      <c r="BK33" s="350"/>
      <c r="BL33" s="350"/>
      <c r="BM33" s="355"/>
      <c r="BN33" s="343"/>
    </row>
    <row r="34" ht="17.25" customHeight="1" outlineLevel="1">
      <c r="A34" s="343"/>
      <c r="B34" s="344">
        <v>4.2</v>
      </c>
      <c r="C34" s="345"/>
      <c r="D34" s="346"/>
      <c r="E34" s="346"/>
      <c r="F34" s="356"/>
      <c r="G34" s="357"/>
      <c r="H34" s="358"/>
      <c r="I34" s="358"/>
      <c r="J34" s="359"/>
      <c r="K34" s="351"/>
      <c r="L34" s="351"/>
      <c r="M34" s="351"/>
      <c r="N34" s="351"/>
      <c r="O34" s="351"/>
      <c r="P34" s="359"/>
      <c r="Q34" s="359"/>
      <c r="R34" s="359"/>
      <c r="S34" s="359"/>
      <c r="T34" s="359"/>
      <c r="U34" s="359"/>
      <c r="V34" s="359"/>
      <c r="W34" s="359"/>
      <c r="X34" s="359"/>
      <c r="Y34" s="359"/>
      <c r="Z34" s="360"/>
      <c r="AA34" s="360"/>
      <c r="AB34" s="360"/>
      <c r="AC34" s="360"/>
      <c r="AD34" s="360"/>
      <c r="AE34" s="359"/>
      <c r="AF34" s="359"/>
      <c r="AG34" s="359"/>
      <c r="AH34" s="359"/>
      <c r="AI34" s="359"/>
      <c r="AJ34" s="359"/>
      <c r="AK34" s="359"/>
      <c r="AL34" s="359"/>
      <c r="AM34" s="359"/>
      <c r="AN34" s="359"/>
      <c r="AO34" s="361"/>
      <c r="AP34" s="361"/>
      <c r="AQ34" s="361"/>
      <c r="AR34" s="361"/>
      <c r="AS34" s="361"/>
      <c r="AT34" s="359"/>
      <c r="AU34" s="359"/>
      <c r="AV34" s="359"/>
      <c r="AW34" s="359"/>
      <c r="AX34" s="359"/>
      <c r="AY34" s="359"/>
      <c r="AZ34" s="359"/>
      <c r="BA34" s="359"/>
      <c r="BB34" s="359"/>
      <c r="BC34" s="359"/>
      <c r="BD34" s="362"/>
      <c r="BE34" s="362"/>
      <c r="BF34" s="362"/>
      <c r="BG34" s="362"/>
      <c r="BH34" s="362"/>
      <c r="BI34" s="359"/>
      <c r="BJ34" s="359"/>
      <c r="BK34" s="359"/>
      <c r="BL34" s="359"/>
      <c r="BM34" s="363"/>
      <c r="BN34" s="343"/>
    </row>
    <row r="35" ht="17.25" customHeight="1" outlineLevel="1">
      <c r="A35" s="343"/>
      <c r="B35" s="344">
        <v>4.3</v>
      </c>
      <c r="C35" s="345"/>
      <c r="D35" s="346"/>
      <c r="E35" s="346"/>
      <c r="F35" s="356"/>
      <c r="G35" s="357"/>
      <c r="H35" s="358"/>
      <c r="I35" s="358"/>
      <c r="J35" s="359"/>
      <c r="K35" s="351"/>
      <c r="L35" s="351"/>
      <c r="M35" s="351"/>
      <c r="N35" s="351"/>
      <c r="O35" s="351"/>
      <c r="P35" s="349"/>
      <c r="Q35" s="349"/>
      <c r="R35" s="349"/>
      <c r="S35" s="349"/>
      <c r="T35" s="359"/>
      <c r="U35" s="359"/>
      <c r="V35" s="359"/>
      <c r="W35" s="359"/>
      <c r="X35" s="359"/>
      <c r="Y35" s="359"/>
      <c r="Z35" s="360"/>
      <c r="AA35" s="360"/>
      <c r="AB35" s="360"/>
      <c r="AC35" s="360"/>
      <c r="AD35" s="360"/>
      <c r="AE35" s="359"/>
      <c r="AF35" s="359"/>
      <c r="AG35" s="359"/>
      <c r="AH35" s="359"/>
      <c r="AI35" s="359"/>
      <c r="AJ35" s="359"/>
      <c r="AK35" s="359"/>
      <c r="AL35" s="359"/>
      <c r="AM35" s="359"/>
      <c r="AN35" s="359"/>
      <c r="AO35" s="361"/>
      <c r="AP35" s="361"/>
      <c r="AQ35" s="361"/>
      <c r="AR35" s="361"/>
      <c r="AS35" s="361"/>
      <c r="AT35" s="359"/>
      <c r="AU35" s="359"/>
      <c r="AV35" s="359"/>
      <c r="AW35" s="359"/>
      <c r="AX35" s="359"/>
      <c r="AY35" s="359"/>
      <c r="AZ35" s="359"/>
      <c r="BA35" s="359"/>
      <c r="BB35" s="359"/>
      <c r="BC35" s="359"/>
      <c r="BD35" s="362"/>
      <c r="BE35" s="362"/>
      <c r="BF35" s="362"/>
      <c r="BG35" s="362"/>
      <c r="BH35" s="362"/>
      <c r="BI35" s="359"/>
      <c r="BJ35" s="359"/>
      <c r="BK35" s="359"/>
      <c r="BL35" s="359"/>
      <c r="BM35" s="363"/>
      <c r="BN35" s="343"/>
    </row>
    <row r="36" ht="17.25" customHeight="1" outlineLevel="1">
      <c r="A36" s="343"/>
      <c r="B36" s="344">
        <v>4.4</v>
      </c>
      <c r="C36" s="345"/>
      <c r="D36" s="346"/>
      <c r="E36" s="346"/>
      <c r="F36" s="356"/>
      <c r="G36" s="357"/>
      <c r="H36" s="358"/>
      <c r="I36" s="358"/>
      <c r="J36" s="359"/>
      <c r="K36" s="351"/>
      <c r="L36" s="351"/>
      <c r="M36" s="351"/>
      <c r="N36" s="351"/>
      <c r="O36" s="351"/>
      <c r="P36" s="349"/>
      <c r="Q36" s="349"/>
      <c r="R36" s="349"/>
      <c r="S36" s="349"/>
      <c r="T36" s="359"/>
      <c r="U36" s="359"/>
      <c r="V36" s="359"/>
      <c r="W36" s="359"/>
      <c r="X36" s="359"/>
      <c r="Y36" s="359"/>
      <c r="Z36" s="360"/>
      <c r="AA36" s="360"/>
      <c r="AB36" s="360"/>
      <c r="AC36" s="360"/>
      <c r="AD36" s="360"/>
      <c r="AE36" s="359"/>
      <c r="AF36" s="359"/>
      <c r="AG36" s="359"/>
      <c r="AH36" s="359"/>
      <c r="AI36" s="359"/>
      <c r="AJ36" s="359"/>
      <c r="AK36" s="359"/>
      <c r="AL36" s="359"/>
      <c r="AM36" s="359"/>
      <c r="AN36" s="359"/>
      <c r="AO36" s="361"/>
      <c r="AP36" s="361"/>
      <c r="AQ36" s="361"/>
      <c r="AR36" s="361"/>
      <c r="AS36" s="361"/>
      <c r="AT36" s="359"/>
      <c r="AU36" s="359"/>
      <c r="AV36" s="359"/>
      <c r="AW36" s="359"/>
      <c r="AX36" s="359"/>
      <c r="AY36" s="359"/>
      <c r="AZ36" s="359"/>
      <c r="BA36" s="359"/>
      <c r="BB36" s="359"/>
      <c r="BC36" s="359"/>
      <c r="BD36" s="362"/>
      <c r="BE36" s="362"/>
      <c r="BF36" s="362"/>
      <c r="BG36" s="362"/>
      <c r="BH36" s="362"/>
      <c r="BI36" s="359"/>
      <c r="BJ36" s="359"/>
      <c r="BK36" s="359"/>
      <c r="BL36" s="359"/>
      <c r="BM36" s="363"/>
      <c r="BN36" s="343"/>
    </row>
    <row r="37" ht="17.25" customHeight="1" outlineLevel="1">
      <c r="A37" s="343"/>
      <c r="B37" s="344">
        <v>4.5</v>
      </c>
      <c r="C37" s="345"/>
      <c r="D37" s="346"/>
      <c r="E37" s="346"/>
      <c r="F37" s="356"/>
      <c r="G37" s="357"/>
      <c r="H37" s="358"/>
      <c r="I37" s="358"/>
      <c r="J37" s="359"/>
      <c r="K37" s="351"/>
      <c r="L37" s="351"/>
      <c r="M37" s="351"/>
      <c r="N37" s="351"/>
      <c r="O37" s="351"/>
      <c r="P37" s="349"/>
      <c r="Q37" s="349"/>
      <c r="R37" s="349"/>
      <c r="S37" s="349"/>
      <c r="T37" s="359"/>
      <c r="U37" s="359"/>
      <c r="V37" s="359"/>
      <c r="W37" s="359"/>
      <c r="X37" s="359"/>
      <c r="Y37" s="359"/>
      <c r="Z37" s="360"/>
      <c r="AA37" s="360"/>
      <c r="AB37" s="360"/>
      <c r="AC37" s="360"/>
      <c r="AD37" s="360"/>
      <c r="AE37" s="359"/>
      <c r="AF37" s="359"/>
      <c r="AG37" s="359"/>
      <c r="AH37" s="359"/>
      <c r="AI37" s="359"/>
      <c r="AJ37" s="359"/>
      <c r="AK37" s="359"/>
      <c r="AL37" s="359"/>
      <c r="AM37" s="359"/>
      <c r="AN37" s="359"/>
      <c r="AO37" s="361"/>
      <c r="AP37" s="361"/>
      <c r="AQ37" s="361"/>
      <c r="AR37" s="361"/>
      <c r="AS37" s="361"/>
      <c r="AT37" s="359"/>
      <c r="AU37" s="359"/>
      <c r="AV37" s="359"/>
      <c r="AW37" s="359"/>
      <c r="AX37" s="359"/>
      <c r="AY37" s="359"/>
      <c r="AZ37" s="359"/>
      <c r="BA37" s="359"/>
      <c r="BB37" s="359"/>
      <c r="BC37" s="359"/>
      <c r="BD37" s="362"/>
      <c r="BE37" s="362"/>
      <c r="BF37" s="362"/>
      <c r="BG37" s="362"/>
      <c r="BH37" s="362"/>
      <c r="BI37" s="359"/>
      <c r="BJ37" s="359"/>
      <c r="BK37" s="359"/>
      <c r="BL37" s="359"/>
      <c r="BM37" s="363"/>
      <c r="BN37" s="343"/>
    </row>
    <row r="38" ht="17.25" customHeight="1" outlineLevel="1">
      <c r="A38" s="343"/>
      <c r="B38" s="344">
        <v>4.6</v>
      </c>
      <c r="C38" s="345"/>
      <c r="D38" s="346"/>
      <c r="E38" s="346"/>
      <c r="F38" s="356"/>
      <c r="G38" s="357"/>
      <c r="H38" s="358"/>
      <c r="I38" s="358"/>
      <c r="J38" s="359"/>
      <c r="K38" s="351"/>
      <c r="L38" s="351"/>
      <c r="M38" s="351"/>
      <c r="N38" s="351"/>
      <c r="O38" s="351"/>
      <c r="P38" s="349"/>
      <c r="Q38" s="349"/>
      <c r="R38" s="349"/>
      <c r="S38" s="349"/>
      <c r="T38" s="359"/>
      <c r="U38" s="359"/>
      <c r="V38" s="359"/>
      <c r="W38" s="359"/>
      <c r="X38" s="359"/>
      <c r="Y38" s="359"/>
      <c r="Z38" s="360"/>
      <c r="AA38" s="360"/>
      <c r="AB38" s="360"/>
      <c r="AC38" s="360"/>
      <c r="AD38" s="360"/>
      <c r="AE38" s="359"/>
      <c r="AF38" s="359"/>
      <c r="AG38" s="359"/>
      <c r="AH38" s="359"/>
      <c r="AI38" s="359"/>
      <c r="AJ38" s="359"/>
      <c r="AK38" s="359"/>
      <c r="AL38" s="359"/>
      <c r="AM38" s="359"/>
      <c r="AN38" s="359"/>
      <c r="AO38" s="361"/>
      <c r="AP38" s="361"/>
      <c r="AQ38" s="361"/>
      <c r="AR38" s="361"/>
      <c r="AS38" s="361"/>
      <c r="AT38" s="359"/>
      <c r="AU38" s="359"/>
      <c r="AV38" s="359"/>
      <c r="AW38" s="359"/>
      <c r="AX38" s="359"/>
      <c r="AY38" s="359"/>
      <c r="AZ38" s="359"/>
      <c r="BA38" s="359"/>
      <c r="BB38" s="359"/>
      <c r="BC38" s="359"/>
      <c r="BD38" s="362"/>
      <c r="BE38" s="362"/>
      <c r="BF38" s="362"/>
      <c r="BG38" s="362"/>
      <c r="BH38" s="362"/>
      <c r="BI38" s="359"/>
      <c r="BJ38" s="359"/>
      <c r="BK38" s="359"/>
      <c r="BL38" s="359"/>
      <c r="BM38" s="363"/>
      <c r="BN38" s="343"/>
    </row>
    <row r="39" ht="21.0" customHeight="1">
      <c r="A39" s="208"/>
      <c r="B39" s="336">
        <v>5.0</v>
      </c>
      <c r="C39" s="337"/>
      <c r="D39" s="338"/>
      <c r="E39" s="338"/>
      <c r="F39" s="339"/>
      <c r="G39" s="340"/>
      <c r="H39" s="341"/>
      <c r="I39" s="341"/>
      <c r="J39" s="342"/>
      <c r="K39" s="339"/>
      <c r="L39" s="342"/>
      <c r="M39" s="339"/>
      <c r="N39" s="342"/>
      <c r="O39" s="342"/>
      <c r="P39" s="342"/>
      <c r="Q39" s="342"/>
      <c r="R39" s="342"/>
      <c r="S39" s="342"/>
      <c r="T39" s="342"/>
      <c r="U39" s="342"/>
      <c r="V39" s="342"/>
      <c r="W39" s="342"/>
      <c r="X39" s="342"/>
      <c r="Y39" s="342"/>
      <c r="Z39" s="342"/>
      <c r="AA39" s="342"/>
      <c r="AB39" s="342"/>
      <c r="AC39" s="342"/>
      <c r="AD39" s="342"/>
      <c r="AE39" s="342"/>
      <c r="AF39" s="342"/>
      <c r="AG39" s="342"/>
      <c r="AH39" s="342"/>
      <c r="AI39" s="342"/>
      <c r="AJ39" s="342"/>
      <c r="AK39" s="342"/>
      <c r="AL39" s="342"/>
      <c r="AM39" s="342"/>
      <c r="AN39" s="342"/>
      <c r="AO39" s="342"/>
      <c r="AP39" s="342"/>
      <c r="AQ39" s="342"/>
      <c r="AR39" s="342"/>
      <c r="AS39" s="342"/>
      <c r="AT39" s="342"/>
      <c r="AU39" s="342"/>
      <c r="AV39" s="342"/>
      <c r="AW39" s="342"/>
      <c r="AX39" s="342"/>
      <c r="AY39" s="342"/>
      <c r="AZ39" s="342"/>
      <c r="BA39" s="342"/>
      <c r="BB39" s="342"/>
      <c r="BC39" s="342"/>
      <c r="BD39" s="342"/>
      <c r="BE39" s="342"/>
      <c r="BF39" s="342"/>
      <c r="BG39" s="342"/>
      <c r="BH39" s="342"/>
      <c r="BI39" s="342"/>
      <c r="BJ39" s="342"/>
      <c r="BK39" s="342"/>
      <c r="BL39" s="342"/>
      <c r="BM39" s="342"/>
      <c r="BN39" s="208"/>
    </row>
    <row r="40" ht="17.25" customHeight="1" outlineLevel="1">
      <c r="A40" s="343"/>
      <c r="B40" s="344">
        <v>5.1</v>
      </c>
      <c r="C40" s="345"/>
      <c r="D40" s="346"/>
      <c r="E40" s="346"/>
      <c r="F40" s="347"/>
      <c r="G40" s="348"/>
      <c r="H40" s="349"/>
      <c r="I40" s="349"/>
      <c r="J40" s="349"/>
      <c r="K40" s="375"/>
      <c r="L40" s="375"/>
      <c r="M40" s="375"/>
      <c r="N40" s="375"/>
      <c r="O40" s="375"/>
      <c r="P40" s="350"/>
      <c r="Q40" s="350"/>
      <c r="R40" s="350"/>
      <c r="S40" s="350"/>
      <c r="T40" s="350"/>
      <c r="U40" s="350"/>
      <c r="V40" s="350"/>
      <c r="W40" s="350"/>
      <c r="X40" s="350"/>
      <c r="Y40" s="350"/>
      <c r="Z40" s="352"/>
      <c r="AA40" s="352"/>
      <c r="AB40" s="352"/>
      <c r="AC40" s="352"/>
      <c r="AD40" s="352"/>
      <c r="AE40" s="350"/>
      <c r="AF40" s="350"/>
      <c r="AG40" s="350"/>
      <c r="AH40" s="350"/>
      <c r="AI40" s="350"/>
      <c r="AJ40" s="350"/>
      <c r="AK40" s="350"/>
      <c r="AL40" s="350"/>
      <c r="AM40" s="350"/>
      <c r="AN40" s="350"/>
      <c r="AO40" s="353"/>
      <c r="AP40" s="353"/>
      <c r="AQ40" s="353"/>
      <c r="AR40" s="353"/>
      <c r="AS40" s="353"/>
      <c r="AT40" s="350"/>
      <c r="AU40" s="350"/>
      <c r="AV40" s="350"/>
      <c r="AW40" s="350"/>
      <c r="AX40" s="350"/>
      <c r="AY40" s="350"/>
      <c r="AZ40" s="350"/>
      <c r="BA40" s="350"/>
      <c r="BB40" s="350"/>
      <c r="BC40" s="350"/>
      <c r="BD40" s="354"/>
      <c r="BE40" s="354"/>
      <c r="BF40" s="354"/>
      <c r="BG40" s="354"/>
      <c r="BH40" s="354"/>
      <c r="BI40" s="350"/>
      <c r="BJ40" s="350"/>
      <c r="BK40" s="350"/>
      <c r="BL40" s="350"/>
      <c r="BM40" s="355"/>
      <c r="BN40" s="343"/>
    </row>
    <row r="41" ht="17.25" customHeight="1" outlineLevel="1">
      <c r="A41" s="343"/>
      <c r="B41" s="344">
        <v>5.2</v>
      </c>
      <c r="C41" s="345"/>
      <c r="D41" s="346"/>
      <c r="E41" s="346"/>
      <c r="F41" s="356"/>
      <c r="G41" s="357"/>
      <c r="H41" s="358"/>
      <c r="I41" s="358"/>
      <c r="J41" s="359"/>
      <c r="K41" s="375"/>
      <c r="L41" s="375"/>
      <c r="M41" s="375"/>
      <c r="N41" s="375"/>
      <c r="O41" s="375"/>
      <c r="P41" s="359"/>
      <c r="Q41" s="359"/>
      <c r="R41" s="359"/>
      <c r="S41" s="359"/>
      <c r="T41" s="359"/>
      <c r="U41" s="359"/>
      <c r="V41" s="359"/>
      <c r="W41" s="359"/>
      <c r="X41" s="359"/>
      <c r="Y41" s="359"/>
      <c r="Z41" s="360"/>
      <c r="AA41" s="360"/>
      <c r="AB41" s="360"/>
      <c r="AC41" s="360"/>
      <c r="AD41" s="360"/>
      <c r="AE41" s="359"/>
      <c r="AF41" s="359"/>
      <c r="AG41" s="359"/>
      <c r="AH41" s="359"/>
      <c r="AI41" s="359"/>
      <c r="AJ41" s="359"/>
      <c r="AK41" s="359"/>
      <c r="AL41" s="359"/>
      <c r="AM41" s="359"/>
      <c r="AN41" s="359"/>
      <c r="AO41" s="361"/>
      <c r="AP41" s="361"/>
      <c r="AQ41" s="361"/>
      <c r="AR41" s="361"/>
      <c r="AS41" s="361"/>
      <c r="AT41" s="359"/>
      <c r="AU41" s="359"/>
      <c r="AV41" s="359"/>
      <c r="AW41" s="359"/>
      <c r="AX41" s="359"/>
      <c r="AY41" s="359"/>
      <c r="AZ41" s="359"/>
      <c r="BA41" s="359"/>
      <c r="BB41" s="359"/>
      <c r="BC41" s="359"/>
      <c r="BD41" s="362"/>
      <c r="BE41" s="362"/>
      <c r="BF41" s="362"/>
      <c r="BG41" s="362"/>
      <c r="BH41" s="362"/>
      <c r="BI41" s="359"/>
      <c r="BJ41" s="359"/>
      <c r="BK41" s="359"/>
      <c r="BL41" s="359"/>
      <c r="BM41" s="363"/>
      <c r="BN41" s="343"/>
    </row>
    <row r="42" ht="17.25" customHeight="1" outlineLevel="1">
      <c r="A42" s="343"/>
      <c r="B42" s="344">
        <v>5.3</v>
      </c>
      <c r="C42" s="345"/>
      <c r="D42" s="346"/>
      <c r="E42" s="346"/>
      <c r="F42" s="356"/>
      <c r="G42" s="357"/>
      <c r="H42" s="358"/>
      <c r="I42" s="358"/>
      <c r="J42" s="359"/>
      <c r="K42" s="375"/>
      <c r="L42" s="375"/>
      <c r="M42" s="375"/>
      <c r="N42" s="375"/>
      <c r="O42" s="375"/>
      <c r="P42" s="349"/>
      <c r="Q42" s="349"/>
      <c r="R42" s="349"/>
      <c r="S42" s="349"/>
      <c r="T42" s="359"/>
      <c r="U42" s="359"/>
      <c r="V42" s="359"/>
      <c r="W42" s="359"/>
      <c r="X42" s="359"/>
      <c r="Y42" s="359"/>
      <c r="Z42" s="360"/>
      <c r="AA42" s="360"/>
      <c r="AB42" s="360"/>
      <c r="AC42" s="360"/>
      <c r="AD42" s="360"/>
      <c r="AE42" s="359"/>
      <c r="AF42" s="359"/>
      <c r="AG42" s="359"/>
      <c r="AH42" s="359"/>
      <c r="AI42" s="359"/>
      <c r="AJ42" s="359"/>
      <c r="AK42" s="359"/>
      <c r="AL42" s="359"/>
      <c r="AM42" s="359"/>
      <c r="AN42" s="359"/>
      <c r="AO42" s="361"/>
      <c r="AP42" s="361"/>
      <c r="AQ42" s="361"/>
      <c r="AR42" s="361"/>
      <c r="AS42" s="361"/>
      <c r="AT42" s="359"/>
      <c r="AU42" s="359"/>
      <c r="AV42" s="359"/>
      <c r="AW42" s="359"/>
      <c r="AX42" s="359"/>
      <c r="AY42" s="359"/>
      <c r="AZ42" s="359"/>
      <c r="BA42" s="359"/>
      <c r="BB42" s="359"/>
      <c r="BC42" s="359"/>
      <c r="BD42" s="362"/>
      <c r="BE42" s="362"/>
      <c r="BF42" s="362"/>
      <c r="BG42" s="362"/>
      <c r="BH42" s="362"/>
      <c r="BI42" s="359"/>
      <c r="BJ42" s="359"/>
      <c r="BK42" s="359"/>
      <c r="BL42" s="359"/>
      <c r="BM42" s="363"/>
      <c r="BN42" s="343"/>
    </row>
    <row r="43" ht="17.25" customHeight="1" outlineLevel="1">
      <c r="A43" s="343"/>
      <c r="B43" s="344">
        <v>5.4</v>
      </c>
      <c r="C43" s="345"/>
      <c r="D43" s="346"/>
      <c r="E43" s="346"/>
      <c r="F43" s="356"/>
      <c r="G43" s="357"/>
      <c r="H43" s="358"/>
      <c r="I43" s="358"/>
      <c r="J43" s="359"/>
      <c r="K43" s="375"/>
      <c r="L43" s="375"/>
      <c r="M43" s="375"/>
      <c r="N43" s="375"/>
      <c r="O43" s="375"/>
      <c r="P43" s="349"/>
      <c r="Q43" s="349"/>
      <c r="R43" s="349"/>
      <c r="S43" s="349"/>
      <c r="T43" s="359"/>
      <c r="U43" s="359"/>
      <c r="V43" s="359"/>
      <c r="W43" s="359"/>
      <c r="X43" s="359"/>
      <c r="Y43" s="359"/>
      <c r="Z43" s="360"/>
      <c r="AA43" s="360"/>
      <c r="AB43" s="360"/>
      <c r="AC43" s="360"/>
      <c r="AD43" s="360"/>
      <c r="AE43" s="359"/>
      <c r="AF43" s="359"/>
      <c r="AG43" s="359"/>
      <c r="AH43" s="359"/>
      <c r="AI43" s="359"/>
      <c r="AJ43" s="359"/>
      <c r="AK43" s="359"/>
      <c r="AL43" s="359"/>
      <c r="AM43" s="359"/>
      <c r="AN43" s="359"/>
      <c r="AO43" s="361"/>
      <c r="AP43" s="361"/>
      <c r="AQ43" s="361"/>
      <c r="AR43" s="361"/>
      <c r="AS43" s="361"/>
      <c r="AT43" s="359"/>
      <c r="AU43" s="359"/>
      <c r="AV43" s="359"/>
      <c r="AW43" s="359"/>
      <c r="AX43" s="359"/>
      <c r="AY43" s="359"/>
      <c r="AZ43" s="359"/>
      <c r="BA43" s="359"/>
      <c r="BB43" s="359"/>
      <c r="BC43" s="359"/>
      <c r="BD43" s="362"/>
      <c r="BE43" s="362"/>
      <c r="BF43" s="362"/>
      <c r="BG43" s="362"/>
      <c r="BH43" s="362"/>
      <c r="BI43" s="359"/>
      <c r="BJ43" s="359"/>
      <c r="BK43" s="359"/>
      <c r="BL43" s="359"/>
      <c r="BM43" s="363"/>
      <c r="BN43" s="343"/>
    </row>
    <row r="44" ht="17.25" customHeight="1" outlineLevel="1">
      <c r="A44" s="343"/>
      <c r="B44" s="344">
        <v>5.5</v>
      </c>
      <c r="C44" s="345"/>
      <c r="D44" s="346"/>
      <c r="E44" s="346"/>
      <c r="F44" s="356"/>
      <c r="G44" s="357"/>
      <c r="H44" s="358"/>
      <c r="I44" s="358"/>
      <c r="J44" s="359"/>
      <c r="K44" s="375"/>
      <c r="L44" s="375"/>
      <c r="M44" s="375"/>
      <c r="N44" s="375"/>
      <c r="O44" s="375"/>
      <c r="P44" s="349"/>
      <c r="Q44" s="349"/>
      <c r="R44" s="349"/>
      <c r="S44" s="349"/>
      <c r="T44" s="359"/>
      <c r="U44" s="359"/>
      <c r="V44" s="359"/>
      <c r="W44" s="359"/>
      <c r="X44" s="359"/>
      <c r="Y44" s="359"/>
      <c r="Z44" s="360"/>
      <c r="AA44" s="360"/>
      <c r="AB44" s="360"/>
      <c r="AC44" s="360"/>
      <c r="AD44" s="360"/>
      <c r="AE44" s="359"/>
      <c r="AF44" s="359"/>
      <c r="AG44" s="359"/>
      <c r="AH44" s="359"/>
      <c r="AI44" s="359"/>
      <c r="AJ44" s="359"/>
      <c r="AK44" s="359"/>
      <c r="AL44" s="359"/>
      <c r="AM44" s="359"/>
      <c r="AN44" s="359"/>
      <c r="AO44" s="361"/>
      <c r="AP44" s="361"/>
      <c r="AQ44" s="361"/>
      <c r="AR44" s="361"/>
      <c r="AS44" s="361"/>
      <c r="AT44" s="359"/>
      <c r="AU44" s="359"/>
      <c r="AV44" s="359"/>
      <c r="AW44" s="359"/>
      <c r="AX44" s="359"/>
      <c r="AY44" s="359"/>
      <c r="AZ44" s="359"/>
      <c r="BA44" s="359"/>
      <c r="BB44" s="359"/>
      <c r="BC44" s="359"/>
      <c r="BD44" s="362"/>
      <c r="BE44" s="362"/>
      <c r="BF44" s="362"/>
      <c r="BG44" s="362"/>
      <c r="BH44" s="362"/>
      <c r="BI44" s="359"/>
      <c r="BJ44" s="359"/>
      <c r="BK44" s="359"/>
      <c r="BL44" s="359"/>
      <c r="BM44" s="363"/>
      <c r="BN44" s="343"/>
    </row>
    <row r="45" ht="17.25" customHeight="1" outlineLevel="1">
      <c r="A45" s="343"/>
      <c r="B45" s="344">
        <v>5.6</v>
      </c>
      <c r="C45" s="345"/>
      <c r="D45" s="346"/>
      <c r="E45" s="346"/>
      <c r="F45" s="356"/>
      <c r="G45" s="357"/>
      <c r="H45" s="359"/>
      <c r="I45" s="359"/>
      <c r="J45" s="359"/>
      <c r="K45" s="375"/>
      <c r="L45" s="375"/>
      <c r="M45" s="375"/>
      <c r="N45" s="375"/>
      <c r="O45" s="375"/>
      <c r="P45" s="349"/>
      <c r="Q45" s="349"/>
      <c r="R45" s="349"/>
      <c r="S45" s="349"/>
      <c r="T45" s="359"/>
      <c r="U45" s="359"/>
      <c r="V45" s="359"/>
      <c r="W45" s="359"/>
      <c r="X45" s="359"/>
      <c r="Y45" s="359"/>
      <c r="Z45" s="360"/>
      <c r="AA45" s="360"/>
      <c r="AB45" s="360"/>
      <c r="AC45" s="360"/>
      <c r="AD45" s="360"/>
      <c r="AE45" s="359"/>
      <c r="AF45" s="359"/>
      <c r="AG45" s="359"/>
      <c r="AH45" s="359"/>
      <c r="AI45" s="359"/>
      <c r="AJ45" s="359"/>
      <c r="AK45" s="359"/>
      <c r="AL45" s="359"/>
      <c r="AM45" s="359"/>
      <c r="AN45" s="359"/>
      <c r="AO45" s="361"/>
      <c r="AP45" s="361"/>
      <c r="AQ45" s="361"/>
      <c r="AR45" s="361"/>
      <c r="AS45" s="361"/>
      <c r="AT45" s="359"/>
      <c r="AU45" s="359"/>
      <c r="AV45" s="359"/>
      <c r="AW45" s="359"/>
      <c r="AX45" s="359"/>
      <c r="AY45" s="359"/>
      <c r="AZ45" s="359"/>
      <c r="BA45" s="359"/>
      <c r="BB45" s="359"/>
      <c r="BC45" s="359"/>
      <c r="BD45" s="362"/>
      <c r="BE45" s="362"/>
      <c r="BF45" s="362"/>
      <c r="BG45" s="362"/>
      <c r="BH45" s="362"/>
      <c r="BI45" s="359"/>
      <c r="BJ45" s="359"/>
      <c r="BK45" s="359"/>
      <c r="BL45" s="359"/>
      <c r="BM45" s="363"/>
      <c r="BN45" s="343"/>
    </row>
    <row r="46" ht="21.0" customHeight="1">
      <c r="A46" s="208"/>
      <c r="B46" s="336">
        <v>6.0</v>
      </c>
      <c r="C46" s="337"/>
      <c r="D46" s="338"/>
      <c r="E46" s="338"/>
      <c r="F46" s="339"/>
      <c r="G46" s="340"/>
      <c r="H46" s="341"/>
      <c r="I46" s="341"/>
      <c r="J46" s="342"/>
      <c r="K46" s="339"/>
      <c r="L46" s="342"/>
      <c r="M46" s="339"/>
      <c r="N46" s="342"/>
      <c r="O46" s="342"/>
      <c r="P46" s="342"/>
      <c r="Q46" s="342"/>
      <c r="R46" s="342"/>
      <c r="S46" s="342"/>
      <c r="T46" s="342"/>
      <c r="U46" s="342"/>
      <c r="V46" s="342"/>
      <c r="W46" s="342"/>
      <c r="X46" s="342"/>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2"/>
      <c r="AW46" s="342"/>
      <c r="AX46" s="342"/>
      <c r="AY46" s="342"/>
      <c r="AZ46" s="342"/>
      <c r="BA46" s="342"/>
      <c r="BB46" s="342"/>
      <c r="BC46" s="342"/>
      <c r="BD46" s="342"/>
      <c r="BE46" s="342"/>
      <c r="BF46" s="342"/>
      <c r="BG46" s="342"/>
      <c r="BH46" s="342"/>
      <c r="BI46" s="342"/>
      <c r="BJ46" s="342"/>
      <c r="BK46" s="342"/>
      <c r="BL46" s="342"/>
      <c r="BM46" s="342"/>
      <c r="BN46" s="208"/>
    </row>
    <row r="47" ht="17.25" customHeight="1" outlineLevel="1">
      <c r="A47" s="343"/>
      <c r="B47" s="344">
        <v>6.1</v>
      </c>
      <c r="C47" s="345"/>
      <c r="D47" s="346"/>
      <c r="E47" s="346"/>
      <c r="F47" s="347"/>
      <c r="G47" s="348"/>
      <c r="H47" s="349"/>
      <c r="I47" s="349"/>
      <c r="J47" s="349"/>
      <c r="K47" s="351"/>
      <c r="L47" s="351"/>
      <c r="M47" s="351"/>
      <c r="N47" s="351"/>
      <c r="O47" s="351"/>
      <c r="P47" s="350"/>
      <c r="Q47" s="350"/>
      <c r="R47" s="350"/>
      <c r="S47" s="350"/>
      <c r="T47" s="350"/>
      <c r="U47" s="350"/>
      <c r="V47" s="350"/>
      <c r="W47" s="350"/>
      <c r="X47" s="350"/>
      <c r="Y47" s="350"/>
      <c r="Z47" s="352"/>
      <c r="AA47" s="352"/>
      <c r="AB47" s="352"/>
      <c r="AC47" s="352"/>
      <c r="AD47" s="352"/>
      <c r="AE47" s="350"/>
      <c r="AF47" s="350"/>
      <c r="AG47" s="350"/>
      <c r="AH47" s="350"/>
      <c r="AI47" s="350"/>
      <c r="AJ47" s="350"/>
      <c r="AK47" s="350"/>
      <c r="AL47" s="350"/>
      <c r="AM47" s="350"/>
      <c r="AN47" s="350"/>
      <c r="AO47" s="353"/>
      <c r="AP47" s="353"/>
      <c r="AQ47" s="353"/>
      <c r="AR47" s="353"/>
      <c r="AS47" s="353"/>
      <c r="AT47" s="350"/>
      <c r="AU47" s="350"/>
      <c r="AV47" s="350"/>
      <c r="AW47" s="350"/>
      <c r="AX47" s="350"/>
      <c r="AY47" s="350"/>
      <c r="AZ47" s="350"/>
      <c r="BA47" s="350"/>
      <c r="BB47" s="350"/>
      <c r="BC47" s="350"/>
      <c r="BD47" s="354"/>
      <c r="BE47" s="354"/>
      <c r="BF47" s="354"/>
      <c r="BG47" s="354"/>
      <c r="BH47" s="354"/>
      <c r="BI47" s="350"/>
      <c r="BJ47" s="350"/>
      <c r="BK47" s="350"/>
      <c r="BL47" s="350"/>
      <c r="BM47" s="355"/>
      <c r="BN47" s="343"/>
    </row>
    <row r="48" ht="17.25" customHeight="1" outlineLevel="1">
      <c r="A48" s="343"/>
      <c r="B48" s="344">
        <v>6.2</v>
      </c>
      <c r="C48" s="345"/>
      <c r="D48" s="346"/>
      <c r="E48" s="346"/>
      <c r="F48" s="356"/>
      <c r="G48" s="357"/>
      <c r="H48" s="358"/>
      <c r="I48" s="358"/>
      <c r="J48" s="359"/>
      <c r="K48" s="351"/>
      <c r="L48" s="351"/>
      <c r="M48" s="351"/>
      <c r="N48" s="351"/>
      <c r="O48" s="351"/>
      <c r="P48" s="359"/>
      <c r="Q48" s="359"/>
      <c r="R48" s="359"/>
      <c r="S48" s="359"/>
      <c r="T48" s="359"/>
      <c r="U48" s="359"/>
      <c r="V48" s="359"/>
      <c r="W48" s="359"/>
      <c r="X48" s="359"/>
      <c r="Y48" s="359"/>
      <c r="Z48" s="360"/>
      <c r="AA48" s="360"/>
      <c r="AB48" s="360"/>
      <c r="AC48" s="360"/>
      <c r="AD48" s="360"/>
      <c r="AE48" s="359"/>
      <c r="AF48" s="359"/>
      <c r="AG48" s="359"/>
      <c r="AH48" s="359"/>
      <c r="AI48" s="359"/>
      <c r="AJ48" s="359"/>
      <c r="AK48" s="359"/>
      <c r="AL48" s="359"/>
      <c r="AM48" s="359"/>
      <c r="AN48" s="359"/>
      <c r="AO48" s="361"/>
      <c r="AP48" s="361"/>
      <c r="AQ48" s="361"/>
      <c r="AR48" s="361"/>
      <c r="AS48" s="361"/>
      <c r="AT48" s="359"/>
      <c r="AU48" s="359"/>
      <c r="AV48" s="359"/>
      <c r="AW48" s="359"/>
      <c r="AX48" s="359"/>
      <c r="AY48" s="359"/>
      <c r="AZ48" s="359"/>
      <c r="BA48" s="359"/>
      <c r="BB48" s="359"/>
      <c r="BC48" s="359"/>
      <c r="BD48" s="362"/>
      <c r="BE48" s="362"/>
      <c r="BF48" s="362"/>
      <c r="BG48" s="362"/>
      <c r="BH48" s="362"/>
      <c r="BI48" s="359"/>
      <c r="BJ48" s="359"/>
      <c r="BK48" s="359"/>
      <c r="BL48" s="359"/>
      <c r="BM48" s="363"/>
      <c r="BN48" s="343"/>
    </row>
    <row r="49" ht="17.25" customHeight="1" outlineLevel="1">
      <c r="A49" s="343"/>
      <c r="B49" s="344">
        <v>6.3</v>
      </c>
      <c r="C49" s="345"/>
      <c r="D49" s="346"/>
      <c r="E49" s="346"/>
      <c r="F49" s="356"/>
      <c r="G49" s="357"/>
      <c r="H49" s="358"/>
      <c r="I49" s="358"/>
      <c r="J49" s="359"/>
      <c r="K49" s="351"/>
      <c r="L49" s="351"/>
      <c r="M49" s="351"/>
      <c r="N49" s="351"/>
      <c r="O49" s="351"/>
      <c r="P49" s="349"/>
      <c r="Q49" s="349"/>
      <c r="R49" s="349"/>
      <c r="S49" s="349"/>
      <c r="T49" s="359"/>
      <c r="U49" s="359"/>
      <c r="V49" s="359"/>
      <c r="W49" s="359"/>
      <c r="X49" s="359"/>
      <c r="Y49" s="359"/>
      <c r="Z49" s="360"/>
      <c r="AA49" s="360"/>
      <c r="AB49" s="360"/>
      <c r="AC49" s="360"/>
      <c r="AD49" s="360"/>
      <c r="AE49" s="359"/>
      <c r="AF49" s="359"/>
      <c r="AG49" s="359"/>
      <c r="AH49" s="359"/>
      <c r="AI49" s="359"/>
      <c r="AJ49" s="359"/>
      <c r="AK49" s="359"/>
      <c r="AL49" s="359"/>
      <c r="AM49" s="359"/>
      <c r="AN49" s="359"/>
      <c r="AO49" s="361"/>
      <c r="AP49" s="361"/>
      <c r="AQ49" s="361"/>
      <c r="AR49" s="361"/>
      <c r="AS49" s="361"/>
      <c r="AT49" s="359"/>
      <c r="AU49" s="359"/>
      <c r="AV49" s="359"/>
      <c r="AW49" s="359"/>
      <c r="AX49" s="359"/>
      <c r="AY49" s="359"/>
      <c r="AZ49" s="359"/>
      <c r="BA49" s="359"/>
      <c r="BB49" s="359"/>
      <c r="BC49" s="359"/>
      <c r="BD49" s="362"/>
      <c r="BE49" s="362"/>
      <c r="BF49" s="362"/>
      <c r="BG49" s="362"/>
      <c r="BH49" s="362"/>
      <c r="BI49" s="359"/>
      <c r="BJ49" s="359"/>
      <c r="BK49" s="359"/>
      <c r="BL49" s="359"/>
      <c r="BM49" s="363"/>
      <c r="BN49" s="343"/>
    </row>
    <row r="50" ht="17.25" customHeight="1" outlineLevel="1">
      <c r="A50" s="343"/>
      <c r="B50" s="344">
        <v>6.4</v>
      </c>
      <c r="C50" s="345"/>
      <c r="D50" s="346"/>
      <c r="E50" s="346"/>
      <c r="F50" s="356"/>
      <c r="G50" s="357"/>
      <c r="H50" s="358"/>
      <c r="I50" s="358"/>
      <c r="J50" s="359"/>
      <c r="K50" s="351"/>
      <c r="L50" s="351"/>
      <c r="M50" s="351"/>
      <c r="N50" s="351"/>
      <c r="O50" s="351"/>
      <c r="P50" s="349"/>
      <c r="Q50" s="349"/>
      <c r="R50" s="349"/>
      <c r="S50" s="349"/>
      <c r="T50" s="359"/>
      <c r="U50" s="359"/>
      <c r="V50" s="359"/>
      <c r="W50" s="359"/>
      <c r="X50" s="359"/>
      <c r="Y50" s="359"/>
      <c r="Z50" s="360"/>
      <c r="AA50" s="360"/>
      <c r="AB50" s="360"/>
      <c r="AC50" s="360"/>
      <c r="AD50" s="360"/>
      <c r="AE50" s="359"/>
      <c r="AF50" s="359"/>
      <c r="AG50" s="359"/>
      <c r="AH50" s="359"/>
      <c r="AI50" s="359"/>
      <c r="AJ50" s="359"/>
      <c r="AK50" s="359"/>
      <c r="AL50" s="359"/>
      <c r="AM50" s="359"/>
      <c r="AN50" s="359"/>
      <c r="AO50" s="361"/>
      <c r="AP50" s="361"/>
      <c r="AQ50" s="361"/>
      <c r="AR50" s="361"/>
      <c r="AS50" s="361"/>
      <c r="AT50" s="359"/>
      <c r="AU50" s="359"/>
      <c r="AV50" s="359"/>
      <c r="AW50" s="359"/>
      <c r="AX50" s="359"/>
      <c r="AY50" s="359"/>
      <c r="AZ50" s="359"/>
      <c r="BA50" s="359"/>
      <c r="BB50" s="359"/>
      <c r="BC50" s="359"/>
      <c r="BD50" s="362"/>
      <c r="BE50" s="362"/>
      <c r="BF50" s="362"/>
      <c r="BG50" s="362"/>
      <c r="BH50" s="362"/>
      <c r="BI50" s="359"/>
      <c r="BJ50" s="359"/>
      <c r="BK50" s="359"/>
      <c r="BL50" s="359"/>
      <c r="BM50" s="363"/>
      <c r="BN50" s="343"/>
    </row>
    <row r="51" ht="17.25" customHeight="1" outlineLevel="1">
      <c r="A51" s="343"/>
      <c r="B51" s="344">
        <v>6.5</v>
      </c>
      <c r="C51" s="345"/>
      <c r="D51" s="346"/>
      <c r="E51" s="346"/>
      <c r="F51" s="356"/>
      <c r="G51" s="357"/>
      <c r="H51" s="358"/>
      <c r="I51" s="358"/>
      <c r="J51" s="359"/>
      <c r="K51" s="351"/>
      <c r="L51" s="351"/>
      <c r="M51" s="351"/>
      <c r="N51" s="351"/>
      <c r="O51" s="351"/>
      <c r="P51" s="349"/>
      <c r="Q51" s="349"/>
      <c r="R51" s="349"/>
      <c r="S51" s="349"/>
      <c r="T51" s="359"/>
      <c r="U51" s="359"/>
      <c r="V51" s="359"/>
      <c r="W51" s="359"/>
      <c r="X51" s="359"/>
      <c r="Y51" s="359"/>
      <c r="Z51" s="360"/>
      <c r="AA51" s="360"/>
      <c r="AB51" s="360"/>
      <c r="AC51" s="360"/>
      <c r="AD51" s="360"/>
      <c r="AE51" s="359"/>
      <c r="AF51" s="359"/>
      <c r="AG51" s="359"/>
      <c r="AH51" s="359"/>
      <c r="AI51" s="359"/>
      <c r="AJ51" s="359"/>
      <c r="AK51" s="359"/>
      <c r="AL51" s="359"/>
      <c r="AM51" s="359"/>
      <c r="AN51" s="359"/>
      <c r="AO51" s="361"/>
      <c r="AP51" s="361"/>
      <c r="AQ51" s="361"/>
      <c r="AR51" s="361"/>
      <c r="AS51" s="361"/>
      <c r="AT51" s="359"/>
      <c r="AU51" s="359"/>
      <c r="AV51" s="359"/>
      <c r="AW51" s="359"/>
      <c r="AX51" s="359"/>
      <c r="AY51" s="359"/>
      <c r="AZ51" s="359"/>
      <c r="BA51" s="359"/>
      <c r="BB51" s="359"/>
      <c r="BC51" s="359"/>
      <c r="BD51" s="362"/>
      <c r="BE51" s="362"/>
      <c r="BF51" s="362"/>
      <c r="BG51" s="362"/>
      <c r="BH51" s="362"/>
      <c r="BI51" s="359"/>
      <c r="BJ51" s="359"/>
      <c r="BK51" s="359"/>
      <c r="BL51" s="359"/>
      <c r="BM51" s="363"/>
      <c r="BN51" s="343"/>
    </row>
    <row r="52" ht="17.25" customHeight="1" outlineLevel="1">
      <c r="A52" s="343"/>
      <c r="B52" s="344">
        <v>6.6</v>
      </c>
      <c r="C52" s="345"/>
      <c r="D52" s="346"/>
      <c r="E52" s="346"/>
      <c r="F52" s="356"/>
      <c r="G52" s="357"/>
      <c r="H52" s="358"/>
      <c r="I52" s="358"/>
      <c r="J52" s="359"/>
      <c r="K52" s="351"/>
      <c r="L52" s="351"/>
      <c r="M52" s="351"/>
      <c r="N52" s="351"/>
      <c r="O52" s="351"/>
      <c r="P52" s="349"/>
      <c r="Q52" s="349"/>
      <c r="R52" s="349"/>
      <c r="S52" s="349"/>
      <c r="T52" s="359"/>
      <c r="U52" s="359"/>
      <c r="V52" s="359"/>
      <c r="W52" s="359"/>
      <c r="X52" s="359"/>
      <c r="Y52" s="359"/>
      <c r="Z52" s="360"/>
      <c r="AA52" s="360"/>
      <c r="AB52" s="360"/>
      <c r="AC52" s="360"/>
      <c r="AD52" s="360"/>
      <c r="AE52" s="359"/>
      <c r="AF52" s="359"/>
      <c r="AG52" s="359"/>
      <c r="AH52" s="359"/>
      <c r="AI52" s="359"/>
      <c r="AJ52" s="359"/>
      <c r="AK52" s="359"/>
      <c r="AL52" s="359"/>
      <c r="AM52" s="359"/>
      <c r="AN52" s="359"/>
      <c r="AO52" s="361"/>
      <c r="AP52" s="361"/>
      <c r="AQ52" s="361"/>
      <c r="AR52" s="361"/>
      <c r="AS52" s="361"/>
      <c r="AT52" s="359"/>
      <c r="AU52" s="359"/>
      <c r="AV52" s="359"/>
      <c r="AW52" s="359"/>
      <c r="AX52" s="359"/>
      <c r="AY52" s="359"/>
      <c r="AZ52" s="359"/>
      <c r="BA52" s="359"/>
      <c r="BB52" s="359"/>
      <c r="BC52" s="359"/>
      <c r="BD52" s="362"/>
      <c r="BE52" s="362"/>
      <c r="BF52" s="362"/>
      <c r="BG52" s="362"/>
      <c r="BH52" s="362"/>
      <c r="BI52" s="359"/>
      <c r="BJ52" s="359"/>
      <c r="BK52" s="359"/>
      <c r="BL52" s="359"/>
      <c r="BM52" s="363"/>
      <c r="BN52" s="343"/>
    </row>
    <row r="53" ht="21.0" customHeight="1">
      <c r="A53" s="208"/>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row>
    <row r="54" ht="21.0" customHeight="1">
      <c r="A54" s="208"/>
      <c r="B54" s="208"/>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row>
    <row r="55" ht="21.0" customHeight="1">
      <c r="A55" s="181"/>
      <c r="B55" s="182"/>
      <c r="C55" s="183"/>
      <c r="D55" s="183"/>
      <c r="E55" s="184"/>
      <c r="F55" s="185"/>
      <c r="G55" s="186"/>
      <c r="H55" s="187"/>
      <c r="I55" s="188"/>
      <c r="J55" s="187"/>
      <c r="K55" s="189"/>
      <c r="L55" s="181"/>
      <c r="M55" s="181"/>
      <c r="N55" s="181"/>
      <c r="O55" s="181"/>
      <c r="P55" s="181"/>
      <c r="Q55" s="181"/>
      <c r="R55" s="181"/>
      <c r="S55" s="181"/>
      <c r="T55" s="181"/>
      <c r="U55" s="181"/>
      <c r="V55" s="181"/>
      <c r="W55" s="181"/>
      <c r="X55" s="181"/>
      <c r="Y55" s="181"/>
      <c r="Z55" s="181"/>
      <c r="AA55" s="190"/>
      <c r="AB55" s="190"/>
      <c r="AC55" s="190"/>
      <c r="AD55" s="190"/>
      <c r="AE55" s="190"/>
      <c r="AF55" s="190"/>
      <c r="AG55" s="190"/>
      <c r="AH55" s="190"/>
      <c r="AI55" s="190"/>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row>
    <row r="56" ht="21.0" customHeight="1">
      <c r="A56" s="181"/>
      <c r="B56" s="316"/>
      <c r="C56" s="192"/>
      <c r="D56" s="192"/>
      <c r="E56" s="192"/>
      <c r="F56" s="193"/>
      <c r="G56" s="192"/>
      <c r="H56" s="192"/>
      <c r="I56" s="192"/>
      <c r="J56" s="192"/>
      <c r="K56" s="192"/>
      <c r="L56" s="194"/>
      <c r="M56" s="192"/>
      <c r="N56" s="192"/>
      <c r="O56" s="192"/>
      <c r="P56" s="192"/>
      <c r="Q56" s="192"/>
      <c r="R56" s="192"/>
      <c r="S56" s="192"/>
      <c r="T56" s="192"/>
      <c r="U56" s="192"/>
      <c r="V56" s="192"/>
      <c r="W56" s="192"/>
      <c r="X56" s="192"/>
      <c r="Y56" s="192"/>
      <c r="Z56" s="192"/>
      <c r="AA56" s="192"/>
      <c r="AB56" s="192"/>
      <c r="AC56" s="192"/>
      <c r="AD56" s="192"/>
      <c r="AE56" s="192"/>
      <c r="AF56" s="192"/>
      <c r="AG56" s="195"/>
      <c r="AH56" s="195"/>
      <c r="AI56" s="195"/>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row>
    <row r="57" ht="21.0" customHeight="1">
      <c r="A57" s="181"/>
      <c r="B57" s="317"/>
      <c r="C57" s="317"/>
      <c r="D57" s="318"/>
      <c r="E57" s="318"/>
      <c r="F57" s="319"/>
      <c r="G57" s="319"/>
      <c r="H57" s="319"/>
      <c r="I57" s="319"/>
      <c r="J57" s="320"/>
      <c r="K57" s="320"/>
      <c r="L57" s="320"/>
      <c r="M57" s="181"/>
      <c r="N57" s="181"/>
      <c r="O57" s="181"/>
      <c r="P57" s="181"/>
      <c r="Q57" s="181"/>
      <c r="R57" s="181"/>
      <c r="S57" s="181"/>
      <c r="T57" s="181"/>
      <c r="U57" s="181"/>
      <c r="V57" s="181"/>
      <c r="W57" s="181"/>
      <c r="X57" s="181"/>
      <c r="Y57" s="181"/>
      <c r="Z57" s="181"/>
      <c r="AA57" s="190"/>
      <c r="AB57" s="190"/>
      <c r="AC57" s="190"/>
      <c r="AD57" s="190"/>
      <c r="AE57" s="190"/>
      <c r="AF57" s="190"/>
      <c r="AG57" s="190"/>
      <c r="AH57" s="190"/>
      <c r="AI57" s="190"/>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row>
    <row r="58" ht="21.0" customHeight="1">
      <c r="A58" s="181"/>
      <c r="B58" s="200" t="s">
        <v>89</v>
      </c>
      <c r="D58" s="201"/>
      <c r="F58" s="200"/>
      <c r="M58" s="202"/>
      <c r="Z58" s="203"/>
      <c r="AA58" s="190"/>
      <c r="AB58" s="190"/>
      <c r="AC58" s="190"/>
      <c r="AD58" s="190"/>
      <c r="AE58" s="190"/>
      <c r="AF58" s="190"/>
      <c r="AG58" s="190"/>
      <c r="AH58" s="190"/>
      <c r="AI58" s="190"/>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row>
    <row r="59" ht="21.0" customHeight="1">
      <c r="A59" s="181"/>
      <c r="B59" s="200"/>
      <c r="D59" s="204"/>
      <c r="F59" s="200"/>
      <c r="M59" s="205"/>
      <c r="Y59" s="206"/>
      <c r="Z59" s="203"/>
      <c r="AA59" s="181"/>
      <c r="AB59" s="181"/>
      <c r="AC59" s="181"/>
      <c r="AD59" s="181"/>
      <c r="AE59" s="181"/>
      <c r="AF59" s="181"/>
      <c r="AG59" s="181"/>
      <c r="AH59" s="181"/>
      <c r="AI59" s="207"/>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row>
    <row r="60" ht="21.0" customHeight="1">
      <c r="A60" s="208"/>
      <c r="B60" s="209"/>
      <c r="C60" s="209"/>
      <c r="D60" s="209"/>
      <c r="E60" s="209"/>
      <c r="F60" s="209"/>
      <c r="G60" s="209"/>
      <c r="H60" s="209"/>
      <c r="I60" s="209"/>
      <c r="J60" s="208"/>
      <c r="K60" s="208"/>
      <c r="L60" s="208"/>
      <c r="M60" s="208"/>
      <c r="N60" s="208"/>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row>
    <row r="61" ht="21.0" customHeight="1">
      <c r="A61" s="208"/>
      <c r="B61" s="209"/>
      <c r="C61" s="209"/>
      <c r="D61" s="209"/>
      <c r="E61" s="209"/>
      <c r="F61" s="209"/>
      <c r="G61" s="209"/>
      <c r="H61" s="209"/>
      <c r="I61" s="209"/>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8"/>
      <c r="BK61" s="208"/>
      <c r="BL61" s="208"/>
      <c r="BM61" s="208"/>
      <c r="BN61" s="208"/>
    </row>
    <row r="62" ht="17.25" customHeight="1">
      <c r="A62" s="211"/>
      <c r="B62" s="217" t="s">
        <v>111</v>
      </c>
      <c r="C62" s="217" t="s">
        <v>112</v>
      </c>
      <c r="D62" s="217" t="s">
        <v>113</v>
      </c>
      <c r="E62" s="217" t="s">
        <v>81</v>
      </c>
      <c r="F62" s="321"/>
      <c r="U62" s="322"/>
      <c r="AJ62" s="323"/>
      <c r="AY62" s="324"/>
      <c r="BM62" s="325"/>
      <c r="BN62" s="208"/>
    </row>
    <row r="63" ht="17.25" customHeight="1">
      <c r="A63" s="216"/>
      <c r="F63" s="326" t="s">
        <v>114</v>
      </c>
      <c r="G63" s="327"/>
      <c r="H63" s="327"/>
      <c r="I63" s="327"/>
      <c r="J63" s="328"/>
      <c r="K63" s="326" t="s">
        <v>115</v>
      </c>
      <c r="L63" s="327"/>
      <c r="M63" s="327"/>
      <c r="N63" s="327"/>
      <c r="O63" s="328"/>
      <c r="P63" s="326" t="s">
        <v>116</v>
      </c>
      <c r="Q63" s="327"/>
      <c r="R63" s="327"/>
      <c r="S63" s="327"/>
      <c r="T63" s="328"/>
      <c r="U63" s="329" t="s">
        <v>117</v>
      </c>
      <c r="V63" s="327"/>
      <c r="W63" s="327"/>
      <c r="X63" s="327"/>
      <c r="Y63" s="328"/>
      <c r="Z63" s="329" t="s">
        <v>118</v>
      </c>
      <c r="AA63" s="327"/>
      <c r="AB63" s="327"/>
      <c r="AC63" s="327"/>
      <c r="AD63" s="328"/>
      <c r="AE63" s="329" t="s">
        <v>119</v>
      </c>
      <c r="AF63" s="327"/>
      <c r="AG63" s="327"/>
      <c r="AH63" s="327"/>
      <c r="AI63" s="328"/>
      <c r="AJ63" s="330" t="s">
        <v>120</v>
      </c>
      <c r="AK63" s="327"/>
      <c r="AL63" s="327"/>
      <c r="AM63" s="327"/>
      <c r="AN63" s="328"/>
      <c r="AO63" s="330" t="s">
        <v>121</v>
      </c>
      <c r="AP63" s="327"/>
      <c r="AQ63" s="327"/>
      <c r="AR63" s="327"/>
      <c r="AS63" s="328"/>
      <c r="AT63" s="330" t="s">
        <v>122</v>
      </c>
      <c r="AU63" s="327"/>
      <c r="AV63" s="327"/>
      <c r="AW63" s="327"/>
      <c r="AX63" s="328"/>
      <c r="AY63" s="331" t="s">
        <v>123</v>
      </c>
      <c r="AZ63" s="327"/>
      <c r="BA63" s="327"/>
      <c r="BB63" s="327"/>
      <c r="BC63" s="328"/>
      <c r="BD63" s="331" t="s">
        <v>124</v>
      </c>
      <c r="BE63" s="327"/>
      <c r="BF63" s="327"/>
      <c r="BG63" s="327"/>
      <c r="BH63" s="328"/>
      <c r="BI63" s="331" t="s">
        <v>125</v>
      </c>
      <c r="BJ63" s="327"/>
      <c r="BK63" s="327"/>
      <c r="BL63" s="327"/>
      <c r="BM63" s="328"/>
      <c r="BN63" s="216"/>
    </row>
    <row r="64" ht="17.25" customHeight="1">
      <c r="A64" s="236"/>
      <c r="F64" s="332" t="s">
        <v>6</v>
      </c>
      <c r="G64" s="332" t="s">
        <v>7</v>
      </c>
      <c r="H64" s="332" t="s">
        <v>8</v>
      </c>
      <c r="I64" s="332" t="s">
        <v>9</v>
      </c>
      <c r="J64" s="332" t="s">
        <v>10</v>
      </c>
      <c r="K64" s="332" t="s">
        <v>6</v>
      </c>
      <c r="L64" s="332" t="s">
        <v>7</v>
      </c>
      <c r="M64" s="332" t="s">
        <v>8</v>
      </c>
      <c r="N64" s="332" t="s">
        <v>9</v>
      </c>
      <c r="O64" s="332" t="s">
        <v>10</v>
      </c>
      <c r="P64" s="332" t="s">
        <v>6</v>
      </c>
      <c r="Q64" s="332" t="s">
        <v>7</v>
      </c>
      <c r="R64" s="332" t="s">
        <v>8</v>
      </c>
      <c r="S64" s="332" t="s">
        <v>9</v>
      </c>
      <c r="T64" s="332" t="s">
        <v>10</v>
      </c>
      <c r="U64" s="333" t="s">
        <v>6</v>
      </c>
      <c r="V64" s="333" t="s">
        <v>7</v>
      </c>
      <c r="W64" s="333" t="s">
        <v>8</v>
      </c>
      <c r="X64" s="333" t="s">
        <v>9</v>
      </c>
      <c r="Y64" s="333" t="s">
        <v>10</v>
      </c>
      <c r="Z64" s="333" t="s">
        <v>6</v>
      </c>
      <c r="AA64" s="333" t="s">
        <v>7</v>
      </c>
      <c r="AB64" s="333" t="s">
        <v>8</v>
      </c>
      <c r="AC64" s="333" t="s">
        <v>9</v>
      </c>
      <c r="AD64" s="333" t="s">
        <v>10</v>
      </c>
      <c r="AE64" s="333" t="s">
        <v>6</v>
      </c>
      <c r="AF64" s="333" t="s">
        <v>7</v>
      </c>
      <c r="AG64" s="333" t="s">
        <v>8</v>
      </c>
      <c r="AH64" s="333" t="s">
        <v>9</v>
      </c>
      <c r="AI64" s="333" t="s">
        <v>10</v>
      </c>
      <c r="AJ64" s="334" t="s">
        <v>6</v>
      </c>
      <c r="AK64" s="334" t="s">
        <v>7</v>
      </c>
      <c r="AL64" s="334" t="s">
        <v>8</v>
      </c>
      <c r="AM64" s="334" t="s">
        <v>9</v>
      </c>
      <c r="AN64" s="334" t="s">
        <v>10</v>
      </c>
      <c r="AO64" s="334" t="s">
        <v>6</v>
      </c>
      <c r="AP64" s="334" t="s">
        <v>7</v>
      </c>
      <c r="AQ64" s="334" t="s">
        <v>8</v>
      </c>
      <c r="AR64" s="334" t="s">
        <v>9</v>
      </c>
      <c r="AS64" s="334" t="s">
        <v>10</v>
      </c>
      <c r="AT64" s="334" t="s">
        <v>6</v>
      </c>
      <c r="AU64" s="334" t="s">
        <v>7</v>
      </c>
      <c r="AV64" s="334" t="s">
        <v>8</v>
      </c>
      <c r="AW64" s="334" t="s">
        <v>9</v>
      </c>
      <c r="AX64" s="334" t="s">
        <v>10</v>
      </c>
      <c r="AY64" s="335" t="s">
        <v>6</v>
      </c>
      <c r="AZ64" s="335" t="s">
        <v>7</v>
      </c>
      <c r="BA64" s="335" t="s">
        <v>8</v>
      </c>
      <c r="BB64" s="335" t="s">
        <v>9</v>
      </c>
      <c r="BC64" s="335" t="s">
        <v>10</v>
      </c>
      <c r="BD64" s="335" t="s">
        <v>6</v>
      </c>
      <c r="BE64" s="335" t="s">
        <v>7</v>
      </c>
      <c r="BF64" s="335" t="s">
        <v>8</v>
      </c>
      <c r="BG64" s="335" t="s">
        <v>9</v>
      </c>
      <c r="BH64" s="335" t="s">
        <v>10</v>
      </c>
      <c r="BI64" s="335" t="s">
        <v>6</v>
      </c>
      <c r="BJ64" s="335" t="s">
        <v>7</v>
      </c>
      <c r="BK64" s="335" t="s">
        <v>8</v>
      </c>
      <c r="BL64" s="335" t="s">
        <v>9</v>
      </c>
      <c r="BM64" s="335" t="s">
        <v>10</v>
      </c>
      <c r="BN64" s="236"/>
    </row>
    <row r="65" ht="21.0" customHeight="1">
      <c r="A65" s="208"/>
      <c r="B65" s="336">
        <v>1.0</v>
      </c>
      <c r="C65" s="337"/>
      <c r="D65" s="338"/>
      <c r="E65" s="338"/>
      <c r="F65" s="339"/>
      <c r="G65" s="340"/>
      <c r="H65" s="341"/>
      <c r="I65" s="341"/>
      <c r="J65" s="342"/>
      <c r="K65" s="339"/>
      <c r="L65" s="342"/>
      <c r="M65" s="339"/>
      <c r="N65" s="342"/>
      <c r="O65" s="342"/>
      <c r="P65" s="342"/>
      <c r="Q65" s="342"/>
      <c r="R65" s="342"/>
      <c r="S65" s="342"/>
      <c r="T65" s="342"/>
      <c r="U65" s="342"/>
      <c r="V65" s="342"/>
      <c r="W65" s="342"/>
      <c r="X65" s="342"/>
      <c r="Y65" s="342"/>
      <c r="Z65" s="342"/>
      <c r="AA65" s="342"/>
      <c r="AB65" s="342"/>
      <c r="AC65" s="342"/>
      <c r="AD65" s="342"/>
      <c r="AE65" s="342"/>
      <c r="AF65" s="342"/>
      <c r="AG65" s="342"/>
      <c r="AH65" s="342"/>
      <c r="AI65" s="342"/>
      <c r="AJ65" s="342"/>
      <c r="AK65" s="342"/>
      <c r="AL65" s="342"/>
      <c r="AM65" s="342"/>
      <c r="AN65" s="342"/>
      <c r="AO65" s="342"/>
      <c r="AP65" s="342"/>
      <c r="AQ65" s="342"/>
      <c r="AR65" s="342"/>
      <c r="AS65" s="342"/>
      <c r="AT65" s="342"/>
      <c r="AU65" s="342"/>
      <c r="AV65" s="342"/>
      <c r="AW65" s="342"/>
      <c r="AX65" s="342"/>
      <c r="AY65" s="342"/>
      <c r="AZ65" s="342"/>
      <c r="BA65" s="342"/>
      <c r="BB65" s="342"/>
      <c r="BC65" s="342"/>
      <c r="BD65" s="342"/>
      <c r="BE65" s="342"/>
      <c r="BF65" s="342"/>
      <c r="BG65" s="342"/>
      <c r="BH65" s="342"/>
      <c r="BI65" s="342"/>
      <c r="BJ65" s="342"/>
      <c r="BK65" s="342"/>
      <c r="BL65" s="342"/>
      <c r="BM65" s="342"/>
      <c r="BN65" s="208"/>
    </row>
    <row r="66" ht="17.25" customHeight="1" outlineLevel="1">
      <c r="A66" s="343"/>
      <c r="B66" s="344">
        <v>1.1</v>
      </c>
      <c r="C66" s="345"/>
      <c r="D66" s="346"/>
      <c r="E66" s="346"/>
      <c r="F66" s="347"/>
      <c r="G66" s="348"/>
      <c r="H66" s="349"/>
      <c r="I66" s="349"/>
      <c r="J66" s="350"/>
      <c r="K66" s="351"/>
      <c r="L66" s="351"/>
      <c r="M66" s="351"/>
      <c r="N66" s="351"/>
      <c r="O66" s="351"/>
      <c r="P66" s="350"/>
      <c r="Q66" s="350"/>
      <c r="R66" s="350"/>
      <c r="S66" s="350"/>
      <c r="T66" s="350"/>
      <c r="U66" s="350"/>
      <c r="V66" s="350"/>
      <c r="W66" s="350"/>
      <c r="X66" s="350"/>
      <c r="Y66" s="350"/>
      <c r="Z66" s="352"/>
      <c r="AA66" s="352"/>
      <c r="AB66" s="352"/>
      <c r="AC66" s="352"/>
      <c r="AD66" s="352"/>
      <c r="AE66" s="350"/>
      <c r="AF66" s="350"/>
      <c r="AG66" s="350"/>
      <c r="AH66" s="350"/>
      <c r="AI66" s="350"/>
      <c r="AJ66" s="350"/>
      <c r="AK66" s="350"/>
      <c r="AL66" s="350"/>
      <c r="AM66" s="350"/>
      <c r="AN66" s="350"/>
      <c r="AO66" s="353"/>
      <c r="AP66" s="353"/>
      <c r="AQ66" s="353"/>
      <c r="AR66" s="353"/>
      <c r="AS66" s="353"/>
      <c r="AT66" s="350"/>
      <c r="AU66" s="350"/>
      <c r="AV66" s="350"/>
      <c r="AW66" s="350"/>
      <c r="AX66" s="350"/>
      <c r="AY66" s="350"/>
      <c r="AZ66" s="350"/>
      <c r="BA66" s="350"/>
      <c r="BB66" s="350"/>
      <c r="BC66" s="350"/>
      <c r="BD66" s="354"/>
      <c r="BE66" s="354"/>
      <c r="BF66" s="354"/>
      <c r="BG66" s="354"/>
      <c r="BH66" s="354"/>
      <c r="BI66" s="350"/>
      <c r="BJ66" s="350"/>
      <c r="BK66" s="350"/>
      <c r="BL66" s="350"/>
      <c r="BM66" s="355"/>
      <c r="BN66" s="343"/>
    </row>
    <row r="67" ht="17.25" customHeight="1" outlineLevel="1">
      <c r="A67" s="343"/>
      <c r="B67" s="344">
        <v>1.2</v>
      </c>
      <c r="C67" s="345"/>
      <c r="D67" s="346"/>
      <c r="E67" s="346"/>
      <c r="F67" s="356"/>
      <c r="G67" s="357"/>
      <c r="H67" s="358"/>
      <c r="I67" s="358"/>
      <c r="J67" s="359"/>
      <c r="K67" s="351"/>
      <c r="L67" s="351"/>
      <c r="M67" s="351"/>
      <c r="N67" s="351"/>
      <c r="O67" s="351"/>
      <c r="P67" s="359"/>
      <c r="Q67" s="359"/>
      <c r="R67" s="359"/>
      <c r="S67" s="359"/>
      <c r="T67" s="359"/>
      <c r="U67" s="359"/>
      <c r="V67" s="359"/>
      <c r="W67" s="359"/>
      <c r="X67" s="359"/>
      <c r="Y67" s="359"/>
      <c r="Z67" s="360"/>
      <c r="AA67" s="360"/>
      <c r="AB67" s="360"/>
      <c r="AC67" s="360"/>
      <c r="AD67" s="360"/>
      <c r="AE67" s="359"/>
      <c r="AF67" s="359"/>
      <c r="AG67" s="359"/>
      <c r="AH67" s="359"/>
      <c r="AI67" s="359"/>
      <c r="AJ67" s="359"/>
      <c r="AK67" s="359"/>
      <c r="AL67" s="359"/>
      <c r="AM67" s="359"/>
      <c r="AN67" s="359"/>
      <c r="AO67" s="361"/>
      <c r="AP67" s="361"/>
      <c r="AQ67" s="361"/>
      <c r="AR67" s="361"/>
      <c r="AS67" s="361"/>
      <c r="AT67" s="359"/>
      <c r="AU67" s="359"/>
      <c r="AV67" s="359"/>
      <c r="AW67" s="359"/>
      <c r="AX67" s="359"/>
      <c r="AY67" s="359"/>
      <c r="AZ67" s="359"/>
      <c r="BA67" s="359"/>
      <c r="BB67" s="359"/>
      <c r="BC67" s="359"/>
      <c r="BD67" s="362"/>
      <c r="BE67" s="362"/>
      <c r="BF67" s="362"/>
      <c r="BG67" s="362"/>
      <c r="BH67" s="362"/>
      <c r="BI67" s="359"/>
      <c r="BJ67" s="359"/>
      <c r="BK67" s="359"/>
      <c r="BL67" s="359"/>
      <c r="BM67" s="363"/>
      <c r="BN67" s="343"/>
    </row>
    <row r="68" ht="17.25" customHeight="1" outlineLevel="1">
      <c r="A68" s="343"/>
      <c r="B68" s="344">
        <v>1.3</v>
      </c>
      <c r="C68" s="345"/>
      <c r="D68" s="346"/>
      <c r="E68" s="346"/>
      <c r="F68" s="356"/>
      <c r="G68" s="357"/>
      <c r="H68" s="358"/>
      <c r="I68" s="358"/>
      <c r="J68" s="359"/>
      <c r="K68" s="351"/>
      <c r="L68" s="351"/>
      <c r="M68" s="351"/>
      <c r="N68" s="351"/>
      <c r="O68" s="351"/>
      <c r="P68" s="359"/>
      <c r="Q68" s="359"/>
      <c r="R68" s="359"/>
      <c r="S68" s="359"/>
      <c r="T68" s="359"/>
      <c r="U68" s="359"/>
      <c r="V68" s="359"/>
      <c r="W68" s="359"/>
      <c r="X68" s="359"/>
      <c r="Y68" s="359"/>
      <c r="Z68" s="360"/>
      <c r="AA68" s="360"/>
      <c r="AB68" s="360"/>
      <c r="AC68" s="360"/>
      <c r="AD68" s="360"/>
      <c r="AE68" s="359"/>
      <c r="AF68" s="359"/>
      <c r="AG68" s="359"/>
      <c r="AH68" s="359"/>
      <c r="AI68" s="359"/>
      <c r="AJ68" s="359"/>
      <c r="AK68" s="359"/>
      <c r="AL68" s="359"/>
      <c r="AM68" s="359"/>
      <c r="AN68" s="359"/>
      <c r="AO68" s="361"/>
      <c r="AP68" s="361"/>
      <c r="AQ68" s="361"/>
      <c r="AR68" s="361"/>
      <c r="AS68" s="361"/>
      <c r="AT68" s="359"/>
      <c r="AU68" s="359"/>
      <c r="AV68" s="359"/>
      <c r="AW68" s="359"/>
      <c r="AX68" s="359"/>
      <c r="AY68" s="359"/>
      <c r="AZ68" s="359"/>
      <c r="BA68" s="359"/>
      <c r="BB68" s="359"/>
      <c r="BC68" s="359"/>
      <c r="BD68" s="362"/>
      <c r="BE68" s="362"/>
      <c r="BF68" s="362"/>
      <c r="BG68" s="362"/>
      <c r="BH68" s="362"/>
      <c r="BI68" s="359"/>
      <c r="BJ68" s="359"/>
      <c r="BK68" s="359"/>
      <c r="BL68" s="359"/>
      <c r="BM68" s="363"/>
      <c r="BN68" s="343"/>
    </row>
    <row r="69" ht="17.25" customHeight="1" outlineLevel="1">
      <c r="A69" s="343"/>
      <c r="B69" s="344">
        <v>1.4</v>
      </c>
      <c r="C69" s="345"/>
      <c r="D69" s="346"/>
      <c r="E69" s="346"/>
      <c r="F69" s="356"/>
      <c r="G69" s="357"/>
      <c r="H69" s="358"/>
      <c r="I69" s="358"/>
      <c r="J69" s="359"/>
      <c r="K69" s="351"/>
      <c r="L69" s="351"/>
      <c r="M69" s="351"/>
      <c r="N69" s="351"/>
      <c r="O69" s="351"/>
      <c r="P69" s="359"/>
      <c r="Q69" s="359"/>
      <c r="R69" s="359"/>
      <c r="S69" s="359"/>
      <c r="T69" s="359"/>
      <c r="U69" s="359"/>
      <c r="V69" s="359"/>
      <c r="W69" s="359"/>
      <c r="X69" s="359"/>
      <c r="Y69" s="359"/>
      <c r="Z69" s="360"/>
      <c r="AA69" s="360"/>
      <c r="AB69" s="360"/>
      <c r="AC69" s="360"/>
      <c r="AD69" s="360"/>
      <c r="AE69" s="359"/>
      <c r="AF69" s="359"/>
      <c r="AG69" s="359"/>
      <c r="AH69" s="359"/>
      <c r="AI69" s="359"/>
      <c r="AJ69" s="359"/>
      <c r="AK69" s="359"/>
      <c r="AL69" s="359"/>
      <c r="AM69" s="359"/>
      <c r="AN69" s="359"/>
      <c r="AO69" s="361"/>
      <c r="AP69" s="361"/>
      <c r="AQ69" s="361"/>
      <c r="AR69" s="361"/>
      <c r="AS69" s="361"/>
      <c r="AT69" s="359"/>
      <c r="AU69" s="359"/>
      <c r="AV69" s="359"/>
      <c r="AW69" s="359"/>
      <c r="AX69" s="359"/>
      <c r="AY69" s="359"/>
      <c r="AZ69" s="359"/>
      <c r="BA69" s="359"/>
      <c r="BB69" s="359"/>
      <c r="BC69" s="359"/>
      <c r="BD69" s="362"/>
      <c r="BE69" s="362"/>
      <c r="BF69" s="362"/>
      <c r="BG69" s="362"/>
      <c r="BH69" s="362"/>
      <c r="BI69" s="359"/>
      <c r="BJ69" s="359"/>
      <c r="BK69" s="359"/>
      <c r="BL69" s="359"/>
      <c r="BM69" s="363"/>
      <c r="BN69" s="343"/>
    </row>
    <row r="70" ht="17.25" customHeight="1" outlineLevel="1">
      <c r="A70" s="343"/>
      <c r="B70" s="344">
        <v>1.5</v>
      </c>
      <c r="C70" s="345"/>
      <c r="D70" s="346"/>
      <c r="E70" s="346"/>
      <c r="F70" s="356"/>
      <c r="G70" s="357"/>
      <c r="H70" s="359"/>
      <c r="I70" s="359"/>
      <c r="J70" s="359"/>
      <c r="K70" s="351"/>
      <c r="L70" s="351"/>
      <c r="M70" s="351"/>
      <c r="N70" s="351"/>
      <c r="O70" s="351"/>
      <c r="P70" s="359"/>
      <c r="Q70" s="359"/>
      <c r="R70" s="359"/>
      <c r="S70" s="359"/>
      <c r="T70" s="359"/>
      <c r="U70" s="359"/>
      <c r="V70" s="359"/>
      <c r="W70" s="359"/>
      <c r="X70" s="359"/>
      <c r="Y70" s="359"/>
      <c r="Z70" s="360"/>
      <c r="AA70" s="360"/>
      <c r="AB70" s="360"/>
      <c r="AC70" s="360"/>
      <c r="AD70" s="360"/>
      <c r="AE70" s="359"/>
      <c r="AF70" s="359"/>
      <c r="AG70" s="359"/>
      <c r="AH70" s="359"/>
      <c r="AI70" s="359"/>
      <c r="AJ70" s="359"/>
      <c r="AK70" s="359"/>
      <c r="AL70" s="359"/>
      <c r="AM70" s="359"/>
      <c r="AN70" s="359"/>
      <c r="AO70" s="361"/>
      <c r="AP70" s="361"/>
      <c r="AQ70" s="361"/>
      <c r="AR70" s="361"/>
      <c r="AS70" s="361"/>
      <c r="AT70" s="359"/>
      <c r="AU70" s="359"/>
      <c r="AV70" s="359"/>
      <c r="AW70" s="359"/>
      <c r="AX70" s="359"/>
      <c r="AY70" s="359"/>
      <c r="AZ70" s="359"/>
      <c r="BA70" s="359"/>
      <c r="BB70" s="359"/>
      <c r="BC70" s="359"/>
      <c r="BD70" s="362"/>
      <c r="BE70" s="362"/>
      <c r="BF70" s="362"/>
      <c r="BG70" s="362"/>
      <c r="BH70" s="362"/>
      <c r="BI70" s="359"/>
      <c r="BJ70" s="359"/>
      <c r="BK70" s="359"/>
      <c r="BL70" s="359"/>
      <c r="BM70" s="363"/>
      <c r="BN70" s="343"/>
    </row>
    <row r="71" ht="17.25" customHeight="1" outlineLevel="1">
      <c r="A71" s="343"/>
      <c r="B71" s="364">
        <v>1.6</v>
      </c>
      <c r="C71" s="365"/>
      <c r="D71" s="366"/>
      <c r="E71" s="366"/>
      <c r="F71" s="367"/>
      <c r="G71" s="368"/>
      <c r="H71" s="369"/>
      <c r="I71" s="369"/>
      <c r="J71" s="369"/>
      <c r="K71" s="351"/>
      <c r="L71" s="351"/>
      <c r="M71" s="351"/>
      <c r="N71" s="351"/>
      <c r="O71" s="351"/>
      <c r="P71" s="369"/>
      <c r="Q71" s="369"/>
      <c r="R71" s="369"/>
      <c r="S71" s="369"/>
      <c r="T71" s="369"/>
      <c r="U71" s="369"/>
      <c r="V71" s="369"/>
      <c r="W71" s="369"/>
      <c r="X71" s="369"/>
      <c r="Y71" s="369"/>
      <c r="Z71" s="370"/>
      <c r="AA71" s="370"/>
      <c r="AB71" s="370"/>
      <c r="AC71" s="370"/>
      <c r="AD71" s="370"/>
      <c r="AE71" s="369"/>
      <c r="AF71" s="369"/>
      <c r="AG71" s="369"/>
      <c r="AH71" s="369"/>
      <c r="AI71" s="369"/>
      <c r="AJ71" s="369"/>
      <c r="AK71" s="369"/>
      <c r="AL71" s="369"/>
      <c r="AM71" s="369"/>
      <c r="AN71" s="369"/>
      <c r="AO71" s="371"/>
      <c r="AP71" s="371"/>
      <c r="AQ71" s="371"/>
      <c r="AR71" s="371"/>
      <c r="AS71" s="371"/>
      <c r="AT71" s="369"/>
      <c r="AU71" s="369"/>
      <c r="AV71" s="369"/>
      <c r="AW71" s="369"/>
      <c r="AX71" s="369"/>
      <c r="AY71" s="369"/>
      <c r="AZ71" s="369"/>
      <c r="BA71" s="369"/>
      <c r="BB71" s="369"/>
      <c r="BC71" s="369"/>
      <c r="BD71" s="372"/>
      <c r="BE71" s="372"/>
      <c r="BF71" s="372"/>
      <c r="BG71" s="372"/>
      <c r="BH71" s="372"/>
      <c r="BI71" s="369"/>
      <c r="BJ71" s="369"/>
      <c r="BK71" s="369"/>
      <c r="BL71" s="369"/>
      <c r="BM71" s="373"/>
      <c r="BN71" s="343"/>
    </row>
    <row r="72" ht="21.0" customHeight="1">
      <c r="A72" s="208"/>
      <c r="B72" s="336">
        <v>2.0</v>
      </c>
      <c r="C72" s="337"/>
      <c r="D72" s="338"/>
      <c r="E72" s="338"/>
      <c r="F72" s="339"/>
      <c r="G72" s="340"/>
      <c r="H72" s="341"/>
      <c r="I72" s="341"/>
      <c r="J72" s="342"/>
      <c r="K72" s="339"/>
      <c r="L72" s="342"/>
      <c r="M72" s="339"/>
      <c r="N72" s="342"/>
      <c r="O72" s="342"/>
      <c r="P72" s="342"/>
      <c r="Q72" s="342"/>
      <c r="R72" s="342"/>
      <c r="S72" s="342"/>
      <c r="T72" s="342"/>
      <c r="U72" s="342"/>
      <c r="V72" s="342"/>
      <c r="W72" s="342"/>
      <c r="X72" s="342"/>
      <c r="Y72" s="342"/>
      <c r="Z72" s="342"/>
      <c r="AA72" s="342"/>
      <c r="AB72" s="342"/>
      <c r="AC72" s="342"/>
      <c r="AD72" s="342"/>
      <c r="AE72" s="342"/>
      <c r="AF72" s="342"/>
      <c r="AG72" s="342"/>
      <c r="AH72" s="342"/>
      <c r="AI72" s="342"/>
      <c r="AJ72" s="342"/>
      <c r="AK72" s="342"/>
      <c r="AL72" s="342"/>
      <c r="AM72" s="342"/>
      <c r="AN72" s="342"/>
      <c r="AO72" s="342"/>
      <c r="AP72" s="342"/>
      <c r="AQ72" s="342"/>
      <c r="AR72" s="342"/>
      <c r="AS72" s="342"/>
      <c r="AT72" s="342"/>
      <c r="AU72" s="342"/>
      <c r="AV72" s="342"/>
      <c r="AW72" s="342"/>
      <c r="AX72" s="342"/>
      <c r="AY72" s="342"/>
      <c r="AZ72" s="342"/>
      <c r="BA72" s="342"/>
      <c r="BB72" s="342"/>
      <c r="BC72" s="342"/>
      <c r="BD72" s="342"/>
      <c r="BE72" s="342"/>
      <c r="BF72" s="342"/>
      <c r="BG72" s="342"/>
      <c r="BH72" s="342"/>
      <c r="BI72" s="342"/>
      <c r="BJ72" s="342"/>
      <c r="BK72" s="342"/>
      <c r="BL72" s="342"/>
      <c r="BM72" s="342"/>
      <c r="BN72" s="208"/>
    </row>
    <row r="73" ht="17.25" customHeight="1" outlineLevel="1">
      <c r="A73" s="343"/>
      <c r="B73" s="344">
        <v>2.1</v>
      </c>
      <c r="C73" s="345"/>
      <c r="D73" s="346"/>
      <c r="E73" s="346"/>
      <c r="F73" s="347"/>
      <c r="G73" s="348"/>
      <c r="H73" s="349"/>
      <c r="I73" s="349"/>
      <c r="J73" s="349"/>
      <c r="K73" s="351"/>
      <c r="L73" s="351"/>
      <c r="M73" s="351"/>
      <c r="N73" s="351"/>
      <c r="O73" s="351"/>
      <c r="P73" s="350"/>
      <c r="Q73" s="350"/>
      <c r="R73" s="350"/>
      <c r="S73" s="350"/>
      <c r="T73" s="350"/>
      <c r="U73" s="350"/>
      <c r="V73" s="350"/>
      <c r="W73" s="350"/>
      <c r="X73" s="350"/>
      <c r="Y73" s="350"/>
      <c r="Z73" s="352"/>
      <c r="AA73" s="352"/>
      <c r="AB73" s="352"/>
      <c r="AC73" s="352"/>
      <c r="AD73" s="352"/>
      <c r="AE73" s="350"/>
      <c r="AF73" s="350"/>
      <c r="AG73" s="350"/>
      <c r="AH73" s="350"/>
      <c r="AI73" s="350"/>
      <c r="AJ73" s="350"/>
      <c r="AK73" s="350"/>
      <c r="AL73" s="350"/>
      <c r="AM73" s="350"/>
      <c r="AN73" s="350"/>
      <c r="AO73" s="353"/>
      <c r="AP73" s="353"/>
      <c r="AQ73" s="353"/>
      <c r="AR73" s="353"/>
      <c r="AS73" s="353"/>
      <c r="AT73" s="350"/>
      <c r="AU73" s="350"/>
      <c r="AV73" s="350"/>
      <c r="AW73" s="350"/>
      <c r="AX73" s="350"/>
      <c r="AY73" s="350"/>
      <c r="AZ73" s="350"/>
      <c r="BA73" s="350"/>
      <c r="BB73" s="350"/>
      <c r="BC73" s="350"/>
      <c r="BD73" s="354"/>
      <c r="BE73" s="354"/>
      <c r="BF73" s="354"/>
      <c r="BG73" s="354"/>
      <c r="BH73" s="354"/>
      <c r="BI73" s="350"/>
      <c r="BJ73" s="350"/>
      <c r="BK73" s="350"/>
      <c r="BL73" s="350"/>
      <c r="BM73" s="355"/>
      <c r="BN73" s="343"/>
    </row>
    <row r="74" ht="17.25" customHeight="1" outlineLevel="1">
      <c r="A74" s="343"/>
      <c r="B74" s="344">
        <v>2.2</v>
      </c>
      <c r="C74" s="345"/>
      <c r="D74" s="346"/>
      <c r="E74" s="346"/>
      <c r="F74" s="356"/>
      <c r="G74" s="357"/>
      <c r="H74" s="358"/>
      <c r="I74" s="358"/>
      <c r="J74" s="359"/>
      <c r="K74" s="374"/>
      <c r="L74" s="375"/>
      <c r="M74" s="375"/>
      <c r="N74" s="375"/>
      <c r="O74" s="375"/>
      <c r="P74" s="359"/>
      <c r="Q74" s="359"/>
      <c r="R74" s="359"/>
      <c r="S74" s="359"/>
      <c r="T74" s="359"/>
      <c r="U74" s="359"/>
      <c r="V74" s="359"/>
      <c r="W74" s="359"/>
      <c r="X74" s="359"/>
      <c r="Y74" s="350"/>
      <c r="Z74" s="360"/>
      <c r="AA74" s="360"/>
      <c r="AB74" s="360"/>
      <c r="AC74" s="360"/>
      <c r="AD74" s="360"/>
      <c r="AE74" s="359"/>
      <c r="AF74" s="359"/>
      <c r="AG74" s="359"/>
      <c r="AH74" s="359"/>
      <c r="AI74" s="359"/>
      <c r="AJ74" s="359"/>
      <c r="AK74" s="359"/>
      <c r="AL74" s="359"/>
      <c r="AM74" s="359"/>
      <c r="AN74" s="359"/>
      <c r="AO74" s="361"/>
      <c r="AP74" s="361"/>
      <c r="AQ74" s="361"/>
      <c r="AR74" s="361"/>
      <c r="AS74" s="361"/>
      <c r="AT74" s="359"/>
      <c r="AU74" s="359"/>
      <c r="AV74" s="359"/>
      <c r="AW74" s="359"/>
      <c r="AX74" s="359"/>
      <c r="AY74" s="359"/>
      <c r="AZ74" s="359"/>
      <c r="BA74" s="359"/>
      <c r="BB74" s="359"/>
      <c r="BC74" s="359"/>
      <c r="BD74" s="362"/>
      <c r="BE74" s="362"/>
      <c r="BF74" s="362"/>
      <c r="BG74" s="362"/>
      <c r="BH74" s="362"/>
      <c r="BI74" s="359"/>
      <c r="BJ74" s="359"/>
      <c r="BK74" s="359"/>
      <c r="BL74" s="359"/>
      <c r="BM74" s="363"/>
      <c r="BN74" s="343"/>
    </row>
    <row r="75" ht="17.25" customHeight="1" outlineLevel="1">
      <c r="A75" s="343"/>
      <c r="B75" s="344">
        <v>2.3</v>
      </c>
      <c r="C75" s="345"/>
      <c r="D75" s="346"/>
      <c r="E75" s="346"/>
      <c r="F75" s="356"/>
      <c r="G75" s="357"/>
      <c r="H75" s="358"/>
      <c r="I75" s="358"/>
      <c r="J75" s="359"/>
      <c r="K75" s="375"/>
      <c r="L75" s="375"/>
      <c r="M75" s="375"/>
      <c r="N75" s="375"/>
      <c r="O75" s="375"/>
      <c r="P75" s="359"/>
      <c r="Q75" s="359"/>
      <c r="R75" s="359"/>
      <c r="S75" s="359"/>
      <c r="T75" s="359"/>
      <c r="U75" s="359"/>
      <c r="V75" s="359"/>
      <c r="W75" s="359"/>
      <c r="X75" s="359"/>
      <c r="Y75" s="359"/>
      <c r="Z75" s="360"/>
      <c r="AA75" s="360"/>
      <c r="AB75" s="360"/>
      <c r="AC75" s="360"/>
      <c r="AD75" s="360"/>
      <c r="AE75" s="359"/>
      <c r="AF75" s="359"/>
      <c r="AG75" s="359"/>
      <c r="AH75" s="359"/>
      <c r="AI75" s="359"/>
      <c r="AJ75" s="359"/>
      <c r="AK75" s="359"/>
      <c r="AL75" s="359"/>
      <c r="AM75" s="359"/>
      <c r="AN75" s="359"/>
      <c r="AO75" s="361"/>
      <c r="AP75" s="361"/>
      <c r="AQ75" s="361"/>
      <c r="AR75" s="361"/>
      <c r="AS75" s="361"/>
      <c r="AT75" s="359"/>
      <c r="AU75" s="359"/>
      <c r="AV75" s="359"/>
      <c r="AW75" s="359"/>
      <c r="AX75" s="359"/>
      <c r="AY75" s="359"/>
      <c r="AZ75" s="359"/>
      <c r="BA75" s="359"/>
      <c r="BB75" s="359"/>
      <c r="BC75" s="359"/>
      <c r="BD75" s="362"/>
      <c r="BE75" s="362"/>
      <c r="BF75" s="362"/>
      <c r="BG75" s="362"/>
      <c r="BH75" s="362"/>
      <c r="BI75" s="359"/>
      <c r="BJ75" s="359"/>
      <c r="BK75" s="359"/>
      <c r="BL75" s="359"/>
      <c r="BM75" s="363"/>
      <c r="BN75" s="343"/>
    </row>
    <row r="76" ht="17.25" customHeight="1" outlineLevel="1">
      <c r="A76" s="343"/>
      <c r="B76" s="344">
        <v>2.4</v>
      </c>
      <c r="C76" s="345"/>
      <c r="D76" s="346"/>
      <c r="E76" s="346"/>
      <c r="F76" s="356"/>
      <c r="G76" s="357"/>
      <c r="H76" s="358"/>
      <c r="I76" s="358"/>
      <c r="J76" s="359"/>
      <c r="K76" s="375"/>
      <c r="L76" s="375"/>
      <c r="M76" s="375"/>
      <c r="N76" s="375"/>
      <c r="O76" s="375"/>
      <c r="P76" s="359"/>
      <c r="Q76" s="359"/>
      <c r="R76" s="359"/>
      <c r="S76" s="359"/>
      <c r="T76" s="359"/>
      <c r="U76" s="359"/>
      <c r="V76" s="359"/>
      <c r="W76" s="359"/>
      <c r="X76" s="359"/>
      <c r="Y76" s="359"/>
      <c r="Z76" s="360"/>
      <c r="AA76" s="360"/>
      <c r="AB76" s="360"/>
      <c r="AC76" s="360"/>
      <c r="AD76" s="360"/>
      <c r="AE76" s="359"/>
      <c r="AF76" s="359"/>
      <c r="AG76" s="359"/>
      <c r="AH76" s="359"/>
      <c r="AI76" s="359"/>
      <c r="AJ76" s="359"/>
      <c r="AK76" s="359"/>
      <c r="AL76" s="359"/>
      <c r="AM76" s="359"/>
      <c r="AN76" s="359"/>
      <c r="AO76" s="361"/>
      <c r="AP76" s="361"/>
      <c r="AQ76" s="361"/>
      <c r="AR76" s="361"/>
      <c r="AS76" s="361"/>
      <c r="AT76" s="359"/>
      <c r="AU76" s="359"/>
      <c r="AV76" s="359"/>
      <c r="AW76" s="359"/>
      <c r="AX76" s="359"/>
      <c r="AY76" s="359"/>
      <c r="AZ76" s="359"/>
      <c r="BA76" s="359"/>
      <c r="BB76" s="359"/>
      <c r="BC76" s="359"/>
      <c r="BD76" s="362"/>
      <c r="BE76" s="362"/>
      <c r="BF76" s="362"/>
      <c r="BG76" s="362"/>
      <c r="BH76" s="362"/>
      <c r="BI76" s="359"/>
      <c r="BJ76" s="359"/>
      <c r="BK76" s="359"/>
      <c r="BL76" s="359"/>
      <c r="BM76" s="363"/>
      <c r="BN76" s="343"/>
    </row>
    <row r="77" ht="17.25" customHeight="1" outlineLevel="1">
      <c r="A77" s="343"/>
      <c r="B77" s="344">
        <v>2.5</v>
      </c>
      <c r="C77" s="345"/>
      <c r="D77" s="346"/>
      <c r="E77" s="346"/>
      <c r="F77" s="356"/>
      <c r="G77" s="357"/>
      <c r="H77" s="358"/>
      <c r="I77" s="358"/>
      <c r="J77" s="359"/>
      <c r="K77" s="375"/>
      <c r="L77" s="375"/>
      <c r="M77" s="375"/>
      <c r="N77" s="375"/>
      <c r="O77" s="375"/>
      <c r="P77" s="359"/>
      <c r="Q77" s="359"/>
      <c r="R77" s="359"/>
      <c r="S77" s="359"/>
      <c r="T77" s="359"/>
      <c r="U77" s="359"/>
      <c r="V77" s="359"/>
      <c r="W77" s="359"/>
      <c r="X77" s="359"/>
      <c r="Y77" s="359"/>
      <c r="Z77" s="360"/>
      <c r="AA77" s="360"/>
      <c r="AB77" s="360"/>
      <c r="AC77" s="360"/>
      <c r="AD77" s="360"/>
      <c r="AE77" s="359"/>
      <c r="AF77" s="359"/>
      <c r="AG77" s="359"/>
      <c r="AH77" s="359"/>
      <c r="AI77" s="359"/>
      <c r="AJ77" s="359"/>
      <c r="AK77" s="359"/>
      <c r="AL77" s="359"/>
      <c r="AM77" s="359"/>
      <c r="AN77" s="359"/>
      <c r="AO77" s="361"/>
      <c r="AP77" s="361"/>
      <c r="AQ77" s="361"/>
      <c r="AR77" s="361"/>
      <c r="AS77" s="361"/>
      <c r="AT77" s="359"/>
      <c r="AU77" s="359"/>
      <c r="AV77" s="359"/>
      <c r="AW77" s="359"/>
      <c r="AX77" s="359"/>
      <c r="AY77" s="359"/>
      <c r="AZ77" s="359"/>
      <c r="BA77" s="359"/>
      <c r="BB77" s="359"/>
      <c r="BC77" s="359"/>
      <c r="BD77" s="362"/>
      <c r="BE77" s="362"/>
      <c r="BF77" s="362"/>
      <c r="BG77" s="362"/>
      <c r="BH77" s="362"/>
      <c r="BI77" s="359"/>
      <c r="BJ77" s="359"/>
      <c r="BK77" s="359"/>
      <c r="BL77" s="359"/>
      <c r="BM77" s="363"/>
      <c r="BN77" s="343"/>
    </row>
    <row r="78" ht="17.25" customHeight="1" outlineLevel="1">
      <c r="A78" s="343"/>
      <c r="B78" s="344">
        <v>2.6</v>
      </c>
      <c r="C78" s="345"/>
      <c r="D78" s="346"/>
      <c r="E78" s="346"/>
      <c r="F78" s="356"/>
      <c r="G78" s="357"/>
      <c r="H78" s="358"/>
      <c r="I78" s="358"/>
      <c r="J78" s="359"/>
      <c r="K78" s="375"/>
      <c r="L78" s="375"/>
      <c r="M78" s="375"/>
      <c r="N78" s="375"/>
      <c r="O78" s="375"/>
      <c r="P78" s="359"/>
      <c r="Q78" s="359"/>
      <c r="R78" s="359"/>
      <c r="S78" s="359"/>
      <c r="T78" s="359"/>
      <c r="U78" s="359"/>
      <c r="V78" s="359"/>
      <c r="W78" s="359"/>
      <c r="X78" s="359"/>
      <c r="Y78" s="359"/>
      <c r="Z78" s="360"/>
      <c r="AA78" s="360"/>
      <c r="AB78" s="360"/>
      <c r="AC78" s="360"/>
      <c r="AD78" s="360"/>
      <c r="AE78" s="359"/>
      <c r="AF78" s="359"/>
      <c r="AG78" s="359"/>
      <c r="AH78" s="359"/>
      <c r="AI78" s="359"/>
      <c r="AJ78" s="359"/>
      <c r="AK78" s="359"/>
      <c r="AL78" s="359"/>
      <c r="AM78" s="359"/>
      <c r="AN78" s="359"/>
      <c r="AO78" s="361"/>
      <c r="AP78" s="361"/>
      <c r="AQ78" s="361"/>
      <c r="AR78" s="361"/>
      <c r="AS78" s="361"/>
      <c r="AT78" s="359"/>
      <c r="AU78" s="359"/>
      <c r="AV78" s="359"/>
      <c r="AW78" s="359"/>
      <c r="AX78" s="359"/>
      <c r="AY78" s="359"/>
      <c r="AZ78" s="359"/>
      <c r="BA78" s="359"/>
      <c r="BB78" s="359"/>
      <c r="BC78" s="359"/>
      <c r="BD78" s="362"/>
      <c r="BE78" s="362"/>
      <c r="BF78" s="362"/>
      <c r="BG78" s="362"/>
      <c r="BH78" s="362"/>
      <c r="BI78" s="359"/>
      <c r="BJ78" s="359"/>
      <c r="BK78" s="359"/>
      <c r="BL78" s="359"/>
      <c r="BM78" s="363"/>
      <c r="BN78" s="343"/>
    </row>
    <row r="79" ht="21.0" customHeight="1">
      <c r="A79" s="208"/>
      <c r="B79" s="336">
        <v>3.0</v>
      </c>
      <c r="C79" s="337"/>
      <c r="D79" s="338"/>
      <c r="E79" s="338"/>
      <c r="F79" s="339"/>
      <c r="G79" s="340"/>
      <c r="H79" s="341"/>
      <c r="I79" s="341"/>
      <c r="J79" s="342"/>
      <c r="K79" s="339"/>
      <c r="L79" s="342"/>
      <c r="M79" s="339"/>
      <c r="N79" s="342"/>
      <c r="O79" s="342"/>
      <c r="P79" s="342"/>
      <c r="Q79" s="342"/>
      <c r="R79" s="342"/>
      <c r="S79" s="342"/>
      <c r="T79" s="342"/>
      <c r="U79" s="342"/>
      <c r="V79" s="342"/>
      <c r="W79" s="342"/>
      <c r="X79" s="342"/>
      <c r="Y79" s="342"/>
      <c r="Z79" s="342"/>
      <c r="AA79" s="342"/>
      <c r="AB79" s="342"/>
      <c r="AC79" s="342"/>
      <c r="AD79" s="342"/>
      <c r="AE79" s="342"/>
      <c r="AF79" s="342"/>
      <c r="AG79" s="342"/>
      <c r="AH79" s="342"/>
      <c r="AI79" s="342"/>
      <c r="AJ79" s="342"/>
      <c r="AK79" s="342"/>
      <c r="AL79" s="342"/>
      <c r="AM79" s="342"/>
      <c r="AN79" s="342"/>
      <c r="AO79" s="342"/>
      <c r="AP79" s="342"/>
      <c r="AQ79" s="342"/>
      <c r="AR79" s="342"/>
      <c r="AS79" s="342"/>
      <c r="AT79" s="342"/>
      <c r="AU79" s="342"/>
      <c r="AV79" s="342"/>
      <c r="AW79" s="342"/>
      <c r="AX79" s="342"/>
      <c r="AY79" s="342"/>
      <c r="AZ79" s="342"/>
      <c r="BA79" s="342"/>
      <c r="BB79" s="342"/>
      <c r="BC79" s="342"/>
      <c r="BD79" s="342"/>
      <c r="BE79" s="342"/>
      <c r="BF79" s="342"/>
      <c r="BG79" s="342"/>
      <c r="BH79" s="342"/>
      <c r="BI79" s="342"/>
      <c r="BJ79" s="342"/>
      <c r="BK79" s="342"/>
      <c r="BL79" s="342"/>
      <c r="BM79" s="342"/>
      <c r="BN79" s="208"/>
    </row>
    <row r="80" ht="17.25" customHeight="1" outlineLevel="1">
      <c r="A80" s="343"/>
      <c r="B80" s="344">
        <v>3.1</v>
      </c>
      <c r="C80" s="345"/>
      <c r="D80" s="346"/>
      <c r="E80" s="346"/>
      <c r="F80" s="347"/>
      <c r="G80" s="348"/>
      <c r="H80" s="349"/>
      <c r="I80" s="349"/>
      <c r="J80" s="349"/>
      <c r="K80" s="375"/>
      <c r="L80" s="375"/>
      <c r="M80" s="375"/>
      <c r="N80" s="375"/>
      <c r="O80" s="375"/>
      <c r="P80" s="350"/>
      <c r="Q80" s="350"/>
      <c r="R80" s="350"/>
      <c r="S80" s="350"/>
      <c r="T80" s="350"/>
      <c r="U80" s="350"/>
      <c r="V80" s="350"/>
      <c r="W80" s="350"/>
      <c r="X80" s="350"/>
      <c r="Y80" s="350"/>
      <c r="Z80" s="352"/>
      <c r="AA80" s="352"/>
      <c r="AB80" s="352"/>
      <c r="AC80" s="352"/>
      <c r="AD80" s="352"/>
      <c r="AE80" s="350"/>
      <c r="AF80" s="350"/>
      <c r="AG80" s="350"/>
      <c r="AH80" s="350"/>
      <c r="AI80" s="350"/>
      <c r="AJ80" s="350"/>
      <c r="AK80" s="350"/>
      <c r="AL80" s="350"/>
      <c r="AM80" s="350"/>
      <c r="AN80" s="350"/>
      <c r="AO80" s="353"/>
      <c r="AP80" s="353"/>
      <c r="AQ80" s="353"/>
      <c r="AR80" s="353"/>
      <c r="AS80" s="353"/>
      <c r="AT80" s="350"/>
      <c r="AU80" s="350"/>
      <c r="AV80" s="350"/>
      <c r="AW80" s="350"/>
      <c r="AX80" s="350"/>
      <c r="AY80" s="350"/>
      <c r="AZ80" s="350"/>
      <c r="BA80" s="350"/>
      <c r="BB80" s="350"/>
      <c r="BC80" s="350"/>
      <c r="BD80" s="354"/>
      <c r="BE80" s="354"/>
      <c r="BF80" s="354"/>
      <c r="BG80" s="354"/>
      <c r="BH80" s="354"/>
      <c r="BI80" s="350"/>
      <c r="BJ80" s="350"/>
      <c r="BK80" s="350"/>
      <c r="BL80" s="350"/>
      <c r="BM80" s="355"/>
      <c r="BN80" s="343"/>
    </row>
    <row r="81" ht="17.25" customHeight="1" outlineLevel="1">
      <c r="A81" s="343"/>
      <c r="B81" s="344">
        <v>3.2</v>
      </c>
      <c r="C81" s="345"/>
      <c r="D81" s="346"/>
      <c r="E81" s="346"/>
      <c r="F81" s="356"/>
      <c r="G81" s="357"/>
      <c r="H81" s="358"/>
      <c r="I81" s="358"/>
      <c r="J81" s="359"/>
      <c r="K81" s="375"/>
      <c r="L81" s="375"/>
      <c r="M81" s="375"/>
      <c r="N81" s="375"/>
      <c r="O81" s="375"/>
      <c r="P81" s="359"/>
      <c r="Q81" s="359"/>
      <c r="R81" s="359"/>
      <c r="S81" s="359"/>
      <c r="T81" s="359"/>
      <c r="U81" s="359"/>
      <c r="V81" s="359"/>
      <c r="W81" s="359"/>
      <c r="X81" s="359"/>
      <c r="Y81" s="359"/>
      <c r="Z81" s="360"/>
      <c r="AA81" s="360"/>
      <c r="AB81" s="360"/>
      <c r="AC81" s="360"/>
      <c r="AD81" s="360"/>
      <c r="AE81" s="359"/>
      <c r="AF81" s="359"/>
      <c r="AG81" s="359"/>
      <c r="AH81" s="359"/>
      <c r="AI81" s="359"/>
      <c r="AJ81" s="359"/>
      <c r="AK81" s="359"/>
      <c r="AL81" s="359"/>
      <c r="AM81" s="359"/>
      <c r="AN81" s="359"/>
      <c r="AO81" s="361"/>
      <c r="AP81" s="361"/>
      <c r="AQ81" s="361"/>
      <c r="AR81" s="361"/>
      <c r="AS81" s="361"/>
      <c r="AT81" s="359"/>
      <c r="AU81" s="359"/>
      <c r="AV81" s="359"/>
      <c r="AW81" s="359"/>
      <c r="AX81" s="359"/>
      <c r="AY81" s="359"/>
      <c r="AZ81" s="359"/>
      <c r="BA81" s="359"/>
      <c r="BB81" s="359"/>
      <c r="BC81" s="359"/>
      <c r="BD81" s="362"/>
      <c r="BE81" s="362"/>
      <c r="BF81" s="362"/>
      <c r="BG81" s="362"/>
      <c r="BH81" s="362"/>
      <c r="BI81" s="359"/>
      <c r="BJ81" s="359"/>
      <c r="BK81" s="359"/>
      <c r="BL81" s="359"/>
      <c r="BM81" s="363"/>
      <c r="BN81" s="343"/>
    </row>
    <row r="82" ht="17.25" customHeight="1" outlineLevel="1">
      <c r="A82" s="343"/>
      <c r="B82" s="344">
        <v>3.3</v>
      </c>
      <c r="C82" s="345"/>
      <c r="D82" s="346"/>
      <c r="E82" s="346"/>
      <c r="F82" s="356"/>
      <c r="G82" s="357"/>
      <c r="H82" s="358"/>
      <c r="I82" s="358"/>
      <c r="J82" s="359"/>
      <c r="K82" s="375"/>
      <c r="L82" s="375"/>
      <c r="M82" s="375"/>
      <c r="N82" s="375"/>
      <c r="O82" s="375"/>
      <c r="P82" s="349"/>
      <c r="Q82" s="349"/>
      <c r="R82" s="349"/>
      <c r="S82" s="349"/>
      <c r="T82" s="359"/>
      <c r="U82" s="359"/>
      <c r="V82" s="359"/>
      <c r="W82" s="359"/>
      <c r="X82" s="359"/>
      <c r="Y82" s="359"/>
      <c r="Z82" s="360"/>
      <c r="AA82" s="360"/>
      <c r="AB82" s="360"/>
      <c r="AC82" s="360"/>
      <c r="AD82" s="360"/>
      <c r="AE82" s="359"/>
      <c r="AF82" s="359"/>
      <c r="AG82" s="359"/>
      <c r="AH82" s="359"/>
      <c r="AI82" s="359"/>
      <c r="AJ82" s="359"/>
      <c r="AK82" s="359"/>
      <c r="AL82" s="359"/>
      <c r="AM82" s="359"/>
      <c r="AN82" s="359"/>
      <c r="AO82" s="361"/>
      <c r="AP82" s="361"/>
      <c r="AQ82" s="361"/>
      <c r="AR82" s="361"/>
      <c r="AS82" s="361"/>
      <c r="AT82" s="359"/>
      <c r="AU82" s="359"/>
      <c r="AV82" s="359"/>
      <c r="AW82" s="359"/>
      <c r="AX82" s="359"/>
      <c r="AY82" s="359"/>
      <c r="AZ82" s="359"/>
      <c r="BA82" s="359"/>
      <c r="BB82" s="359"/>
      <c r="BC82" s="359"/>
      <c r="BD82" s="362"/>
      <c r="BE82" s="362"/>
      <c r="BF82" s="362"/>
      <c r="BG82" s="362"/>
      <c r="BH82" s="362"/>
      <c r="BI82" s="359"/>
      <c r="BJ82" s="359"/>
      <c r="BK82" s="359"/>
      <c r="BL82" s="359"/>
      <c r="BM82" s="363"/>
      <c r="BN82" s="343"/>
    </row>
    <row r="83" ht="17.25" customHeight="1" outlineLevel="1">
      <c r="A83" s="343"/>
      <c r="B83" s="344">
        <v>3.4</v>
      </c>
      <c r="C83" s="345"/>
      <c r="D83" s="346"/>
      <c r="E83" s="346"/>
      <c r="F83" s="356"/>
      <c r="G83" s="357"/>
      <c r="H83" s="358"/>
      <c r="I83" s="358"/>
      <c r="J83" s="359"/>
      <c r="K83" s="375"/>
      <c r="L83" s="375"/>
      <c r="M83" s="375"/>
      <c r="N83" s="375"/>
      <c r="O83" s="375"/>
      <c r="P83" s="349"/>
      <c r="Q83" s="349"/>
      <c r="R83" s="349"/>
      <c r="S83" s="349"/>
      <c r="T83" s="359"/>
      <c r="U83" s="359"/>
      <c r="V83" s="359"/>
      <c r="W83" s="359"/>
      <c r="X83" s="359"/>
      <c r="Y83" s="359"/>
      <c r="Z83" s="360"/>
      <c r="AA83" s="360"/>
      <c r="AB83" s="360"/>
      <c r="AC83" s="360"/>
      <c r="AD83" s="360"/>
      <c r="AE83" s="359"/>
      <c r="AF83" s="359"/>
      <c r="AG83" s="359"/>
      <c r="AH83" s="359"/>
      <c r="AI83" s="359"/>
      <c r="AJ83" s="359"/>
      <c r="AK83" s="359"/>
      <c r="AL83" s="359"/>
      <c r="AM83" s="359"/>
      <c r="AN83" s="359"/>
      <c r="AO83" s="361"/>
      <c r="AP83" s="361"/>
      <c r="AQ83" s="361"/>
      <c r="AR83" s="361"/>
      <c r="AS83" s="361"/>
      <c r="AT83" s="359"/>
      <c r="AU83" s="359"/>
      <c r="AV83" s="359"/>
      <c r="AW83" s="359"/>
      <c r="AX83" s="359"/>
      <c r="AY83" s="359"/>
      <c r="AZ83" s="359"/>
      <c r="BA83" s="359"/>
      <c r="BB83" s="359"/>
      <c r="BC83" s="359"/>
      <c r="BD83" s="362"/>
      <c r="BE83" s="362"/>
      <c r="BF83" s="362"/>
      <c r="BG83" s="362"/>
      <c r="BH83" s="362"/>
      <c r="BI83" s="359"/>
      <c r="BJ83" s="359"/>
      <c r="BK83" s="359"/>
      <c r="BL83" s="359"/>
      <c r="BM83" s="363"/>
      <c r="BN83" s="343"/>
    </row>
    <row r="84" ht="17.25" customHeight="1" outlineLevel="1">
      <c r="A84" s="343"/>
      <c r="B84" s="344">
        <v>3.5</v>
      </c>
      <c r="C84" s="345"/>
      <c r="D84" s="346"/>
      <c r="E84" s="346"/>
      <c r="F84" s="356"/>
      <c r="G84" s="357"/>
      <c r="H84" s="358"/>
      <c r="I84" s="358"/>
      <c r="J84" s="359"/>
      <c r="K84" s="375"/>
      <c r="L84" s="375"/>
      <c r="M84" s="375"/>
      <c r="N84" s="375"/>
      <c r="O84" s="375"/>
      <c r="P84" s="349"/>
      <c r="Q84" s="349"/>
      <c r="R84" s="349"/>
      <c r="S84" s="349"/>
      <c r="T84" s="359"/>
      <c r="U84" s="359"/>
      <c r="V84" s="359"/>
      <c r="W84" s="359"/>
      <c r="X84" s="359"/>
      <c r="Y84" s="359"/>
      <c r="Z84" s="360"/>
      <c r="AA84" s="360"/>
      <c r="AB84" s="360"/>
      <c r="AC84" s="360"/>
      <c r="AD84" s="360"/>
      <c r="AE84" s="359"/>
      <c r="AF84" s="359"/>
      <c r="AG84" s="359"/>
      <c r="AH84" s="359"/>
      <c r="AI84" s="359"/>
      <c r="AJ84" s="359"/>
      <c r="AK84" s="359"/>
      <c r="AL84" s="359"/>
      <c r="AM84" s="359"/>
      <c r="AN84" s="359"/>
      <c r="AO84" s="361"/>
      <c r="AP84" s="361"/>
      <c r="AQ84" s="361"/>
      <c r="AR84" s="361"/>
      <c r="AS84" s="361"/>
      <c r="AT84" s="359"/>
      <c r="AU84" s="359"/>
      <c r="AV84" s="359"/>
      <c r="AW84" s="359"/>
      <c r="AX84" s="359"/>
      <c r="AY84" s="359"/>
      <c r="AZ84" s="359"/>
      <c r="BA84" s="359"/>
      <c r="BB84" s="359"/>
      <c r="BC84" s="359"/>
      <c r="BD84" s="362"/>
      <c r="BE84" s="362"/>
      <c r="BF84" s="362"/>
      <c r="BG84" s="362"/>
      <c r="BH84" s="362"/>
      <c r="BI84" s="359"/>
      <c r="BJ84" s="359"/>
      <c r="BK84" s="359"/>
      <c r="BL84" s="359"/>
      <c r="BM84" s="363"/>
      <c r="BN84" s="343"/>
    </row>
    <row r="85" ht="17.25" customHeight="1" outlineLevel="1">
      <c r="A85" s="343"/>
      <c r="B85" s="344">
        <v>3.6</v>
      </c>
      <c r="C85" s="345"/>
      <c r="D85" s="346"/>
      <c r="E85" s="346"/>
      <c r="F85" s="356"/>
      <c r="G85" s="357"/>
      <c r="H85" s="359"/>
      <c r="I85" s="359"/>
      <c r="J85" s="359"/>
      <c r="K85" s="375"/>
      <c r="L85" s="375"/>
      <c r="M85" s="375"/>
      <c r="N85" s="375"/>
      <c r="O85" s="375"/>
      <c r="P85" s="349"/>
      <c r="Q85" s="349"/>
      <c r="R85" s="349"/>
      <c r="S85" s="349"/>
      <c r="T85" s="359"/>
      <c r="U85" s="359"/>
      <c r="V85" s="359"/>
      <c r="W85" s="359"/>
      <c r="X85" s="359"/>
      <c r="Y85" s="359"/>
      <c r="Z85" s="360"/>
      <c r="AA85" s="360"/>
      <c r="AB85" s="360"/>
      <c r="AC85" s="360"/>
      <c r="AD85" s="360"/>
      <c r="AE85" s="359"/>
      <c r="AF85" s="359"/>
      <c r="AG85" s="359"/>
      <c r="AH85" s="359"/>
      <c r="AI85" s="359"/>
      <c r="AJ85" s="359"/>
      <c r="AK85" s="359"/>
      <c r="AL85" s="359"/>
      <c r="AM85" s="359"/>
      <c r="AN85" s="359"/>
      <c r="AO85" s="361"/>
      <c r="AP85" s="361"/>
      <c r="AQ85" s="361"/>
      <c r="AR85" s="361"/>
      <c r="AS85" s="361"/>
      <c r="AT85" s="359"/>
      <c r="AU85" s="359"/>
      <c r="AV85" s="359"/>
      <c r="AW85" s="359"/>
      <c r="AX85" s="359"/>
      <c r="AY85" s="359"/>
      <c r="AZ85" s="359"/>
      <c r="BA85" s="359"/>
      <c r="BB85" s="359"/>
      <c r="BC85" s="359"/>
      <c r="BD85" s="362"/>
      <c r="BE85" s="362"/>
      <c r="BF85" s="362"/>
      <c r="BG85" s="362"/>
      <c r="BH85" s="362"/>
      <c r="BI85" s="359"/>
      <c r="BJ85" s="359"/>
      <c r="BK85" s="359"/>
      <c r="BL85" s="359"/>
      <c r="BM85" s="363"/>
      <c r="BN85" s="343"/>
    </row>
    <row r="86" ht="21.0" customHeight="1">
      <c r="A86" s="208"/>
      <c r="B86" s="336">
        <v>4.0</v>
      </c>
      <c r="C86" s="337"/>
      <c r="D86" s="338"/>
      <c r="E86" s="338"/>
      <c r="F86" s="339"/>
      <c r="G86" s="340"/>
      <c r="H86" s="341"/>
      <c r="I86" s="341"/>
      <c r="J86" s="342"/>
      <c r="K86" s="339"/>
      <c r="L86" s="342"/>
      <c r="M86" s="339"/>
      <c r="N86" s="342"/>
      <c r="O86" s="342"/>
      <c r="P86" s="342"/>
      <c r="Q86" s="342"/>
      <c r="R86" s="342"/>
      <c r="S86" s="342"/>
      <c r="T86" s="342"/>
      <c r="U86" s="342"/>
      <c r="V86" s="342"/>
      <c r="W86" s="342"/>
      <c r="X86" s="342"/>
      <c r="Y86" s="342"/>
      <c r="Z86" s="342"/>
      <c r="AA86" s="342"/>
      <c r="AB86" s="342"/>
      <c r="AC86" s="342"/>
      <c r="AD86" s="342"/>
      <c r="AE86" s="342"/>
      <c r="AF86" s="342"/>
      <c r="AG86" s="342"/>
      <c r="AH86" s="342"/>
      <c r="AI86" s="342"/>
      <c r="AJ86" s="342"/>
      <c r="AK86" s="342"/>
      <c r="AL86" s="342"/>
      <c r="AM86" s="342"/>
      <c r="AN86" s="342"/>
      <c r="AO86" s="342"/>
      <c r="AP86" s="342"/>
      <c r="AQ86" s="342"/>
      <c r="AR86" s="342"/>
      <c r="AS86" s="342"/>
      <c r="AT86" s="342"/>
      <c r="AU86" s="342"/>
      <c r="AV86" s="342"/>
      <c r="AW86" s="342"/>
      <c r="AX86" s="342"/>
      <c r="AY86" s="342"/>
      <c r="AZ86" s="342"/>
      <c r="BA86" s="342"/>
      <c r="BB86" s="342"/>
      <c r="BC86" s="342"/>
      <c r="BD86" s="342"/>
      <c r="BE86" s="342"/>
      <c r="BF86" s="342"/>
      <c r="BG86" s="342"/>
      <c r="BH86" s="342"/>
      <c r="BI86" s="342"/>
      <c r="BJ86" s="342"/>
      <c r="BK86" s="342"/>
      <c r="BL86" s="342"/>
      <c r="BM86" s="342"/>
      <c r="BN86" s="208"/>
    </row>
    <row r="87" ht="17.25" customHeight="1" outlineLevel="1">
      <c r="A87" s="343"/>
      <c r="B87" s="344">
        <v>4.1</v>
      </c>
      <c r="C87" s="345"/>
      <c r="D87" s="346"/>
      <c r="E87" s="346"/>
      <c r="F87" s="347"/>
      <c r="G87" s="348"/>
      <c r="H87" s="349"/>
      <c r="I87" s="349"/>
      <c r="J87" s="349"/>
      <c r="K87" s="351"/>
      <c r="L87" s="351"/>
      <c r="M87" s="351"/>
      <c r="N87" s="351"/>
      <c r="O87" s="351"/>
      <c r="P87" s="350"/>
      <c r="Q87" s="350"/>
      <c r="R87" s="350"/>
      <c r="S87" s="350"/>
      <c r="T87" s="350"/>
      <c r="U87" s="350"/>
      <c r="V87" s="350"/>
      <c r="W87" s="350"/>
      <c r="X87" s="350"/>
      <c r="Y87" s="350"/>
      <c r="Z87" s="352"/>
      <c r="AA87" s="352"/>
      <c r="AB87" s="352"/>
      <c r="AC87" s="352"/>
      <c r="AD87" s="352"/>
      <c r="AE87" s="350"/>
      <c r="AF87" s="350"/>
      <c r="AG87" s="350"/>
      <c r="AH87" s="350"/>
      <c r="AI87" s="350"/>
      <c r="AJ87" s="350"/>
      <c r="AK87" s="350"/>
      <c r="AL87" s="350"/>
      <c r="AM87" s="350"/>
      <c r="AN87" s="350"/>
      <c r="AO87" s="353"/>
      <c r="AP87" s="353"/>
      <c r="AQ87" s="353"/>
      <c r="AR87" s="353"/>
      <c r="AS87" s="353"/>
      <c r="AT87" s="350"/>
      <c r="AU87" s="350"/>
      <c r="AV87" s="350"/>
      <c r="AW87" s="350"/>
      <c r="AX87" s="350"/>
      <c r="AY87" s="350"/>
      <c r="AZ87" s="350"/>
      <c r="BA87" s="350"/>
      <c r="BB87" s="350"/>
      <c r="BC87" s="350"/>
      <c r="BD87" s="354"/>
      <c r="BE87" s="354"/>
      <c r="BF87" s="354"/>
      <c r="BG87" s="354"/>
      <c r="BH87" s="354"/>
      <c r="BI87" s="350"/>
      <c r="BJ87" s="350"/>
      <c r="BK87" s="350"/>
      <c r="BL87" s="350"/>
      <c r="BM87" s="355"/>
      <c r="BN87" s="343"/>
    </row>
    <row r="88" ht="17.25" customHeight="1" outlineLevel="1">
      <c r="A88" s="343"/>
      <c r="B88" s="344">
        <v>4.2</v>
      </c>
      <c r="C88" s="345"/>
      <c r="D88" s="346"/>
      <c r="E88" s="346"/>
      <c r="F88" s="356"/>
      <c r="G88" s="357"/>
      <c r="H88" s="358"/>
      <c r="I88" s="358"/>
      <c r="J88" s="359"/>
      <c r="K88" s="351"/>
      <c r="L88" s="351"/>
      <c r="M88" s="351"/>
      <c r="N88" s="351"/>
      <c r="O88" s="351"/>
      <c r="P88" s="359"/>
      <c r="Q88" s="359"/>
      <c r="R88" s="359"/>
      <c r="S88" s="359"/>
      <c r="T88" s="359"/>
      <c r="U88" s="359"/>
      <c r="V88" s="359"/>
      <c r="W88" s="359"/>
      <c r="X88" s="359"/>
      <c r="Y88" s="359"/>
      <c r="Z88" s="360"/>
      <c r="AA88" s="360"/>
      <c r="AB88" s="360"/>
      <c r="AC88" s="360"/>
      <c r="AD88" s="360"/>
      <c r="AE88" s="359"/>
      <c r="AF88" s="359"/>
      <c r="AG88" s="359"/>
      <c r="AH88" s="359"/>
      <c r="AI88" s="359"/>
      <c r="AJ88" s="359"/>
      <c r="AK88" s="359"/>
      <c r="AL88" s="359"/>
      <c r="AM88" s="359"/>
      <c r="AN88" s="359"/>
      <c r="AO88" s="361"/>
      <c r="AP88" s="361"/>
      <c r="AQ88" s="361"/>
      <c r="AR88" s="361"/>
      <c r="AS88" s="361"/>
      <c r="AT88" s="359"/>
      <c r="AU88" s="359"/>
      <c r="AV88" s="359"/>
      <c r="AW88" s="359"/>
      <c r="AX88" s="359"/>
      <c r="AY88" s="359"/>
      <c r="AZ88" s="359"/>
      <c r="BA88" s="359"/>
      <c r="BB88" s="359"/>
      <c r="BC88" s="359"/>
      <c r="BD88" s="362"/>
      <c r="BE88" s="362"/>
      <c r="BF88" s="362"/>
      <c r="BG88" s="362"/>
      <c r="BH88" s="362"/>
      <c r="BI88" s="359"/>
      <c r="BJ88" s="359"/>
      <c r="BK88" s="359"/>
      <c r="BL88" s="359"/>
      <c r="BM88" s="363"/>
      <c r="BN88" s="343"/>
    </row>
    <row r="89" ht="17.25" customHeight="1" outlineLevel="1">
      <c r="A89" s="343"/>
      <c r="B89" s="344">
        <v>4.3</v>
      </c>
      <c r="C89" s="345"/>
      <c r="D89" s="346"/>
      <c r="E89" s="346"/>
      <c r="F89" s="356"/>
      <c r="G89" s="357"/>
      <c r="H89" s="358"/>
      <c r="I89" s="358"/>
      <c r="J89" s="359"/>
      <c r="K89" s="351"/>
      <c r="L89" s="351"/>
      <c r="M89" s="351"/>
      <c r="N89" s="351"/>
      <c r="O89" s="351"/>
      <c r="P89" s="349"/>
      <c r="Q89" s="349"/>
      <c r="R89" s="349"/>
      <c r="S89" s="349"/>
      <c r="T89" s="359"/>
      <c r="U89" s="359"/>
      <c r="V89" s="359"/>
      <c r="W89" s="359"/>
      <c r="X89" s="359"/>
      <c r="Y89" s="359"/>
      <c r="Z89" s="360"/>
      <c r="AA89" s="360"/>
      <c r="AB89" s="360"/>
      <c r="AC89" s="360"/>
      <c r="AD89" s="360"/>
      <c r="AE89" s="359"/>
      <c r="AF89" s="359"/>
      <c r="AG89" s="359"/>
      <c r="AH89" s="359"/>
      <c r="AI89" s="359"/>
      <c r="AJ89" s="359"/>
      <c r="AK89" s="359"/>
      <c r="AL89" s="359"/>
      <c r="AM89" s="359"/>
      <c r="AN89" s="359"/>
      <c r="AO89" s="361"/>
      <c r="AP89" s="361"/>
      <c r="AQ89" s="361"/>
      <c r="AR89" s="361"/>
      <c r="AS89" s="361"/>
      <c r="AT89" s="359"/>
      <c r="AU89" s="359"/>
      <c r="AV89" s="359"/>
      <c r="AW89" s="359"/>
      <c r="AX89" s="359"/>
      <c r="AY89" s="359"/>
      <c r="AZ89" s="359"/>
      <c r="BA89" s="359"/>
      <c r="BB89" s="359"/>
      <c r="BC89" s="359"/>
      <c r="BD89" s="362"/>
      <c r="BE89" s="362"/>
      <c r="BF89" s="362"/>
      <c r="BG89" s="362"/>
      <c r="BH89" s="362"/>
      <c r="BI89" s="359"/>
      <c r="BJ89" s="359"/>
      <c r="BK89" s="359"/>
      <c r="BL89" s="359"/>
      <c r="BM89" s="363"/>
      <c r="BN89" s="343"/>
    </row>
    <row r="90" ht="17.25" customHeight="1" outlineLevel="1">
      <c r="A90" s="343"/>
      <c r="B90" s="344">
        <v>4.4</v>
      </c>
      <c r="C90" s="345"/>
      <c r="D90" s="346"/>
      <c r="E90" s="346"/>
      <c r="F90" s="356"/>
      <c r="G90" s="357"/>
      <c r="H90" s="358"/>
      <c r="I90" s="358"/>
      <c r="J90" s="359"/>
      <c r="K90" s="351"/>
      <c r="L90" s="351"/>
      <c r="M90" s="351"/>
      <c r="N90" s="351"/>
      <c r="O90" s="351"/>
      <c r="P90" s="349"/>
      <c r="Q90" s="349"/>
      <c r="R90" s="349"/>
      <c r="S90" s="349"/>
      <c r="T90" s="359"/>
      <c r="U90" s="359"/>
      <c r="V90" s="359"/>
      <c r="W90" s="359"/>
      <c r="X90" s="359"/>
      <c r="Y90" s="359"/>
      <c r="Z90" s="360"/>
      <c r="AA90" s="360"/>
      <c r="AB90" s="360"/>
      <c r="AC90" s="360"/>
      <c r="AD90" s="360"/>
      <c r="AE90" s="359"/>
      <c r="AF90" s="359"/>
      <c r="AG90" s="359"/>
      <c r="AH90" s="359"/>
      <c r="AI90" s="359"/>
      <c r="AJ90" s="359"/>
      <c r="AK90" s="359"/>
      <c r="AL90" s="359"/>
      <c r="AM90" s="359"/>
      <c r="AN90" s="359"/>
      <c r="AO90" s="361"/>
      <c r="AP90" s="361"/>
      <c r="AQ90" s="361"/>
      <c r="AR90" s="361"/>
      <c r="AS90" s="361"/>
      <c r="AT90" s="359"/>
      <c r="AU90" s="359"/>
      <c r="AV90" s="359"/>
      <c r="AW90" s="359"/>
      <c r="AX90" s="359"/>
      <c r="AY90" s="359"/>
      <c r="AZ90" s="359"/>
      <c r="BA90" s="359"/>
      <c r="BB90" s="359"/>
      <c r="BC90" s="359"/>
      <c r="BD90" s="362"/>
      <c r="BE90" s="362"/>
      <c r="BF90" s="362"/>
      <c r="BG90" s="362"/>
      <c r="BH90" s="362"/>
      <c r="BI90" s="359"/>
      <c r="BJ90" s="359"/>
      <c r="BK90" s="359"/>
      <c r="BL90" s="359"/>
      <c r="BM90" s="363"/>
      <c r="BN90" s="343"/>
    </row>
    <row r="91" ht="17.25" customHeight="1" outlineLevel="1">
      <c r="A91" s="343"/>
      <c r="B91" s="344">
        <v>4.5</v>
      </c>
      <c r="C91" s="345"/>
      <c r="D91" s="346"/>
      <c r="E91" s="346"/>
      <c r="F91" s="356"/>
      <c r="G91" s="357"/>
      <c r="H91" s="358"/>
      <c r="I91" s="358"/>
      <c r="J91" s="359"/>
      <c r="K91" s="351"/>
      <c r="L91" s="351"/>
      <c r="M91" s="351"/>
      <c r="N91" s="351"/>
      <c r="O91" s="351"/>
      <c r="P91" s="349"/>
      <c r="Q91" s="349"/>
      <c r="R91" s="349"/>
      <c r="S91" s="349"/>
      <c r="T91" s="359"/>
      <c r="U91" s="359"/>
      <c r="V91" s="359"/>
      <c r="W91" s="359"/>
      <c r="X91" s="359"/>
      <c r="Y91" s="359"/>
      <c r="Z91" s="360"/>
      <c r="AA91" s="360"/>
      <c r="AB91" s="360"/>
      <c r="AC91" s="360"/>
      <c r="AD91" s="360"/>
      <c r="AE91" s="359"/>
      <c r="AF91" s="359"/>
      <c r="AG91" s="359"/>
      <c r="AH91" s="359"/>
      <c r="AI91" s="359"/>
      <c r="AJ91" s="359"/>
      <c r="AK91" s="359"/>
      <c r="AL91" s="359"/>
      <c r="AM91" s="359"/>
      <c r="AN91" s="359"/>
      <c r="AO91" s="361"/>
      <c r="AP91" s="361"/>
      <c r="AQ91" s="361"/>
      <c r="AR91" s="361"/>
      <c r="AS91" s="361"/>
      <c r="AT91" s="359"/>
      <c r="AU91" s="359"/>
      <c r="AV91" s="359"/>
      <c r="AW91" s="359"/>
      <c r="AX91" s="359"/>
      <c r="AY91" s="359"/>
      <c r="AZ91" s="359"/>
      <c r="BA91" s="359"/>
      <c r="BB91" s="359"/>
      <c r="BC91" s="359"/>
      <c r="BD91" s="362"/>
      <c r="BE91" s="362"/>
      <c r="BF91" s="362"/>
      <c r="BG91" s="362"/>
      <c r="BH91" s="362"/>
      <c r="BI91" s="359"/>
      <c r="BJ91" s="359"/>
      <c r="BK91" s="359"/>
      <c r="BL91" s="359"/>
      <c r="BM91" s="363"/>
      <c r="BN91" s="343"/>
    </row>
    <row r="92" ht="17.25" customHeight="1" outlineLevel="1">
      <c r="A92" s="343"/>
      <c r="B92" s="344">
        <v>4.6</v>
      </c>
      <c r="C92" s="345"/>
      <c r="D92" s="346"/>
      <c r="E92" s="346"/>
      <c r="F92" s="356"/>
      <c r="G92" s="357"/>
      <c r="H92" s="358"/>
      <c r="I92" s="358"/>
      <c r="J92" s="359"/>
      <c r="K92" s="351"/>
      <c r="L92" s="351"/>
      <c r="M92" s="351"/>
      <c r="N92" s="351"/>
      <c r="O92" s="351"/>
      <c r="P92" s="349"/>
      <c r="Q92" s="349"/>
      <c r="R92" s="349"/>
      <c r="S92" s="349"/>
      <c r="T92" s="359"/>
      <c r="U92" s="359"/>
      <c r="V92" s="359"/>
      <c r="W92" s="359"/>
      <c r="X92" s="359"/>
      <c r="Y92" s="359"/>
      <c r="Z92" s="360"/>
      <c r="AA92" s="360"/>
      <c r="AB92" s="360"/>
      <c r="AC92" s="360"/>
      <c r="AD92" s="360"/>
      <c r="AE92" s="359"/>
      <c r="AF92" s="359"/>
      <c r="AG92" s="359"/>
      <c r="AH92" s="359"/>
      <c r="AI92" s="359"/>
      <c r="AJ92" s="359"/>
      <c r="AK92" s="359"/>
      <c r="AL92" s="359"/>
      <c r="AM92" s="359"/>
      <c r="AN92" s="359"/>
      <c r="AO92" s="361"/>
      <c r="AP92" s="361"/>
      <c r="AQ92" s="361"/>
      <c r="AR92" s="361"/>
      <c r="AS92" s="361"/>
      <c r="AT92" s="359"/>
      <c r="AU92" s="359"/>
      <c r="AV92" s="359"/>
      <c r="AW92" s="359"/>
      <c r="AX92" s="359"/>
      <c r="AY92" s="359"/>
      <c r="AZ92" s="359"/>
      <c r="BA92" s="359"/>
      <c r="BB92" s="359"/>
      <c r="BC92" s="359"/>
      <c r="BD92" s="362"/>
      <c r="BE92" s="362"/>
      <c r="BF92" s="362"/>
      <c r="BG92" s="362"/>
      <c r="BH92" s="362"/>
      <c r="BI92" s="359"/>
      <c r="BJ92" s="359"/>
      <c r="BK92" s="359"/>
      <c r="BL92" s="359"/>
      <c r="BM92" s="363"/>
      <c r="BN92" s="343"/>
    </row>
    <row r="93" ht="21.0" customHeight="1">
      <c r="A93" s="208"/>
      <c r="B93" s="336">
        <v>5.0</v>
      </c>
      <c r="C93" s="337"/>
      <c r="D93" s="338"/>
      <c r="E93" s="338"/>
      <c r="F93" s="339"/>
      <c r="G93" s="340"/>
      <c r="H93" s="341"/>
      <c r="I93" s="341"/>
      <c r="J93" s="342"/>
      <c r="K93" s="339"/>
      <c r="L93" s="342"/>
      <c r="M93" s="339"/>
      <c r="N93" s="342"/>
      <c r="O93" s="342"/>
      <c r="P93" s="342"/>
      <c r="Q93" s="342"/>
      <c r="R93" s="342"/>
      <c r="S93" s="342"/>
      <c r="T93" s="342"/>
      <c r="U93" s="342"/>
      <c r="V93" s="342"/>
      <c r="W93" s="342"/>
      <c r="X93" s="342"/>
      <c r="Y93" s="342"/>
      <c r="Z93" s="342"/>
      <c r="AA93" s="342"/>
      <c r="AB93" s="342"/>
      <c r="AC93" s="342"/>
      <c r="AD93" s="342"/>
      <c r="AE93" s="342"/>
      <c r="AF93" s="342"/>
      <c r="AG93" s="342"/>
      <c r="AH93" s="342"/>
      <c r="AI93" s="342"/>
      <c r="AJ93" s="342"/>
      <c r="AK93" s="342"/>
      <c r="AL93" s="342"/>
      <c r="AM93" s="342"/>
      <c r="AN93" s="342"/>
      <c r="AO93" s="342"/>
      <c r="AP93" s="342"/>
      <c r="AQ93" s="342"/>
      <c r="AR93" s="342"/>
      <c r="AS93" s="342"/>
      <c r="AT93" s="342"/>
      <c r="AU93" s="342"/>
      <c r="AV93" s="342"/>
      <c r="AW93" s="342"/>
      <c r="AX93" s="342"/>
      <c r="AY93" s="342"/>
      <c r="AZ93" s="342"/>
      <c r="BA93" s="342"/>
      <c r="BB93" s="342"/>
      <c r="BC93" s="342"/>
      <c r="BD93" s="342"/>
      <c r="BE93" s="342"/>
      <c r="BF93" s="342"/>
      <c r="BG93" s="342"/>
      <c r="BH93" s="342"/>
      <c r="BI93" s="342"/>
      <c r="BJ93" s="342"/>
      <c r="BK93" s="342"/>
      <c r="BL93" s="342"/>
      <c r="BM93" s="342"/>
      <c r="BN93" s="208"/>
    </row>
    <row r="94" ht="17.25" customHeight="1" outlineLevel="1">
      <c r="A94" s="343"/>
      <c r="B94" s="344">
        <v>5.1</v>
      </c>
      <c r="C94" s="345"/>
      <c r="D94" s="346"/>
      <c r="E94" s="346"/>
      <c r="F94" s="347"/>
      <c r="G94" s="348"/>
      <c r="H94" s="349"/>
      <c r="I94" s="349"/>
      <c r="J94" s="349"/>
      <c r="K94" s="375"/>
      <c r="L94" s="375"/>
      <c r="M94" s="375"/>
      <c r="N94" s="375"/>
      <c r="O94" s="375"/>
      <c r="P94" s="350"/>
      <c r="Q94" s="350"/>
      <c r="R94" s="350"/>
      <c r="S94" s="350"/>
      <c r="T94" s="350"/>
      <c r="U94" s="350"/>
      <c r="V94" s="350"/>
      <c r="W94" s="350"/>
      <c r="X94" s="350"/>
      <c r="Y94" s="350"/>
      <c r="Z94" s="352"/>
      <c r="AA94" s="352"/>
      <c r="AB94" s="352"/>
      <c r="AC94" s="352"/>
      <c r="AD94" s="352"/>
      <c r="AE94" s="350"/>
      <c r="AF94" s="350"/>
      <c r="AG94" s="350"/>
      <c r="AH94" s="350"/>
      <c r="AI94" s="350"/>
      <c r="AJ94" s="350"/>
      <c r="AK94" s="350"/>
      <c r="AL94" s="350"/>
      <c r="AM94" s="350"/>
      <c r="AN94" s="350"/>
      <c r="AO94" s="353"/>
      <c r="AP94" s="353"/>
      <c r="AQ94" s="353"/>
      <c r="AR94" s="353"/>
      <c r="AS94" s="353"/>
      <c r="AT94" s="350"/>
      <c r="AU94" s="350"/>
      <c r="AV94" s="350"/>
      <c r="AW94" s="350"/>
      <c r="AX94" s="350"/>
      <c r="AY94" s="350"/>
      <c r="AZ94" s="350"/>
      <c r="BA94" s="350"/>
      <c r="BB94" s="350"/>
      <c r="BC94" s="350"/>
      <c r="BD94" s="354"/>
      <c r="BE94" s="354"/>
      <c r="BF94" s="354"/>
      <c r="BG94" s="354"/>
      <c r="BH94" s="354"/>
      <c r="BI94" s="350"/>
      <c r="BJ94" s="350"/>
      <c r="BK94" s="350"/>
      <c r="BL94" s="350"/>
      <c r="BM94" s="355"/>
      <c r="BN94" s="343"/>
    </row>
    <row r="95" ht="17.25" customHeight="1" outlineLevel="1">
      <c r="A95" s="343"/>
      <c r="B95" s="344">
        <v>5.2</v>
      </c>
      <c r="C95" s="345"/>
      <c r="D95" s="346"/>
      <c r="E95" s="346"/>
      <c r="F95" s="356"/>
      <c r="G95" s="357"/>
      <c r="H95" s="358"/>
      <c r="I95" s="358"/>
      <c r="J95" s="359"/>
      <c r="K95" s="375"/>
      <c r="L95" s="375"/>
      <c r="M95" s="375"/>
      <c r="N95" s="375"/>
      <c r="O95" s="375"/>
      <c r="P95" s="359"/>
      <c r="Q95" s="359"/>
      <c r="R95" s="359"/>
      <c r="S95" s="359"/>
      <c r="T95" s="359"/>
      <c r="U95" s="359"/>
      <c r="V95" s="359"/>
      <c r="W95" s="359"/>
      <c r="X95" s="359"/>
      <c r="Y95" s="359"/>
      <c r="Z95" s="360"/>
      <c r="AA95" s="360"/>
      <c r="AB95" s="360"/>
      <c r="AC95" s="360"/>
      <c r="AD95" s="360"/>
      <c r="AE95" s="359"/>
      <c r="AF95" s="359"/>
      <c r="AG95" s="359"/>
      <c r="AH95" s="359"/>
      <c r="AI95" s="359"/>
      <c r="AJ95" s="359"/>
      <c r="AK95" s="359"/>
      <c r="AL95" s="359"/>
      <c r="AM95" s="359"/>
      <c r="AN95" s="359"/>
      <c r="AO95" s="361"/>
      <c r="AP95" s="361"/>
      <c r="AQ95" s="361"/>
      <c r="AR95" s="361"/>
      <c r="AS95" s="361"/>
      <c r="AT95" s="359"/>
      <c r="AU95" s="359"/>
      <c r="AV95" s="359"/>
      <c r="AW95" s="359"/>
      <c r="AX95" s="359"/>
      <c r="AY95" s="359"/>
      <c r="AZ95" s="359"/>
      <c r="BA95" s="359"/>
      <c r="BB95" s="359"/>
      <c r="BC95" s="359"/>
      <c r="BD95" s="362"/>
      <c r="BE95" s="362"/>
      <c r="BF95" s="362"/>
      <c r="BG95" s="362"/>
      <c r="BH95" s="362"/>
      <c r="BI95" s="359"/>
      <c r="BJ95" s="359"/>
      <c r="BK95" s="359"/>
      <c r="BL95" s="359"/>
      <c r="BM95" s="363"/>
      <c r="BN95" s="343"/>
    </row>
    <row r="96" ht="17.25" customHeight="1" outlineLevel="1">
      <c r="A96" s="343"/>
      <c r="B96" s="344">
        <v>5.3</v>
      </c>
      <c r="C96" s="345"/>
      <c r="D96" s="346"/>
      <c r="E96" s="346"/>
      <c r="F96" s="356"/>
      <c r="G96" s="357"/>
      <c r="H96" s="358"/>
      <c r="I96" s="358"/>
      <c r="J96" s="359"/>
      <c r="K96" s="375"/>
      <c r="L96" s="375"/>
      <c r="M96" s="375"/>
      <c r="N96" s="375"/>
      <c r="O96" s="375"/>
      <c r="P96" s="349"/>
      <c r="Q96" s="349"/>
      <c r="R96" s="349"/>
      <c r="S96" s="349"/>
      <c r="T96" s="359"/>
      <c r="U96" s="359"/>
      <c r="V96" s="359"/>
      <c r="W96" s="359"/>
      <c r="X96" s="359"/>
      <c r="Y96" s="359"/>
      <c r="Z96" s="360"/>
      <c r="AA96" s="360"/>
      <c r="AB96" s="360"/>
      <c r="AC96" s="360"/>
      <c r="AD96" s="360"/>
      <c r="AE96" s="359"/>
      <c r="AF96" s="359"/>
      <c r="AG96" s="359"/>
      <c r="AH96" s="359"/>
      <c r="AI96" s="359"/>
      <c r="AJ96" s="359"/>
      <c r="AK96" s="359"/>
      <c r="AL96" s="359"/>
      <c r="AM96" s="359"/>
      <c r="AN96" s="359"/>
      <c r="AO96" s="361"/>
      <c r="AP96" s="361"/>
      <c r="AQ96" s="361"/>
      <c r="AR96" s="361"/>
      <c r="AS96" s="361"/>
      <c r="AT96" s="359"/>
      <c r="AU96" s="359"/>
      <c r="AV96" s="359"/>
      <c r="AW96" s="359"/>
      <c r="AX96" s="359"/>
      <c r="AY96" s="359"/>
      <c r="AZ96" s="359"/>
      <c r="BA96" s="359"/>
      <c r="BB96" s="359"/>
      <c r="BC96" s="359"/>
      <c r="BD96" s="362"/>
      <c r="BE96" s="362"/>
      <c r="BF96" s="362"/>
      <c r="BG96" s="362"/>
      <c r="BH96" s="362"/>
      <c r="BI96" s="359"/>
      <c r="BJ96" s="359"/>
      <c r="BK96" s="359"/>
      <c r="BL96" s="359"/>
      <c r="BM96" s="363"/>
      <c r="BN96" s="343"/>
    </row>
    <row r="97" ht="17.25" customHeight="1" outlineLevel="1">
      <c r="A97" s="343"/>
      <c r="B97" s="344">
        <v>5.4</v>
      </c>
      <c r="C97" s="345"/>
      <c r="D97" s="346"/>
      <c r="E97" s="346"/>
      <c r="F97" s="356"/>
      <c r="G97" s="357"/>
      <c r="H97" s="358"/>
      <c r="I97" s="358"/>
      <c r="J97" s="359"/>
      <c r="K97" s="375"/>
      <c r="L97" s="375"/>
      <c r="M97" s="375"/>
      <c r="N97" s="375"/>
      <c r="O97" s="375"/>
      <c r="P97" s="349"/>
      <c r="Q97" s="349"/>
      <c r="R97" s="349"/>
      <c r="S97" s="349"/>
      <c r="T97" s="359"/>
      <c r="U97" s="359"/>
      <c r="V97" s="359"/>
      <c r="W97" s="359"/>
      <c r="X97" s="359"/>
      <c r="Y97" s="359"/>
      <c r="Z97" s="360"/>
      <c r="AA97" s="360"/>
      <c r="AB97" s="360"/>
      <c r="AC97" s="360"/>
      <c r="AD97" s="360"/>
      <c r="AE97" s="359"/>
      <c r="AF97" s="359"/>
      <c r="AG97" s="359"/>
      <c r="AH97" s="359"/>
      <c r="AI97" s="359"/>
      <c r="AJ97" s="359"/>
      <c r="AK97" s="359"/>
      <c r="AL97" s="359"/>
      <c r="AM97" s="359"/>
      <c r="AN97" s="359"/>
      <c r="AO97" s="361"/>
      <c r="AP97" s="361"/>
      <c r="AQ97" s="361"/>
      <c r="AR97" s="361"/>
      <c r="AS97" s="361"/>
      <c r="AT97" s="359"/>
      <c r="AU97" s="359"/>
      <c r="AV97" s="359"/>
      <c r="AW97" s="359"/>
      <c r="AX97" s="359"/>
      <c r="AY97" s="359"/>
      <c r="AZ97" s="359"/>
      <c r="BA97" s="359"/>
      <c r="BB97" s="359"/>
      <c r="BC97" s="359"/>
      <c r="BD97" s="362"/>
      <c r="BE97" s="362"/>
      <c r="BF97" s="362"/>
      <c r="BG97" s="362"/>
      <c r="BH97" s="362"/>
      <c r="BI97" s="359"/>
      <c r="BJ97" s="359"/>
      <c r="BK97" s="359"/>
      <c r="BL97" s="359"/>
      <c r="BM97" s="363"/>
      <c r="BN97" s="343"/>
    </row>
    <row r="98" ht="17.25" customHeight="1" outlineLevel="1">
      <c r="A98" s="343"/>
      <c r="B98" s="344">
        <v>5.5</v>
      </c>
      <c r="C98" s="345"/>
      <c r="D98" s="346"/>
      <c r="E98" s="346"/>
      <c r="F98" s="356"/>
      <c r="G98" s="357"/>
      <c r="H98" s="358"/>
      <c r="I98" s="358"/>
      <c r="J98" s="359"/>
      <c r="K98" s="375"/>
      <c r="L98" s="375"/>
      <c r="M98" s="375"/>
      <c r="N98" s="375"/>
      <c r="O98" s="375"/>
      <c r="P98" s="349"/>
      <c r="Q98" s="349"/>
      <c r="R98" s="349"/>
      <c r="S98" s="349"/>
      <c r="T98" s="359"/>
      <c r="U98" s="359"/>
      <c r="V98" s="359"/>
      <c r="W98" s="359"/>
      <c r="X98" s="359"/>
      <c r="Y98" s="359"/>
      <c r="Z98" s="360"/>
      <c r="AA98" s="360"/>
      <c r="AB98" s="360"/>
      <c r="AC98" s="360"/>
      <c r="AD98" s="360"/>
      <c r="AE98" s="359"/>
      <c r="AF98" s="359"/>
      <c r="AG98" s="359"/>
      <c r="AH98" s="359"/>
      <c r="AI98" s="359"/>
      <c r="AJ98" s="359"/>
      <c r="AK98" s="359"/>
      <c r="AL98" s="359"/>
      <c r="AM98" s="359"/>
      <c r="AN98" s="359"/>
      <c r="AO98" s="361"/>
      <c r="AP98" s="361"/>
      <c r="AQ98" s="361"/>
      <c r="AR98" s="361"/>
      <c r="AS98" s="361"/>
      <c r="AT98" s="359"/>
      <c r="AU98" s="359"/>
      <c r="AV98" s="359"/>
      <c r="AW98" s="359"/>
      <c r="AX98" s="359"/>
      <c r="AY98" s="359"/>
      <c r="AZ98" s="359"/>
      <c r="BA98" s="359"/>
      <c r="BB98" s="359"/>
      <c r="BC98" s="359"/>
      <c r="BD98" s="362"/>
      <c r="BE98" s="362"/>
      <c r="BF98" s="362"/>
      <c r="BG98" s="362"/>
      <c r="BH98" s="362"/>
      <c r="BI98" s="359"/>
      <c r="BJ98" s="359"/>
      <c r="BK98" s="359"/>
      <c r="BL98" s="359"/>
      <c r="BM98" s="363"/>
      <c r="BN98" s="343"/>
    </row>
    <row r="99" ht="17.25" customHeight="1" outlineLevel="1">
      <c r="A99" s="343"/>
      <c r="B99" s="344">
        <v>5.6</v>
      </c>
      <c r="C99" s="345"/>
      <c r="D99" s="346"/>
      <c r="E99" s="346"/>
      <c r="F99" s="356"/>
      <c r="G99" s="357"/>
      <c r="H99" s="359"/>
      <c r="I99" s="359"/>
      <c r="J99" s="359"/>
      <c r="K99" s="375"/>
      <c r="L99" s="375"/>
      <c r="M99" s="375"/>
      <c r="N99" s="375"/>
      <c r="O99" s="375"/>
      <c r="P99" s="349"/>
      <c r="Q99" s="349"/>
      <c r="R99" s="349"/>
      <c r="S99" s="349"/>
      <c r="T99" s="359"/>
      <c r="U99" s="359"/>
      <c r="V99" s="359"/>
      <c r="W99" s="359"/>
      <c r="X99" s="359"/>
      <c r="Y99" s="359"/>
      <c r="Z99" s="360"/>
      <c r="AA99" s="360"/>
      <c r="AB99" s="360"/>
      <c r="AC99" s="360"/>
      <c r="AD99" s="360"/>
      <c r="AE99" s="359"/>
      <c r="AF99" s="359"/>
      <c r="AG99" s="359"/>
      <c r="AH99" s="359"/>
      <c r="AI99" s="359"/>
      <c r="AJ99" s="359"/>
      <c r="AK99" s="359"/>
      <c r="AL99" s="359"/>
      <c r="AM99" s="359"/>
      <c r="AN99" s="359"/>
      <c r="AO99" s="361"/>
      <c r="AP99" s="361"/>
      <c r="AQ99" s="361"/>
      <c r="AR99" s="361"/>
      <c r="AS99" s="361"/>
      <c r="AT99" s="359"/>
      <c r="AU99" s="359"/>
      <c r="AV99" s="359"/>
      <c r="AW99" s="359"/>
      <c r="AX99" s="359"/>
      <c r="AY99" s="359"/>
      <c r="AZ99" s="359"/>
      <c r="BA99" s="359"/>
      <c r="BB99" s="359"/>
      <c r="BC99" s="359"/>
      <c r="BD99" s="362"/>
      <c r="BE99" s="362"/>
      <c r="BF99" s="362"/>
      <c r="BG99" s="362"/>
      <c r="BH99" s="362"/>
      <c r="BI99" s="359"/>
      <c r="BJ99" s="359"/>
      <c r="BK99" s="359"/>
      <c r="BL99" s="359"/>
      <c r="BM99" s="363"/>
      <c r="BN99" s="343"/>
    </row>
    <row r="100" ht="21.0" customHeight="1">
      <c r="A100" s="208"/>
      <c r="B100" s="336">
        <v>6.0</v>
      </c>
      <c r="C100" s="337"/>
      <c r="D100" s="338"/>
      <c r="E100" s="338"/>
      <c r="F100" s="339"/>
      <c r="G100" s="340"/>
      <c r="H100" s="341"/>
      <c r="I100" s="341"/>
      <c r="J100" s="342"/>
      <c r="K100" s="339"/>
      <c r="L100" s="342"/>
      <c r="M100" s="339"/>
      <c r="N100" s="342"/>
      <c r="O100" s="342"/>
      <c r="P100" s="342"/>
      <c r="Q100" s="342"/>
      <c r="R100" s="342"/>
      <c r="S100" s="342"/>
      <c r="T100" s="342"/>
      <c r="U100" s="342"/>
      <c r="V100" s="342"/>
      <c r="W100" s="342"/>
      <c r="X100" s="342"/>
      <c r="Y100" s="342"/>
      <c r="Z100" s="342"/>
      <c r="AA100" s="342"/>
      <c r="AB100" s="342"/>
      <c r="AC100" s="342"/>
      <c r="AD100" s="342"/>
      <c r="AE100" s="342"/>
      <c r="AF100" s="342"/>
      <c r="AG100" s="342"/>
      <c r="AH100" s="342"/>
      <c r="AI100" s="342"/>
      <c r="AJ100" s="342"/>
      <c r="AK100" s="342"/>
      <c r="AL100" s="342"/>
      <c r="AM100" s="342"/>
      <c r="AN100" s="342"/>
      <c r="AO100" s="342"/>
      <c r="AP100" s="342"/>
      <c r="AQ100" s="342"/>
      <c r="AR100" s="342"/>
      <c r="AS100" s="342"/>
      <c r="AT100" s="342"/>
      <c r="AU100" s="342"/>
      <c r="AV100" s="342"/>
      <c r="AW100" s="342"/>
      <c r="AX100" s="342"/>
      <c r="AY100" s="342"/>
      <c r="AZ100" s="342"/>
      <c r="BA100" s="342"/>
      <c r="BB100" s="342"/>
      <c r="BC100" s="342"/>
      <c r="BD100" s="342"/>
      <c r="BE100" s="342"/>
      <c r="BF100" s="342"/>
      <c r="BG100" s="342"/>
      <c r="BH100" s="342"/>
      <c r="BI100" s="342"/>
      <c r="BJ100" s="342"/>
      <c r="BK100" s="342"/>
      <c r="BL100" s="342"/>
      <c r="BM100" s="342"/>
      <c r="BN100" s="208"/>
    </row>
    <row r="101" ht="17.25" customHeight="1" outlineLevel="1">
      <c r="A101" s="343"/>
      <c r="B101" s="344">
        <v>6.1</v>
      </c>
      <c r="C101" s="345"/>
      <c r="D101" s="346"/>
      <c r="E101" s="346"/>
      <c r="F101" s="347"/>
      <c r="G101" s="348"/>
      <c r="H101" s="349"/>
      <c r="I101" s="349"/>
      <c r="J101" s="349"/>
      <c r="K101" s="351"/>
      <c r="L101" s="351"/>
      <c r="M101" s="351"/>
      <c r="N101" s="351"/>
      <c r="O101" s="351"/>
      <c r="P101" s="350"/>
      <c r="Q101" s="350"/>
      <c r="R101" s="350"/>
      <c r="S101" s="350"/>
      <c r="T101" s="350"/>
      <c r="U101" s="350"/>
      <c r="V101" s="350"/>
      <c r="W101" s="350"/>
      <c r="X101" s="350"/>
      <c r="Y101" s="350"/>
      <c r="Z101" s="352"/>
      <c r="AA101" s="352"/>
      <c r="AB101" s="352"/>
      <c r="AC101" s="352"/>
      <c r="AD101" s="352"/>
      <c r="AE101" s="350"/>
      <c r="AF101" s="350"/>
      <c r="AG101" s="350"/>
      <c r="AH101" s="350"/>
      <c r="AI101" s="350"/>
      <c r="AJ101" s="350"/>
      <c r="AK101" s="350"/>
      <c r="AL101" s="350"/>
      <c r="AM101" s="350"/>
      <c r="AN101" s="350"/>
      <c r="AO101" s="353"/>
      <c r="AP101" s="353"/>
      <c r="AQ101" s="353"/>
      <c r="AR101" s="353"/>
      <c r="AS101" s="353"/>
      <c r="AT101" s="350"/>
      <c r="AU101" s="350"/>
      <c r="AV101" s="350"/>
      <c r="AW101" s="350"/>
      <c r="AX101" s="350"/>
      <c r="AY101" s="350"/>
      <c r="AZ101" s="350"/>
      <c r="BA101" s="350"/>
      <c r="BB101" s="350"/>
      <c r="BC101" s="350"/>
      <c r="BD101" s="354"/>
      <c r="BE101" s="354"/>
      <c r="BF101" s="354"/>
      <c r="BG101" s="354"/>
      <c r="BH101" s="354"/>
      <c r="BI101" s="350"/>
      <c r="BJ101" s="350"/>
      <c r="BK101" s="350"/>
      <c r="BL101" s="350"/>
      <c r="BM101" s="355"/>
      <c r="BN101" s="343"/>
    </row>
    <row r="102" ht="17.25" customHeight="1" outlineLevel="1">
      <c r="A102" s="343"/>
      <c r="B102" s="344">
        <v>6.2</v>
      </c>
      <c r="C102" s="345"/>
      <c r="D102" s="346"/>
      <c r="E102" s="346"/>
      <c r="F102" s="356"/>
      <c r="G102" s="357"/>
      <c r="H102" s="358"/>
      <c r="I102" s="358"/>
      <c r="J102" s="359"/>
      <c r="K102" s="351"/>
      <c r="L102" s="351"/>
      <c r="M102" s="351"/>
      <c r="N102" s="351"/>
      <c r="O102" s="351"/>
      <c r="P102" s="359"/>
      <c r="Q102" s="359"/>
      <c r="R102" s="359"/>
      <c r="S102" s="359"/>
      <c r="T102" s="359"/>
      <c r="U102" s="359"/>
      <c r="V102" s="359"/>
      <c r="W102" s="359"/>
      <c r="X102" s="359"/>
      <c r="Y102" s="359"/>
      <c r="Z102" s="360"/>
      <c r="AA102" s="360"/>
      <c r="AB102" s="360"/>
      <c r="AC102" s="360"/>
      <c r="AD102" s="360"/>
      <c r="AE102" s="359"/>
      <c r="AF102" s="359"/>
      <c r="AG102" s="359"/>
      <c r="AH102" s="359"/>
      <c r="AI102" s="359"/>
      <c r="AJ102" s="359"/>
      <c r="AK102" s="359"/>
      <c r="AL102" s="359"/>
      <c r="AM102" s="359"/>
      <c r="AN102" s="359"/>
      <c r="AO102" s="361"/>
      <c r="AP102" s="361"/>
      <c r="AQ102" s="361"/>
      <c r="AR102" s="361"/>
      <c r="AS102" s="361"/>
      <c r="AT102" s="359"/>
      <c r="AU102" s="359"/>
      <c r="AV102" s="359"/>
      <c r="AW102" s="359"/>
      <c r="AX102" s="359"/>
      <c r="AY102" s="359"/>
      <c r="AZ102" s="359"/>
      <c r="BA102" s="359"/>
      <c r="BB102" s="359"/>
      <c r="BC102" s="359"/>
      <c r="BD102" s="362"/>
      <c r="BE102" s="362"/>
      <c r="BF102" s="362"/>
      <c r="BG102" s="362"/>
      <c r="BH102" s="362"/>
      <c r="BI102" s="359"/>
      <c r="BJ102" s="359"/>
      <c r="BK102" s="359"/>
      <c r="BL102" s="359"/>
      <c r="BM102" s="363"/>
      <c r="BN102" s="343"/>
    </row>
    <row r="103" ht="17.25" customHeight="1" outlineLevel="1">
      <c r="A103" s="343"/>
      <c r="B103" s="344">
        <v>6.3</v>
      </c>
      <c r="C103" s="345"/>
      <c r="D103" s="346"/>
      <c r="E103" s="346"/>
      <c r="F103" s="356"/>
      <c r="G103" s="357"/>
      <c r="H103" s="358"/>
      <c r="I103" s="358"/>
      <c r="J103" s="359"/>
      <c r="K103" s="351"/>
      <c r="L103" s="351"/>
      <c r="M103" s="351"/>
      <c r="N103" s="351"/>
      <c r="O103" s="351"/>
      <c r="P103" s="349"/>
      <c r="Q103" s="349"/>
      <c r="R103" s="349"/>
      <c r="S103" s="349"/>
      <c r="T103" s="359"/>
      <c r="U103" s="359"/>
      <c r="V103" s="359"/>
      <c r="W103" s="359"/>
      <c r="X103" s="359"/>
      <c r="Y103" s="359"/>
      <c r="Z103" s="360"/>
      <c r="AA103" s="360"/>
      <c r="AB103" s="360"/>
      <c r="AC103" s="360"/>
      <c r="AD103" s="360"/>
      <c r="AE103" s="359"/>
      <c r="AF103" s="359"/>
      <c r="AG103" s="359"/>
      <c r="AH103" s="359"/>
      <c r="AI103" s="359"/>
      <c r="AJ103" s="359"/>
      <c r="AK103" s="359"/>
      <c r="AL103" s="359"/>
      <c r="AM103" s="359"/>
      <c r="AN103" s="359"/>
      <c r="AO103" s="361"/>
      <c r="AP103" s="361"/>
      <c r="AQ103" s="361"/>
      <c r="AR103" s="361"/>
      <c r="AS103" s="361"/>
      <c r="AT103" s="359"/>
      <c r="AU103" s="359"/>
      <c r="AV103" s="359"/>
      <c r="AW103" s="359"/>
      <c r="AX103" s="359"/>
      <c r="AY103" s="359"/>
      <c r="AZ103" s="359"/>
      <c r="BA103" s="359"/>
      <c r="BB103" s="359"/>
      <c r="BC103" s="359"/>
      <c r="BD103" s="362"/>
      <c r="BE103" s="362"/>
      <c r="BF103" s="362"/>
      <c r="BG103" s="362"/>
      <c r="BH103" s="362"/>
      <c r="BI103" s="359"/>
      <c r="BJ103" s="359"/>
      <c r="BK103" s="359"/>
      <c r="BL103" s="359"/>
      <c r="BM103" s="363"/>
      <c r="BN103" s="343"/>
    </row>
    <row r="104" ht="17.25" customHeight="1" outlineLevel="1">
      <c r="A104" s="343"/>
      <c r="B104" s="344">
        <v>6.4</v>
      </c>
      <c r="C104" s="345"/>
      <c r="D104" s="346"/>
      <c r="E104" s="346"/>
      <c r="F104" s="356"/>
      <c r="G104" s="357"/>
      <c r="H104" s="358"/>
      <c r="I104" s="358"/>
      <c r="J104" s="359"/>
      <c r="K104" s="351"/>
      <c r="L104" s="351"/>
      <c r="M104" s="351"/>
      <c r="N104" s="351"/>
      <c r="O104" s="351"/>
      <c r="P104" s="349"/>
      <c r="Q104" s="349"/>
      <c r="R104" s="349"/>
      <c r="S104" s="349"/>
      <c r="T104" s="359"/>
      <c r="U104" s="359"/>
      <c r="V104" s="359"/>
      <c r="W104" s="359"/>
      <c r="X104" s="359"/>
      <c r="Y104" s="359"/>
      <c r="Z104" s="360"/>
      <c r="AA104" s="360"/>
      <c r="AB104" s="360"/>
      <c r="AC104" s="360"/>
      <c r="AD104" s="360"/>
      <c r="AE104" s="359"/>
      <c r="AF104" s="359"/>
      <c r="AG104" s="359"/>
      <c r="AH104" s="359"/>
      <c r="AI104" s="359"/>
      <c r="AJ104" s="359"/>
      <c r="AK104" s="359"/>
      <c r="AL104" s="359"/>
      <c r="AM104" s="359"/>
      <c r="AN104" s="359"/>
      <c r="AO104" s="361"/>
      <c r="AP104" s="361"/>
      <c r="AQ104" s="361"/>
      <c r="AR104" s="361"/>
      <c r="AS104" s="361"/>
      <c r="AT104" s="359"/>
      <c r="AU104" s="359"/>
      <c r="AV104" s="359"/>
      <c r="AW104" s="359"/>
      <c r="AX104" s="359"/>
      <c r="AY104" s="359"/>
      <c r="AZ104" s="359"/>
      <c r="BA104" s="359"/>
      <c r="BB104" s="359"/>
      <c r="BC104" s="359"/>
      <c r="BD104" s="362"/>
      <c r="BE104" s="362"/>
      <c r="BF104" s="362"/>
      <c r="BG104" s="362"/>
      <c r="BH104" s="362"/>
      <c r="BI104" s="359"/>
      <c r="BJ104" s="359"/>
      <c r="BK104" s="359"/>
      <c r="BL104" s="359"/>
      <c r="BM104" s="363"/>
      <c r="BN104" s="343"/>
    </row>
    <row r="105" ht="17.25" customHeight="1" outlineLevel="1">
      <c r="A105" s="343"/>
      <c r="B105" s="344">
        <v>6.5</v>
      </c>
      <c r="C105" s="345"/>
      <c r="D105" s="346"/>
      <c r="E105" s="346"/>
      <c r="F105" s="356"/>
      <c r="G105" s="357"/>
      <c r="H105" s="358"/>
      <c r="I105" s="358"/>
      <c r="J105" s="359"/>
      <c r="K105" s="351"/>
      <c r="L105" s="351"/>
      <c r="M105" s="351"/>
      <c r="N105" s="351"/>
      <c r="O105" s="351"/>
      <c r="P105" s="349"/>
      <c r="Q105" s="349"/>
      <c r="R105" s="349"/>
      <c r="S105" s="349"/>
      <c r="T105" s="359"/>
      <c r="U105" s="359"/>
      <c r="V105" s="359"/>
      <c r="W105" s="359"/>
      <c r="X105" s="359"/>
      <c r="Y105" s="359"/>
      <c r="Z105" s="360"/>
      <c r="AA105" s="360"/>
      <c r="AB105" s="360"/>
      <c r="AC105" s="360"/>
      <c r="AD105" s="360"/>
      <c r="AE105" s="359"/>
      <c r="AF105" s="359"/>
      <c r="AG105" s="359"/>
      <c r="AH105" s="359"/>
      <c r="AI105" s="359"/>
      <c r="AJ105" s="359"/>
      <c r="AK105" s="359"/>
      <c r="AL105" s="359"/>
      <c r="AM105" s="359"/>
      <c r="AN105" s="359"/>
      <c r="AO105" s="361"/>
      <c r="AP105" s="361"/>
      <c r="AQ105" s="361"/>
      <c r="AR105" s="361"/>
      <c r="AS105" s="361"/>
      <c r="AT105" s="359"/>
      <c r="AU105" s="359"/>
      <c r="AV105" s="359"/>
      <c r="AW105" s="359"/>
      <c r="AX105" s="359"/>
      <c r="AY105" s="359"/>
      <c r="AZ105" s="359"/>
      <c r="BA105" s="359"/>
      <c r="BB105" s="359"/>
      <c r="BC105" s="359"/>
      <c r="BD105" s="362"/>
      <c r="BE105" s="362"/>
      <c r="BF105" s="362"/>
      <c r="BG105" s="362"/>
      <c r="BH105" s="362"/>
      <c r="BI105" s="359"/>
      <c r="BJ105" s="359"/>
      <c r="BK105" s="359"/>
      <c r="BL105" s="359"/>
      <c r="BM105" s="363"/>
      <c r="BN105" s="343"/>
    </row>
    <row r="106" ht="17.25" customHeight="1" outlineLevel="1">
      <c r="A106" s="343"/>
      <c r="B106" s="344">
        <v>6.6</v>
      </c>
      <c r="C106" s="345"/>
      <c r="D106" s="346"/>
      <c r="E106" s="346"/>
      <c r="F106" s="356"/>
      <c r="G106" s="357"/>
      <c r="H106" s="358"/>
      <c r="I106" s="358"/>
      <c r="J106" s="359"/>
      <c r="K106" s="351"/>
      <c r="L106" s="351"/>
      <c r="M106" s="351"/>
      <c r="N106" s="351"/>
      <c r="O106" s="351"/>
      <c r="P106" s="349"/>
      <c r="Q106" s="349"/>
      <c r="R106" s="349"/>
      <c r="S106" s="349"/>
      <c r="T106" s="359"/>
      <c r="U106" s="359"/>
      <c r="V106" s="359"/>
      <c r="W106" s="359"/>
      <c r="X106" s="359"/>
      <c r="Y106" s="359"/>
      <c r="Z106" s="360"/>
      <c r="AA106" s="360"/>
      <c r="AB106" s="360"/>
      <c r="AC106" s="360"/>
      <c r="AD106" s="360"/>
      <c r="AE106" s="359"/>
      <c r="AF106" s="359"/>
      <c r="AG106" s="359"/>
      <c r="AH106" s="359"/>
      <c r="AI106" s="359"/>
      <c r="AJ106" s="359"/>
      <c r="AK106" s="359"/>
      <c r="AL106" s="359"/>
      <c r="AM106" s="359"/>
      <c r="AN106" s="359"/>
      <c r="AO106" s="361"/>
      <c r="AP106" s="361"/>
      <c r="AQ106" s="361"/>
      <c r="AR106" s="361"/>
      <c r="AS106" s="361"/>
      <c r="AT106" s="359"/>
      <c r="AU106" s="359"/>
      <c r="AV106" s="359"/>
      <c r="AW106" s="359"/>
      <c r="AX106" s="359"/>
      <c r="AY106" s="359"/>
      <c r="AZ106" s="359"/>
      <c r="BA106" s="359"/>
      <c r="BB106" s="359"/>
      <c r="BC106" s="359"/>
      <c r="BD106" s="362"/>
      <c r="BE106" s="362"/>
      <c r="BF106" s="362"/>
      <c r="BG106" s="362"/>
      <c r="BH106" s="362"/>
      <c r="BI106" s="359"/>
      <c r="BJ106" s="359"/>
      <c r="BK106" s="359"/>
      <c r="BL106" s="359"/>
      <c r="BM106" s="363"/>
      <c r="BN106" s="343"/>
    </row>
  </sheetData>
  <mergeCells count="62">
    <mergeCell ref="P9:T9"/>
    <mergeCell ref="U9:Y9"/>
    <mergeCell ref="B5:C5"/>
    <mergeCell ref="D5:E5"/>
    <mergeCell ref="F5:L5"/>
    <mergeCell ref="M5:X5"/>
    <mergeCell ref="B8:B10"/>
    <mergeCell ref="C8:C10"/>
    <mergeCell ref="D8:D10"/>
    <mergeCell ref="B59:C59"/>
    <mergeCell ref="D59:E59"/>
    <mergeCell ref="F59:L59"/>
    <mergeCell ref="M59:X59"/>
    <mergeCell ref="B62:B64"/>
    <mergeCell ref="C62:C64"/>
    <mergeCell ref="D62:D64"/>
    <mergeCell ref="P63:T63"/>
    <mergeCell ref="U63:Y63"/>
    <mergeCell ref="Z63:AD63"/>
    <mergeCell ref="AE63:AI63"/>
    <mergeCell ref="AJ63:AN63"/>
    <mergeCell ref="AO63:AS63"/>
    <mergeCell ref="AT63:AX63"/>
    <mergeCell ref="AY63:BC63"/>
    <mergeCell ref="BD63:BH63"/>
    <mergeCell ref="BI63:BM63"/>
    <mergeCell ref="E62:E64"/>
    <mergeCell ref="F62:T62"/>
    <mergeCell ref="U62:AI62"/>
    <mergeCell ref="AJ62:AX62"/>
    <mergeCell ref="AY62:BM62"/>
    <mergeCell ref="F63:J63"/>
    <mergeCell ref="K63:O63"/>
    <mergeCell ref="B2:E2"/>
    <mergeCell ref="F2:K2"/>
    <mergeCell ref="L2:AF2"/>
    <mergeCell ref="B4:C4"/>
    <mergeCell ref="D4:E4"/>
    <mergeCell ref="F4:L4"/>
    <mergeCell ref="M4:Y4"/>
    <mergeCell ref="Z9:AD9"/>
    <mergeCell ref="AE9:AI9"/>
    <mergeCell ref="AJ9:AN9"/>
    <mergeCell ref="AO9:AS9"/>
    <mergeCell ref="AT9:AX9"/>
    <mergeCell ref="AY9:BC9"/>
    <mergeCell ref="BD9:BH9"/>
    <mergeCell ref="BI9:BM9"/>
    <mergeCell ref="E8:E10"/>
    <mergeCell ref="F8:T8"/>
    <mergeCell ref="U8:AI8"/>
    <mergeCell ref="AJ8:AX8"/>
    <mergeCell ref="AY8:BM8"/>
    <mergeCell ref="F9:J9"/>
    <mergeCell ref="K9:O9"/>
    <mergeCell ref="B56:E56"/>
    <mergeCell ref="F56:K56"/>
    <mergeCell ref="L56:AF56"/>
    <mergeCell ref="B58:C58"/>
    <mergeCell ref="D58:E58"/>
    <mergeCell ref="F58:L58"/>
    <mergeCell ref="M58:Y58"/>
  </mergeCells>
  <printOptions gridLines="1" horizontalCentered="1"/>
  <pageMargins bottom="0.0" footer="0.0" header="0.0" left="0.0" right="0.0" top="0.0"/>
  <pageSetup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1" width="2.25"/>
  </cols>
  <sheetData>
    <row r="1" ht="12.75" customHeight="1">
      <c r="A1" s="3"/>
      <c r="D1" s="376"/>
    </row>
    <row r="2" ht="12.75" customHeight="1">
      <c r="A2" s="3" t="s">
        <v>126</v>
      </c>
      <c r="D2" s="376" t="s">
        <v>127</v>
      </c>
    </row>
    <row r="3" ht="12.75" customHeight="1">
      <c r="D3" s="377" t="s">
        <v>128</v>
      </c>
    </row>
    <row r="4" ht="12.75" customHeight="1">
      <c r="A4" s="378" t="s">
        <v>129</v>
      </c>
      <c r="B4" s="379"/>
      <c r="C4" s="378" t="s">
        <v>130</v>
      </c>
      <c r="D4" s="37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79"/>
    </row>
    <row r="5" ht="12.75" customHeight="1">
      <c r="A5" s="87" t="s">
        <v>32</v>
      </c>
      <c r="B5" s="88"/>
      <c r="C5" s="89"/>
      <c r="D5" s="8"/>
      <c r="E5" s="7"/>
      <c r="F5" s="7"/>
      <c r="G5" s="7"/>
      <c r="H5" s="7"/>
      <c r="I5" s="7"/>
      <c r="J5" s="7"/>
      <c r="K5" s="7"/>
      <c r="L5" s="7"/>
      <c r="M5" s="7"/>
      <c r="N5" s="7"/>
      <c r="O5" s="7"/>
      <c r="P5" s="7"/>
      <c r="Q5" s="7"/>
      <c r="R5" s="7"/>
      <c r="S5" s="7"/>
      <c r="T5" s="7"/>
      <c r="U5" s="7"/>
      <c r="V5" s="7"/>
      <c r="W5" s="7"/>
      <c r="X5" s="7"/>
      <c r="Y5" s="7"/>
      <c r="Z5" s="7"/>
      <c r="AA5" s="7"/>
      <c r="AB5" s="7"/>
      <c r="AC5" s="7"/>
      <c r="AD5" s="7"/>
      <c r="AE5" s="8"/>
    </row>
    <row r="6" ht="12.75" customHeight="1">
      <c r="A6" s="90"/>
      <c r="B6" s="91"/>
      <c r="C6" s="156"/>
      <c r="D6" s="158"/>
      <c r="E6" s="157"/>
      <c r="F6" s="157"/>
      <c r="G6" s="157"/>
      <c r="H6" s="157"/>
      <c r="I6" s="157"/>
      <c r="J6" s="157"/>
      <c r="K6" s="157"/>
      <c r="L6" s="157"/>
      <c r="M6" s="157"/>
      <c r="N6" s="157"/>
      <c r="O6" s="157"/>
      <c r="P6" s="157"/>
      <c r="Q6" s="157"/>
      <c r="R6" s="157"/>
      <c r="S6" s="157"/>
      <c r="T6" s="157"/>
      <c r="U6" s="157"/>
      <c r="V6" s="157"/>
      <c r="W6" s="157"/>
      <c r="X6" s="157"/>
      <c r="Y6" s="157"/>
      <c r="Z6" s="157"/>
      <c r="AA6" s="157"/>
      <c r="AB6" s="157"/>
      <c r="AC6" s="157"/>
      <c r="AD6" s="157"/>
      <c r="AE6" s="158"/>
    </row>
    <row r="7" ht="12.75" customHeight="1">
      <c r="A7" s="381" t="s">
        <v>32</v>
      </c>
      <c r="B7" s="51"/>
      <c r="C7" s="9"/>
      <c r="D7" s="10"/>
      <c r="AE7" s="10"/>
    </row>
    <row r="8" ht="12.75" customHeight="1">
      <c r="A8" s="90"/>
      <c r="B8" s="91"/>
      <c r="C8" s="156"/>
      <c r="D8" s="158"/>
      <c r="E8" s="157"/>
      <c r="F8" s="157"/>
      <c r="G8" s="157"/>
      <c r="H8" s="157"/>
      <c r="I8" s="157"/>
      <c r="J8" s="157"/>
      <c r="K8" s="157"/>
      <c r="L8" s="157"/>
      <c r="M8" s="157"/>
      <c r="N8" s="157"/>
      <c r="O8" s="157"/>
      <c r="P8" s="157"/>
      <c r="Q8" s="157"/>
      <c r="R8" s="157"/>
      <c r="S8" s="157"/>
      <c r="T8" s="157"/>
      <c r="U8" s="157"/>
      <c r="V8" s="157"/>
      <c r="W8" s="157"/>
      <c r="X8" s="157"/>
      <c r="Y8" s="157"/>
      <c r="Z8" s="157"/>
      <c r="AA8" s="157"/>
      <c r="AB8" s="157"/>
      <c r="AC8" s="157"/>
      <c r="AD8" s="157"/>
      <c r="AE8" s="158"/>
    </row>
    <row r="9" ht="12.75" customHeight="1">
      <c r="A9" s="381" t="s">
        <v>32</v>
      </c>
      <c r="B9" s="51"/>
      <c r="C9" s="9"/>
      <c r="D9" s="10"/>
      <c r="AE9" s="10"/>
    </row>
    <row r="10" ht="12.75" customHeight="1">
      <c r="A10" s="90"/>
      <c r="B10" s="91"/>
      <c r="C10" s="156"/>
      <c r="D10" s="158"/>
      <c r="E10" s="157"/>
      <c r="F10" s="157"/>
      <c r="G10" s="157"/>
      <c r="H10" s="157"/>
      <c r="I10" s="157"/>
      <c r="J10" s="157"/>
      <c r="K10" s="157"/>
      <c r="L10" s="157"/>
      <c r="M10" s="157"/>
      <c r="N10" s="157"/>
      <c r="O10" s="157"/>
      <c r="P10" s="157"/>
      <c r="Q10" s="157"/>
      <c r="R10" s="157"/>
      <c r="S10" s="157"/>
      <c r="T10" s="157"/>
      <c r="U10" s="157"/>
      <c r="V10" s="157"/>
      <c r="W10" s="157"/>
      <c r="X10" s="157"/>
      <c r="Y10" s="157"/>
      <c r="Z10" s="157"/>
      <c r="AA10" s="157"/>
      <c r="AB10" s="157"/>
      <c r="AC10" s="157"/>
      <c r="AD10" s="157"/>
      <c r="AE10" s="158"/>
    </row>
    <row r="11" ht="12.75" customHeight="1">
      <c r="A11" s="381" t="s">
        <v>32</v>
      </c>
      <c r="B11" s="51"/>
      <c r="C11" s="9"/>
      <c r="D11" s="10"/>
      <c r="AE11" s="10"/>
    </row>
    <row r="12" ht="12.75" customHeight="1">
      <c r="A12" s="90"/>
      <c r="B12" s="91"/>
      <c r="C12" s="156"/>
      <c r="D12" s="158"/>
      <c r="E12" s="157"/>
      <c r="F12" s="157"/>
      <c r="G12" s="157"/>
      <c r="H12" s="157"/>
      <c r="I12" s="157"/>
      <c r="J12" s="157"/>
      <c r="K12" s="157"/>
      <c r="L12" s="157"/>
      <c r="M12" s="157"/>
      <c r="N12" s="157"/>
      <c r="O12" s="157"/>
      <c r="P12" s="157"/>
      <c r="Q12" s="157"/>
      <c r="R12" s="157"/>
      <c r="S12" s="157"/>
      <c r="T12" s="157"/>
      <c r="U12" s="157"/>
      <c r="V12" s="157"/>
      <c r="W12" s="157"/>
      <c r="X12" s="157"/>
      <c r="Y12" s="157"/>
      <c r="Z12" s="157"/>
      <c r="AA12" s="157"/>
      <c r="AB12" s="157"/>
      <c r="AC12" s="157"/>
      <c r="AD12" s="157"/>
      <c r="AE12" s="158"/>
    </row>
    <row r="13" ht="12.75" customHeight="1">
      <c r="A13" s="381" t="s">
        <v>32</v>
      </c>
      <c r="B13" s="51"/>
      <c r="C13" s="9"/>
      <c r="D13" s="10"/>
      <c r="AE13" s="10"/>
    </row>
    <row r="14" ht="12.75" customHeight="1">
      <c r="A14" s="90"/>
      <c r="B14" s="91"/>
      <c r="C14" s="156"/>
      <c r="D14" s="158"/>
      <c r="E14" s="157"/>
      <c r="F14" s="157"/>
      <c r="G14" s="157"/>
      <c r="H14" s="157"/>
      <c r="I14" s="157"/>
      <c r="J14" s="157"/>
      <c r="K14" s="157"/>
      <c r="L14" s="157"/>
      <c r="M14" s="157"/>
      <c r="N14" s="157"/>
      <c r="O14" s="157"/>
      <c r="P14" s="157"/>
      <c r="Q14" s="157"/>
      <c r="R14" s="157"/>
      <c r="S14" s="157"/>
      <c r="T14" s="157"/>
      <c r="U14" s="157"/>
      <c r="V14" s="157"/>
      <c r="W14" s="157"/>
      <c r="X14" s="157"/>
      <c r="Y14" s="157"/>
      <c r="Z14" s="157"/>
      <c r="AA14" s="157"/>
      <c r="AB14" s="157"/>
      <c r="AC14" s="157"/>
      <c r="AD14" s="157"/>
      <c r="AE14" s="158"/>
    </row>
    <row r="15" ht="12.75" customHeight="1">
      <c r="A15" s="381" t="s">
        <v>32</v>
      </c>
      <c r="B15" s="51"/>
      <c r="C15" s="9"/>
      <c r="D15" s="10"/>
      <c r="AE15" s="10"/>
    </row>
    <row r="16" ht="12.75" customHeight="1">
      <c r="A16" s="90"/>
      <c r="B16" s="91"/>
      <c r="C16" s="156"/>
      <c r="D16" s="158"/>
      <c r="E16" s="157"/>
      <c r="F16" s="157"/>
      <c r="G16" s="157"/>
      <c r="H16" s="157"/>
      <c r="I16" s="157"/>
      <c r="J16" s="157"/>
      <c r="K16" s="157"/>
      <c r="L16" s="157"/>
      <c r="M16" s="157"/>
      <c r="N16" s="157"/>
      <c r="O16" s="157"/>
      <c r="P16" s="157"/>
      <c r="Q16" s="157"/>
      <c r="R16" s="157"/>
      <c r="S16" s="157"/>
      <c r="T16" s="157"/>
      <c r="U16" s="157"/>
      <c r="V16" s="157"/>
      <c r="W16" s="157"/>
      <c r="X16" s="157"/>
      <c r="Y16" s="157"/>
      <c r="Z16" s="157"/>
      <c r="AA16" s="157"/>
      <c r="AB16" s="157"/>
      <c r="AC16" s="157"/>
      <c r="AD16" s="157"/>
      <c r="AE16" s="158"/>
    </row>
    <row r="17" ht="12.75" customHeight="1">
      <c r="A17" s="381" t="s">
        <v>32</v>
      </c>
      <c r="B17" s="51"/>
      <c r="C17" s="9"/>
      <c r="D17" s="10"/>
      <c r="AE17" s="10"/>
    </row>
    <row r="18" ht="12.75" customHeight="1">
      <c r="A18" s="90"/>
      <c r="B18" s="91"/>
      <c r="C18" s="156"/>
      <c r="D18" s="158"/>
      <c r="E18" s="157"/>
      <c r="F18" s="157"/>
      <c r="G18" s="157"/>
      <c r="H18" s="157"/>
      <c r="I18" s="157"/>
      <c r="J18" s="157"/>
      <c r="K18" s="157"/>
      <c r="L18" s="157"/>
      <c r="M18" s="157"/>
      <c r="N18" s="157"/>
      <c r="O18" s="157"/>
      <c r="P18" s="157"/>
      <c r="Q18" s="157"/>
      <c r="R18" s="157"/>
      <c r="S18" s="157"/>
      <c r="T18" s="157"/>
      <c r="U18" s="157"/>
      <c r="V18" s="157"/>
      <c r="W18" s="157"/>
      <c r="X18" s="157"/>
      <c r="Y18" s="157"/>
      <c r="Z18" s="157"/>
      <c r="AA18" s="157"/>
      <c r="AB18" s="157"/>
      <c r="AC18" s="157"/>
      <c r="AD18" s="157"/>
      <c r="AE18" s="158"/>
    </row>
    <row r="19" ht="12.75" customHeight="1">
      <c r="A19" s="381" t="s">
        <v>32</v>
      </c>
      <c r="B19" s="51"/>
      <c r="C19" s="9"/>
      <c r="D19" s="10"/>
      <c r="AE19" s="10"/>
    </row>
    <row r="20" ht="12.75" customHeight="1">
      <c r="A20" s="90"/>
      <c r="B20" s="91"/>
      <c r="C20" s="156"/>
      <c r="D20" s="158"/>
      <c r="E20" s="157"/>
      <c r="F20" s="157"/>
      <c r="G20" s="157"/>
      <c r="H20" s="157"/>
      <c r="I20" s="157"/>
      <c r="J20" s="157"/>
      <c r="K20" s="157"/>
      <c r="L20" s="157"/>
      <c r="M20" s="157"/>
      <c r="N20" s="157"/>
      <c r="O20" s="157"/>
      <c r="P20" s="157"/>
      <c r="Q20" s="157"/>
      <c r="R20" s="157"/>
      <c r="S20" s="157"/>
      <c r="T20" s="157"/>
      <c r="U20" s="157"/>
      <c r="V20" s="157"/>
      <c r="W20" s="157"/>
      <c r="X20" s="157"/>
      <c r="Y20" s="157"/>
      <c r="Z20" s="157"/>
      <c r="AA20" s="157"/>
      <c r="AB20" s="157"/>
      <c r="AC20" s="157"/>
      <c r="AD20" s="157"/>
      <c r="AE20" s="158"/>
    </row>
    <row r="21" ht="12.75" customHeight="1">
      <c r="A21" s="381" t="s">
        <v>32</v>
      </c>
      <c r="B21" s="51"/>
      <c r="C21" s="9"/>
      <c r="D21" s="10"/>
      <c r="AE21" s="10"/>
    </row>
    <row r="22" ht="12.75" customHeight="1">
      <c r="A22" s="90"/>
      <c r="B22" s="91"/>
      <c r="C22" s="156"/>
      <c r="D22" s="158"/>
      <c r="E22" s="157"/>
      <c r="F22" s="157"/>
      <c r="G22" s="157"/>
      <c r="H22" s="157"/>
      <c r="I22" s="157"/>
      <c r="J22" s="157"/>
      <c r="K22" s="157"/>
      <c r="L22" s="157"/>
      <c r="M22" s="157"/>
      <c r="N22" s="157"/>
      <c r="O22" s="157"/>
      <c r="P22" s="157"/>
      <c r="Q22" s="157"/>
      <c r="R22" s="157"/>
      <c r="S22" s="157"/>
      <c r="T22" s="157"/>
      <c r="U22" s="157"/>
      <c r="V22" s="157"/>
      <c r="W22" s="157"/>
      <c r="X22" s="157"/>
      <c r="Y22" s="157"/>
      <c r="Z22" s="157"/>
      <c r="AA22" s="157"/>
      <c r="AB22" s="157"/>
      <c r="AC22" s="157"/>
      <c r="AD22" s="157"/>
      <c r="AE22" s="158"/>
    </row>
    <row r="23" ht="12.75" customHeight="1">
      <c r="A23" s="381" t="s">
        <v>32</v>
      </c>
      <c r="B23" s="51"/>
      <c r="C23" s="9"/>
      <c r="D23" s="10"/>
      <c r="AE23" s="10"/>
    </row>
    <row r="24" ht="12.75" customHeight="1">
      <c r="A24" s="90"/>
      <c r="B24" s="91"/>
      <c r="C24" s="156"/>
      <c r="D24" s="158"/>
      <c r="E24" s="157"/>
      <c r="F24" s="157"/>
      <c r="G24" s="157"/>
      <c r="H24" s="157"/>
      <c r="I24" s="157"/>
      <c r="J24" s="157"/>
      <c r="K24" s="157"/>
      <c r="L24" s="157"/>
      <c r="M24" s="157"/>
      <c r="N24" s="157"/>
      <c r="O24" s="157"/>
      <c r="P24" s="157"/>
      <c r="Q24" s="157"/>
      <c r="R24" s="157"/>
      <c r="S24" s="157"/>
      <c r="T24" s="157"/>
      <c r="U24" s="157"/>
      <c r="V24" s="157"/>
      <c r="W24" s="157"/>
      <c r="X24" s="157"/>
      <c r="Y24" s="157"/>
      <c r="Z24" s="157"/>
      <c r="AA24" s="157"/>
      <c r="AB24" s="157"/>
      <c r="AC24" s="157"/>
      <c r="AD24" s="157"/>
      <c r="AE24" s="158"/>
    </row>
    <row r="25" ht="12.75" customHeight="1">
      <c r="A25" s="381" t="s">
        <v>32</v>
      </c>
      <c r="B25" s="51"/>
      <c r="C25" s="9"/>
      <c r="D25" s="10"/>
      <c r="AE25" s="10"/>
    </row>
    <row r="26" ht="12.75" customHeight="1">
      <c r="A26" s="90"/>
      <c r="B26" s="91"/>
      <c r="C26" s="156"/>
      <c r="D26" s="158"/>
      <c r="E26" s="157"/>
      <c r="F26" s="157"/>
      <c r="G26" s="157"/>
      <c r="H26" s="157"/>
      <c r="I26" s="157"/>
      <c r="J26" s="157"/>
      <c r="K26" s="157"/>
      <c r="L26" s="157"/>
      <c r="M26" s="157"/>
      <c r="N26" s="157"/>
      <c r="O26" s="157"/>
      <c r="P26" s="157"/>
      <c r="Q26" s="157"/>
      <c r="R26" s="157"/>
      <c r="S26" s="157"/>
      <c r="T26" s="157"/>
      <c r="U26" s="157"/>
      <c r="V26" s="157"/>
      <c r="W26" s="157"/>
      <c r="X26" s="157"/>
      <c r="Y26" s="157"/>
      <c r="Z26" s="157"/>
      <c r="AA26" s="157"/>
      <c r="AB26" s="157"/>
      <c r="AC26" s="157"/>
      <c r="AD26" s="157"/>
      <c r="AE26" s="158"/>
    </row>
    <row r="27" ht="12.75" customHeight="1">
      <c r="A27" s="381" t="s">
        <v>32</v>
      </c>
      <c r="B27" s="51"/>
      <c r="C27" s="9"/>
      <c r="D27" s="10"/>
      <c r="AE27" s="10"/>
    </row>
    <row r="28" ht="12.75" customHeight="1">
      <c r="A28" s="90"/>
      <c r="B28" s="91"/>
      <c r="C28" s="156"/>
      <c r="D28" s="158"/>
      <c r="E28" s="157"/>
      <c r="F28" s="157"/>
      <c r="G28" s="157"/>
      <c r="H28" s="157"/>
      <c r="I28" s="157"/>
      <c r="J28" s="157"/>
      <c r="K28" s="157"/>
      <c r="L28" s="157"/>
      <c r="M28" s="157"/>
      <c r="N28" s="157"/>
      <c r="O28" s="157"/>
      <c r="P28" s="157"/>
      <c r="Q28" s="157"/>
      <c r="R28" s="157"/>
      <c r="S28" s="157"/>
      <c r="T28" s="157"/>
      <c r="U28" s="157"/>
      <c r="V28" s="157"/>
      <c r="W28" s="157"/>
      <c r="X28" s="157"/>
      <c r="Y28" s="157"/>
      <c r="Z28" s="157"/>
      <c r="AA28" s="157"/>
      <c r="AB28" s="157"/>
      <c r="AC28" s="157"/>
      <c r="AD28" s="157"/>
      <c r="AE28" s="158"/>
    </row>
    <row r="29" ht="12.75" customHeight="1">
      <c r="A29" s="381" t="s">
        <v>32</v>
      </c>
      <c r="B29" s="51"/>
      <c r="C29" s="9"/>
      <c r="D29" s="10"/>
      <c r="AE29" s="10"/>
    </row>
    <row r="30" ht="12.75" customHeight="1">
      <c r="A30" s="90"/>
      <c r="B30" s="91"/>
      <c r="C30" s="156"/>
      <c r="D30" s="158"/>
      <c r="E30" s="157"/>
      <c r="F30" s="157"/>
      <c r="G30" s="157"/>
      <c r="H30" s="157"/>
      <c r="I30" s="157"/>
      <c r="J30" s="157"/>
      <c r="K30" s="157"/>
      <c r="L30" s="157"/>
      <c r="M30" s="157"/>
      <c r="N30" s="157"/>
      <c r="O30" s="157"/>
      <c r="P30" s="157"/>
      <c r="Q30" s="157"/>
      <c r="R30" s="157"/>
      <c r="S30" s="157"/>
      <c r="T30" s="157"/>
      <c r="U30" s="157"/>
      <c r="V30" s="157"/>
      <c r="W30" s="157"/>
      <c r="X30" s="157"/>
      <c r="Y30" s="157"/>
      <c r="Z30" s="157"/>
      <c r="AA30" s="157"/>
      <c r="AB30" s="157"/>
      <c r="AC30" s="157"/>
      <c r="AD30" s="157"/>
      <c r="AE30" s="158"/>
    </row>
    <row r="31" ht="12.75" customHeight="1">
      <c r="A31" s="381" t="s">
        <v>32</v>
      </c>
      <c r="B31" s="51"/>
      <c r="C31" s="9"/>
      <c r="D31" s="10"/>
      <c r="AE31" s="10"/>
    </row>
    <row r="32" ht="12.75" customHeight="1">
      <c r="A32" s="90"/>
      <c r="B32" s="91"/>
      <c r="C32" s="156"/>
      <c r="D32" s="158"/>
      <c r="E32" s="157"/>
      <c r="F32" s="157"/>
      <c r="G32" s="157"/>
      <c r="H32" s="157"/>
      <c r="I32" s="157"/>
      <c r="J32" s="157"/>
      <c r="K32" s="157"/>
      <c r="L32" s="157"/>
      <c r="M32" s="157"/>
      <c r="N32" s="157"/>
      <c r="O32" s="157"/>
      <c r="P32" s="157"/>
      <c r="Q32" s="157"/>
      <c r="R32" s="157"/>
      <c r="S32" s="157"/>
      <c r="T32" s="157"/>
      <c r="U32" s="157"/>
      <c r="V32" s="157"/>
      <c r="W32" s="157"/>
      <c r="X32" s="157"/>
      <c r="Y32" s="157"/>
      <c r="Z32" s="157"/>
      <c r="AA32" s="157"/>
      <c r="AB32" s="157"/>
      <c r="AC32" s="157"/>
      <c r="AD32" s="157"/>
      <c r="AE32" s="158"/>
    </row>
    <row r="33" ht="12.75" customHeight="1">
      <c r="A33" s="381" t="s">
        <v>32</v>
      </c>
      <c r="B33" s="51"/>
      <c r="C33" s="9"/>
      <c r="D33" s="10"/>
      <c r="AE33" s="10"/>
    </row>
    <row r="34" ht="12.75" customHeight="1">
      <c r="A34" s="90"/>
      <c r="B34" s="91"/>
      <c r="C34" s="156"/>
      <c r="D34" s="158"/>
      <c r="E34" s="157"/>
      <c r="F34" s="157"/>
      <c r="G34" s="157"/>
      <c r="H34" s="157"/>
      <c r="I34" s="157"/>
      <c r="J34" s="157"/>
      <c r="K34" s="157"/>
      <c r="L34" s="157"/>
      <c r="M34" s="157"/>
      <c r="N34" s="157"/>
      <c r="O34" s="157"/>
      <c r="P34" s="157"/>
      <c r="Q34" s="157"/>
      <c r="R34" s="157"/>
      <c r="S34" s="157"/>
      <c r="T34" s="157"/>
      <c r="U34" s="157"/>
      <c r="V34" s="157"/>
      <c r="W34" s="157"/>
      <c r="X34" s="157"/>
      <c r="Y34" s="157"/>
      <c r="Z34" s="157"/>
      <c r="AA34" s="157"/>
      <c r="AB34" s="157"/>
      <c r="AC34" s="157"/>
      <c r="AD34" s="157"/>
      <c r="AE34" s="158"/>
    </row>
    <row r="35" ht="12.75" customHeight="1">
      <c r="A35" s="381" t="s">
        <v>32</v>
      </c>
      <c r="B35" s="51"/>
      <c r="C35" s="9"/>
      <c r="D35" s="10"/>
      <c r="AE35" s="10"/>
    </row>
    <row r="36" ht="12.75" customHeight="1">
      <c r="A36" s="90"/>
      <c r="B36" s="91"/>
      <c r="C36" s="156"/>
      <c r="D36" s="158"/>
      <c r="E36" s="157"/>
      <c r="F36" s="157"/>
      <c r="G36" s="157"/>
      <c r="H36" s="157"/>
      <c r="I36" s="157"/>
      <c r="J36" s="157"/>
      <c r="K36" s="157"/>
      <c r="L36" s="157"/>
      <c r="M36" s="157"/>
      <c r="N36" s="157"/>
      <c r="O36" s="157"/>
      <c r="P36" s="157"/>
      <c r="Q36" s="157"/>
      <c r="R36" s="157"/>
      <c r="S36" s="157"/>
      <c r="T36" s="157"/>
      <c r="U36" s="157"/>
      <c r="V36" s="157"/>
      <c r="W36" s="157"/>
      <c r="X36" s="157"/>
      <c r="Y36" s="157"/>
      <c r="Z36" s="157"/>
      <c r="AA36" s="157"/>
      <c r="AB36" s="157"/>
      <c r="AC36" s="157"/>
      <c r="AD36" s="157"/>
      <c r="AE36" s="158"/>
    </row>
    <row r="37" ht="12.75" customHeight="1">
      <c r="A37" s="381" t="s">
        <v>32</v>
      </c>
      <c r="B37" s="51"/>
      <c r="C37" s="9"/>
      <c r="D37" s="10"/>
      <c r="AE37" s="10"/>
    </row>
    <row r="38" ht="12.75" customHeight="1">
      <c r="A38" s="90"/>
      <c r="B38" s="91"/>
      <c r="C38" s="156"/>
      <c r="D38" s="158"/>
      <c r="E38" s="157"/>
      <c r="F38" s="157"/>
      <c r="G38" s="157"/>
      <c r="H38" s="157"/>
      <c r="I38" s="157"/>
      <c r="J38" s="157"/>
      <c r="K38" s="157"/>
      <c r="L38" s="157"/>
      <c r="M38" s="157"/>
      <c r="N38" s="157"/>
      <c r="O38" s="157"/>
      <c r="P38" s="157"/>
      <c r="Q38" s="157"/>
      <c r="R38" s="157"/>
      <c r="S38" s="157"/>
      <c r="T38" s="157"/>
      <c r="U38" s="157"/>
      <c r="V38" s="157"/>
      <c r="W38" s="157"/>
      <c r="X38" s="157"/>
      <c r="Y38" s="157"/>
      <c r="Z38" s="157"/>
      <c r="AA38" s="157"/>
      <c r="AB38" s="157"/>
      <c r="AC38" s="157"/>
      <c r="AD38" s="157"/>
      <c r="AE38" s="158"/>
    </row>
    <row r="39" ht="12.75" customHeight="1">
      <c r="A39" s="381" t="s">
        <v>32</v>
      </c>
      <c r="B39" s="51"/>
      <c r="C39" s="9"/>
      <c r="D39" s="10"/>
      <c r="AE39" s="10"/>
    </row>
    <row r="40" ht="12.75" customHeight="1">
      <c r="A40" s="90"/>
      <c r="B40" s="91"/>
      <c r="C40" s="156"/>
      <c r="D40" s="158"/>
      <c r="E40" s="157"/>
      <c r="F40" s="157"/>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8"/>
    </row>
    <row r="41" ht="12.75" customHeight="1">
      <c r="A41" s="381" t="s">
        <v>32</v>
      </c>
      <c r="B41" s="51"/>
      <c r="C41" s="9"/>
      <c r="D41" s="10"/>
      <c r="AE41" s="10"/>
    </row>
    <row r="42" ht="12.75" customHeight="1">
      <c r="A42" s="90"/>
      <c r="B42" s="91"/>
      <c r="C42" s="156"/>
      <c r="D42" s="158"/>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8"/>
    </row>
    <row r="43" ht="12.75" customHeight="1">
      <c r="A43" s="381" t="s">
        <v>32</v>
      </c>
      <c r="B43" s="51"/>
      <c r="C43" s="9"/>
      <c r="D43" s="10"/>
      <c r="AE43" s="10"/>
    </row>
    <row r="44" ht="12.75" customHeight="1">
      <c r="A44" s="90"/>
      <c r="B44" s="91"/>
      <c r="C44" s="156"/>
      <c r="D44" s="158"/>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8"/>
    </row>
    <row r="45" ht="12.75" customHeight="1">
      <c r="A45" s="381" t="s">
        <v>32</v>
      </c>
      <c r="B45" s="51"/>
      <c r="C45" s="9"/>
      <c r="D45" s="10"/>
      <c r="AE45" s="10"/>
    </row>
    <row r="46" ht="12.75" customHeight="1">
      <c r="A46" s="90"/>
      <c r="B46" s="91"/>
      <c r="C46" s="156"/>
      <c r="D46" s="158"/>
      <c r="E46" s="157"/>
      <c r="F46" s="157"/>
      <c r="G46" s="157"/>
      <c r="H46" s="157"/>
      <c r="I46" s="157"/>
      <c r="J46" s="157"/>
      <c r="K46" s="157"/>
      <c r="L46" s="157"/>
      <c r="M46" s="157"/>
      <c r="N46" s="157"/>
      <c r="O46" s="157"/>
      <c r="P46" s="157"/>
      <c r="Q46" s="157"/>
      <c r="R46" s="157"/>
      <c r="S46" s="157"/>
      <c r="T46" s="157"/>
      <c r="U46" s="157"/>
      <c r="V46" s="157"/>
      <c r="W46" s="157"/>
      <c r="X46" s="157"/>
      <c r="Y46" s="157"/>
      <c r="Z46" s="157"/>
      <c r="AA46" s="157"/>
      <c r="AB46" s="157"/>
      <c r="AC46" s="157"/>
      <c r="AD46" s="157"/>
      <c r="AE46" s="158"/>
    </row>
    <row r="47" ht="12.75" customHeight="1">
      <c r="A47" s="381" t="s">
        <v>32</v>
      </c>
      <c r="B47" s="51"/>
      <c r="C47" s="9"/>
      <c r="D47" s="10"/>
      <c r="AE47" s="10"/>
    </row>
    <row r="48" ht="12.75" customHeight="1">
      <c r="A48" s="90"/>
      <c r="B48" s="91"/>
      <c r="C48" s="156"/>
      <c r="D48" s="158"/>
      <c r="E48" s="157"/>
      <c r="F48" s="157"/>
      <c r="G48" s="157"/>
      <c r="H48" s="157"/>
      <c r="I48" s="157"/>
      <c r="J48" s="157"/>
      <c r="K48" s="157"/>
      <c r="L48" s="157"/>
      <c r="M48" s="157"/>
      <c r="N48" s="157"/>
      <c r="O48" s="157"/>
      <c r="P48" s="157"/>
      <c r="Q48" s="157"/>
      <c r="R48" s="157"/>
      <c r="S48" s="157"/>
      <c r="T48" s="157"/>
      <c r="U48" s="157"/>
      <c r="V48" s="157"/>
      <c r="W48" s="157"/>
      <c r="X48" s="157"/>
      <c r="Y48" s="157"/>
      <c r="Z48" s="157"/>
      <c r="AA48" s="157"/>
      <c r="AB48" s="157"/>
      <c r="AC48" s="157"/>
      <c r="AD48" s="157"/>
      <c r="AE48" s="158"/>
    </row>
    <row r="49" ht="12.75" customHeight="1">
      <c r="A49" s="381" t="s">
        <v>32</v>
      </c>
      <c r="B49" s="51"/>
      <c r="C49" s="9"/>
      <c r="D49" s="10"/>
      <c r="AE49" s="10"/>
    </row>
    <row r="50" ht="12.75" customHeight="1">
      <c r="A50" s="90"/>
      <c r="B50" s="91"/>
      <c r="C50" s="156"/>
      <c r="D50" s="158"/>
      <c r="E50" s="157"/>
      <c r="F50" s="157"/>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8"/>
    </row>
    <row r="51" ht="12.75" customHeight="1">
      <c r="A51" s="381" t="s">
        <v>32</v>
      </c>
      <c r="B51" s="51"/>
      <c r="C51" s="9"/>
      <c r="D51" s="10"/>
      <c r="AE51" s="10"/>
    </row>
    <row r="52" ht="12.75" customHeight="1">
      <c r="A52" s="90"/>
      <c r="B52" s="91"/>
      <c r="C52" s="156"/>
      <c r="D52" s="158"/>
      <c r="E52" s="157"/>
      <c r="F52" s="157"/>
      <c r="G52" s="157"/>
      <c r="H52" s="157"/>
      <c r="I52" s="157"/>
      <c r="J52" s="157"/>
      <c r="K52" s="157"/>
      <c r="L52" s="157"/>
      <c r="M52" s="157"/>
      <c r="N52" s="157"/>
      <c r="O52" s="157"/>
      <c r="P52" s="157"/>
      <c r="Q52" s="157"/>
      <c r="R52" s="157"/>
      <c r="S52" s="157"/>
      <c r="T52" s="157"/>
      <c r="U52" s="157"/>
      <c r="V52" s="157"/>
      <c r="W52" s="157"/>
      <c r="X52" s="157"/>
      <c r="Y52" s="157"/>
      <c r="Z52" s="157"/>
      <c r="AA52" s="157"/>
      <c r="AB52" s="157"/>
      <c r="AC52" s="157"/>
      <c r="AD52" s="157"/>
      <c r="AE52" s="158"/>
    </row>
    <row r="53" ht="12.75" customHeight="1">
      <c r="A53" s="381" t="s">
        <v>32</v>
      </c>
      <c r="B53" s="51"/>
      <c r="C53" s="9"/>
      <c r="D53" s="10"/>
      <c r="AE53" s="10"/>
    </row>
    <row r="54" ht="12.75" customHeight="1">
      <c r="A54" s="90"/>
      <c r="B54" s="91"/>
      <c r="C54" s="156"/>
      <c r="D54" s="158"/>
      <c r="E54" s="157"/>
      <c r="F54" s="157"/>
      <c r="G54" s="157"/>
      <c r="H54" s="157"/>
      <c r="I54" s="157"/>
      <c r="J54" s="157"/>
      <c r="K54" s="157"/>
      <c r="L54" s="157"/>
      <c r="M54" s="157"/>
      <c r="N54" s="157"/>
      <c r="O54" s="157"/>
      <c r="P54" s="157"/>
      <c r="Q54" s="157"/>
      <c r="R54" s="157"/>
      <c r="S54" s="157"/>
      <c r="T54" s="157"/>
      <c r="U54" s="157"/>
      <c r="V54" s="157"/>
      <c r="W54" s="157"/>
      <c r="X54" s="157"/>
      <c r="Y54" s="157"/>
      <c r="Z54" s="157"/>
      <c r="AA54" s="157"/>
      <c r="AB54" s="157"/>
      <c r="AC54" s="157"/>
      <c r="AD54" s="157"/>
      <c r="AE54" s="158"/>
    </row>
    <row r="55" ht="12.75" customHeight="1">
      <c r="A55" s="381" t="s">
        <v>32</v>
      </c>
      <c r="B55" s="51"/>
      <c r="C55" s="9"/>
      <c r="D55" s="10"/>
      <c r="AE55" s="10"/>
    </row>
    <row r="56" ht="12.75" customHeight="1">
      <c r="A56" s="90"/>
      <c r="B56" s="91"/>
      <c r="C56" s="156"/>
      <c r="D56" s="158"/>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8"/>
    </row>
    <row r="57" ht="12.75" customHeight="1">
      <c r="A57" s="381" t="s">
        <v>32</v>
      </c>
      <c r="B57" s="51"/>
      <c r="C57" s="9"/>
      <c r="D57" s="10"/>
      <c r="AE57" s="10"/>
    </row>
    <row r="58" ht="12.75" customHeight="1">
      <c r="A58" s="52"/>
      <c r="B58" s="54"/>
      <c r="C58" s="11"/>
      <c r="D58" s="13"/>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3"/>
    </row>
    <row r="59" ht="12.75" customHeight="1">
      <c r="A59" s="3"/>
    </row>
    <row r="60" ht="12.75" customHeight="1">
      <c r="A60" s="382" t="s">
        <v>126</v>
      </c>
      <c r="B60" s="46"/>
      <c r="C60" s="46"/>
      <c r="D60" s="383" t="s">
        <v>127</v>
      </c>
      <c r="E60" s="384"/>
      <c r="F60" s="384"/>
      <c r="G60" s="384"/>
      <c r="H60" s="384"/>
      <c r="I60" s="384"/>
      <c r="J60" s="384"/>
      <c r="K60" s="384"/>
      <c r="L60" s="384"/>
      <c r="M60" s="384"/>
      <c r="N60" s="384"/>
      <c r="O60" s="384"/>
      <c r="P60" s="384"/>
      <c r="Q60" s="384"/>
      <c r="R60" s="384"/>
      <c r="S60" s="46"/>
      <c r="T60" s="46"/>
      <c r="U60" s="46"/>
      <c r="V60" s="46"/>
      <c r="W60" s="46"/>
      <c r="X60" s="46"/>
      <c r="Y60" s="46"/>
      <c r="Z60" s="46"/>
      <c r="AA60" s="46"/>
      <c r="AB60" s="46"/>
      <c r="AC60" s="46"/>
      <c r="AD60" s="46"/>
      <c r="AE60" s="46"/>
    </row>
    <row r="61" ht="12.75" customHeight="1">
      <c r="A61" s="55"/>
      <c r="B61" s="55"/>
      <c r="C61" s="55"/>
      <c r="D61" s="385" t="s">
        <v>128</v>
      </c>
      <c r="E61" s="386"/>
      <c r="F61" s="386"/>
      <c r="G61" s="386"/>
      <c r="H61" s="386"/>
      <c r="I61" s="386"/>
      <c r="J61" s="386"/>
      <c r="K61" s="386"/>
      <c r="L61" s="386"/>
      <c r="M61" s="386"/>
      <c r="N61" s="386"/>
      <c r="O61" s="386"/>
      <c r="P61" s="386"/>
      <c r="Q61" s="386"/>
      <c r="R61" s="386"/>
      <c r="S61" s="55"/>
      <c r="T61" s="55"/>
      <c r="U61" s="55"/>
      <c r="V61" s="55"/>
      <c r="W61" s="55"/>
      <c r="X61" s="55"/>
      <c r="Y61" s="55"/>
      <c r="Z61" s="55"/>
      <c r="AA61" s="55"/>
      <c r="AB61" s="55"/>
      <c r="AC61" s="55"/>
      <c r="AD61" s="55"/>
      <c r="AE61" s="55"/>
    </row>
    <row r="62" ht="12.75" customHeight="1">
      <c r="A62" s="387" t="s">
        <v>129</v>
      </c>
      <c r="B62" s="388"/>
      <c r="C62" s="389" t="s">
        <v>130</v>
      </c>
      <c r="D62" s="388"/>
      <c r="E62" s="390"/>
      <c r="F62" s="390"/>
      <c r="G62" s="390"/>
      <c r="H62" s="390"/>
      <c r="I62" s="390"/>
      <c r="J62" s="390"/>
      <c r="K62" s="390"/>
      <c r="L62" s="390"/>
      <c r="M62" s="390"/>
      <c r="N62" s="390"/>
      <c r="O62" s="390"/>
      <c r="P62" s="390"/>
      <c r="Q62" s="390"/>
      <c r="R62" s="390"/>
      <c r="S62" s="390"/>
      <c r="T62" s="390"/>
      <c r="U62" s="390"/>
      <c r="V62" s="390"/>
      <c r="W62" s="390"/>
      <c r="X62" s="390"/>
      <c r="Y62" s="390"/>
      <c r="Z62" s="390"/>
      <c r="AA62" s="390"/>
      <c r="AB62" s="390"/>
      <c r="AC62" s="390"/>
      <c r="AD62" s="390"/>
      <c r="AE62" s="388"/>
    </row>
    <row r="63" ht="12.75" customHeight="1">
      <c r="A63" s="391" t="s">
        <v>32</v>
      </c>
      <c r="B63" s="51"/>
      <c r="C63" s="46"/>
      <c r="D63" s="45"/>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5"/>
    </row>
    <row r="64" ht="12.75" customHeight="1">
      <c r="A64" s="90"/>
      <c r="B64" s="91"/>
      <c r="C64" s="392"/>
      <c r="D64" s="393"/>
      <c r="E64" s="392"/>
      <c r="F64" s="392"/>
      <c r="G64" s="392"/>
      <c r="H64" s="392"/>
      <c r="I64" s="392"/>
      <c r="J64" s="392"/>
      <c r="K64" s="392"/>
      <c r="L64" s="392"/>
      <c r="M64" s="392"/>
      <c r="N64" s="392"/>
      <c r="O64" s="392"/>
      <c r="P64" s="392"/>
      <c r="Q64" s="392"/>
      <c r="R64" s="392"/>
      <c r="S64" s="392"/>
      <c r="T64" s="392"/>
      <c r="U64" s="392"/>
      <c r="V64" s="392"/>
      <c r="W64" s="392"/>
      <c r="X64" s="392"/>
      <c r="Y64" s="392"/>
      <c r="Z64" s="392"/>
      <c r="AA64" s="392"/>
      <c r="AB64" s="392"/>
      <c r="AC64" s="392"/>
      <c r="AD64" s="392"/>
      <c r="AE64" s="393"/>
    </row>
    <row r="65" ht="12.75" customHeight="1">
      <c r="A65" s="391" t="s">
        <v>32</v>
      </c>
      <c r="B65" s="51"/>
      <c r="C65" s="46"/>
      <c r="D65" s="45"/>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5"/>
    </row>
    <row r="66" ht="12.75" customHeight="1">
      <c r="A66" s="90"/>
      <c r="B66" s="91"/>
      <c r="C66" s="392"/>
      <c r="D66" s="393"/>
      <c r="E66" s="392"/>
      <c r="F66" s="392"/>
      <c r="G66" s="392"/>
      <c r="H66" s="392"/>
      <c r="I66" s="392"/>
      <c r="J66" s="392"/>
      <c r="K66" s="392"/>
      <c r="L66" s="392"/>
      <c r="M66" s="392"/>
      <c r="N66" s="392"/>
      <c r="O66" s="392"/>
      <c r="P66" s="392"/>
      <c r="Q66" s="392"/>
      <c r="R66" s="392"/>
      <c r="S66" s="392"/>
      <c r="T66" s="392"/>
      <c r="U66" s="392"/>
      <c r="V66" s="392"/>
      <c r="W66" s="392"/>
      <c r="X66" s="392"/>
      <c r="Y66" s="392"/>
      <c r="Z66" s="392"/>
      <c r="AA66" s="392"/>
      <c r="AB66" s="392"/>
      <c r="AC66" s="392"/>
      <c r="AD66" s="392"/>
      <c r="AE66" s="393"/>
    </row>
    <row r="67" ht="12.75" customHeight="1">
      <c r="A67" s="391" t="s">
        <v>32</v>
      </c>
      <c r="B67" s="51"/>
      <c r="C67" s="46"/>
      <c r="D67" s="45"/>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5"/>
    </row>
    <row r="68" ht="12.75" customHeight="1">
      <c r="A68" s="90"/>
      <c r="B68" s="91"/>
      <c r="C68" s="392"/>
      <c r="D68" s="393"/>
      <c r="E68" s="392"/>
      <c r="F68" s="392"/>
      <c r="G68" s="392"/>
      <c r="H68" s="392"/>
      <c r="I68" s="392"/>
      <c r="J68" s="392"/>
      <c r="K68" s="392"/>
      <c r="L68" s="392"/>
      <c r="M68" s="392"/>
      <c r="N68" s="392"/>
      <c r="O68" s="392"/>
      <c r="P68" s="392"/>
      <c r="Q68" s="392"/>
      <c r="R68" s="392"/>
      <c r="S68" s="392"/>
      <c r="T68" s="392"/>
      <c r="U68" s="392"/>
      <c r="V68" s="392"/>
      <c r="W68" s="392"/>
      <c r="X68" s="392"/>
      <c r="Y68" s="392"/>
      <c r="Z68" s="392"/>
      <c r="AA68" s="392"/>
      <c r="AB68" s="392"/>
      <c r="AC68" s="392"/>
      <c r="AD68" s="392"/>
      <c r="AE68" s="393"/>
    </row>
    <row r="69" ht="12.75" customHeight="1">
      <c r="A69" s="391" t="s">
        <v>32</v>
      </c>
      <c r="B69" s="51"/>
      <c r="C69" s="46"/>
      <c r="D69" s="45"/>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5"/>
    </row>
    <row r="70" ht="12.75" customHeight="1">
      <c r="A70" s="90"/>
      <c r="B70" s="91"/>
      <c r="C70" s="392"/>
      <c r="D70" s="393"/>
      <c r="E70" s="392"/>
      <c r="F70" s="392"/>
      <c r="G70" s="392"/>
      <c r="H70" s="392"/>
      <c r="I70" s="392"/>
      <c r="J70" s="392"/>
      <c r="K70" s="392"/>
      <c r="L70" s="392"/>
      <c r="M70" s="392"/>
      <c r="N70" s="392"/>
      <c r="O70" s="392"/>
      <c r="P70" s="392"/>
      <c r="Q70" s="392"/>
      <c r="R70" s="392"/>
      <c r="S70" s="392"/>
      <c r="T70" s="392"/>
      <c r="U70" s="392"/>
      <c r="V70" s="392"/>
      <c r="W70" s="392"/>
      <c r="X70" s="392"/>
      <c r="Y70" s="392"/>
      <c r="Z70" s="392"/>
      <c r="AA70" s="392"/>
      <c r="AB70" s="392"/>
      <c r="AC70" s="392"/>
      <c r="AD70" s="392"/>
      <c r="AE70" s="393"/>
    </row>
    <row r="71" ht="12.75" customHeight="1">
      <c r="A71" s="391" t="s">
        <v>32</v>
      </c>
      <c r="B71" s="51"/>
      <c r="C71" s="46"/>
      <c r="D71" s="45"/>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5"/>
    </row>
    <row r="72" ht="12.75" customHeight="1">
      <c r="A72" s="90"/>
      <c r="B72" s="91"/>
      <c r="C72" s="392"/>
      <c r="D72" s="393"/>
      <c r="E72" s="392"/>
      <c r="F72" s="392"/>
      <c r="G72" s="392"/>
      <c r="H72" s="392"/>
      <c r="I72" s="392"/>
      <c r="J72" s="392"/>
      <c r="K72" s="392"/>
      <c r="L72" s="392"/>
      <c r="M72" s="392"/>
      <c r="N72" s="392"/>
      <c r="O72" s="392"/>
      <c r="P72" s="392"/>
      <c r="Q72" s="392"/>
      <c r="R72" s="392"/>
      <c r="S72" s="392"/>
      <c r="T72" s="392"/>
      <c r="U72" s="392"/>
      <c r="V72" s="392"/>
      <c r="W72" s="392"/>
      <c r="X72" s="392"/>
      <c r="Y72" s="392"/>
      <c r="Z72" s="392"/>
      <c r="AA72" s="392"/>
      <c r="AB72" s="392"/>
      <c r="AC72" s="392"/>
      <c r="AD72" s="392"/>
      <c r="AE72" s="393"/>
    </row>
    <row r="73" ht="12.75" customHeight="1">
      <c r="A73" s="391" t="s">
        <v>32</v>
      </c>
      <c r="B73" s="51"/>
      <c r="C73" s="46"/>
      <c r="D73" s="45"/>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5"/>
    </row>
    <row r="74" ht="12.75" customHeight="1">
      <c r="A74" s="90"/>
      <c r="B74" s="91"/>
      <c r="C74" s="392"/>
      <c r="D74" s="393"/>
      <c r="E74" s="392"/>
      <c r="F74" s="392"/>
      <c r="G74" s="392"/>
      <c r="H74" s="392"/>
      <c r="I74" s="392"/>
      <c r="J74" s="392"/>
      <c r="K74" s="392"/>
      <c r="L74" s="392"/>
      <c r="M74" s="392"/>
      <c r="N74" s="392"/>
      <c r="O74" s="392"/>
      <c r="P74" s="392"/>
      <c r="Q74" s="392"/>
      <c r="R74" s="392"/>
      <c r="S74" s="392"/>
      <c r="T74" s="392"/>
      <c r="U74" s="392"/>
      <c r="V74" s="392"/>
      <c r="W74" s="392"/>
      <c r="X74" s="392"/>
      <c r="Y74" s="392"/>
      <c r="Z74" s="392"/>
      <c r="AA74" s="392"/>
      <c r="AB74" s="392"/>
      <c r="AC74" s="392"/>
      <c r="AD74" s="392"/>
      <c r="AE74" s="393"/>
    </row>
    <row r="75" ht="12.75" customHeight="1">
      <c r="A75" s="391" t="s">
        <v>32</v>
      </c>
      <c r="B75" s="51"/>
      <c r="C75" s="46"/>
      <c r="D75" s="45"/>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5"/>
    </row>
    <row r="76" ht="12.75" customHeight="1">
      <c r="A76" s="90"/>
      <c r="B76" s="91"/>
      <c r="C76" s="392"/>
      <c r="D76" s="393"/>
      <c r="E76" s="392"/>
      <c r="F76" s="392"/>
      <c r="G76" s="392"/>
      <c r="H76" s="392"/>
      <c r="I76" s="392"/>
      <c r="J76" s="392"/>
      <c r="K76" s="392"/>
      <c r="L76" s="392"/>
      <c r="M76" s="392"/>
      <c r="N76" s="392"/>
      <c r="O76" s="392"/>
      <c r="P76" s="392"/>
      <c r="Q76" s="392"/>
      <c r="R76" s="392"/>
      <c r="S76" s="392"/>
      <c r="T76" s="392"/>
      <c r="U76" s="392"/>
      <c r="V76" s="392"/>
      <c r="W76" s="392"/>
      <c r="X76" s="392"/>
      <c r="Y76" s="392"/>
      <c r="Z76" s="392"/>
      <c r="AA76" s="392"/>
      <c r="AB76" s="392"/>
      <c r="AC76" s="392"/>
      <c r="AD76" s="392"/>
      <c r="AE76" s="393"/>
    </row>
    <row r="77" ht="12.75" customHeight="1">
      <c r="A77" s="391" t="s">
        <v>32</v>
      </c>
      <c r="B77" s="51"/>
      <c r="C77" s="46"/>
      <c r="D77" s="45"/>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5"/>
    </row>
    <row r="78" ht="12.75" customHeight="1">
      <c r="A78" s="90"/>
      <c r="B78" s="91"/>
      <c r="C78" s="392"/>
      <c r="D78" s="393"/>
      <c r="E78" s="392"/>
      <c r="F78" s="392"/>
      <c r="G78" s="392"/>
      <c r="H78" s="392"/>
      <c r="I78" s="392"/>
      <c r="J78" s="392"/>
      <c r="K78" s="392"/>
      <c r="L78" s="392"/>
      <c r="M78" s="392"/>
      <c r="N78" s="392"/>
      <c r="O78" s="392"/>
      <c r="P78" s="392"/>
      <c r="Q78" s="392"/>
      <c r="R78" s="392"/>
      <c r="S78" s="392"/>
      <c r="T78" s="392"/>
      <c r="U78" s="392"/>
      <c r="V78" s="392"/>
      <c r="W78" s="392"/>
      <c r="X78" s="392"/>
      <c r="Y78" s="392"/>
      <c r="Z78" s="392"/>
      <c r="AA78" s="392"/>
      <c r="AB78" s="392"/>
      <c r="AC78" s="392"/>
      <c r="AD78" s="392"/>
      <c r="AE78" s="393"/>
    </row>
    <row r="79" ht="12.75" customHeight="1">
      <c r="A79" s="391" t="s">
        <v>32</v>
      </c>
      <c r="B79" s="51"/>
      <c r="C79" s="46"/>
      <c r="D79" s="45"/>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5"/>
    </row>
    <row r="80" ht="12.75" customHeight="1">
      <c r="A80" s="90"/>
      <c r="B80" s="91"/>
      <c r="C80" s="392"/>
      <c r="D80" s="393"/>
      <c r="E80" s="392"/>
      <c r="F80" s="392"/>
      <c r="G80" s="392"/>
      <c r="H80" s="392"/>
      <c r="I80" s="392"/>
      <c r="J80" s="392"/>
      <c r="K80" s="392"/>
      <c r="L80" s="392"/>
      <c r="M80" s="392"/>
      <c r="N80" s="392"/>
      <c r="O80" s="392"/>
      <c r="P80" s="392"/>
      <c r="Q80" s="392"/>
      <c r="R80" s="392"/>
      <c r="S80" s="392"/>
      <c r="T80" s="392"/>
      <c r="U80" s="392"/>
      <c r="V80" s="392"/>
      <c r="W80" s="392"/>
      <c r="X80" s="392"/>
      <c r="Y80" s="392"/>
      <c r="Z80" s="392"/>
      <c r="AA80" s="392"/>
      <c r="AB80" s="392"/>
      <c r="AC80" s="392"/>
      <c r="AD80" s="392"/>
      <c r="AE80" s="393"/>
    </row>
    <row r="81" ht="12.75" customHeight="1">
      <c r="A81" s="391" t="s">
        <v>32</v>
      </c>
      <c r="B81" s="51"/>
      <c r="C81" s="46"/>
      <c r="D81" s="45"/>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5"/>
    </row>
    <row r="82" ht="12.75" customHeight="1">
      <c r="A82" s="90"/>
      <c r="B82" s="91"/>
      <c r="C82" s="392"/>
      <c r="D82" s="393"/>
      <c r="E82" s="392"/>
      <c r="F82" s="392"/>
      <c r="G82" s="392"/>
      <c r="H82" s="392"/>
      <c r="I82" s="392"/>
      <c r="J82" s="392"/>
      <c r="K82" s="392"/>
      <c r="L82" s="392"/>
      <c r="M82" s="392"/>
      <c r="N82" s="392"/>
      <c r="O82" s="392"/>
      <c r="P82" s="392"/>
      <c r="Q82" s="392"/>
      <c r="R82" s="392"/>
      <c r="S82" s="392"/>
      <c r="T82" s="392"/>
      <c r="U82" s="392"/>
      <c r="V82" s="392"/>
      <c r="W82" s="392"/>
      <c r="X82" s="392"/>
      <c r="Y82" s="392"/>
      <c r="Z82" s="392"/>
      <c r="AA82" s="392"/>
      <c r="AB82" s="392"/>
      <c r="AC82" s="392"/>
      <c r="AD82" s="392"/>
      <c r="AE82" s="393"/>
    </row>
    <row r="83" ht="12.75" customHeight="1">
      <c r="A83" s="391" t="s">
        <v>32</v>
      </c>
      <c r="B83" s="51"/>
      <c r="C83" s="46"/>
      <c r="D83" s="45"/>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5"/>
    </row>
    <row r="84" ht="12.75" customHeight="1">
      <c r="A84" s="90"/>
      <c r="B84" s="91"/>
      <c r="C84" s="392"/>
      <c r="D84" s="393"/>
      <c r="E84" s="392"/>
      <c r="F84" s="392"/>
      <c r="G84" s="392"/>
      <c r="H84" s="392"/>
      <c r="I84" s="392"/>
      <c r="J84" s="392"/>
      <c r="K84" s="392"/>
      <c r="L84" s="392"/>
      <c r="M84" s="392"/>
      <c r="N84" s="392"/>
      <c r="O84" s="392"/>
      <c r="P84" s="392"/>
      <c r="Q84" s="392"/>
      <c r="R84" s="392"/>
      <c r="S84" s="392"/>
      <c r="T84" s="392"/>
      <c r="U84" s="392"/>
      <c r="V84" s="392"/>
      <c r="W84" s="392"/>
      <c r="X84" s="392"/>
      <c r="Y84" s="392"/>
      <c r="Z84" s="392"/>
      <c r="AA84" s="392"/>
      <c r="AB84" s="392"/>
      <c r="AC84" s="392"/>
      <c r="AD84" s="392"/>
      <c r="AE84" s="393"/>
    </row>
    <row r="85" ht="12.75" customHeight="1">
      <c r="A85" s="391" t="s">
        <v>32</v>
      </c>
      <c r="B85" s="51"/>
      <c r="C85" s="46"/>
      <c r="D85" s="45"/>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5"/>
    </row>
    <row r="86" ht="12.75" customHeight="1">
      <c r="A86" s="90"/>
      <c r="B86" s="91"/>
      <c r="C86" s="392"/>
      <c r="D86" s="393"/>
      <c r="E86" s="392"/>
      <c r="F86" s="392"/>
      <c r="G86" s="392"/>
      <c r="H86" s="392"/>
      <c r="I86" s="392"/>
      <c r="J86" s="392"/>
      <c r="K86" s="392"/>
      <c r="L86" s="392"/>
      <c r="M86" s="392"/>
      <c r="N86" s="392"/>
      <c r="O86" s="392"/>
      <c r="P86" s="392"/>
      <c r="Q86" s="392"/>
      <c r="R86" s="392"/>
      <c r="S86" s="392"/>
      <c r="T86" s="392"/>
      <c r="U86" s="392"/>
      <c r="V86" s="392"/>
      <c r="W86" s="392"/>
      <c r="X86" s="392"/>
      <c r="Y86" s="392"/>
      <c r="Z86" s="392"/>
      <c r="AA86" s="392"/>
      <c r="AB86" s="392"/>
      <c r="AC86" s="392"/>
      <c r="AD86" s="392"/>
      <c r="AE86" s="393"/>
    </row>
    <row r="87" ht="12.75" customHeight="1">
      <c r="A87" s="391" t="s">
        <v>32</v>
      </c>
      <c r="B87" s="51"/>
      <c r="C87" s="46"/>
      <c r="D87" s="45"/>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5"/>
    </row>
    <row r="88" ht="12.75" customHeight="1">
      <c r="A88" s="90"/>
      <c r="B88" s="91"/>
      <c r="C88" s="392"/>
      <c r="D88" s="393"/>
      <c r="E88" s="392"/>
      <c r="F88" s="392"/>
      <c r="G88" s="392"/>
      <c r="H88" s="392"/>
      <c r="I88" s="392"/>
      <c r="J88" s="392"/>
      <c r="K88" s="392"/>
      <c r="L88" s="392"/>
      <c r="M88" s="392"/>
      <c r="N88" s="392"/>
      <c r="O88" s="392"/>
      <c r="P88" s="392"/>
      <c r="Q88" s="392"/>
      <c r="R88" s="392"/>
      <c r="S88" s="392"/>
      <c r="T88" s="392"/>
      <c r="U88" s="392"/>
      <c r="V88" s="392"/>
      <c r="W88" s="392"/>
      <c r="X88" s="392"/>
      <c r="Y88" s="392"/>
      <c r="Z88" s="392"/>
      <c r="AA88" s="392"/>
      <c r="AB88" s="392"/>
      <c r="AC88" s="392"/>
      <c r="AD88" s="392"/>
      <c r="AE88" s="393"/>
    </row>
    <row r="89" ht="12.75" customHeight="1">
      <c r="A89" s="391" t="s">
        <v>32</v>
      </c>
      <c r="B89" s="51"/>
      <c r="C89" s="46"/>
      <c r="D89" s="45"/>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5"/>
    </row>
    <row r="90" ht="12.75" customHeight="1">
      <c r="A90" s="90"/>
      <c r="B90" s="91"/>
      <c r="C90" s="392"/>
      <c r="D90" s="393"/>
      <c r="E90" s="392"/>
      <c r="F90" s="392"/>
      <c r="G90" s="392"/>
      <c r="H90" s="392"/>
      <c r="I90" s="392"/>
      <c r="J90" s="392"/>
      <c r="K90" s="392"/>
      <c r="L90" s="392"/>
      <c r="M90" s="392"/>
      <c r="N90" s="392"/>
      <c r="O90" s="392"/>
      <c r="P90" s="392"/>
      <c r="Q90" s="392"/>
      <c r="R90" s="392"/>
      <c r="S90" s="392"/>
      <c r="T90" s="392"/>
      <c r="U90" s="392"/>
      <c r="V90" s="392"/>
      <c r="W90" s="392"/>
      <c r="X90" s="392"/>
      <c r="Y90" s="392"/>
      <c r="Z90" s="392"/>
      <c r="AA90" s="392"/>
      <c r="AB90" s="392"/>
      <c r="AC90" s="392"/>
      <c r="AD90" s="392"/>
      <c r="AE90" s="393"/>
    </row>
    <row r="91" ht="12.75" customHeight="1">
      <c r="A91" s="391" t="s">
        <v>32</v>
      </c>
      <c r="B91" s="51"/>
      <c r="C91" s="46"/>
      <c r="D91" s="45"/>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5"/>
    </row>
    <row r="92" ht="12.75" customHeight="1">
      <c r="A92" s="90"/>
      <c r="B92" s="91"/>
      <c r="C92" s="392"/>
      <c r="D92" s="393"/>
      <c r="E92" s="392"/>
      <c r="F92" s="392"/>
      <c r="G92" s="392"/>
      <c r="H92" s="392"/>
      <c r="I92" s="392"/>
      <c r="J92" s="392"/>
      <c r="K92" s="392"/>
      <c r="L92" s="392"/>
      <c r="M92" s="392"/>
      <c r="N92" s="392"/>
      <c r="O92" s="392"/>
      <c r="P92" s="392"/>
      <c r="Q92" s="392"/>
      <c r="R92" s="392"/>
      <c r="S92" s="392"/>
      <c r="T92" s="392"/>
      <c r="U92" s="392"/>
      <c r="V92" s="392"/>
      <c r="W92" s="392"/>
      <c r="X92" s="392"/>
      <c r="Y92" s="392"/>
      <c r="Z92" s="392"/>
      <c r="AA92" s="392"/>
      <c r="AB92" s="392"/>
      <c r="AC92" s="392"/>
      <c r="AD92" s="392"/>
      <c r="AE92" s="393"/>
    </row>
    <row r="93" ht="12.75" customHeight="1">
      <c r="A93" s="391" t="s">
        <v>32</v>
      </c>
      <c r="B93" s="51"/>
      <c r="C93" s="46"/>
      <c r="D93" s="45"/>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5"/>
    </row>
    <row r="94" ht="12.75" customHeight="1">
      <c r="A94" s="90"/>
      <c r="B94" s="91"/>
      <c r="C94" s="392"/>
      <c r="D94" s="393"/>
      <c r="E94" s="392"/>
      <c r="F94" s="392"/>
      <c r="G94" s="392"/>
      <c r="H94" s="392"/>
      <c r="I94" s="392"/>
      <c r="J94" s="392"/>
      <c r="K94" s="392"/>
      <c r="L94" s="392"/>
      <c r="M94" s="392"/>
      <c r="N94" s="392"/>
      <c r="O94" s="392"/>
      <c r="P94" s="392"/>
      <c r="Q94" s="392"/>
      <c r="R94" s="392"/>
      <c r="S94" s="392"/>
      <c r="T94" s="392"/>
      <c r="U94" s="392"/>
      <c r="V94" s="392"/>
      <c r="W94" s="392"/>
      <c r="X94" s="392"/>
      <c r="Y94" s="392"/>
      <c r="Z94" s="392"/>
      <c r="AA94" s="392"/>
      <c r="AB94" s="392"/>
      <c r="AC94" s="392"/>
      <c r="AD94" s="392"/>
      <c r="AE94" s="393"/>
    </row>
    <row r="95" ht="12.75" customHeight="1">
      <c r="A95" s="391" t="s">
        <v>32</v>
      </c>
      <c r="B95" s="51"/>
      <c r="C95" s="46"/>
      <c r="D95" s="45"/>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5"/>
    </row>
    <row r="96" ht="12.75" customHeight="1">
      <c r="A96" s="90"/>
      <c r="B96" s="91"/>
      <c r="C96" s="392"/>
      <c r="D96" s="393"/>
      <c r="E96" s="392"/>
      <c r="F96" s="392"/>
      <c r="G96" s="392"/>
      <c r="H96" s="392"/>
      <c r="I96" s="392"/>
      <c r="J96" s="392"/>
      <c r="K96" s="392"/>
      <c r="L96" s="392"/>
      <c r="M96" s="392"/>
      <c r="N96" s="392"/>
      <c r="O96" s="392"/>
      <c r="P96" s="392"/>
      <c r="Q96" s="392"/>
      <c r="R96" s="392"/>
      <c r="S96" s="392"/>
      <c r="T96" s="392"/>
      <c r="U96" s="392"/>
      <c r="V96" s="392"/>
      <c r="W96" s="392"/>
      <c r="X96" s="392"/>
      <c r="Y96" s="392"/>
      <c r="Z96" s="392"/>
      <c r="AA96" s="392"/>
      <c r="AB96" s="392"/>
      <c r="AC96" s="392"/>
      <c r="AD96" s="392"/>
      <c r="AE96" s="393"/>
    </row>
    <row r="97" ht="12.75" customHeight="1">
      <c r="A97" s="391" t="s">
        <v>32</v>
      </c>
      <c r="B97" s="51"/>
      <c r="C97" s="46"/>
      <c r="D97" s="45"/>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5"/>
    </row>
    <row r="98" ht="12.75" customHeight="1">
      <c r="A98" s="90"/>
      <c r="B98" s="91"/>
      <c r="C98" s="392"/>
      <c r="D98" s="393"/>
      <c r="E98" s="392"/>
      <c r="F98" s="392"/>
      <c r="G98" s="392"/>
      <c r="H98" s="392"/>
      <c r="I98" s="392"/>
      <c r="J98" s="392"/>
      <c r="K98" s="392"/>
      <c r="L98" s="392"/>
      <c r="M98" s="392"/>
      <c r="N98" s="392"/>
      <c r="O98" s="392"/>
      <c r="P98" s="392"/>
      <c r="Q98" s="392"/>
      <c r="R98" s="392"/>
      <c r="S98" s="392"/>
      <c r="T98" s="392"/>
      <c r="U98" s="392"/>
      <c r="V98" s="392"/>
      <c r="W98" s="392"/>
      <c r="X98" s="392"/>
      <c r="Y98" s="392"/>
      <c r="Z98" s="392"/>
      <c r="AA98" s="392"/>
      <c r="AB98" s="392"/>
      <c r="AC98" s="392"/>
      <c r="AD98" s="392"/>
      <c r="AE98" s="393"/>
    </row>
    <row r="99" ht="12.75" customHeight="1">
      <c r="A99" s="391" t="s">
        <v>32</v>
      </c>
      <c r="B99" s="51"/>
      <c r="C99" s="46"/>
      <c r="D99" s="45"/>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5"/>
    </row>
    <row r="100" ht="12.75" customHeight="1">
      <c r="A100" s="90"/>
      <c r="B100" s="91"/>
      <c r="C100" s="392"/>
      <c r="D100" s="393"/>
      <c r="E100" s="392"/>
      <c r="F100" s="392"/>
      <c r="G100" s="392"/>
      <c r="H100" s="392"/>
      <c r="I100" s="392"/>
      <c r="J100" s="392"/>
      <c r="K100" s="392"/>
      <c r="L100" s="392"/>
      <c r="M100" s="392"/>
      <c r="N100" s="392"/>
      <c r="O100" s="392"/>
      <c r="P100" s="392"/>
      <c r="Q100" s="392"/>
      <c r="R100" s="392"/>
      <c r="S100" s="392"/>
      <c r="T100" s="392"/>
      <c r="U100" s="392"/>
      <c r="V100" s="392"/>
      <c r="W100" s="392"/>
      <c r="X100" s="392"/>
      <c r="Y100" s="392"/>
      <c r="Z100" s="392"/>
      <c r="AA100" s="392"/>
      <c r="AB100" s="392"/>
      <c r="AC100" s="392"/>
      <c r="AD100" s="392"/>
      <c r="AE100" s="393"/>
    </row>
    <row r="101" ht="12.75" customHeight="1">
      <c r="A101" s="391" t="s">
        <v>32</v>
      </c>
      <c r="B101" s="51"/>
      <c r="C101" s="46"/>
      <c r="D101" s="45"/>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5"/>
    </row>
    <row r="102" ht="12.75" customHeight="1">
      <c r="A102" s="90"/>
      <c r="B102" s="91"/>
      <c r="C102" s="392"/>
      <c r="D102" s="393"/>
      <c r="E102" s="392"/>
      <c r="F102" s="392"/>
      <c r="G102" s="392"/>
      <c r="H102" s="392"/>
      <c r="I102" s="392"/>
      <c r="J102" s="392"/>
      <c r="K102" s="392"/>
      <c r="L102" s="392"/>
      <c r="M102" s="392"/>
      <c r="N102" s="392"/>
      <c r="O102" s="392"/>
      <c r="P102" s="392"/>
      <c r="Q102" s="392"/>
      <c r="R102" s="392"/>
      <c r="S102" s="392"/>
      <c r="T102" s="392"/>
      <c r="U102" s="392"/>
      <c r="V102" s="392"/>
      <c r="W102" s="392"/>
      <c r="X102" s="392"/>
      <c r="Y102" s="392"/>
      <c r="Z102" s="392"/>
      <c r="AA102" s="392"/>
      <c r="AB102" s="392"/>
      <c r="AC102" s="392"/>
      <c r="AD102" s="392"/>
      <c r="AE102" s="393"/>
    </row>
    <row r="103" ht="12.75" customHeight="1">
      <c r="A103" s="391" t="s">
        <v>32</v>
      </c>
      <c r="B103" s="51"/>
      <c r="C103" s="46"/>
      <c r="D103" s="45"/>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5"/>
    </row>
    <row r="104" ht="12.75" customHeight="1">
      <c r="A104" s="90"/>
      <c r="B104" s="91"/>
      <c r="C104" s="392"/>
      <c r="D104" s="393"/>
      <c r="E104" s="392"/>
      <c r="F104" s="392"/>
      <c r="G104" s="392"/>
      <c r="H104" s="392"/>
      <c r="I104" s="392"/>
      <c r="J104" s="392"/>
      <c r="K104" s="392"/>
      <c r="L104" s="392"/>
      <c r="M104" s="392"/>
      <c r="N104" s="392"/>
      <c r="O104" s="392"/>
      <c r="P104" s="392"/>
      <c r="Q104" s="392"/>
      <c r="R104" s="392"/>
      <c r="S104" s="392"/>
      <c r="T104" s="392"/>
      <c r="U104" s="392"/>
      <c r="V104" s="392"/>
      <c r="W104" s="392"/>
      <c r="X104" s="392"/>
      <c r="Y104" s="392"/>
      <c r="Z104" s="392"/>
      <c r="AA104" s="392"/>
      <c r="AB104" s="392"/>
      <c r="AC104" s="392"/>
      <c r="AD104" s="392"/>
      <c r="AE104" s="393"/>
    </row>
    <row r="105" ht="12.75" customHeight="1">
      <c r="A105" s="391" t="s">
        <v>32</v>
      </c>
      <c r="B105" s="51"/>
      <c r="C105" s="46"/>
      <c r="D105" s="45"/>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5"/>
    </row>
    <row r="106" ht="12.75" customHeight="1">
      <c r="A106" s="90"/>
      <c r="B106" s="91"/>
      <c r="C106" s="392"/>
      <c r="D106" s="393"/>
      <c r="E106" s="392"/>
      <c r="F106" s="392"/>
      <c r="G106" s="392"/>
      <c r="H106" s="392"/>
      <c r="I106" s="392"/>
      <c r="J106" s="392"/>
      <c r="K106" s="392"/>
      <c r="L106" s="392"/>
      <c r="M106" s="392"/>
      <c r="N106" s="392"/>
      <c r="O106" s="392"/>
      <c r="P106" s="392"/>
      <c r="Q106" s="392"/>
      <c r="R106" s="392"/>
      <c r="S106" s="392"/>
      <c r="T106" s="392"/>
      <c r="U106" s="392"/>
      <c r="V106" s="392"/>
      <c r="W106" s="392"/>
      <c r="X106" s="392"/>
      <c r="Y106" s="392"/>
      <c r="Z106" s="392"/>
      <c r="AA106" s="392"/>
      <c r="AB106" s="392"/>
      <c r="AC106" s="392"/>
      <c r="AD106" s="392"/>
      <c r="AE106" s="393"/>
    </row>
    <row r="107" ht="12.75" customHeight="1">
      <c r="A107" s="391" t="s">
        <v>32</v>
      </c>
      <c r="B107" s="51"/>
      <c r="C107" s="46"/>
      <c r="D107" s="45"/>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5"/>
    </row>
    <row r="108" ht="12.75" customHeight="1">
      <c r="A108" s="90"/>
      <c r="B108" s="91"/>
      <c r="C108" s="392"/>
      <c r="D108" s="393"/>
      <c r="E108" s="392"/>
      <c r="F108" s="392"/>
      <c r="G108" s="392"/>
      <c r="H108" s="392"/>
      <c r="I108" s="392"/>
      <c r="J108" s="392"/>
      <c r="K108" s="392"/>
      <c r="L108" s="392"/>
      <c r="M108" s="392"/>
      <c r="N108" s="392"/>
      <c r="O108" s="392"/>
      <c r="P108" s="392"/>
      <c r="Q108" s="392"/>
      <c r="R108" s="392"/>
      <c r="S108" s="392"/>
      <c r="T108" s="392"/>
      <c r="U108" s="392"/>
      <c r="V108" s="392"/>
      <c r="W108" s="392"/>
      <c r="X108" s="392"/>
      <c r="Y108" s="392"/>
      <c r="Z108" s="392"/>
      <c r="AA108" s="392"/>
      <c r="AB108" s="392"/>
      <c r="AC108" s="392"/>
      <c r="AD108" s="392"/>
      <c r="AE108" s="393"/>
    </row>
    <row r="109" ht="12.75" customHeight="1">
      <c r="A109" s="391" t="s">
        <v>32</v>
      </c>
      <c r="B109" s="51"/>
      <c r="C109" s="46"/>
      <c r="D109" s="45"/>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5"/>
    </row>
    <row r="110" ht="12.75" customHeight="1">
      <c r="A110" s="90"/>
      <c r="B110" s="91"/>
      <c r="C110" s="392"/>
      <c r="D110" s="393"/>
      <c r="E110" s="392"/>
      <c r="F110" s="392"/>
      <c r="G110" s="392"/>
      <c r="H110" s="392"/>
      <c r="I110" s="392"/>
      <c r="J110" s="392"/>
      <c r="K110" s="392"/>
      <c r="L110" s="392"/>
      <c r="M110" s="392"/>
      <c r="N110" s="392"/>
      <c r="O110" s="392"/>
      <c r="P110" s="392"/>
      <c r="Q110" s="392"/>
      <c r="R110" s="392"/>
      <c r="S110" s="392"/>
      <c r="T110" s="392"/>
      <c r="U110" s="392"/>
      <c r="V110" s="392"/>
      <c r="W110" s="392"/>
      <c r="X110" s="392"/>
      <c r="Y110" s="392"/>
      <c r="Z110" s="392"/>
      <c r="AA110" s="392"/>
      <c r="AB110" s="392"/>
      <c r="AC110" s="392"/>
      <c r="AD110" s="392"/>
      <c r="AE110" s="393"/>
    </row>
    <row r="111" ht="12.75" customHeight="1">
      <c r="A111" s="391" t="s">
        <v>32</v>
      </c>
      <c r="B111" s="51"/>
      <c r="C111" s="46"/>
      <c r="D111" s="45"/>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5"/>
    </row>
    <row r="112" ht="12.75" customHeight="1">
      <c r="A112" s="90"/>
      <c r="B112" s="91"/>
      <c r="C112" s="392"/>
      <c r="D112" s="393"/>
      <c r="E112" s="392"/>
      <c r="F112" s="392"/>
      <c r="G112" s="392"/>
      <c r="H112" s="392"/>
      <c r="I112" s="392"/>
      <c r="J112" s="392"/>
      <c r="K112" s="392"/>
      <c r="L112" s="392"/>
      <c r="M112" s="392"/>
      <c r="N112" s="392"/>
      <c r="O112" s="392"/>
      <c r="P112" s="392"/>
      <c r="Q112" s="392"/>
      <c r="R112" s="392"/>
      <c r="S112" s="392"/>
      <c r="T112" s="392"/>
      <c r="U112" s="392"/>
      <c r="V112" s="392"/>
      <c r="W112" s="392"/>
      <c r="X112" s="392"/>
      <c r="Y112" s="392"/>
      <c r="Z112" s="392"/>
      <c r="AA112" s="392"/>
      <c r="AB112" s="392"/>
      <c r="AC112" s="392"/>
      <c r="AD112" s="392"/>
      <c r="AE112" s="393"/>
    </row>
    <row r="113" ht="12.75" customHeight="1">
      <c r="A113" s="391" t="s">
        <v>32</v>
      </c>
      <c r="B113" s="51"/>
      <c r="C113" s="46"/>
      <c r="D113" s="45"/>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5"/>
    </row>
    <row r="114" ht="12.75" customHeight="1">
      <c r="A114" s="90"/>
      <c r="B114" s="91"/>
      <c r="C114" s="392"/>
      <c r="D114" s="393"/>
      <c r="E114" s="392"/>
      <c r="F114" s="392"/>
      <c r="G114" s="392"/>
      <c r="H114" s="392"/>
      <c r="I114" s="392"/>
      <c r="J114" s="392"/>
      <c r="K114" s="392"/>
      <c r="L114" s="392"/>
      <c r="M114" s="392"/>
      <c r="N114" s="392"/>
      <c r="O114" s="392"/>
      <c r="P114" s="392"/>
      <c r="Q114" s="392"/>
      <c r="R114" s="392"/>
      <c r="S114" s="392"/>
      <c r="T114" s="392"/>
      <c r="U114" s="392"/>
      <c r="V114" s="392"/>
      <c r="W114" s="392"/>
      <c r="X114" s="392"/>
      <c r="Y114" s="392"/>
      <c r="Z114" s="392"/>
      <c r="AA114" s="392"/>
      <c r="AB114" s="392"/>
      <c r="AC114" s="392"/>
      <c r="AD114" s="392"/>
      <c r="AE114" s="393"/>
    </row>
    <row r="115" ht="12.75" customHeight="1">
      <c r="A115" s="391" t="s">
        <v>32</v>
      </c>
      <c r="B115" s="51"/>
      <c r="C115" s="46"/>
      <c r="D115" s="45"/>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5"/>
    </row>
    <row r="116" ht="12.75" customHeight="1">
      <c r="A116" s="52"/>
      <c r="B116" s="54"/>
      <c r="C116" s="55"/>
      <c r="D116" s="150"/>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150"/>
    </row>
    <row r="117" ht="12.75" customHeight="1"/>
  </sheetData>
  <mergeCells count="54">
    <mergeCell ref="A5:B6"/>
    <mergeCell ref="A7:B8"/>
    <mergeCell ref="A9:B10"/>
    <mergeCell ref="A11:B12"/>
    <mergeCell ref="A13:B14"/>
    <mergeCell ref="A15:B16"/>
    <mergeCell ref="A17:B18"/>
    <mergeCell ref="A19:B20"/>
    <mergeCell ref="A21:B22"/>
    <mergeCell ref="A23:B24"/>
    <mergeCell ref="A25:B26"/>
    <mergeCell ref="A27:B28"/>
    <mergeCell ref="A29:B30"/>
    <mergeCell ref="A31:B32"/>
    <mergeCell ref="A33:B34"/>
    <mergeCell ref="A35:B36"/>
    <mergeCell ref="A37:B38"/>
    <mergeCell ref="A39:B40"/>
    <mergeCell ref="A41:B42"/>
    <mergeCell ref="A43:B44"/>
    <mergeCell ref="A45:B46"/>
    <mergeCell ref="A47:B48"/>
    <mergeCell ref="A49:B50"/>
    <mergeCell ref="A51:B52"/>
    <mergeCell ref="A53:B54"/>
    <mergeCell ref="A55:B56"/>
    <mergeCell ref="A57:B58"/>
    <mergeCell ref="A63:B64"/>
    <mergeCell ref="A65:B66"/>
    <mergeCell ref="A67:B68"/>
    <mergeCell ref="A69:B70"/>
    <mergeCell ref="A71:B72"/>
    <mergeCell ref="A73:B74"/>
    <mergeCell ref="A75:B76"/>
    <mergeCell ref="A77:B78"/>
    <mergeCell ref="A79:B80"/>
    <mergeCell ref="A81:B82"/>
    <mergeCell ref="A83:B84"/>
    <mergeCell ref="A85:B86"/>
    <mergeCell ref="A87:B88"/>
    <mergeCell ref="A89:B90"/>
    <mergeCell ref="A91:B92"/>
    <mergeCell ref="A107:B108"/>
    <mergeCell ref="A109:B110"/>
    <mergeCell ref="A111:B112"/>
    <mergeCell ref="A113:B114"/>
    <mergeCell ref="A115:B116"/>
    <mergeCell ref="A93:B94"/>
    <mergeCell ref="A95:B96"/>
    <mergeCell ref="A97:B98"/>
    <mergeCell ref="A99:B100"/>
    <mergeCell ref="A101:B102"/>
    <mergeCell ref="A103:B104"/>
    <mergeCell ref="A105:B106"/>
  </mergeCells>
  <printOptions gridLines="1" horizontalCentered="1"/>
  <pageMargins bottom="0.19685039370078738" footer="0.0" header="0.0" left="0.0" right="0.0" top="0.0"/>
  <pageSetup paperSize="11" cellComments="atEnd" orientation="portrait" pageOrder="overThenDown"/>
  <rowBreaks count="3" manualBreakCount="3">
    <brk man="1"/>
    <brk id="116" man="1"/>
    <brk id="58" man="1"/>
  </row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40" width="2.25"/>
  </cols>
  <sheetData>
    <row r="1" ht="12.75" customHeight="1">
      <c r="A1" s="6"/>
      <c r="B1" s="33"/>
      <c r="C1" s="7"/>
      <c r="D1" s="7"/>
      <c r="E1" s="394"/>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8"/>
    </row>
    <row r="2" ht="12.75" customHeight="1">
      <c r="A2" s="9"/>
      <c r="AN2" s="10"/>
    </row>
    <row r="3" ht="12.75" customHeight="1">
      <c r="A3" s="9"/>
      <c r="AN3" s="10"/>
    </row>
    <row r="4" ht="12.75" customHeight="1">
      <c r="A4" s="9"/>
      <c r="AC4" s="395"/>
      <c r="AD4" s="395"/>
      <c r="AE4" s="395"/>
      <c r="AF4" s="395"/>
      <c r="AG4" s="395"/>
      <c r="AH4" s="395"/>
      <c r="AI4" s="395"/>
      <c r="AJ4" s="395"/>
      <c r="AK4" s="395"/>
      <c r="AL4" s="395"/>
      <c r="AM4" s="395"/>
      <c r="AN4" s="396"/>
    </row>
    <row r="5" ht="12.75" customHeight="1">
      <c r="A5" s="9"/>
      <c r="AN5" s="10"/>
    </row>
    <row r="6" ht="12.75" customHeight="1">
      <c r="A6" s="9"/>
      <c r="AN6" s="10"/>
    </row>
    <row r="7" ht="12.75" customHeight="1">
      <c r="A7" s="9"/>
      <c r="AN7" s="10"/>
    </row>
    <row r="8" ht="12.75" customHeight="1">
      <c r="A8" s="9"/>
      <c r="AN8" s="10"/>
    </row>
    <row r="9" ht="12.75" customHeight="1">
      <c r="A9" s="9"/>
      <c r="AN9" s="10"/>
    </row>
    <row r="10" ht="12.75" customHeight="1">
      <c r="A10" s="9"/>
      <c r="AN10" s="10"/>
    </row>
    <row r="11" ht="12.75" customHeight="1">
      <c r="A11" s="9"/>
      <c r="AN11" s="10"/>
    </row>
    <row r="12" ht="12.75" customHeight="1">
      <c r="A12" s="9"/>
      <c r="AN12" s="10"/>
    </row>
    <row r="13" ht="12.75" customHeight="1">
      <c r="A13" s="9"/>
      <c r="AN13" s="10"/>
    </row>
    <row r="14" ht="12.75" customHeight="1">
      <c r="A14" s="9"/>
      <c r="AN14" s="10"/>
    </row>
    <row r="15" ht="12.75" customHeight="1">
      <c r="A15" s="9"/>
      <c r="AN15" s="10"/>
    </row>
    <row r="16" ht="12.75" customHeight="1">
      <c r="A16" s="9"/>
      <c r="AN16" s="10"/>
    </row>
    <row r="17" ht="12.75" customHeight="1">
      <c r="A17" s="9"/>
      <c r="AN17" s="10"/>
    </row>
    <row r="18" ht="12.75" customHeight="1">
      <c r="A18" s="9"/>
      <c r="AN18" s="10"/>
    </row>
    <row r="19" ht="12.75" customHeight="1">
      <c r="A19" s="9"/>
      <c r="AN19" s="10"/>
    </row>
    <row r="20" ht="12.75" customHeight="1">
      <c r="A20" s="9"/>
      <c r="AN20" s="10"/>
    </row>
    <row r="21" ht="12.75" customHeight="1">
      <c r="A21" s="9"/>
      <c r="AN21" s="10"/>
    </row>
    <row r="22" ht="12.75" customHeight="1">
      <c r="A22" s="9"/>
      <c r="AN22" s="10"/>
    </row>
    <row r="23" ht="12.75" customHeight="1">
      <c r="A23" s="9"/>
      <c r="AN23" s="10"/>
    </row>
    <row r="24" ht="12.75" customHeight="1">
      <c r="A24" s="9"/>
      <c r="AN24" s="10"/>
    </row>
    <row r="25" ht="12.75" customHeight="1">
      <c r="A25" s="9"/>
      <c r="AN25" s="10"/>
    </row>
    <row r="26" ht="12.75" customHeight="1">
      <c r="A26" s="9"/>
      <c r="AN26" s="10"/>
    </row>
    <row r="27" ht="12.75" customHeight="1">
      <c r="A27" s="9"/>
      <c r="AN27" s="10"/>
    </row>
    <row r="28" ht="12.75" customHeight="1">
      <c r="A28" s="9"/>
      <c r="AN28" s="10"/>
    </row>
    <row r="29" ht="12.75" customHeight="1">
      <c r="A29" s="9"/>
      <c r="AN29" s="10"/>
    </row>
    <row r="30" ht="12.75" customHeight="1">
      <c r="A30" s="9"/>
      <c r="AN30" s="10"/>
    </row>
    <row r="31" ht="12.75" customHeight="1">
      <c r="A31" s="9"/>
      <c r="AN31" s="10"/>
    </row>
    <row r="32" ht="12.75" customHeight="1">
      <c r="A32" s="9"/>
      <c r="AN32" s="10"/>
    </row>
    <row r="33" ht="12.75" customHeight="1">
      <c r="A33" s="9"/>
      <c r="AN33" s="10"/>
    </row>
    <row r="34" ht="12.75" customHeight="1">
      <c r="A34" s="9"/>
      <c r="AN34" s="10"/>
    </row>
    <row r="35" ht="12.75" customHeight="1">
      <c r="A35" s="9"/>
      <c r="AN35" s="10"/>
    </row>
    <row r="36" ht="12.75" customHeight="1">
      <c r="A36" s="9"/>
      <c r="AN36" s="10"/>
    </row>
    <row r="37" ht="12.75" customHeight="1">
      <c r="A37" s="9"/>
      <c r="AN37" s="10"/>
    </row>
    <row r="38" ht="12.75" customHeight="1">
      <c r="A38" s="9"/>
      <c r="AN38" s="10"/>
    </row>
    <row r="39" ht="12.75" customHeight="1">
      <c r="A39" s="9"/>
      <c r="AN39" s="10"/>
    </row>
    <row r="40" ht="12.75" customHeight="1">
      <c r="A40" s="9"/>
      <c r="AN40" s="10"/>
    </row>
    <row r="41" ht="12.75" customHeight="1">
      <c r="A41" s="9"/>
      <c r="AN41" s="10"/>
    </row>
    <row r="42" ht="12.75" customHeight="1">
      <c r="A42" s="9"/>
      <c r="AN42" s="10"/>
    </row>
    <row r="43" ht="12.75" customHeight="1">
      <c r="A43" s="9"/>
      <c r="AN43" s="10"/>
    </row>
    <row r="44" ht="12.75" customHeight="1">
      <c r="A44" s="9"/>
      <c r="AN44" s="10"/>
    </row>
    <row r="45" ht="12.75" customHeight="1">
      <c r="A45" s="9"/>
      <c r="AN45" s="10"/>
    </row>
    <row r="46" ht="12.75" customHeight="1">
      <c r="A46" s="9"/>
      <c r="AN46" s="10"/>
    </row>
    <row r="47" ht="12.75" customHeight="1">
      <c r="A47" s="9"/>
      <c r="AN47" s="10"/>
    </row>
    <row r="48" ht="12.75" customHeight="1">
      <c r="A48" s="9"/>
      <c r="AN48" s="10"/>
    </row>
    <row r="49" ht="12.75" customHeight="1">
      <c r="A49" s="9"/>
      <c r="AN49" s="10"/>
    </row>
    <row r="50" ht="12.75" customHeight="1">
      <c r="A50" s="9"/>
      <c r="AN50" s="10"/>
    </row>
    <row r="51" ht="12.75" customHeight="1">
      <c r="A51" s="9"/>
      <c r="AN51" s="10"/>
    </row>
    <row r="52" ht="12.75" customHeight="1">
      <c r="A52" s="9"/>
      <c r="AN52" s="10"/>
    </row>
    <row r="53" ht="12.75" customHeight="1">
      <c r="A53" s="9"/>
      <c r="AN53" s="10"/>
    </row>
    <row r="54" ht="12.75" customHeight="1">
      <c r="A54" s="9"/>
      <c r="AN54" s="10"/>
    </row>
    <row r="55" ht="12.75" customHeight="1">
      <c r="A55" s="9"/>
      <c r="AN55" s="10"/>
    </row>
    <row r="56" ht="12.75" customHeight="1">
      <c r="A56" s="9"/>
      <c r="AN56" s="10"/>
    </row>
    <row r="57" ht="12.75" customHeight="1">
      <c r="A57" s="9"/>
      <c r="AN57" s="10"/>
    </row>
    <row r="58" ht="12.75" customHeight="1">
      <c r="A58" s="9"/>
      <c r="AN58" s="10"/>
    </row>
    <row r="59" ht="12.75" customHeight="1">
      <c r="A59" s="9"/>
      <c r="AN59" s="10"/>
    </row>
    <row r="60" ht="12.75" customHeight="1">
      <c r="A60" s="9"/>
      <c r="AN60" s="10"/>
    </row>
    <row r="61" ht="12.75" customHeight="1">
      <c r="A61" s="9"/>
      <c r="AN61" s="10"/>
    </row>
    <row r="62" ht="12.75" customHeight="1">
      <c r="A62" s="381"/>
      <c r="B62" s="397"/>
      <c r="U62" s="397"/>
      <c r="V62" s="397"/>
      <c r="AN62" s="10"/>
    </row>
    <row r="63" ht="12.75" customHeight="1">
      <c r="A63" s="11"/>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3"/>
    </row>
    <row r="64" ht="12.75" customHeight="1">
      <c r="A64" s="6"/>
      <c r="B64" s="33"/>
      <c r="C64" s="7"/>
      <c r="D64" s="7"/>
      <c r="E64" s="394"/>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8"/>
    </row>
    <row r="65" ht="12.75" customHeight="1">
      <c r="A65" s="9"/>
      <c r="AN65" s="10"/>
    </row>
    <row r="66" ht="12.75" customHeight="1">
      <c r="A66" s="9"/>
      <c r="AN66" s="10"/>
    </row>
    <row r="67" ht="12.75" customHeight="1">
      <c r="A67" s="9"/>
      <c r="AC67" s="395"/>
      <c r="AD67" s="395"/>
      <c r="AE67" s="395"/>
      <c r="AF67" s="395"/>
      <c r="AG67" s="395"/>
      <c r="AH67" s="395"/>
      <c r="AI67" s="395"/>
      <c r="AJ67" s="395"/>
      <c r="AK67" s="395"/>
      <c r="AL67" s="395"/>
      <c r="AM67" s="395"/>
      <c r="AN67" s="396"/>
    </row>
    <row r="68" ht="12.75" customHeight="1">
      <c r="A68" s="9"/>
      <c r="AN68" s="10"/>
    </row>
    <row r="69" ht="12.75" customHeight="1">
      <c r="A69" s="9"/>
      <c r="AN69" s="10"/>
    </row>
    <row r="70" ht="12.75" customHeight="1">
      <c r="A70" s="9"/>
      <c r="AN70" s="10"/>
    </row>
    <row r="71" ht="12.75" customHeight="1">
      <c r="A71" s="9"/>
      <c r="AN71" s="10"/>
    </row>
    <row r="72" ht="12.75" customHeight="1">
      <c r="A72" s="9"/>
      <c r="AN72" s="10"/>
    </row>
    <row r="73" ht="12.75" customHeight="1">
      <c r="A73" s="9"/>
      <c r="AN73" s="10"/>
    </row>
    <row r="74" ht="12.75" customHeight="1">
      <c r="A74" s="9"/>
      <c r="AN74" s="10"/>
    </row>
    <row r="75" ht="12.75" customHeight="1">
      <c r="A75" s="9"/>
      <c r="AN75" s="10"/>
    </row>
    <row r="76" ht="12.75" customHeight="1">
      <c r="A76" s="9"/>
      <c r="AN76" s="10"/>
    </row>
    <row r="77" ht="12.75" customHeight="1">
      <c r="A77" s="9"/>
      <c r="AN77" s="10"/>
    </row>
    <row r="78" ht="12.75" customHeight="1">
      <c r="A78" s="9"/>
      <c r="AN78" s="10"/>
    </row>
    <row r="79" ht="12.75" customHeight="1">
      <c r="A79" s="9"/>
      <c r="AN79" s="10"/>
    </row>
    <row r="80" ht="12.75" customHeight="1">
      <c r="A80" s="9"/>
      <c r="AN80" s="10"/>
    </row>
    <row r="81" ht="12.75" customHeight="1">
      <c r="A81" s="9"/>
      <c r="AN81" s="10"/>
    </row>
    <row r="82" ht="12.75" customHeight="1">
      <c r="A82" s="9"/>
      <c r="AN82" s="10"/>
    </row>
    <row r="83" ht="12.75" customHeight="1">
      <c r="A83" s="9"/>
      <c r="AN83" s="10"/>
    </row>
    <row r="84" ht="12.75" customHeight="1">
      <c r="A84" s="9"/>
      <c r="AN84" s="10"/>
    </row>
    <row r="85" ht="12.75" customHeight="1">
      <c r="A85" s="9"/>
      <c r="AN85" s="10"/>
    </row>
    <row r="86" ht="12.75" customHeight="1">
      <c r="A86" s="9"/>
      <c r="AN86" s="10"/>
    </row>
    <row r="87" ht="12.75" customHeight="1">
      <c r="A87" s="9"/>
      <c r="AN87" s="10"/>
    </row>
    <row r="88" ht="12.75" customHeight="1">
      <c r="A88" s="9"/>
      <c r="AN88" s="10"/>
    </row>
    <row r="89" ht="12.75" customHeight="1">
      <c r="A89" s="9"/>
      <c r="AN89" s="10"/>
    </row>
    <row r="90" ht="12.75" customHeight="1">
      <c r="A90" s="9"/>
      <c r="AN90" s="10"/>
    </row>
    <row r="91" ht="12.75" customHeight="1">
      <c r="A91" s="9"/>
      <c r="AN91" s="10"/>
    </row>
    <row r="92" ht="12.75" customHeight="1">
      <c r="A92" s="9"/>
      <c r="AN92" s="10"/>
    </row>
    <row r="93" ht="12.75" customHeight="1">
      <c r="A93" s="9"/>
      <c r="AN93" s="10"/>
    </row>
    <row r="94" ht="12.75" customHeight="1">
      <c r="A94" s="9"/>
      <c r="AN94" s="10"/>
    </row>
    <row r="95" ht="12.75" customHeight="1">
      <c r="A95" s="9"/>
      <c r="AN95" s="10"/>
    </row>
    <row r="96" ht="12.75" customHeight="1">
      <c r="A96" s="9"/>
      <c r="AN96" s="10"/>
    </row>
    <row r="97" ht="12.75" customHeight="1">
      <c r="A97" s="9"/>
      <c r="AN97" s="10"/>
    </row>
    <row r="98" ht="12.75" customHeight="1">
      <c r="A98" s="9"/>
      <c r="AN98" s="10"/>
    </row>
    <row r="99" ht="12.75" customHeight="1">
      <c r="A99" s="9"/>
      <c r="AN99" s="10"/>
    </row>
    <row r="100" ht="12.75" customHeight="1">
      <c r="A100" s="9"/>
      <c r="AN100" s="10"/>
    </row>
    <row r="101" ht="12.75" customHeight="1">
      <c r="A101" s="9"/>
      <c r="AN101" s="10"/>
    </row>
    <row r="102" ht="12.75" customHeight="1">
      <c r="A102" s="9"/>
      <c r="AN102" s="10"/>
    </row>
    <row r="103" ht="12.75" customHeight="1">
      <c r="A103" s="9"/>
      <c r="AN103" s="10"/>
    </row>
    <row r="104" ht="12.75" customHeight="1">
      <c r="A104" s="9"/>
      <c r="AN104" s="10"/>
    </row>
    <row r="105" ht="12.75" customHeight="1">
      <c r="A105" s="9"/>
      <c r="AN105" s="10"/>
    </row>
    <row r="106" ht="12.75" customHeight="1">
      <c r="A106" s="9"/>
      <c r="AN106" s="10"/>
    </row>
    <row r="107" ht="12.75" customHeight="1">
      <c r="A107" s="9"/>
      <c r="AN107" s="10"/>
    </row>
    <row r="108" ht="12.75" customHeight="1">
      <c r="A108" s="9"/>
      <c r="AN108" s="10"/>
    </row>
    <row r="109" ht="12.75" customHeight="1">
      <c r="A109" s="9"/>
      <c r="AN109" s="10"/>
    </row>
    <row r="110" ht="12.75" customHeight="1">
      <c r="A110" s="9"/>
      <c r="AN110" s="10"/>
    </row>
    <row r="111" ht="12.75" customHeight="1">
      <c r="A111" s="9"/>
      <c r="AN111" s="10"/>
    </row>
    <row r="112" ht="12.75" customHeight="1">
      <c r="A112" s="9"/>
      <c r="AN112" s="10"/>
    </row>
    <row r="113" ht="12.75" customHeight="1">
      <c r="A113" s="9"/>
      <c r="AN113" s="10"/>
    </row>
    <row r="114" ht="12.75" customHeight="1">
      <c r="A114" s="9"/>
      <c r="AN114" s="10"/>
    </row>
    <row r="115" ht="12.75" customHeight="1">
      <c r="A115" s="9"/>
      <c r="AN115" s="10"/>
    </row>
    <row r="116" ht="12.75" customHeight="1">
      <c r="A116" s="9"/>
      <c r="AN116" s="10"/>
    </row>
    <row r="117" ht="12.75" customHeight="1">
      <c r="A117" s="9"/>
      <c r="AN117" s="10"/>
    </row>
    <row r="118" ht="12.75" customHeight="1">
      <c r="A118" s="9"/>
      <c r="AN118" s="10"/>
    </row>
    <row r="119" ht="12.75" customHeight="1">
      <c r="A119" s="9"/>
      <c r="AN119" s="10"/>
    </row>
    <row r="120" ht="12.75" customHeight="1">
      <c r="A120" s="9"/>
      <c r="AN120" s="10"/>
    </row>
    <row r="121" ht="12.75" customHeight="1">
      <c r="A121" s="9"/>
      <c r="AN121" s="10"/>
    </row>
    <row r="122" ht="12.75" customHeight="1">
      <c r="A122" s="9"/>
      <c r="AN122" s="10"/>
    </row>
    <row r="123" ht="12.75" customHeight="1">
      <c r="A123" s="9"/>
      <c r="AN123" s="10"/>
    </row>
    <row r="124" ht="12.75" customHeight="1">
      <c r="A124" s="9"/>
      <c r="AN124" s="10"/>
    </row>
    <row r="125" ht="12.75" customHeight="1">
      <c r="A125" s="381"/>
      <c r="B125" s="397"/>
      <c r="U125" s="397"/>
      <c r="V125" s="397"/>
      <c r="AN125" s="10"/>
    </row>
    <row r="126" ht="12.75" customHeight="1">
      <c r="A126" s="1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3"/>
    </row>
    <row r="127" ht="12.75" customHeight="1">
      <c r="A127" s="6"/>
      <c r="B127" s="33"/>
      <c r="C127" s="7"/>
      <c r="D127" s="7"/>
      <c r="E127" s="394"/>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8"/>
    </row>
    <row r="128" ht="12.75" customHeight="1">
      <c r="A128" s="9"/>
      <c r="AN128" s="10"/>
    </row>
    <row r="129" ht="12.75" customHeight="1">
      <c r="A129" s="9"/>
      <c r="AN129" s="10"/>
    </row>
    <row r="130" ht="12.75" customHeight="1">
      <c r="A130" s="9"/>
      <c r="AC130" s="395"/>
      <c r="AD130" s="395"/>
      <c r="AE130" s="395"/>
      <c r="AF130" s="395"/>
      <c r="AG130" s="395"/>
      <c r="AH130" s="395"/>
      <c r="AI130" s="395"/>
      <c r="AJ130" s="395"/>
      <c r="AK130" s="395"/>
      <c r="AL130" s="395"/>
      <c r="AM130" s="395"/>
      <c r="AN130" s="396"/>
    </row>
    <row r="131" ht="12.75" customHeight="1">
      <c r="A131" s="9"/>
      <c r="AN131" s="10"/>
    </row>
    <row r="132" ht="12.75" customHeight="1">
      <c r="A132" s="9"/>
      <c r="AN132" s="10"/>
    </row>
    <row r="133" ht="12.75" customHeight="1">
      <c r="A133" s="9"/>
      <c r="AN133" s="10"/>
    </row>
    <row r="134" ht="12.75" customHeight="1">
      <c r="A134" s="9"/>
      <c r="AN134" s="10"/>
    </row>
    <row r="135" ht="12.75" customHeight="1">
      <c r="A135" s="9"/>
      <c r="AN135" s="10"/>
    </row>
    <row r="136" ht="12.75" customHeight="1">
      <c r="A136" s="9"/>
      <c r="AN136" s="10"/>
    </row>
    <row r="137" ht="12.75" customHeight="1">
      <c r="A137" s="9"/>
      <c r="AN137" s="10"/>
    </row>
    <row r="138" ht="12.75" customHeight="1">
      <c r="A138" s="9"/>
      <c r="AN138" s="10"/>
    </row>
    <row r="139" ht="12.75" customHeight="1">
      <c r="A139" s="9"/>
      <c r="AN139" s="10"/>
    </row>
    <row r="140" ht="12.75" customHeight="1">
      <c r="A140" s="9"/>
      <c r="AN140" s="10"/>
    </row>
    <row r="141" ht="12.75" customHeight="1">
      <c r="A141" s="9"/>
      <c r="AN141" s="10"/>
    </row>
    <row r="142" ht="12.75" customHeight="1">
      <c r="A142" s="9"/>
      <c r="AN142" s="10"/>
    </row>
    <row r="143" ht="12.75" customHeight="1">
      <c r="A143" s="9"/>
      <c r="AN143" s="10"/>
    </row>
    <row r="144" ht="12.75" customHeight="1">
      <c r="A144" s="9"/>
      <c r="AN144" s="10"/>
    </row>
    <row r="145" ht="12.75" customHeight="1">
      <c r="A145" s="9"/>
      <c r="AN145" s="10"/>
    </row>
    <row r="146" ht="12.75" customHeight="1">
      <c r="A146" s="9"/>
      <c r="AN146" s="10"/>
    </row>
    <row r="147" ht="12.75" customHeight="1">
      <c r="A147" s="9"/>
      <c r="AN147" s="10"/>
    </row>
    <row r="148" ht="12.75" customHeight="1">
      <c r="A148" s="9"/>
      <c r="AN148" s="10"/>
    </row>
    <row r="149" ht="12.75" customHeight="1">
      <c r="A149" s="9"/>
      <c r="AN149" s="10"/>
    </row>
    <row r="150" ht="12.75" customHeight="1">
      <c r="A150" s="9"/>
      <c r="AN150" s="10"/>
    </row>
    <row r="151" ht="12.75" customHeight="1">
      <c r="A151" s="9"/>
      <c r="AN151" s="10"/>
    </row>
    <row r="152" ht="12.75" customHeight="1">
      <c r="A152" s="9"/>
      <c r="AN152" s="10"/>
    </row>
    <row r="153" ht="12.75" customHeight="1">
      <c r="A153" s="9"/>
      <c r="AN153" s="10"/>
    </row>
    <row r="154" ht="12.75" customHeight="1">
      <c r="A154" s="9"/>
      <c r="AN154" s="10"/>
    </row>
    <row r="155" ht="12.75" customHeight="1">
      <c r="A155" s="9"/>
      <c r="AN155" s="10"/>
    </row>
    <row r="156" ht="12.75" customHeight="1">
      <c r="A156" s="9"/>
      <c r="AN156" s="10"/>
    </row>
    <row r="157" ht="12.75" customHeight="1">
      <c r="A157" s="9"/>
      <c r="AN157" s="10"/>
    </row>
    <row r="158" ht="12.75" customHeight="1">
      <c r="A158" s="9"/>
      <c r="AN158" s="10"/>
    </row>
    <row r="159" ht="12.75" customHeight="1">
      <c r="A159" s="9"/>
      <c r="AN159" s="10"/>
    </row>
    <row r="160" ht="12.75" customHeight="1">
      <c r="A160" s="9"/>
      <c r="AN160" s="10"/>
    </row>
    <row r="161" ht="12.75" customHeight="1">
      <c r="A161" s="9"/>
      <c r="AN161" s="10"/>
    </row>
    <row r="162" ht="12.75" customHeight="1">
      <c r="A162" s="9"/>
      <c r="AN162" s="10"/>
    </row>
    <row r="163" ht="12.75" customHeight="1">
      <c r="A163" s="9"/>
      <c r="AN163" s="10"/>
    </row>
    <row r="164" ht="12.75" customHeight="1">
      <c r="A164" s="9"/>
      <c r="AN164" s="10"/>
    </row>
    <row r="165" ht="12.75" customHeight="1">
      <c r="A165" s="9"/>
      <c r="AN165" s="10"/>
    </row>
    <row r="166" ht="12.75" customHeight="1">
      <c r="A166" s="9"/>
      <c r="AN166" s="10"/>
    </row>
    <row r="167" ht="12.75" customHeight="1">
      <c r="A167" s="9"/>
      <c r="AN167" s="10"/>
    </row>
    <row r="168" ht="12.75" customHeight="1">
      <c r="A168" s="9"/>
      <c r="AN168" s="10"/>
    </row>
    <row r="169" ht="12.75" customHeight="1">
      <c r="A169" s="9"/>
      <c r="AN169" s="10"/>
    </row>
    <row r="170" ht="12.75" customHeight="1">
      <c r="A170" s="9"/>
      <c r="AN170" s="10"/>
    </row>
    <row r="171" ht="12.75" customHeight="1">
      <c r="A171" s="9"/>
      <c r="AN171" s="10"/>
    </row>
    <row r="172" ht="12.75" customHeight="1">
      <c r="A172" s="9"/>
      <c r="AN172" s="10"/>
    </row>
    <row r="173" ht="12.75" customHeight="1">
      <c r="A173" s="9"/>
      <c r="AN173" s="10"/>
    </row>
    <row r="174" ht="12.75" customHeight="1">
      <c r="A174" s="9"/>
      <c r="AN174" s="10"/>
    </row>
    <row r="175" ht="12.75" customHeight="1">
      <c r="A175" s="9"/>
      <c r="AN175" s="10"/>
    </row>
    <row r="176" ht="12.75" customHeight="1">
      <c r="A176" s="9"/>
      <c r="AN176" s="10"/>
    </row>
    <row r="177" ht="12.75" customHeight="1">
      <c r="A177" s="9"/>
      <c r="AN177" s="10"/>
    </row>
    <row r="178" ht="12.75" customHeight="1">
      <c r="A178" s="9"/>
      <c r="AN178" s="10"/>
    </row>
    <row r="179" ht="12.75" customHeight="1">
      <c r="A179" s="9"/>
      <c r="AN179" s="10"/>
    </row>
    <row r="180" ht="12.75" customHeight="1">
      <c r="A180" s="9"/>
      <c r="AN180" s="10"/>
    </row>
    <row r="181" ht="12.75" customHeight="1">
      <c r="A181" s="9"/>
      <c r="AN181" s="10"/>
    </row>
    <row r="182" ht="12.75" customHeight="1">
      <c r="A182" s="9"/>
      <c r="AN182" s="10"/>
    </row>
    <row r="183" ht="12.75" customHeight="1">
      <c r="A183" s="9"/>
      <c r="AN183" s="10"/>
    </row>
    <row r="184" ht="12.75" customHeight="1">
      <c r="A184" s="9"/>
      <c r="AN184" s="10"/>
    </row>
    <row r="185" ht="12.75" customHeight="1">
      <c r="A185" s="9"/>
      <c r="AN185" s="10"/>
    </row>
    <row r="186" ht="12.75" customHeight="1">
      <c r="A186" s="9"/>
      <c r="AN186" s="10"/>
    </row>
    <row r="187" ht="12.75" customHeight="1">
      <c r="A187" s="9"/>
      <c r="AN187" s="10"/>
    </row>
    <row r="188" ht="12.75" customHeight="1">
      <c r="A188" s="381"/>
      <c r="B188" s="397"/>
      <c r="U188" s="397"/>
      <c r="V188" s="397"/>
      <c r="AN188" s="10"/>
    </row>
    <row r="189" ht="12.75" customHeight="1">
      <c r="A189" s="11"/>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3"/>
    </row>
    <row r="190" ht="12.75" customHeight="1">
      <c r="A190" s="6"/>
      <c r="B190" s="33"/>
      <c r="C190" s="7"/>
      <c r="D190" s="7"/>
      <c r="E190" s="394"/>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8"/>
    </row>
    <row r="191" ht="12.75" customHeight="1">
      <c r="A191" s="9"/>
      <c r="AN191" s="10"/>
    </row>
    <row r="192" ht="12.75" customHeight="1">
      <c r="A192" s="9"/>
      <c r="AN192" s="10"/>
    </row>
    <row r="193" ht="12.75" customHeight="1">
      <c r="A193" s="9"/>
      <c r="AC193" s="395"/>
      <c r="AD193" s="395"/>
      <c r="AE193" s="395"/>
      <c r="AF193" s="395"/>
      <c r="AG193" s="395"/>
      <c r="AH193" s="395"/>
      <c r="AI193" s="395"/>
      <c r="AJ193" s="395"/>
      <c r="AK193" s="395"/>
      <c r="AL193" s="395"/>
      <c r="AM193" s="395"/>
      <c r="AN193" s="396"/>
    </row>
    <row r="194" ht="12.75" customHeight="1">
      <c r="A194" s="9"/>
      <c r="AN194" s="10"/>
    </row>
    <row r="195" ht="12.75" customHeight="1">
      <c r="A195" s="9"/>
      <c r="AN195" s="10"/>
    </row>
    <row r="196" ht="12.75" customHeight="1">
      <c r="A196" s="9"/>
      <c r="AN196" s="10"/>
    </row>
    <row r="197" ht="12.75" customHeight="1">
      <c r="A197" s="9"/>
      <c r="AN197" s="10"/>
    </row>
    <row r="198" ht="12.75" customHeight="1">
      <c r="A198" s="9"/>
      <c r="AN198" s="10"/>
    </row>
    <row r="199" ht="12.75" customHeight="1">
      <c r="A199" s="9"/>
      <c r="AN199" s="10"/>
    </row>
    <row r="200" ht="12.75" customHeight="1">
      <c r="A200" s="9"/>
      <c r="AN200" s="10"/>
    </row>
    <row r="201" ht="12.75" customHeight="1">
      <c r="A201" s="9"/>
      <c r="AN201" s="10"/>
    </row>
    <row r="202" ht="12.75" customHeight="1">
      <c r="A202" s="9"/>
      <c r="AN202" s="10"/>
    </row>
    <row r="203" ht="12.75" customHeight="1">
      <c r="A203" s="9"/>
      <c r="AN203" s="10"/>
    </row>
    <row r="204" ht="12.75" customHeight="1">
      <c r="A204" s="9"/>
      <c r="AN204" s="10"/>
    </row>
    <row r="205" ht="12.75" customHeight="1">
      <c r="A205" s="9"/>
      <c r="AN205" s="10"/>
    </row>
    <row r="206" ht="12.75" customHeight="1">
      <c r="A206" s="9"/>
      <c r="AN206" s="10"/>
    </row>
    <row r="207" ht="12.75" customHeight="1">
      <c r="A207" s="9"/>
      <c r="AN207" s="10"/>
    </row>
    <row r="208" ht="12.75" customHeight="1">
      <c r="A208" s="9"/>
      <c r="AN208" s="10"/>
    </row>
    <row r="209" ht="12.75" customHeight="1">
      <c r="A209" s="9"/>
      <c r="AN209" s="10"/>
    </row>
    <row r="210" ht="12.75" customHeight="1">
      <c r="A210" s="9"/>
      <c r="AN210" s="10"/>
    </row>
    <row r="211" ht="12.75" customHeight="1">
      <c r="A211" s="9"/>
      <c r="AN211" s="10"/>
    </row>
    <row r="212" ht="12.75" customHeight="1">
      <c r="A212" s="9"/>
      <c r="AN212" s="10"/>
    </row>
    <row r="213" ht="12.75" customHeight="1">
      <c r="A213" s="9"/>
      <c r="AN213" s="10"/>
    </row>
    <row r="214" ht="12.75" customHeight="1">
      <c r="A214" s="9"/>
      <c r="AN214" s="10"/>
    </row>
    <row r="215" ht="12.75" customHeight="1">
      <c r="A215" s="9"/>
      <c r="AN215" s="10"/>
    </row>
    <row r="216" ht="12.75" customHeight="1">
      <c r="A216" s="9"/>
      <c r="AN216" s="10"/>
    </row>
    <row r="217" ht="12.75" customHeight="1">
      <c r="A217" s="9"/>
      <c r="AN217" s="10"/>
    </row>
    <row r="218" ht="12.75" customHeight="1">
      <c r="A218" s="9"/>
      <c r="AN218" s="10"/>
    </row>
    <row r="219" ht="12.75" customHeight="1">
      <c r="A219" s="9"/>
      <c r="AN219" s="10"/>
    </row>
    <row r="220" ht="12.75" customHeight="1">
      <c r="A220" s="9"/>
      <c r="AN220" s="10"/>
    </row>
    <row r="221" ht="12.75" customHeight="1">
      <c r="A221" s="9"/>
      <c r="AN221" s="10"/>
    </row>
    <row r="222" ht="12.75" customHeight="1">
      <c r="A222" s="9"/>
      <c r="AN222" s="10"/>
    </row>
    <row r="223" ht="12.75" customHeight="1">
      <c r="A223" s="9"/>
      <c r="AN223" s="10"/>
    </row>
    <row r="224" ht="12.75" customHeight="1">
      <c r="A224" s="9"/>
      <c r="AN224" s="10"/>
    </row>
    <row r="225" ht="12.75" customHeight="1">
      <c r="A225" s="9"/>
      <c r="AN225" s="10"/>
    </row>
    <row r="226" ht="12.75" customHeight="1">
      <c r="A226" s="9"/>
      <c r="AN226" s="10"/>
    </row>
    <row r="227" ht="12.75" customHeight="1">
      <c r="A227" s="9"/>
      <c r="AN227" s="10"/>
    </row>
    <row r="228" ht="12.75" customHeight="1">
      <c r="A228" s="9"/>
      <c r="AN228" s="10"/>
    </row>
    <row r="229" ht="12.75" customHeight="1">
      <c r="A229" s="9"/>
      <c r="AN229" s="10"/>
    </row>
    <row r="230" ht="12.75" customHeight="1">
      <c r="A230" s="9"/>
      <c r="AN230" s="10"/>
    </row>
    <row r="231" ht="12.75" customHeight="1">
      <c r="A231" s="9"/>
      <c r="AN231" s="10"/>
    </row>
    <row r="232" ht="12.75" customHeight="1">
      <c r="A232" s="9"/>
      <c r="AN232" s="10"/>
    </row>
    <row r="233" ht="12.75" customHeight="1">
      <c r="A233" s="9"/>
      <c r="AN233" s="10"/>
    </row>
    <row r="234" ht="12.75" customHeight="1">
      <c r="A234" s="9"/>
      <c r="AN234" s="10"/>
    </row>
    <row r="235" ht="12.75" customHeight="1">
      <c r="A235" s="9"/>
      <c r="AN235" s="10"/>
    </row>
    <row r="236" ht="12.75" customHeight="1">
      <c r="A236" s="9"/>
      <c r="AN236" s="10"/>
    </row>
    <row r="237" ht="12.75" customHeight="1">
      <c r="A237" s="9"/>
      <c r="AN237" s="10"/>
    </row>
    <row r="238" ht="12.75" customHeight="1">
      <c r="A238" s="9"/>
      <c r="AN238" s="10"/>
    </row>
    <row r="239" ht="12.75" customHeight="1">
      <c r="A239" s="9"/>
      <c r="AN239" s="10"/>
    </row>
    <row r="240" ht="12.75" customHeight="1">
      <c r="A240" s="9"/>
      <c r="AN240" s="10"/>
    </row>
    <row r="241" ht="12.75" customHeight="1">
      <c r="A241" s="9"/>
      <c r="AN241" s="10"/>
    </row>
    <row r="242" ht="12.75" customHeight="1">
      <c r="A242" s="9"/>
      <c r="AN242" s="10"/>
    </row>
    <row r="243" ht="12.75" customHeight="1">
      <c r="A243" s="9"/>
      <c r="AN243" s="10"/>
    </row>
    <row r="244" ht="12.75" customHeight="1">
      <c r="A244" s="9"/>
      <c r="AN244" s="10"/>
    </row>
    <row r="245" ht="12.75" customHeight="1">
      <c r="A245" s="9"/>
      <c r="AN245" s="10"/>
    </row>
    <row r="246" ht="12.75" customHeight="1">
      <c r="A246" s="9"/>
      <c r="AN246" s="10"/>
    </row>
    <row r="247" ht="12.75" customHeight="1">
      <c r="A247" s="9"/>
      <c r="AN247" s="10"/>
    </row>
    <row r="248" ht="12.75" customHeight="1">
      <c r="A248" s="9"/>
      <c r="AN248" s="10"/>
    </row>
    <row r="249" ht="12.75" customHeight="1">
      <c r="A249" s="9"/>
      <c r="AN249" s="10"/>
    </row>
    <row r="250" ht="12.75" customHeight="1">
      <c r="A250" s="9"/>
      <c r="AN250" s="10"/>
    </row>
    <row r="251" ht="12.75" customHeight="1">
      <c r="A251" s="381"/>
      <c r="B251" s="397"/>
      <c r="U251" s="397"/>
      <c r="V251" s="397"/>
      <c r="AN251" s="10"/>
    </row>
    <row r="252" ht="12.75" customHeight="1">
      <c r="A252" s="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3"/>
    </row>
    <row r="253" ht="12.75" customHeight="1">
      <c r="A253" s="6"/>
      <c r="B253" s="33"/>
      <c r="C253" s="7"/>
      <c r="D253" s="7"/>
      <c r="E253" s="394"/>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8"/>
    </row>
    <row r="254" ht="12.75" customHeight="1">
      <c r="A254" s="9"/>
      <c r="AN254" s="10"/>
    </row>
    <row r="255" ht="12.75" customHeight="1">
      <c r="A255" s="9"/>
      <c r="AN255" s="10"/>
    </row>
    <row r="256" ht="12.75" customHeight="1">
      <c r="A256" s="9"/>
      <c r="AC256" s="395"/>
      <c r="AD256" s="395"/>
      <c r="AE256" s="395"/>
      <c r="AF256" s="395"/>
      <c r="AG256" s="395"/>
      <c r="AH256" s="395"/>
      <c r="AI256" s="395"/>
      <c r="AJ256" s="395"/>
      <c r="AK256" s="395"/>
      <c r="AL256" s="395"/>
      <c r="AM256" s="395"/>
      <c r="AN256" s="396"/>
    </row>
    <row r="257" ht="12.75" customHeight="1">
      <c r="A257" s="9"/>
      <c r="AN257" s="10"/>
    </row>
    <row r="258" ht="12.75" customHeight="1">
      <c r="A258" s="9"/>
      <c r="AN258" s="10"/>
    </row>
    <row r="259" ht="12.75" customHeight="1">
      <c r="A259" s="9"/>
      <c r="AN259" s="10"/>
    </row>
    <row r="260" ht="12.75" customHeight="1">
      <c r="A260" s="9"/>
      <c r="AN260" s="10"/>
    </row>
    <row r="261" ht="12.75" customHeight="1">
      <c r="A261" s="9"/>
      <c r="AN261" s="10"/>
    </row>
    <row r="262" ht="12.75" customHeight="1">
      <c r="A262" s="9"/>
      <c r="AN262" s="10"/>
    </row>
    <row r="263" ht="12.75" customHeight="1">
      <c r="A263" s="9"/>
      <c r="AN263" s="10"/>
    </row>
    <row r="264" ht="12.75" customHeight="1">
      <c r="A264" s="9"/>
      <c r="AN264" s="10"/>
    </row>
    <row r="265" ht="12.75" customHeight="1">
      <c r="A265" s="9"/>
      <c r="AN265" s="10"/>
    </row>
    <row r="266" ht="12.75" customHeight="1">
      <c r="A266" s="9"/>
      <c r="AN266" s="10"/>
    </row>
    <row r="267" ht="12.75" customHeight="1">
      <c r="A267" s="9"/>
      <c r="AN267" s="10"/>
    </row>
    <row r="268" ht="12.75" customHeight="1">
      <c r="A268" s="9"/>
      <c r="AN268" s="10"/>
    </row>
    <row r="269" ht="12.75" customHeight="1">
      <c r="A269" s="9"/>
      <c r="AN269" s="10"/>
    </row>
    <row r="270" ht="12.75" customHeight="1">
      <c r="A270" s="9"/>
      <c r="AN270" s="10"/>
    </row>
    <row r="271" ht="12.75" customHeight="1">
      <c r="A271" s="9"/>
      <c r="AN271" s="10"/>
    </row>
    <row r="272" ht="12.75" customHeight="1">
      <c r="A272" s="9"/>
      <c r="AN272" s="10"/>
    </row>
    <row r="273" ht="12.75" customHeight="1">
      <c r="A273" s="9"/>
      <c r="AN273" s="10"/>
    </row>
    <row r="274" ht="12.75" customHeight="1">
      <c r="A274" s="9"/>
      <c r="AN274" s="10"/>
    </row>
    <row r="275" ht="12.75" customHeight="1">
      <c r="A275" s="9"/>
      <c r="AN275" s="10"/>
    </row>
    <row r="276" ht="12.75" customHeight="1">
      <c r="A276" s="9"/>
      <c r="AN276" s="10"/>
    </row>
    <row r="277" ht="12.75" customHeight="1">
      <c r="A277" s="9"/>
      <c r="AN277" s="10"/>
    </row>
    <row r="278" ht="12.75" customHeight="1">
      <c r="A278" s="9"/>
      <c r="AN278" s="10"/>
    </row>
    <row r="279" ht="12.75" customHeight="1">
      <c r="A279" s="9"/>
      <c r="AN279" s="10"/>
    </row>
    <row r="280" ht="12.75" customHeight="1">
      <c r="A280" s="9"/>
      <c r="AN280" s="10"/>
    </row>
    <row r="281" ht="12.75" customHeight="1">
      <c r="A281" s="9"/>
      <c r="AN281" s="10"/>
    </row>
    <row r="282" ht="12.75" customHeight="1">
      <c r="A282" s="9"/>
      <c r="AN282" s="10"/>
    </row>
    <row r="283" ht="12.75" customHeight="1">
      <c r="A283" s="9"/>
      <c r="AN283" s="10"/>
    </row>
    <row r="284" ht="12.75" customHeight="1">
      <c r="A284" s="9"/>
      <c r="AN284" s="10"/>
    </row>
    <row r="285" ht="12.75" customHeight="1">
      <c r="A285" s="9"/>
      <c r="AN285" s="10"/>
    </row>
    <row r="286" ht="12.75" customHeight="1">
      <c r="A286" s="9"/>
      <c r="AN286" s="10"/>
    </row>
    <row r="287" ht="12.75" customHeight="1">
      <c r="A287" s="9"/>
      <c r="AN287" s="10"/>
    </row>
    <row r="288" ht="12.75" customHeight="1">
      <c r="A288" s="9"/>
      <c r="AN288" s="10"/>
    </row>
    <row r="289" ht="12.75" customHeight="1">
      <c r="A289" s="9"/>
      <c r="AN289" s="10"/>
    </row>
    <row r="290" ht="12.75" customHeight="1">
      <c r="A290" s="9"/>
      <c r="AN290" s="10"/>
    </row>
    <row r="291" ht="12.75" customHeight="1">
      <c r="A291" s="9"/>
      <c r="AN291" s="10"/>
    </row>
    <row r="292" ht="12.75" customHeight="1">
      <c r="A292" s="9"/>
      <c r="AN292" s="10"/>
    </row>
    <row r="293" ht="12.75" customHeight="1">
      <c r="A293" s="9"/>
      <c r="AN293" s="10"/>
    </row>
    <row r="294" ht="12.75" customHeight="1">
      <c r="A294" s="9"/>
      <c r="AN294" s="10"/>
    </row>
    <row r="295" ht="12.75" customHeight="1">
      <c r="A295" s="9"/>
      <c r="AN295" s="10"/>
    </row>
    <row r="296" ht="12.75" customHeight="1">
      <c r="A296" s="9"/>
      <c r="AN296" s="10"/>
    </row>
    <row r="297" ht="12.75" customHeight="1">
      <c r="A297" s="9"/>
      <c r="AN297" s="10"/>
    </row>
    <row r="298" ht="12.75" customHeight="1">
      <c r="A298" s="9"/>
      <c r="AN298" s="10"/>
    </row>
    <row r="299" ht="12.75" customHeight="1">
      <c r="A299" s="9"/>
      <c r="AN299" s="10"/>
    </row>
    <row r="300" ht="12.75" customHeight="1">
      <c r="A300" s="9"/>
      <c r="AN300" s="10"/>
    </row>
    <row r="301" ht="12.75" customHeight="1">
      <c r="A301" s="9"/>
      <c r="AN301" s="10"/>
    </row>
    <row r="302" ht="12.75" customHeight="1">
      <c r="A302" s="9"/>
      <c r="AN302" s="10"/>
    </row>
    <row r="303" ht="12.75" customHeight="1">
      <c r="A303" s="9"/>
      <c r="AN303" s="10"/>
    </row>
    <row r="304" ht="12.75" customHeight="1">
      <c r="A304" s="9"/>
      <c r="AN304" s="10"/>
    </row>
    <row r="305" ht="12.75" customHeight="1">
      <c r="A305" s="9"/>
      <c r="AN305" s="10"/>
    </row>
    <row r="306" ht="12.75" customHeight="1">
      <c r="A306" s="9"/>
      <c r="AN306" s="10"/>
    </row>
    <row r="307" ht="12.75" customHeight="1">
      <c r="A307" s="9"/>
      <c r="AN307" s="10"/>
    </row>
    <row r="308" ht="12.75" customHeight="1">
      <c r="A308" s="9"/>
      <c r="AN308" s="10"/>
    </row>
    <row r="309" ht="12.75" customHeight="1">
      <c r="A309" s="9"/>
      <c r="AN309" s="10"/>
    </row>
    <row r="310" ht="12.75" customHeight="1">
      <c r="A310" s="9"/>
      <c r="AN310" s="10"/>
    </row>
    <row r="311" ht="12.75" customHeight="1">
      <c r="A311" s="9"/>
      <c r="AN311" s="10"/>
    </row>
    <row r="312" ht="12.75" customHeight="1">
      <c r="A312" s="9"/>
      <c r="AN312" s="10"/>
    </row>
    <row r="313" ht="12.75" customHeight="1">
      <c r="A313" s="9"/>
      <c r="AN313" s="10"/>
    </row>
    <row r="314" ht="12.75" customHeight="1">
      <c r="A314" s="381"/>
      <c r="B314" s="397"/>
      <c r="U314" s="397"/>
      <c r="V314" s="397"/>
      <c r="AN314" s="10"/>
    </row>
    <row r="315" ht="12.75" customHeight="1">
      <c r="A315" s="11"/>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3"/>
    </row>
    <row r="316" ht="12.75" customHeight="1">
      <c r="A316" s="6"/>
      <c r="B316" s="33"/>
      <c r="C316" s="7"/>
      <c r="D316" s="7"/>
      <c r="E316" s="394"/>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8"/>
    </row>
    <row r="317" ht="12.75" customHeight="1">
      <c r="A317" s="9"/>
      <c r="AN317" s="10"/>
    </row>
    <row r="318" ht="12.75" customHeight="1">
      <c r="A318" s="9"/>
      <c r="AN318" s="10"/>
    </row>
    <row r="319" ht="12.75" customHeight="1">
      <c r="A319" s="9"/>
      <c r="AC319" s="395"/>
      <c r="AD319" s="395"/>
      <c r="AE319" s="395"/>
      <c r="AF319" s="395"/>
      <c r="AG319" s="395"/>
      <c r="AH319" s="395"/>
      <c r="AI319" s="395"/>
      <c r="AJ319" s="395"/>
      <c r="AK319" s="395"/>
      <c r="AL319" s="395"/>
      <c r="AM319" s="395"/>
      <c r="AN319" s="396"/>
    </row>
    <row r="320" ht="12.75" customHeight="1">
      <c r="A320" s="9"/>
      <c r="AN320" s="10"/>
    </row>
    <row r="321" ht="12.75" customHeight="1">
      <c r="A321" s="9"/>
      <c r="AN321" s="10"/>
    </row>
    <row r="322" ht="12.75" customHeight="1">
      <c r="A322" s="9"/>
      <c r="AN322" s="10"/>
    </row>
    <row r="323" ht="12.75" customHeight="1">
      <c r="A323" s="9"/>
      <c r="AN323" s="10"/>
    </row>
    <row r="324" ht="12.75" customHeight="1">
      <c r="A324" s="9"/>
      <c r="AN324" s="10"/>
    </row>
    <row r="325" ht="12.75" customHeight="1">
      <c r="A325" s="9"/>
      <c r="AN325" s="10"/>
    </row>
    <row r="326" ht="12.75" customHeight="1">
      <c r="A326" s="9"/>
      <c r="AN326" s="10"/>
    </row>
    <row r="327" ht="12.75" customHeight="1">
      <c r="A327" s="9"/>
      <c r="AN327" s="10"/>
    </row>
    <row r="328" ht="12.75" customHeight="1">
      <c r="A328" s="9"/>
      <c r="AN328" s="10"/>
    </row>
    <row r="329" ht="12.75" customHeight="1">
      <c r="A329" s="9"/>
      <c r="AN329" s="10"/>
    </row>
    <row r="330" ht="12.75" customHeight="1">
      <c r="A330" s="9"/>
      <c r="AN330" s="10"/>
    </row>
    <row r="331" ht="12.75" customHeight="1">
      <c r="A331" s="9"/>
      <c r="AN331" s="10"/>
    </row>
    <row r="332" ht="12.75" customHeight="1">
      <c r="A332" s="9"/>
      <c r="AN332" s="10"/>
    </row>
    <row r="333" ht="12.75" customHeight="1">
      <c r="A333" s="9"/>
      <c r="AN333" s="10"/>
    </row>
    <row r="334" ht="12.75" customHeight="1">
      <c r="A334" s="9"/>
      <c r="AN334" s="10"/>
    </row>
    <row r="335" ht="12.75" customHeight="1">
      <c r="A335" s="9"/>
      <c r="AN335" s="10"/>
    </row>
    <row r="336" ht="12.75" customHeight="1">
      <c r="A336" s="9"/>
      <c r="AN336" s="10"/>
    </row>
    <row r="337" ht="12.75" customHeight="1">
      <c r="A337" s="9"/>
      <c r="AN337" s="10"/>
    </row>
    <row r="338" ht="12.75" customHeight="1">
      <c r="A338" s="9"/>
      <c r="AN338" s="10"/>
    </row>
    <row r="339" ht="12.75" customHeight="1">
      <c r="A339" s="9"/>
      <c r="AN339" s="10"/>
    </row>
    <row r="340" ht="12.75" customHeight="1">
      <c r="A340" s="9"/>
      <c r="AN340" s="10"/>
    </row>
    <row r="341" ht="12.75" customHeight="1">
      <c r="A341" s="9"/>
      <c r="AN341" s="10"/>
    </row>
    <row r="342" ht="12.75" customHeight="1">
      <c r="A342" s="9"/>
      <c r="AN342" s="10"/>
    </row>
    <row r="343" ht="12.75" customHeight="1">
      <c r="A343" s="9"/>
      <c r="AN343" s="10"/>
    </row>
    <row r="344" ht="12.75" customHeight="1">
      <c r="A344" s="9"/>
      <c r="AN344" s="10"/>
    </row>
    <row r="345" ht="12.75" customHeight="1">
      <c r="A345" s="9"/>
      <c r="AN345" s="10"/>
    </row>
    <row r="346" ht="12.75" customHeight="1">
      <c r="A346" s="9"/>
      <c r="AN346" s="10"/>
    </row>
    <row r="347" ht="12.75" customHeight="1">
      <c r="A347" s="9"/>
      <c r="AN347" s="10"/>
    </row>
    <row r="348" ht="12.75" customHeight="1">
      <c r="A348" s="9"/>
      <c r="AN348" s="10"/>
    </row>
    <row r="349" ht="12.75" customHeight="1">
      <c r="A349" s="9"/>
      <c r="AN349" s="10"/>
    </row>
    <row r="350" ht="12.75" customHeight="1">
      <c r="A350" s="9"/>
      <c r="AN350" s="10"/>
    </row>
    <row r="351" ht="12.75" customHeight="1">
      <c r="A351" s="9"/>
      <c r="AN351" s="10"/>
    </row>
    <row r="352" ht="12.75" customHeight="1">
      <c r="A352" s="9"/>
      <c r="AN352" s="10"/>
    </row>
    <row r="353" ht="12.75" customHeight="1">
      <c r="A353" s="9"/>
      <c r="AN353" s="10"/>
    </row>
    <row r="354" ht="12.75" customHeight="1">
      <c r="A354" s="9"/>
      <c r="AN354" s="10"/>
    </row>
    <row r="355" ht="12.75" customHeight="1">
      <c r="A355" s="9"/>
      <c r="AN355" s="10"/>
    </row>
    <row r="356" ht="12.75" customHeight="1">
      <c r="A356" s="9"/>
      <c r="AN356" s="10"/>
    </row>
    <row r="357" ht="12.75" customHeight="1">
      <c r="A357" s="9"/>
      <c r="AN357" s="10"/>
    </row>
    <row r="358" ht="12.75" customHeight="1">
      <c r="A358" s="9"/>
      <c r="AN358" s="10"/>
    </row>
    <row r="359" ht="12.75" customHeight="1">
      <c r="A359" s="9"/>
      <c r="AN359" s="10"/>
    </row>
    <row r="360" ht="12.75" customHeight="1">
      <c r="A360" s="9"/>
      <c r="AN360" s="10"/>
    </row>
    <row r="361" ht="12.75" customHeight="1">
      <c r="A361" s="9"/>
      <c r="AN361" s="10"/>
    </row>
    <row r="362" ht="12.75" customHeight="1">
      <c r="A362" s="9"/>
      <c r="AN362" s="10"/>
    </row>
    <row r="363" ht="12.75" customHeight="1">
      <c r="A363" s="9"/>
      <c r="AN363" s="10"/>
    </row>
    <row r="364" ht="12.75" customHeight="1">
      <c r="A364" s="9"/>
      <c r="AN364" s="10"/>
    </row>
    <row r="365" ht="12.75" customHeight="1">
      <c r="A365" s="9"/>
      <c r="AN365" s="10"/>
    </row>
    <row r="366" ht="12.75" customHeight="1">
      <c r="A366" s="9"/>
      <c r="AN366" s="10"/>
    </row>
    <row r="367" ht="12.75" customHeight="1">
      <c r="A367" s="9"/>
      <c r="AN367" s="10"/>
    </row>
    <row r="368" ht="12.75" customHeight="1">
      <c r="A368" s="9"/>
      <c r="AN368" s="10"/>
    </row>
    <row r="369" ht="12.75" customHeight="1">
      <c r="A369" s="9"/>
      <c r="AN369" s="10"/>
    </row>
    <row r="370" ht="12.75" customHeight="1">
      <c r="A370" s="9"/>
      <c r="AN370" s="10"/>
    </row>
    <row r="371" ht="12.75" customHeight="1">
      <c r="A371" s="9"/>
      <c r="AN371" s="10"/>
    </row>
    <row r="372" ht="12.75" customHeight="1">
      <c r="A372" s="9"/>
      <c r="AN372" s="10"/>
    </row>
    <row r="373" ht="12.75" customHeight="1">
      <c r="A373" s="9"/>
      <c r="AN373" s="10"/>
    </row>
    <row r="374" ht="12.75" customHeight="1">
      <c r="A374" s="9"/>
      <c r="AN374" s="10"/>
    </row>
    <row r="375" ht="12.75" customHeight="1">
      <c r="A375" s="9"/>
      <c r="AN375" s="10"/>
    </row>
    <row r="376" ht="12.75" customHeight="1">
      <c r="A376" s="9"/>
      <c r="AN376" s="10"/>
    </row>
    <row r="377" ht="12.75" customHeight="1">
      <c r="A377" s="381"/>
      <c r="B377" s="397"/>
      <c r="U377" s="397"/>
      <c r="V377" s="397"/>
      <c r="AN377" s="10"/>
    </row>
    <row r="378" ht="12.75" customHeight="1">
      <c r="A378" s="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3"/>
    </row>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sheetData>
  <printOptions gridLines="1" horizontalCentered="1"/>
  <pageMargins bottom="0.11811023622047244" footer="0.0" header="0.0" left="0.0" right="0.0" top="0.0"/>
  <pageSetup paperSize="11" cellComments="atEnd" orientation="portrait" pageOrder="overThenDown"/>
  <rowBreaks count="2" manualBreakCount="2">
    <brk man="1"/>
    <brk id="63"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40" width="2.25"/>
  </cols>
  <sheetData>
    <row r="1" ht="12.75" customHeight="1">
      <c r="B1" s="3"/>
      <c r="O1" s="398"/>
    </row>
    <row r="2" ht="12.75" customHeight="1">
      <c r="B2" s="3" t="s">
        <v>131</v>
      </c>
      <c r="M2" s="398" t="s">
        <v>132</v>
      </c>
    </row>
    <row r="3" ht="12.75" customHeight="1">
      <c r="B3" s="154"/>
      <c r="AC3" s="154"/>
      <c r="AH3" s="153"/>
      <c r="AI3" s="153"/>
      <c r="AJ3" s="153"/>
      <c r="AK3" s="153"/>
      <c r="AL3" s="153"/>
      <c r="AM3" s="153"/>
      <c r="AN3" s="153"/>
    </row>
    <row r="4" ht="12.75" customHeight="1">
      <c r="B4" s="154" t="s">
        <v>133</v>
      </c>
      <c r="Z4" s="154" t="s">
        <v>134</v>
      </c>
      <c r="AN4" s="153"/>
    </row>
    <row r="5" ht="12.75" customHeight="1">
      <c r="C5" s="154" t="s">
        <v>135</v>
      </c>
      <c r="D5" s="153"/>
      <c r="E5" s="153"/>
      <c r="F5" s="153"/>
      <c r="G5" s="153"/>
      <c r="H5" s="153"/>
      <c r="I5" s="153"/>
      <c r="J5" s="153"/>
      <c r="K5" s="153"/>
      <c r="L5" s="153"/>
      <c r="M5" s="153"/>
      <c r="N5" s="153"/>
      <c r="Z5" s="153"/>
      <c r="AA5" s="154" t="s">
        <v>135</v>
      </c>
      <c r="AG5" s="153"/>
      <c r="AH5" s="153"/>
      <c r="AI5" s="153"/>
      <c r="AL5" s="154"/>
      <c r="AM5" s="153"/>
      <c r="AN5" s="153"/>
    </row>
    <row r="6" ht="12.75" customHeight="1">
      <c r="B6" s="154" t="s">
        <v>136</v>
      </c>
      <c r="Z6" s="3" t="s">
        <v>137</v>
      </c>
      <c r="AN6" s="153"/>
    </row>
    <row r="7" ht="12.75" customHeight="1">
      <c r="A7" s="154"/>
      <c r="B7" s="3"/>
      <c r="C7" s="154" t="s">
        <v>135</v>
      </c>
      <c r="D7" s="153"/>
      <c r="E7" s="153"/>
      <c r="F7" s="153"/>
      <c r="G7" s="153"/>
      <c r="H7" s="153"/>
      <c r="I7" s="153"/>
      <c r="J7" s="153"/>
      <c r="K7" s="153"/>
      <c r="L7" s="153"/>
      <c r="M7" s="153"/>
      <c r="N7" s="153"/>
      <c r="AA7" s="154" t="s">
        <v>135</v>
      </c>
      <c r="AG7" s="153"/>
      <c r="AH7" s="153"/>
      <c r="AI7" s="153"/>
      <c r="AJ7" s="153"/>
      <c r="AL7" s="154"/>
      <c r="AM7" s="153"/>
      <c r="AN7" s="153"/>
    </row>
    <row r="8" ht="12.75" customHeight="1">
      <c r="AH8" s="153"/>
      <c r="AI8" s="153"/>
      <c r="AJ8" s="153"/>
      <c r="AK8" s="153"/>
      <c r="AL8" s="153"/>
      <c r="AM8" s="153"/>
      <c r="AN8" s="153"/>
    </row>
    <row r="9" ht="12.75" customHeight="1">
      <c r="A9" s="154"/>
      <c r="B9" s="3" t="s">
        <v>138</v>
      </c>
      <c r="I9" s="3" t="s">
        <v>139</v>
      </c>
      <c r="P9" s="3" t="s">
        <v>140</v>
      </c>
      <c r="V9" s="3" t="s">
        <v>141</v>
      </c>
      <c r="AD9" s="3" t="s">
        <v>142</v>
      </c>
      <c r="AF9" s="153"/>
      <c r="AG9" s="154"/>
      <c r="AH9" s="153"/>
      <c r="AI9" s="154"/>
      <c r="AJ9" s="153"/>
      <c r="AK9" s="153"/>
      <c r="AL9" s="153"/>
      <c r="AM9" s="153"/>
      <c r="AN9" s="153"/>
    </row>
    <row r="10" ht="12.75" customHeight="1">
      <c r="A10" s="154"/>
      <c r="B10" s="154" t="s">
        <v>143</v>
      </c>
    </row>
    <row r="11" ht="12.75" customHeight="1"/>
    <row r="12" ht="12.75" customHeight="1"/>
    <row r="13" ht="12.75" customHeight="1">
      <c r="A13" s="154"/>
      <c r="B13" s="3" t="s">
        <v>144</v>
      </c>
      <c r="C13" s="153"/>
      <c r="D13" s="153"/>
      <c r="E13" s="153"/>
      <c r="F13" s="153"/>
      <c r="G13" s="153"/>
      <c r="H13" s="153"/>
      <c r="I13" s="153"/>
      <c r="J13" s="153"/>
      <c r="K13" s="153"/>
      <c r="L13" s="153"/>
      <c r="M13" s="153"/>
      <c r="N13" s="153"/>
      <c r="Z13" s="153"/>
      <c r="AA13" s="153"/>
      <c r="AB13" s="153"/>
      <c r="AC13" s="153"/>
      <c r="AD13" s="153"/>
      <c r="AE13" s="154"/>
      <c r="AF13" s="153"/>
      <c r="AG13" s="154"/>
      <c r="AH13" s="153"/>
      <c r="AI13" s="154"/>
    </row>
    <row r="14" ht="12.75" customHeight="1">
      <c r="B14" s="154"/>
    </row>
    <row r="15" ht="12.75" customHeight="1">
      <c r="B15" s="3" t="s">
        <v>145</v>
      </c>
      <c r="C15" s="153"/>
      <c r="D15" s="153"/>
      <c r="E15" s="153"/>
      <c r="F15" s="153"/>
      <c r="G15" s="153"/>
      <c r="H15" s="153"/>
      <c r="I15" s="153"/>
      <c r="J15" s="153"/>
      <c r="K15" s="153"/>
      <c r="L15" s="153"/>
      <c r="M15" s="153"/>
      <c r="N15" s="153"/>
      <c r="Z15" s="153"/>
      <c r="AA15" s="153"/>
      <c r="AB15" s="153"/>
      <c r="AC15" s="153"/>
      <c r="AD15" s="153"/>
      <c r="AE15" s="154"/>
      <c r="AF15" s="153"/>
      <c r="AG15" s="154"/>
      <c r="AH15" s="153"/>
      <c r="AI15" s="154"/>
    </row>
    <row r="16" ht="12.75" customHeight="1">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row>
    <row r="17" ht="12.75" customHeight="1">
      <c r="B17" s="3"/>
      <c r="O17" s="398"/>
    </row>
    <row r="18" ht="12.75" customHeight="1">
      <c r="B18" s="3" t="s">
        <v>131</v>
      </c>
      <c r="M18" s="398" t="s">
        <v>132</v>
      </c>
    </row>
    <row r="19" ht="12.75" customHeight="1">
      <c r="B19" s="154"/>
      <c r="AC19" s="154"/>
      <c r="AH19" s="153"/>
      <c r="AI19" s="153"/>
      <c r="AJ19" s="153"/>
      <c r="AK19" s="153"/>
      <c r="AL19" s="153"/>
      <c r="AM19" s="153"/>
      <c r="AN19" s="153"/>
    </row>
    <row r="20" ht="12.75" customHeight="1">
      <c r="B20" s="154" t="s">
        <v>133</v>
      </c>
      <c r="Z20" s="154" t="s">
        <v>134</v>
      </c>
      <c r="AN20" s="153"/>
    </row>
    <row r="21" ht="12.75" customHeight="1">
      <c r="C21" s="154" t="s">
        <v>135</v>
      </c>
      <c r="D21" s="153"/>
      <c r="E21" s="153"/>
      <c r="F21" s="153"/>
      <c r="G21" s="153"/>
      <c r="H21" s="153"/>
      <c r="I21" s="153"/>
      <c r="J21" s="153"/>
      <c r="K21" s="153"/>
      <c r="L21" s="153"/>
      <c r="M21" s="153"/>
      <c r="N21" s="153"/>
      <c r="Z21" s="153"/>
      <c r="AA21" s="154" t="s">
        <v>135</v>
      </c>
      <c r="AG21" s="153"/>
      <c r="AH21" s="153"/>
      <c r="AI21" s="153"/>
      <c r="AL21" s="154"/>
      <c r="AM21" s="153"/>
      <c r="AN21" s="153"/>
    </row>
    <row r="22" ht="12.75" customHeight="1">
      <c r="B22" s="154" t="s">
        <v>136</v>
      </c>
      <c r="Z22" s="3" t="s">
        <v>137</v>
      </c>
      <c r="AN22" s="153"/>
    </row>
    <row r="23" ht="12.75" customHeight="1">
      <c r="A23" s="154"/>
      <c r="B23" s="3"/>
      <c r="C23" s="154" t="s">
        <v>135</v>
      </c>
      <c r="D23" s="153"/>
      <c r="E23" s="153"/>
      <c r="F23" s="153"/>
      <c r="G23" s="153"/>
      <c r="H23" s="153"/>
      <c r="I23" s="153"/>
      <c r="J23" s="153"/>
      <c r="K23" s="153"/>
      <c r="L23" s="153"/>
      <c r="M23" s="153"/>
      <c r="N23" s="153"/>
      <c r="AA23" s="154" t="s">
        <v>135</v>
      </c>
      <c r="AG23" s="153"/>
      <c r="AH23" s="153"/>
      <c r="AI23" s="153"/>
      <c r="AJ23" s="153"/>
      <c r="AL23" s="154"/>
      <c r="AM23" s="153"/>
      <c r="AN23" s="153"/>
    </row>
    <row r="24" ht="12.75" customHeight="1">
      <c r="AH24" s="153"/>
      <c r="AI24" s="153"/>
      <c r="AJ24" s="153"/>
      <c r="AK24" s="153"/>
      <c r="AL24" s="153"/>
      <c r="AM24" s="153"/>
      <c r="AN24" s="153"/>
    </row>
    <row r="25" ht="12.75" customHeight="1">
      <c r="A25" s="154"/>
      <c r="B25" s="3" t="s">
        <v>138</v>
      </c>
      <c r="I25" s="3" t="s">
        <v>139</v>
      </c>
      <c r="P25" s="3" t="s">
        <v>140</v>
      </c>
      <c r="V25" s="3" t="s">
        <v>141</v>
      </c>
      <c r="AD25" s="3" t="s">
        <v>142</v>
      </c>
      <c r="AF25" s="153"/>
      <c r="AG25" s="154"/>
      <c r="AH25" s="153"/>
      <c r="AI25" s="154"/>
      <c r="AJ25" s="153"/>
      <c r="AK25" s="153"/>
      <c r="AL25" s="153"/>
      <c r="AM25" s="153"/>
      <c r="AN25" s="153"/>
    </row>
    <row r="26" ht="12.75" customHeight="1">
      <c r="A26" s="154"/>
      <c r="B26" s="154" t="s">
        <v>143</v>
      </c>
    </row>
    <row r="27" ht="12.75" customHeight="1"/>
    <row r="28" ht="12.75" customHeight="1"/>
    <row r="29" ht="12.75" customHeight="1">
      <c r="A29" s="154"/>
      <c r="B29" s="3" t="s">
        <v>144</v>
      </c>
      <c r="C29" s="153"/>
      <c r="D29" s="153"/>
      <c r="E29" s="153"/>
      <c r="F29" s="153"/>
      <c r="G29" s="153"/>
      <c r="H29" s="153"/>
      <c r="I29" s="153"/>
      <c r="J29" s="153"/>
      <c r="K29" s="153"/>
      <c r="L29" s="153"/>
      <c r="M29" s="153"/>
      <c r="N29" s="153"/>
      <c r="Z29" s="153"/>
      <c r="AA29" s="153"/>
      <c r="AB29" s="153"/>
      <c r="AC29" s="153"/>
      <c r="AD29" s="153"/>
      <c r="AE29" s="154"/>
      <c r="AF29" s="153"/>
      <c r="AG29" s="154"/>
      <c r="AH29" s="153"/>
      <c r="AI29" s="154"/>
    </row>
    <row r="30" ht="12.75" customHeight="1">
      <c r="B30" s="154"/>
    </row>
    <row r="31" ht="12.75" customHeight="1">
      <c r="B31" s="3" t="s">
        <v>145</v>
      </c>
      <c r="C31" s="153"/>
      <c r="D31" s="153"/>
      <c r="E31" s="153"/>
      <c r="F31" s="153"/>
      <c r="G31" s="153"/>
      <c r="H31" s="153"/>
      <c r="I31" s="153"/>
      <c r="J31" s="153"/>
      <c r="K31" s="153"/>
      <c r="L31" s="153"/>
      <c r="M31" s="153"/>
      <c r="N31" s="153"/>
      <c r="Z31" s="153"/>
      <c r="AA31" s="153"/>
      <c r="AB31" s="153"/>
      <c r="AC31" s="153"/>
      <c r="AD31" s="153"/>
      <c r="AE31" s="154"/>
      <c r="AF31" s="153"/>
      <c r="AG31" s="154"/>
      <c r="AH31" s="153"/>
      <c r="AI31" s="154"/>
    </row>
    <row r="32" ht="12.75" customHeight="1">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row>
    <row r="33" ht="12.75" customHeight="1">
      <c r="B33" s="3"/>
      <c r="O33" s="398"/>
    </row>
    <row r="34" ht="12.75" customHeight="1">
      <c r="B34" s="3" t="s">
        <v>131</v>
      </c>
      <c r="M34" s="398" t="s">
        <v>132</v>
      </c>
    </row>
    <row r="35" ht="12.75" customHeight="1">
      <c r="B35" s="154"/>
      <c r="AC35" s="154"/>
      <c r="AH35" s="153"/>
      <c r="AI35" s="153"/>
      <c r="AJ35" s="153"/>
      <c r="AK35" s="153"/>
      <c r="AL35" s="153"/>
      <c r="AM35" s="153"/>
      <c r="AN35" s="153"/>
    </row>
    <row r="36" ht="12.75" customHeight="1">
      <c r="B36" s="154" t="s">
        <v>133</v>
      </c>
      <c r="Z36" s="154" t="s">
        <v>134</v>
      </c>
      <c r="AN36" s="153"/>
    </row>
    <row r="37" ht="12.75" customHeight="1">
      <c r="C37" s="154" t="s">
        <v>135</v>
      </c>
      <c r="D37" s="153"/>
      <c r="E37" s="153"/>
      <c r="F37" s="153"/>
      <c r="G37" s="153"/>
      <c r="H37" s="153"/>
      <c r="I37" s="153"/>
      <c r="J37" s="153"/>
      <c r="K37" s="153"/>
      <c r="L37" s="153"/>
      <c r="M37" s="153"/>
      <c r="N37" s="153"/>
      <c r="Z37" s="153"/>
      <c r="AA37" s="154" t="s">
        <v>135</v>
      </c>
      <c r="AG37" s="153"/>
      <c r="AH37" s="153"/>
      <c r="AI37" s="153"/>
      <c r="AL37" s="154"/>
      <c r="AM37" s="153"/>
      <c r="AN37" s="153"/>
    </row>
    <row r="38" ht="12.75" customHeight="1">
      <c r="B38" s="154" t="s">
        <v>136</v>
      </c>
      <c r="Z38" s="3" t="s">
        <v>137</v>
      </c>
      <c r="AN38" s="153"/>
    </row>
    <row r="39" ht="12.75" customHeight="1">
      <c r="A39" s="154"/>
      <c r="B39" s="3"/>
      <c r="C39" s="154" t="s">
        <v>135</v>
      </c>
      <c r="D39" s="153"/>
      <c r="E39" s="153"/>
      <c r="F39" s="153"/>
      <c r="G39" s="153"/>
      <c r="H39" s="153"/>
      <c r="I39" s="153"/>
      <c r="J39" s="153"/>
      <c r="K39" s="153"/>
      <c r="L39" s="153"/>
      <c r="M39" s="153"/>
      <c r="N39" s="153"/>
      <c r="AA39" s="154" t="s">
        <v>135</v>
      </c>
      <c r="AG39" s="153"/>
      <c r="AH39" s="153"/>
      <c r="AI39" s="153"/>
      <c r="AJ39" s="153"/>
      <c r="AL39" s="154"/>
      <c r="AM39" s="153"/>
      <c r="AN39" s="153"/>
    </row>
    <row r="40" ht="12.75" customHeight="1">
      <c r="AH40" s="153"/>
      <c r="AI40" s="153"/>
      <c r="AJ40" s="153"/>
      <c r="AK40" s="153"/>
      <c r="AL40" s="153"/>
      <c r="AM40" s="153"/>
      <c r="AN40" s="153"/>
    </row>
    <row r="41" ht="12.75" customHeight="1">
      <c r="A41" s="154"/>
      <c r="B41" s="3" t="s">
        <v>138</v>
      </c>
      <c r="I41" s="3" t="s">
        <v>139</v>
      </c>
      <c r="P41" s="3" t="s">
        <v>140</v>
      </c>
      <c r="V41" s="3" t="s">
        <v>141</v>
      </c>
      <c r="AD41" s="3" t="s">
        <v>142</v>
      </c>
      <c r="AF41" s="153"/>
      <c r="AG41" s="154"/>
      <c r="AH41" s="153"/>
      <c r="AI41" s="154"/>
      <c r="AJ41" s="153"/>
      <c r="AK41" s="153"/>
      <c r="AL41" s="153"/>
      <c r="AM41" s="153"/>
      <c r="AN41" s="153"/>
    </row>
    <row r="42" ht="12.75" customHeight="1">
      <c r="A42" s="154"/>
      <c r="B42" s="154" t="s">
        <v>143</v>
      </c>
    </row>
    <row r="43" ht="12.75" customHeight="1"/>
    <row r="44" ht="12.75" customHeight="1"/>
    <row r="45" ht="12.75" customHeight="1">
      <c r="A45" s="154"/>
      <c r="B45" s="3" t="s">
        <v>144</v>
      </c>
      <c r="C45" s="153"/>
      <c r="D45" s="153"/>
      <c r="E45" s="153"/>
      <c r="F45" s="153"/>
      <c r="G45" s="153"/>
      <c r="H45" s="153"/>
      <c r="I45" s="153"/>
      <c r="J45" s="153"/>
      <c r="K45" s="153"/>
      <c r="L45" s="153"/>
      <c r="M45" s="153"/>
      <c r="N45" s="153"/>
      <c r="Z45" s="153"/>
      <c r="AA45" s="153"/>
      <c r="AB45" s="153"/>
      <c r="AC45" s="153"/>
      <c r="AD45" s="153"/>
      <c r="AE45" s="154"/>
      <c r="AF45" s="153"/>
      <c r="AG45" s="154"/>
      <c r="AH45" s="153"/>
      <c r="AI45" s="154"/>
    </row>
    <row r="46" ht="12.75" customHeight="1">
      <c r="B46" s="154"/>
    </row>
    <row r="47" ht="12.75" customHeight="1">
      <c r="B47" s="3" t="s">
        <v>145</v>
      </c>
      <c r="C47" s="153"/>
      <c r="D47" s="153"/>
      <c r="E47" s="153"/>
      <c r="F47" s="153"/>
      <c r="G47" s="153"/>
      <c r="H47" s="153"/>
      <c r="I47" s="153"/>
      <c r="J47" s="153"/>
      <c r="K47" s="153"/>
      <c r="L47" s="153"/>
      <c r="M47" s="153"/>
      <c r="N47" s="153"/>
      <c r="Z47" s="153"/>
      <c r="AA47" s="153"/>
      <c r="AB47" s="153"/>
      <c r="AC47" s="153"/>
      <c r="AD47" s="153"/>
      <c r="AE47" s="154"/>
      <c r="AF47" s="153"/>
      <c r="AG47" s="154"/>
      <c r="AH47" s="153"/>
      <c r="AI47" s="154"/>
    </row>
    <row r="48" ht="12.75" customHeight="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row>
    <row r="49" ht="12.75" customHeight="1">
      <c r="B49" s="3"/>
      <c r="O49" s="398"/>
    </row>
    <row r="50" ht="12.75" customHeight="1">
      <c r="B50" s="3" t="s">
        <v>131</v>
      </c>
      <c r="M50" s="398" t="s">
        <v>132</v>
      </c>
    </row>
    <row r="51" ht="12.75" customHeight="1">
      <c r="B51" s="154"/>
      <c r="AC51" s="154"/>
      <c r="AH51" s="153"/>
      <c r="AI51" s="153"/>
      <c r="AJ51" s="153"/>
      <c r="AK51" s="153"/>
      <c r="AL51" s="153"/>
      <c r="AM51" s="153"/>
      <c r="AN51" s="153"/>
    </row>
    <row r="52" ht="12.75" customHeight="1">
      <c r="B52" s="154" t="s">
        <v>133</v>
      </c>
      <c r="Z52" s="154" t="s">
        <v>134</v>
      </c>
      <c r="AN52" s="153"/>
    </row>
    <row r="53" ht="12.75" customHeight="1">
      <c r="C53" s="154" t="s">
        <v>135</v>
      </c>
      <c r="D53" s="153"/>
      <c r="E53" s="153"/>
      <c r="F53" s="153"/>
      <c r="G53" s="153"/>
      <c r="H53" s="153"/>
      <c r="I53" s="153"/>
      <c r="J53" s="153"/>
      <c r="K53" s="153"/>
      <c r="L53" s="153"/>
      <c r="M53" s="153"/>
      <c r="N53" s="153"/>
      <c r="Z53" s="153"/>
      <c r="AA53" s="154" t="s">
        <v>135</v>
      </c>
      <c r="AG53" s="153"/>
      <c r="AH53" s="153"/>
      <c r="AI53" s="153"/>
      <c r="AL53" s="154"/>
      <c r="AM53" s="153"/>
      <c r="AN53" s="153"/>
    </row>
    <row r="54" ht="12.75" customHeight="1">
      <c r="B54" s="154" t="s">
        <v>136</v>
      </c>
      <c r="Z54" s="3" t="s">
        <v>137</v>
      </c>
      <c r="AN54" s="153"/>
    </row>
    <row r="55" ht="12.75" customHeight="1">
      <c r="A55" s="154"/>
      <c r="B55" s="3"/>
      <c r="C55" s="154" t="s">
        <v>135</v>
      </c>
      <c r="D55" s="153"/>
      <c r="E55" s="153"/>
      <c r="F55" s="153"/>
      <c r="G55" s="153"/>
      <c r="H55" s="153"/>
      <c r="I55" s="153"/>
      <c r="J55" s="153"/>
      <c r="K55" s="153"/>
      <c r="L55" s="153"/>
      <c r="M55" s="153"/>
      <c r="N55" s="153"/>
      <c r="AA55" s="154" t="s">
        <v>135</v>
      </c>
      <c r="AG55" s="153"/>
      <c r="AH55" s="153"/>
      <c r="AI55" s="153"/>
      <c r="AJ55" s="153"/>
      <c r="AL55" s="154"/>
      <c r="AM55" s="153"/>
      <c r="AN55" s="153"/>
    </row>
    <row r="56" ht="12.75" customHeight="1">
      <c r="AH56" s="153"/>
      <c r="AI56" s="153"/>
      <c r="AJ56" s="153"/>
      <c r="AK56" s="153"/>
      <c r="AL56" s="153"/>
      <c r="AM56" s="153"/>
      <c r="AN56" s="153"/>
    </row>
    <row r="57" ht="12.75" customHeight="1">
      <c r="A57" s="154"/>
      <c r="B57" s="3" t="s">
        <v>138</v>
      </c>
      <c r="I57" s="3" t="s">
        <v>139</v>
      </c>
      <c r="P57" s="3" t="s">
        <v>140</v>
      </c>
      <c r="V57" s="3" t="s">
        <v>141</v>
      </c>
      <c r="AD57" s="3" t="s">
        <v>142</v>
      </c>
      <c r="AF57" s="153"/>
      <c r="AG57" s="154"/>
      <c r="AH57" s="153"/>
      <c r="AI57" s="154"/>
      <c r="AJ57" s="153"/>
      <c r="AK57" s="153"/>
      <c r="AL57" s="153"/>
      <c r="AM57" s="153"/>
      <c r="AN57" s="153"/>
    </row>
    <row r="58" ht="12.75" customHeight="1">
      <c r="A58" s="154"/>
      <c r="B58" s="154" t="s">
        <v>143</v>
      </c>
    </row>
    <row r="59" ht="12.75" customHeight="1"/>
    <row r="60" ht="12.75" customHeight="1"/>
    <row r="61" ht="12.75" customHeight="1">
      <c r="A61" s="154"/>
      <c r="B61" s="3" t="s">
        <v>144</v>
      </c>
      <c r="C61" s="153"/>
      <c r="D61" s="153"/>
      <c r="E61" s="153"/>
      <c r="F61" s="153"/>
      <c r="G61" s="153"/>
      <c r="H61" s="153"/>
      <c r="I61" s="153"/>
      <c r="J61" s="153"/>
      <c r="K61" s="153"/>
      <c r="L61" s="153"/>
      <c r="M61" s="153"/>
      <c r="N61" s="153"/>
      <c r="Z61" s="153"/>
      <c r="AA61" s="153"/>
      <c r="AB61" s="153"/>
      <c r="AC61" s="153"/>
      <c r="AD61" s="153"/>
      <c r="AE61" s="154"/>
      <c r="AF61" s="153"/>
      <c r="AG61" s="154"/>
      <c r="AH61" s="153"/>
      <c r="AI61" s="154"/>
    </row>
    <row r="62" ht="12.75" customHeight="1">
      <c r="B62" s="154"/>
    </row>
    <row r="63" ht="12.75" customHeight="1">
      <c r="B63" s="3" t="s">
        <v>145</v>
      </c>
      <c r="C63" s="153"/>
      <c r="D63" s="153"/>
      <c r="E63" s="153"/>
      <c r="F63" s="153"/>
      <c r="G63" s="153"/>
      <c r="H63" s="153"/>
      <c r="I63" s="153"/>
      <c r="J63" s="153"/>
      <c r="K63" s="153"/>
      <c r="L63" s="153"/>
      <c r="M63" s="153"/>
      <c r="N63" s="153"/>
      <c r="Z63" s="153"/>
      <c r="AA63" s="153"/>
      <c r="AB63" s="153"/>
      <c r="AC63" s="153"/>
      <c r="AD63" s="153"/>
      <c r="AE63" s="154"/>
      <c r="AF63" s="153"/>
      <c r="AG63" s="154"/>
      <c r="AH63" s="153"/>
      <c r="AI63" s="154"/>
    </row>
    <row r="64" ht="12.75" customHeight="1">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row>
    <row r="65" ht="12.75" customHeight="1">
      <c r="B65" s="3"/>
      <c r="O65" s="398"/>
    </row>
    <row r="66" ht="12.75" customHeight="1">
      <c r="B66" s="3" t="s">
        <v>131</v>
      </c>
      <c r="M66" s="398" t="s">
        <v>132</v>
      </c>
    </row>
    <row r="67" ht="12.75" customHeight="1">
      <c r="B67" s="154"/>
      <c r="AC67" s="154"/>
      <c r="AH67" s="153"/>
      <c r="AI67" s="153"/>
      <c r="AJ67" s="153"/>
      <c r="AK67" s="153"/>
      <c r="AL67" s="153"/>
      <c r="AM67" s="153"/>
      <c r="AN67" s="153"/>
    </row>
    <row r="68" ht="12.75" customHeight="1">
      <c r="B68" s="154" t="s">
        <v>133</v>
      </c>
      <c r="Z68" s="154" t="s">
        <v>134</v>
      </c>
      <c r="AN68" s="153"/>
    </row>
    <row r="69" ht="12.75" customHeight="1">
      <c r="C69" s="154" t="s">
        <v>135</v>
      </c>
      <c r="D69" s="153"/>
      <c r="E69" s="153"/>
      <c r="F69" s="153"/>
      <c r="G69" s="153"/>
      <c r="H69" s="153"/>
      <c r="I69" s="153"/>
      <c r="J69" s="153"/>
      <c r="K69" s="153"/>
      <c r="L69" s="153"/>
      <c r="M69" s="153"/>
      <c r="N69" s="153"/>
      <c r="Z69" s="153"/>
      <c r="AA69" s="154" t="s">
        <v>135</v>
      </c>
      <c r="AG69" s="153"/>
      <c r="AH69" s="153"/>
      <c r="AI69" s="153"/>
      <c r="AL69" s="154"/>
      <c r="AM69" s="153"/>
      <c r="AN69" s="153"/>
    </row>
    <row r="70" ht="12.75" customHeight="1">
      <c r="B70" s="154" t="s">
        <v>136</v>
      </c>
      <c r="Z70" s="3" t="s">
        <v>137</v>
      </c>
      <c r="AN70" s="153"/>
    </row>
    <row r="71" ht="12.75" customHeight="1">
      <c r="A71" s="154"/>
      <c r="B71" s="3"/>
      <c r="C71" s="154" t="s">
        <v>135</v>
      </c>
      <c r="D71" s="153"/>
      <c r="E71" s="153"/>
      <c r="F71" s="153"/>
      <c r="G71" s="153"/>
      <c r="H71" s="153"/>
      <c r="I71" s="153"/>
      <c r="J71" s="153"/>
      <c r="K71" s="153"/>
      <c r="L71" s="153"/>
      <c r="M71" s="153"/>
      <c r="N71" s="153"/>
      <c r="AA71" s="154" t="s">
        <v>135</v>
      </c>
      <c r="AG71" s="153"/>
      <c r="AH71" s="153"/>
      <c r="AI71" s="153"/>
      <c r="AJ71" s="153"/>
      <c r="AL71" s="154"/>
      <c r="AM71" s="153"/>
      <c r="AN71" s="153"/>
    </row>
    <row r="72" ht="12.75" customHeight="1">
      <c r="AH72" s="153"/>
      <c r="AI72" s="153"/>
      <c r="AJ72" s="153"/>
      <c r="AK72" s="153"/>
      <c r="AL72" s="153"/>
      <c r="AM72" s="153"/>
      <c r="AN72" s="153"/>
    </row>
    <row r="73" ht="12.75" customHeight="1">
      <c r="A73" s="154"/>
      <c r="B73" s="3" t="s">
        <v>138</v>
      </c>
      <c r="I73" s="3" t="s">
        <v>139</v>
      </c>
      <c r="P73" s="3" t="s">
        <v>140</v>
      </c>
      <c r="V73" s="3" t="s">
        <v>141</v>
      </c>
      <c r="AD73" s="3" t="s">
        <v>142</v>
      </c>
      <c r="AF73" s="153"/>
      <c r="AG73" s="154"/>
      <c r="AH73" s="153"/>
      <c r="AI73" s="154"/>
      <c r="AJ73" s="153"/>
      <c r="AK73" s="153"/>
      <c r="AL73" s="153"/>
      <c r="AM73" s="153"/>
      <c r="AN73" s="153"/>
    </row>
    <row r="74" ht="12.75" customHeight="1">
      <c r="A74" s="154"/>
      <c r="B74" s="154" t="s">
        <v>143</v>
      </c>
    </row>
    <row r="75" ht="12.75" customHeight="1"/>
    <row r="76" ht="12.75" customHeight="1"/>
    <row r="77" ht="12.75" customHeight="1">
      <c r="A77" s="154"/>
      <c r="B77" s="3" t="s">
        <v>144</v>
      </c>
      <c r="C77" s="153"/>
      <c r="D77" s="153"/>
      <c r="E77" s="153"/>
      <c r="F77" s="153"/>
      <c r="G77" s="153"/>
      <c r="H77" s="153"/>
      <c r="I77" s="153"/>
      <c r="J77" s="153"/>
      <c r="K77" s="153"/>
      <c r="L77" s="153"/>
      <c r="M77" s="153"/>
      <c r="N77" s="153"/>
      <c r="Z77" s="153"/>
      <c r="AA77" s="153"/>
      <c r="AB77" s="153"/>
      <c r="AC77" s="153"/>
      <c r="AD77" s="153"/>
      <c r="AE77" s="154"/>
      <c r="AF77" s="153"/>
      <c r="AG77" s="154"/>
      <c r="AH77" s="153"/>
      <c r="AI77" s="154"/>
    </row>
    <row r="78" ht="12.75" customHeight="1">
      <c r="B78" s="154"/>
    </row>
    <row r="79" ht="12.75" customHeight="1">
      <c r="B79" s="3" t="s">
        <v>145</v>
      </c>
      <c r="C79" s="153"/>
      <c r="D79" s="153"/>
      <c r="E79" s="153"/>
      <c r="F79" s="153"/>
      <c r="G79" s="153"/>
      <c r="H79" s="153"/>
      <c r="I79" s="153"/>
      <c r="J79" s="153"/>
      <c r="K79" s="153"/>
      <c r="L79" s="153"/>
      <c r="M79" s="153"/>
      <c r="N79" s="153"/>
      <c r="Z79" s="153"/>
      <c r="AA79" s="153"/>
      <c r="AB79" s="153"/>
      <c r="AC79" s="153"/>
      <c r="AD79" s="153"/>
      <c r="AE79" s="154"/>
      <c r="AF79" s="153"/>
      <c r="AG79" s="154"/>
      <c r="AH79" s="153"/>
      <c r="AI79" s="154"/>
    </row>
    <row r="80" ht="12.75" customHeight="1">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row>
    <row r="81" ht="12.75" customHeight="1">
      <c r="B81" s="3"/>
      <c r="O81" s="398"/>
    </row>
    <row r="82" ht="12.75" customHeight="1">
      <c r="B82" s="3" t="s">
        <v>131</v>
      </c>
      <c r="M82" s="398" t="s">
        <v>132</v>
      </c>
    </row>
    <row r="83" ht="12.75" customHeight="1">
      <c r="B83" s="154"/>
      <c r="AC83" s="154"/>
      <c r="AH83" s="153"/>
      <c r="AI83" s="153"/>
      <c r="AJ83" s="153"/>
      <c r="AK83" s="153"/>
      <c r="AL83" s="153"/>
      <c r="AM83" s="153"/>
      <c r="AN83" s="153"/>
    </row>
    <row r="84" ht="12.75" customHeight="1">
      <c r="B84" s="154" t="s">
        <v>133</v>
      </c>
      <c r="Z84" s="154" t="s">
        <v>134</v>
      </c>
      <c r="AN84" s="153"/>
    </row>
    <row r="85" ht="12.75" customHeight="1">
      <c r="C85" s="154" t="s">
        <v>135</v>
      </c>
      <c r="D85" s="153"/>
      <c r="E85" s="153"/>
      <c r="F85" s="153"/>
      <c r="G85" s="153"/>
      <c r="H85" s="153"/>
      <c r="I85" s="153"/>
      <c r="J85" s="153"/>
      <c r="K85" s="153"/>
      <c r="L85" s="153"/>
      <c r="M85" s="153"/>
      <c r="N85" s="153"/>
      <c r="Z85" s="153"/>
      <c r="AA85" s="154" t="s">
        <v>135</v>
      </c>
      <c r="AG85" s="153"/>
      <c r="AH85" s="153"/>
      <c r="AI85" s="153"/>
      <c r="AL85" s="154"/>
      <c r="AM85" s="153"/>
      <c r="AN85" s="153"/>
    </row>
    <row r="86" ht="12.75" customHeight="1">
      <c r="B86" s="154" t="s">
        <v>136</v>
      </c>
      <c r="Z86" s="3" t="s">
        <v>137</v>
      </c>
      <c r="AN86" s="153"/>
    </row>
    <row r="87" ht="12.75" customHeight="1">
      <c r="A87" s="154"/>
      <c r="B87" s="3"/>
      <c r="C87" s="154" t="s">
        <v>135</v>
      </c>
      <c r="D87" s="153"/>
      <c r="E87" s="153"/>
      <c r="F87" s="153"/>
      <c r="G87" s="153"/>
      <c r="H87" s="153"/>
      <c r="I87" s="153"/>
      <c r="J87" s="153"/>
      <c r="K87" s="153"/>
      <c r="L87" s="153"/>
      <c r="M87" s="153"/>
      <c r="N87" s="153"/>
      <c r="AA87" s="154" t="s">
        <v>135</v>
      </c>
      <c r="AG87" s="153"/>
      <c r="AH87" s="153"/>
      <c r="AI87" s="153"/>
      <c r="AJ87" s="153"/>
      <c r="AL87" s="154"/>
      <c r="AM87" s="153"/>
      <c r="AN87" s="153"/>
    </row>
    <row r="88" ht="12.75" customHeight="1">
      <c r="AH88" s="153"/>
      <c r="AI88" s="153"/>
      <c r="AJ88" s="153"/>
      <c r="AK88" s="153"/>
      <c r="AL88" s="153"/>
      <c r="AM88" s="153"/>
      <c r="AN88" s="153"/>
    </row>
    <row r="89" ht="12.75" customHeight="1">
      <c r="A89" s="154"/>
      <c r="B89" s="3" t="s">
        <v>138</v>
      </c>
      <c r="I89" s="3" t="s">
        <v>139</v>
      </c>
      <c r="P89" s="3" t="s">
        <v>140</v>
      </c>
      <c r="V89" s="3" t="s">
        <v>141</v>
      </c>
      <c r="AD89" s="3" t="s">
        <v>142</v>
      </c>
      <c r="AF89" s="153"/>
      <c r="AG89" s="154"/>
      <c r="AH89" s="153"/>
      <c r="AI89" s="154"/>
      <c r="AJ89" s="153"/>
      <c r="AK89" s="153"/>
      <c r="AL89" s="153"/>
      <c r="AM89" s="153"/>
      <c r="AN89" s="153"/>
    </row>
    <row r="90" ht="12.75" customHeight="1">
      <c r="A90" s="154"/>
      <c r="B90" s="154" t="s">
        <v>143</v>
      </c>
    </row>
    <row r="91" ht="12.75" customHeight="1"/>
    <row r="92" ht="12.75" customHeight="1"/>
    <row r="93" ht="12.75" customHeight="1">
      <c r="A93" s="154"/>
      <c r="B93" s="3" t="s">
        <v>144</v>
      </c>
      <c r="C93" s="153"/>
      <c r="D93" s="153"/>
      <c r="E93" s="153"/>
      <c r="F93" s="153"/>
      <c r="G93" s="153"/>
      <c r="H93" s="153"/>
      <c r="I93" s="153"/>
      <c r="J93" s="153"/>
      <c r="K93" s="153"/>
      <c r="L93" s="153"/>
      <c r="M93" s="153"/>
      <c r="N93" s="153"/>
      <c r="Z93" s="153"/>
      <c r="AA93" s="153"/>
      <c r="AB93" s="153"/>
      <c r="AC93" s="153"/>
      <c r="AD93" s="153"/>
      <c r="AE93" s="154"/>
      <c r="AF93" s="153"/>
      <c r="AG93" s="154"/>
      <c r="AH93" s="153"/>
      <c r="AI93" s="154"/>
    </row>
    <row r="94" ht="12.75" customHeight="1">
      <c r="B94" s="154"/>
    </row>
    <row r="95" ht="12.75" customHeight="1">
      <c r="B95" s="3" t="s">
        <v>145</v>
      </c>
      <c r="C95" s="153"/>
      <c r="D95" s="153"/>
      <c r="E95" s="153"/>
      <c r="F95" s="153"/>
      <c r="G95" s="153"/>
      <c r="H95" s="153"/>
      <c r="I95" s="153"/>
      <c r="J95" s="153"/>
      <c r="K95" s="153"/>
      <c r="L95" s="153"/>
      <c r="M95" s="153"/>
      <c r="N95" s="153"/>
      <c r="Z95" s="153"/>
      <c r="AA95" s="153"/>
      <c r="AB95" s="153"/>
      <c r="AC95" s="153"/>
      <c r="AD95" s="153"/>
      <c r="AE95" s="154"/>
      <c r="AF95" s="153"/>
      <c r="AG95" s="154"/>
      <c r="AH95" s="153"/>
      <c r="AI95" s="154"/>
    </row>
    <row r="96" ht="12.75" customHeight="1">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row>
    <row r="97" ht="12.75" customHeight="1">
      <c r="B97" s="3"/>
      <c r="O97" s="398"/>
    </row>
    <row r="98" ht="12.75" customHeight="1">
      <c r="B98" s="3" t="s">
        <v>131</v>
      </c>
      <c r="M98" s="398" t="s">
        <v>132</v>
      </c>
    </row>
    <row r="99" ht="12.75" customHeight="1">
      <c r="B99" s="154"/>
      <c r="AC99" s="154"/>
      <c r="AH99" s="153"/>
      <c r="AI99" s="153"/>
      <c r="AJ99" s="153"/>
      <c r="AK99" s="153"/>
      <c r="AL99" s="153"/>
      <c r="AM99" s="153"/>
      <c r="AN99" s="153"/>
    </row>
    <row r="100" ht="12.75" customHeight="1">
      <c r="B100" s="154" t="s">
        <v>133</v>
      </c>
      <c r="Z100" s="154" t="s">
        <v>134</v>
      </c>
      <c r="AN100" s="153"/>
    </row>
    <row r="101" ht="12.75" customHeight="1">
      <c r="C101" s="154" t="s">
        <v>135</v>
      </c>
      <c r="D101" s="153"/>
      <c r="E101" s="153"/>
      <c r="F101" s="153"/>
      <c r="G101" s="153"/>
      <c r="H101" s="153"/>
      <c r="I101" s="153"/>
      <c r="J101" s="153"/>
      <c r="K101" s="153"/>
      <c r="L101" s="153"/>
      <c r="M101" s="153"/>
      <c r="N101" s="153"/>
      <c r="Z101" s="153"/>
      <c r="AA101" s="154" t="s">
        <v>135</v>
      </c>
      <c r="AG101" s="153"/>
      <c r="AH101" s="153"/>
      <c r="AI101" s="153"/>
      <c r="AL101" s="154"/>
      <c r="AM101" s="153"/>
      <c r="AN101" s="153"/>
    </row>
    <row r="102" ht="12.75" customHeight="1">
      <c r="B102" s="154" t="s">
        <v>136</v>
      </c>
      <c r="Z102" s="3" t="s">
        <v>137</v>
      </c>
      <c r="AN102" s="153"/>
    </row>
    <row r="103" ht="12.75" customHeight="1">
      <c r="A103" s="154"/>
      <c r="B103" s="3"/>
      <c r="C103" s="154" t="s">
        <v>135</v>
      </c>
      <c r="D103" s="153"/>
      <c r="E103" s="153"/>
      <c r="F103" s="153"/>
      <c r="G103" s="153"/>
      <c r="H103" s="153"/>
      <c r="I103" s="153"/>
      <c r="J103" s="153"/>
      <c r="K103" s="153"/>
      <c r="L103" s="153"/>
      <c r="M103" s="153"/>
      <c r="N103" s="153"/>
      <c r="AA103" s="154" t="s">
        <v>135</v>
      </c>
      <c r="AG103" s="153"/>
      <c r="AH103" s="153"/>
      <c r="AI103" s="153"/>
      <c r="AJ103" s="153"/>
      <c r="AL103" s="154"/>
      <c r="AM103" s="153"/>
      <c r="AN103" s="153"/>
    </row>
    <row r="104" ht="12.75" customHeight="1">
      <c r="AH104" s="153"/>
      <c r="AI104" s="153"/>
      <c r="AJ104" s="153"/>
      <c r="AK104" s="153"/>
      <c r="AL104" s="153"/>
      <c r="AM104" s="153"/>
      <c r="AN104" s="153"/>
    </row>
    <row r="105" ht="12.75" customHeight="1">
      <c r="A105" s="154"/>
      <c r="B105" s="3" t="s">
        <v>138</v>
      </c>
      <c r="I105" s="3" t="s">
        <v>139</v>
      </c>
      <c r="P105" s="3" t="s">
        <v>140</v>
      </c>
      <c r="V105" s="3" t="s">
        <v>141</v>
      </c>
      <c r="AD105" s="3" t="s">
        <v>142</v>
      </c>
      <c r="AF105" s="153"/>
      <c r="AG105" s="154"/>
      <c r="AH105" s="153"/>
      <c r="AI105" s="154"/>
      <c r="AJ105" s="153"/>
      <c r="AK105" s="153"/>
      <c r="AL105" s="153"/>
      <c r="AM105" s="153"/>
      <c r="AN105" s="153"/>
    </row>
    <row r="106" ht="12.75" customHeight="1">
      <c r="A106" s="154"/>
      <c r="B106" s="154" t="s">
        <v>143</v>
      </c>
    </row>
    <row r="107" ht="12.75" customHeight="1"/>
    <row r="108" ht="12.75" customHeight="1"/>
    <row r="109" ht="12.75" customHeight="1">
      <c r="A109" s="154"/>
      <c r="B109" s="3" t="s">
        <v>144</v>
      </c>
      <c r="C109" s="153"/>
      <c r="D109" s="153"/>
      <c r="E109" s="153"/>
      <c r="F109" s="153"/>
      <c r="G109" s="153"/>
      <c r="H109" s="153"/>
      <c r="I109" s="153"/>
      <c r="J109" s="153"/>
      <c r="K109" s="153"/>
      <c r="L109" s="153"/>
      <c r="M109" s="153"/>
      <c r="N109" s="153"/>
      <c r="Z109" s="153"/>
      <c r="AA109" s="153"/>
      <c r="AB109" s="153"/>
      <c r="AC109" s="153"/>
      <c r="AD109" s="153"/>
      <c r="AE109" s="154"/>
      <c r="AF109" s="153"/>
      <c r="AG109" s="154"/>
      <c r="AH109" s="153"/>
      <c r="AI109" s="154"/>
    </row>
    <row r="110" ht="12.75" customHeight="1">
      <c r="B110" s="154"/>
    </row>
    <row r="111" ht="12.75" customHeight="1">
      <c r="B111" s="3" t="s">
        <v>145</v>
      </c>
      <c r="C111" s="153"/>
      <c r="D111" s="153"/>
      <c r="E111" s="153"/>
      <c r="F111" s="153"/>
      <c r="G111" s="153"/>
      <c r="H111" s="153"/>
      <c r="I111" s="153"/>
      <c r="J111" s="153"/>
      <c r="K111" s="153"/>
      <c r="L111" s="153"/>
      <c r="M111" s="153"/>
      <c r="N111" s="153"/>
      <c r="Z111" s="153"/>
      <c r="AA111" s="153"/>
      <c r="AB111" s="153"/>
      <c r="AC111" s="153"/>
      <c r="AD111" s="153"/>
      <c r="AE111" s="154"/>
      <c r="AF111" s="153"/>
      <c r="AG111" s="154"/>
      <c r="AH111" s="153"/>
      <c r="AI111" s="154"/>
    </row>
    <row r="112" ht="12.75" customHeight="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row>
    <row r="113" ht="12.75" customHeight="1">
      <c r="B113" s="3"/>
      <c r="O113" s="398"/>
    </row>
    <row r="114" ht="12.75" customHeight="1">
      <c r="B114" s="3" t="s">
        <v>131</v>
      </c>
      <c r="M114" s="398" t="s">
        <v>132</v>
      </c>
    </row>
    <row r="115" ht="12.75" customHeight="1">
      <c r="B115" s="154"/>
      <c r="AC115" s="154"/>
      <c r="AH115" s="153"/>
      <c r="AI115" s="153"/>
      <c r="AJ115" s="153"/>
      <c r="AK115" s="153"/>
      <c r="AL115" s="153"/>
      <c r="AM115" s="153"/>
      <c r="AN115" s="153"/>
    </row>
    <row r="116" ht="12.75" customHeight="1">
      <c r="B116" s="154" t="s">
        <v>133</v>
      </c>
      <c r="Z116" s="154" t="s">
        <v>134</v>
      </c>
      <c r="AN116" s="153"/>
    </row>
    <row r="117" ht="12.75" customHeight="1">
      <c r="C117" s="154" t="s">
        <v>135</v>
      </c>
      <c r="D117" s="153"/>
      <c r="E117" s="153"/>
      <c r="F117" s="153"/>
      <c r="G117" s="153"/>
      <c r="H117" s="153"/>
      <c r="I117" s="153"/>
      <c r="J117" s="153"/>
      <c r="K117" s="153"/>
      <c r="L117" s="153"/>
      <c r="M117" s="153"/>
      <c r="N117" s="153"/>
      <c r="Z117" s="153"/>
      <c r="AA117" s="154" t="s">
        <v>135</v>
      </c>
      <c r="AG117" s="153"/>
      <c r="AH117" s="153"/>
      <c r="AI117" s="153"/>
      <c r="AL117" s="154"/>
      <c r="AM117" s="153"/>
      <c r="AN117" s="153"/>
    </row>
    <row r="118" ht="12.75" customHeight="1">
      <c r="B118" s="154" t="s">
        <v>136</v>
      </c>
      <c r="Z118" s="3" t="s">
        <v>137</v>
      </c>
      <c r="AN118" s="153"/>
    </row>
    <row r="119" ht="12.75" customHeight="1">
      <c r="A119" s="154"/>
      <c r="B119" s="3"/>
      <c r="C119" s="154" t="s">
        <v>135</v>
      </c>
      <c r="D119" s="153"/>
      <c r="E119" s="153"/>
      <c r="F119" s="153"/>
      <c r="G119" s="153"/>
      <c r="H119" s="153"/>
      <c r="I119" s="153"/>
      <c r="J119" s="153"/>
      <c r="K119" s="153"/>
      <c r="L119" s="153"/>
      <c r="M119" s="153"/>
      <c r="N119" s="153"/>
      <c r="AA119" s="154" t="s">
        <v>135</v>
      </c>
      <c r="AG119" s="153"/>
      <c r="AH119" s="153"/>
      <c r="AI119" s="153"/>
      <c r="AJ119" s="153"/>
      <c r="AL119" s="154"/>
      <c r="AM119" s="153"/>
      <c r="AN119" s="153"/>
    </row>
    <row r="120" ht="12.75" customHeight="1">
      <c r="AH120" s="153"/>
      <c r="AI120" s="153"/>
      <c r="AJ120" s="153"/>
      <c r="AK120" s="153"/>
      <c r="AL120" s="153"/>
      <c r="AM120" s="153"/>
      <c r="AN120" s="153"/>
    </row>
    <row r="121" ht="12.75" customHeight="1">
      <c r="A121" s="154"/>
      <c r="B121" s="3" t="s">
        <v>138</v>
      </c>
      <c r="I121" s="3" t="s">
        <v>139</v>
      </c>
      <c r="P121" s="3" t="s">
        <v>140</v>
      </c>
      <c r="V121" s="3" t="s">
        <v>141</v>
      </c>
      <c r="AD121" s="3" t="s">
        <v>142</v>
      </c>
      <c r="AF121" s="153"/>
      <c r="AG121" s="154"/>
      <c r="AH121" s="153"/>
      <c r="AI121" s="154"/>
      <c r="AJ121" s="153"/>
      <c r="AK121" s="153"/>
      <c r="AL121" s="153"/>
      <c r="AM121" s="153"/>
      <c r="AN121" s="153"/>
    </row>
    <row r="122" ht="12.75" customHeight="1">
      <c r="A122" s="154"/>
      <c r="B122" s="154" t="s">
        <v>143</v>
      </c>
    </row>
    <row r="123" ht="12.75" customHeight="1"/>
    <row r="124" ht="12.75" customHeight="1"/>
    <row r="125" ht="12.75" customHeight="1">
      <c r="A125" s="154"/>
      <c r="B125" s="3" t="s">
        <v>144</v>
      </c>
      <c r="C125" s="153"/>
      <c r="D125" s="153"/>
      <c r="E125" s="153"/>
      <c r="F125" s="153"/>
      <c r="G125" s="153"/>
      <c r="H125" s="153"/>
      <c r="I125" s="153"/>
      <c r="J125" s="153"/>
      <c r="K125" s="153"/>
      <c r="L125" s="153"/>
      <c r="M125" s="153"/>
      <c r="N125" s="153"/>
      <c r="Z125" s="153"/>
      <c r="AA125" s="153"/>
      <c r="AB125" s="153"/>
      <c r="AC125" s="153"/>
      <c r="AD125" s="153"/>
      <c r="AE125" s="154"/>
      <c r="AF125" s="153"/>
      <c r="AG125" s="154"/>
      <c r="AH125" s="153"/>
      <c r="AI125" s="154"/>
    </row>
    <row r="126" ht="12.75" customHeight="1">
      <c r="B126" s="154"/>
    </row>
    <row r="127" ht="12.75" customHeight="1">
      <c r="B127" s="3" t="s">
        <v>145</v>
      </c>
      <c r="C127" s="153"/>
      <c r="D127" s="153"/>
      <c r="E127" s="153"/>
      <c r="F127" s="153"/>
      <c r="G127" s="153"/>
      <c r="H127" s="153"/>
      <c r="I127" s="153"/>
      <c r="J127" s="153"/>
      <c r="K127" s="153"/>
      <c r="L127" s="153"/>
      <c r="M127" s="153"/>
      <c r="N127" s="153"/>
      <c r="Z127" s="153"/>
      <c r="AA127" s="153"/>
      <c r="AB127" s="153"/>
      <c r="AC127" s="153"/>
      <c r="AD127" s="153"/>
      <c r="AE127" s="154"/>
      <c r="AF127" s="153"/>
      <c r="AG127" s="154"/>
      <c r="AH127" s="153"/>
      <c r="AI127" s="154"/>
    </row>
    <row r="128" ht="12.75" customHeight="1">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row>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sheetData>
  <printOptions gridLines="1" horizontalCentered="1"/>
  <pageMargins bottom="0.11811023622047244" footer="0.0" header="0.0" left="0.0" right="0.0" top="0.0"/>
  <pageSetup paperSize="11" cellComments="atEnd" orientation="portrait" pageOrder="overThenDown"/>
  <rowBreaks count="3" manualBreakCount="3">
    <brk man="1"/>
    <brk id="64" man="1"/>
    <brk id="128" man="1"/>
  </rowBreaks>
  <colBreaks count="2" manualBreakCount="2">
    <brk man="1"/>
    <brk id="40" man="1"/>
  </colBrea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40" width="2.25"/>
  </cols>
  <sheetData>
    <row r="1" ht="12.75" customHeight="1">
      <c r="A1" s="3"/>
      <c r="B1" s="3"/>
      <c r="E1" s="376"/>
    </row>
    <row r="2" ht="12.75" customHeight="1">
      <c r="A2" s="3"/>
      <c r="B2" s="3" t="s">
        <v>146</v>
      </c>
      <c r="E2" s="376"/>
    </row>
    <row r="3" ht="12.75" customHeight="1">
      <c r="E3" s="377"/>
    </row>
    <row r="4" ht="12.75" customHeight="1">
      <c r="A4" s="378" t="s">
        <v>129</v>
      </c>
      <c r="B4" s="379"/>
      <c r="C4" s="378" t="s">
        <v>147</v>
      </c>
      <c r="D4" s="380"/>
      <c r="E4" s="380"/>
      <c r="F4" s="379"/>
      <c r="G4" s="399" t="s">
        <v>148</v>
      </c>
      <c r="H4" s="380"/>
      <c r="I4" s="380"/>
      <c r="J4" s="380"/>
      <c r="K4" s="380"/>
      <c r="L4" s="380"/>
      <c r="M4" s="380"/>
      <c r="N4" s="380"/>
      <c r="O4" s="380"/>
      <c r="P4" s="380"/>
      <c r="Q4" s="380"/>
      <c r="R4" s="380"/>
      <c r="S4" s="380"/>
      <c r="T4" s="379"/>
      <c r="U4" s="378" t="s">
        <v>129</v>
      </c>
      <c r="V4" s="379"/>
      <c r="W4" s="378" t="s">
        <v>147</v>
      </c>
      <c r="X4" s="380"/>
      <c r="Y4" s="380"/>
      <c r="Z4" s="379"/>
      <c r="AA4" s="399" t="s">
        <v>148</v>
      </c>
      <c r="AB4" s="380"/>
      <c r="AC4" s="380"/>
      <c r="AD4" s="380"/>
      <c r="AE4" s="380"/>
      <c r="AF4" s="380"/>
      <c r="AG4" s="380"/>
      <c r="AH4" s="380"/>
      <c r="AI4" s="380"/>
      <c r="AJ4" s="380"/>
      <c r="AK4" s="380"/>
      <c r="AL4" s="380"/>
      <c r="AM4" s="380"/>
      <c r="AN4" s="379"/>
    </row>
    <row r="5" ht="12.75" customHeight="1">
      <c r="A5" s="87" t="s">
        <v>32</v>
      </c>
      <c r="B5" s="88"/>
      <c r="C5" s="89"/>
      <c r="E5" s="7"/>
      <c r="F5" s="8"/>
      <c r="G5" s="7"/>
      <c r="H5" s="7"/>
      <c r="I5" s="7"/>
      <c r="J5" s="7"/>
      <c r="K5" s="7"/>
      <c r="L5" s="7"/>
      <c r="M5" s="7"/>
      <c r="N5" s="7"/>
      <c r="O5" s="7"/>
      <c r="P5" s="7"/>
      <c r="Q5" s="7"/>
      <c r="R5" s="7"/>
      <c r="S5" s="7"/>
      <c r="T5" s="7"/>
      <c r="U5" s="87" t="s">
        <v>32</v>
      </c>
      <c r="V5" s="88"/>
      <c r="W5" s="89"/>
      <c r="Y5" s="7"/>
      <c r="Z5" s="8"/>
      <c r="AA5" s="7"/>
      <c r="AB5" s="7"/>
      <c r="AC5" s="7"/>
      <c r="AD5" s="7"/>
      <c r="AE5" s="7"/>
      <c r="AF5" s="7"/>
      <c r="AG5" s="7"/>
      <c r="AH5" s="7"/>
      <c r="AI5" s="7"/>
      <c r="AJ5" s="7"/>
      <c r="AK5" s="7"/>
      <c r="AL5" s="7"/>
      <c r="AM5" s="7"/>
      <c r="AN5" s="8"/>
    </row>
    <row r="6" ht="12.75" customHeight="1">
      <c r="A6" s="90"/>
      <c r="B6" s="91"/>
      <c r="C6" s="156"/>
      <c r="D6" s="157"/>
      <c r="E6" s="157"/>
      <c r="F6" s="158"/>
      <c r="G6" s="157"/>
      <c r="H6" s="157"/>
      <c r="I6" s="157"/>
      <c r="J6" s="157"/>
      <c r="K6" s="157"/>
      <c r="L6" s="157"/>
      <c r="M6" s="157"/>
      <c r="N6" s="157"/>
      <c r="O6" s="157"/>
      <c r="P6" s="157"/>
      <c r="Q6" s="157"/>
      <c r="R6" s="157"/>
      <c r="S6" s="157"/>
      <c r="T6" s="157"/>
      <c r="U6" s="90"/>
      <c r="V6" s="91"/>
      <c r="W6" s="156"/>
      <c r="X6" s="157"/>
      <c r="Y6" s="157"/>
      <c r="Z6" s="158"/>
      <c r="AA6" s="157"/>
      <c r="AB6" s="157"/>
      <c r="AC6" s="157"/>
      <c r="AD6" s="157"/>
      <c r="AE6" s="157"/>
      <c r="AF6" s="157"/>
      <c r="AG6" s="157"/>
      <c r="AH6" s="157"/>
      <c r="AI6" s="157"/>
      <c r="AJ6" s="157"/>
      <c r="AK6" s="157"/>
      <c r="AL6" s="157"/>
      <c r="AM6" s="157"/>
      <c r="AN6" s="158"/>
    </row>
    <row r="7" ht="12.75" customHeight="1">
      <c r="A7" s="381" t="s">
        <v>32</v>
      </c>
      <c r="B7" s="51"/>
      <c r="C7" s="9"/>
      <c r="F7" s="10"/>
      <c r="T7" s="10"/>
      <c r="U7" s="381" t="s">
        <v>32</v>
      </c>
      <c r="V7" s="51"/>
      <c r="W7" s="9"/>
      <c r="Z7" s="10"/>
      <c r="AN7" s="10"/>
    </row>
    <row r="8" ht="12.75" customHeight="1">
      <c r="A8" s="90"/>
      <c r="B8" s="91"/>
      <c r="C8" s="156"/>
      <c r="D8" s="157"/>
      <c r="E8" s="157"/>
      <c r="F8" s="158"/>
      <c r="G8" s="157"/>
      <c r="H8" s="157"/>
      <c r="I8" s="157"/>
      <c r="J8" s="157"/>
      <c r="K8" s="157"/>
      <c r="L8" s="157"/>
      <c r="M8" s="157"/>
      <c r="N8" s="157"/>
      <c r="O8" s="157"/>
      <c r="P8" s="157"/>
      <c r="Q8" s="157"/>
      <c r="R8" s="157"/>
      <c r="S8" s="157"/>
      <c r="T8" s="158"/>
      <c r="U8" s="90"/>
      <c r="V8" s="91"/>
      <c r="W8" s="156"/>
      <c r="X8" s="157"/>
      <c r="Y8" s="157"/>
      <c r="Z8" s="158"/>
      <c r="AA8" s="157"/>
      <c r="AB8" s="157"/>
      <c r="AC8" s="157"/>
      <c r="AD8" s="157"/>
      <c r="AE8" s="157"/>
      <c r="AF8" s="157"/>
      <c r="AG8" s="157"/>
      <c r="AH8" s="157"/>
      <c r="AI8" s="157"/>
      <c r="AJ8" s="157"/>
      <c r="AK8" s="157"/>
      <c r="AL8" s="157"/>
      <c r="AM8" s="157"/>
      <c r="AN8" s="158"/>
    </row>
    <row r="9" ht="12.75" customHeight="1">
      <c r="A9" s="381" t="s">
        <v>32</v>
      </c>
      <c r="B9" s="51"/>
      <c r="C9" s="9"/>
      <c r="F9" s="10"/>
      <c r="T9" s="10"/>
      <c r="U9" s="381" t="s">
        <v>32</v>
      </c>
      <c r="V9" s="51"/>
      <c r="W9" s="9"/>
      <c r="Z9" s="10"/>
      <c r="AN9" s="10"/>
    </row>
    <row r="10" ht="12.75" customHeight="1">
      <c r="A10" s="90"/>
      <c r="B10" s="91"/>
      <c r="C10" s="156"/>
      <c r="D10" s="157"/>
      <c r="E10" s="157"/>
      <c r="F10" s="158"/>
      <c r="G10" s="157"/>
      <c r="H10" s="157"/>
      <c r="I10" s="157"/>
      <c r="J10" s="157"/>
      <c r="K10" s="157"/>
      <c r="L10" s="157"/>
      <c r="M10" s="157"/>
      <c r="N10" s="157"/>
      <c r="O10" s="157"/>
      <c r="P10" s="157"/>
      <c r="Q10" s="157"/>
      <c r="R10" s="157"/>
      <c r="S10" s="157"/>
      <c r="T10" s="158"/>
      <c r="U10" s="90"/>
      <c r="V10" s="91"/>
      <c r="W10" s="156"/>
      <c r="X10" s="157"/>
      <c r="Y10" s="157"/>
      <c r="Z10" s="158"/>
      <c r="AA10" s="157"/>
      <c r="AB10" s="157"/>
      <c r="AC10" s="157"/>
      <c r="AD10" s="157"/>
      <c r="AE10" s="157"/>
      <c r="AF10" s="157"/>
      <c r="AG10" s="157"/>
      <c r="AH10" s="157"/>
      <c r="AI10" s="157"/>
      <c r="AJ10" s="157"/>
      <c r="AK10" s="157"/>
      <c r="AL10" s="157"/>
      <c r="AM10" s="157"/>
      <c r="AN10" s="158"/>
    </row>
    <row r="11" ht="12.75" customHeight="1">
      <c r="A11" s="381" t="s">
        <v>32</v>
      </c>
      <c r="B11" s="51"/>
      <c r="C11" s="9"/>
      <c r="F11" s="10"/>
      <c r="T11" s="10"/>
      <c r="U11" s="381" t="s">
        <v>32</v>
      </c>
      <c r="V11" s="51"/>
      <c r="W11" s="9"/>
      <c r="Z11" s="10"/>
      <c r="AN11" s="10"/>
    </row>
    <row r="12" ht="12.75" customHeight="1">
      <c r="A12" s="90"/>
      <c r="B12" s="91"/>
      <c r="C12" s="156"/>
      <c r="D12" s="157"/>
      <c r="E12" s="157"/>
      <c r="F12" s="158"/>
      <c r="G12" s="157"/>
      <c r="H12" s="157"/>
      <c r="I12" s="157"/>
      <c r="J12" s="157"/>
      <c r="K12" s="157"/>
      <c r="L12" s="157"/>
      <c r="M12" s="157"/>
      <c r="N12" s="157"/>
      <c r="O12" s="157"/>
      <c r="P12" s="157"/>
      <c r="Q12" s="157"/>
      <c r="R12" s="157"/>
      <c r="S12" s="157"/>
      <c r="T12" s="158"/>
      <c r="U12" s="90"/>
      <c r="V12" s="91"/>
      <c r="W12" s="156"/>
      <c r="X12" s="157"/>
      <c r="Y12" s="157"/>
      <c r="Z12" s="158"/>
      <c r="AA12" s="157"/>
      <c r="AB12" s="157"/>
      <c r="AC12" s="157"/>
      <c r="AD12" s="157"/>
      <c r="AE12" s="157"/>
      <c r="AF12" s="157"/>
      <c r="AG12" s="157"/>
      <c r="AH12" s="157"/>
      <c r="AI12" s="157"/>
      <c r="AJ12" s="157"/>
      <c r="AK12" s="157"/>
      <c r="AL12" s="157"/>
      <c r="AM12" s="157"/>
      <c r="AN12" s="158"/>
    </row>
    <row r="13" ht="12.75" customHeight="1">
      <c r="A13" s="381" t="s">
        <v>32</v>
      </c>
      <c r="B13" s="51"/>
      <c r="C13" s="9"/>
      <c r="F13" s="10"/>
      <c r="T13" s="10"/>
      <c r="U13" s="381" t="s">
        <v>32</v>
      </c>
      <c r="V13" s="51"/>
      <c r="W13" s="9"/>
      <c r="Z13" s="10"/>
      <c r="AN13" s="10"/>
    </row>
    <row r="14" ht="12.75" customHeight="1">
      <c r="A14" s="90"/>
      <c r="B14" s="91"/>
      <c r="C14" s="156"/>
      <c r="D14" s="157"/>
      <c r="E14" s="157"/>
      <c r="F14" s="158"/>
      <c r="G14" s="157"/>
      <c r="H14" s="157"/>
      <c r="I14" s="157"/>
      <c r="J14" s="157"/>
      <c r="K14" s="157"/>
      <c r="L14" s="157"/>
      <c r="M14" s="157"/>
      <c r="N14" s="157"/>
      <c r="O14" s="157"/>
      <c r="P14" s="157"/>
      <c r="Q14" s="157"/>
      <c r="R14" s="157"/>
      <c r="S14" s="157"/>
      <c r="T14" s="158"/>
      <c r="U14" s="90"/>
      <c r="V14" s="91"/>
      <c r="W14" s="156"/>
      <c r="X14" s="157"/>
      <c r="Y14" s="157"/>
      <c r="Z14" s="158"/>
      <c r="AA14" s="157"/>
      <c r="AB14" s="157"/>
      <c r="AC14" s="157"/>
      <c r="AD14" s="157"/>
      <c r="AE14" s="157"/>
      <c r="AF14" s="157"/>
      <c r="AG14" s="157"/>
      <c r="AH14" s="157"/>
      <c r="AI14" s="157"/>
      <c r="AJ14" s="157"/>
      <c r="AK14" s="157"/>
      <c r="AL14" s="157"/>
      <c r="AM14" s="157"/>
      <c r="AN14" s="158"/>
    </row>
    <row r="15" ht="12.75" customHeight="1">
      <c r="A15" s="381" t="s">
        <v>32</v>
      </c>
      <c r="B15" s="51"/>
      <c r="C15" s="9"/>
      <c r="F15" s="10"/>
      <c r="T15" s="10"/>
      <c r="U15" s="381" t="s">
        <v>32</v>
      </c>
      <c r="V15" s="51"/>
      <c r="W15" s="9"/>
      <c r="Z15" s="10"/>
      <c r="AN15" s="10"/>
    </row>
    <row r="16" ht="12.75" customHeight="1">
      <c r="A16" s="90"/>
      <c r="B16" s="91"/>
      <c r="C16" s="156"/>
      <c r="D16" s="157"/>
      <c r="E16" s="157"/>
      <c r="F16" s="158"/>
      <c r="G16" s="157"/>
      <c r="H16" s="157"/>
      <c r="I16" s="157"/>
      <c r="J16" s="157"/>
      <c r="K16" s="157"/>
      <c r="L16" s="157"/>
      <c r="M16" s="157"/>
      <c r="N16" s="157"/>
      <c r="O16" s="157"/>
      <c r="P16" s="157"/>
      <c r="Q16" s="157"/>
      <c r="R16" s="157"/>
      <c r="S16" s="157"/>
      <c r="T16" s="158"/>
      <c r="U16" s="90"/>
      <c r="V16" s="91"/>
      <c r="W16" s="156"/>
      <c r="X16" s="157"/>
      <c r="Y16" s="157"/>
      <c r="Z16" s="158"/>
      <c r="AA16" s="157"/>
      <c r="AB16" s="157"/>
      <c r="AC16" s="157"/>
      <c r="AD16" s="157"/>
      <c r="AE16" s="157"/>
      <c r="AF16" s="157"/>
      <c r="AG16" s="157"/>
      <c r="AH16" s="157"/>
      <c r="AI16" s="157"/>
      <c r="AJ16" s="157"/>
      <c r="AK16" s="157"/>
      <c r="AL16" s="157"/>
      <c r="AM16" s="157"/>
      <c r="AN16" s="158"/>
    </row>
    <row r="17" ht="12.75" customHeight="1">
      <c r="A17" s="381" t="s">
        <v>32</v>
      </c>
      <c r="B17" s="51"/>
      <c r="C17" s="9"/>
      <c r="F17" s="10"/>
      <c r="T17" s="10"/>
      <c r="U17" s="381" t="s">
        <v>32</v>
      </c>
      <c r="V17" s="51"/>
      <c r="W17" s="9"/>
      <c r="Z17" s="10"/>
      <c r="AN17" s="10"/>
    </row>
    <row r="18" ht="12.75" customHeight="1">
      <c r="A18" s="90"/>
      <c r="B18" s="91"/>
      <c r="C18" s="156"/>
      <c r="D18" s="157"/>
      <c r="E18" s="157"/>
      <c r="F18" s="158"/>
      <c r="G18" s="157"/>
      <c r="H18" s="157"/>
      <c r="I18" s="157"/>
      <c r="J18" s="157"/>
      <c r="K18" s="157"/>
      <c r="L18" s="157"/>
      <c r="M18" s="157"/>
      <c r="N18" s="157"/>
      <c r="O18" s="157"/>
      <c r="P18" s="157"/>
      <c r="Q18" s="157"/>
      <c r="R18" s="157"/>
      <c r="S18" s="157"/>
      <c r="T18" s="158"/>
      <c r="U18" s="90"/>
      <c r="V18" s="91"/>
      <c r="W18" s="156"/>
      <c r="X18" s="157"/>
      <c r="Y18" s="157"/>
      <c r="Z18" s="158"/>
      <c r="AA18" s="157"/>
      <c r="AB18" s="157"/>
      <c r="AC18" s="157"/>
      <c r="AD18" s="157"/>
      <c r="AE18" s="157"/>
      <c r="AF18" s="157"/>
      <c r="AG18" s="157"/>
      <c r="AH18" s="157"/>
      <c r="AI18" s="157"/>
      <c r="AJ18" s="157"/>
      <c r="AK18" s="157"/>
      <c r="AL18" s="157"/>
      <c r="AM18" s="157"/>
      <c r="AN18" s="158"/>
    </row>
    <row r="19" ht="12.75" customHeight="1">
      <c r="A19" s="381" t="s">
        <v>32</v>
      </c>
      <c r="B19" s="51"/>
      <c r="C19" s="9"/>
      <c r="F19" s="10"/>
      <c r="T19" s="10"/>
      <c r="U19" s="381" t="s">
        <v>32</v>
      </c>
      <c r="V19" s="51"/>
      <c r="W19" s="9"/>
      <c r="Z19" s="10"/>
      <c r="AN19" s="10"/>
    </row>
    <row r="20" ht="12.75" customHeight="1">
      <c r="A20" s="90"/>
      <c r="B20" s="91"/>
      <c r="C20" s="156"/>
      <c r="D20" s="157"/>
      <c r="E20" s="157"/>
      <c r="F20" s="158"/>
      <c r="G20" s="157"/>
      <c r="H20" s="157"/>
      <c r="I20" s="157"/>
      <c r="J20" s="157"/>
      <c r="K20" s="157"/>
      <c r="L20" s="157"/>
      <c r="M20" s="157"/>
      <c r="N20" s="157"/>
      <c r="O20" s="157"/>
      <c r="P20" s="157"/>
      <c r="Q20" s="157"/>
      <c r="R20" s="157"/>
      <c r="S20" s="157"/>
      <c r="T20" s="158"/>
      <c r="U20" s="90"/>
      <c r="V20" s="91"/>
      <c r="W20" s="156"/>
      <c r="X20" s="157"/>
      <c r="Y20" s="157"/>
      <c r="Z20" s="158"/>
      <c r="AA20" s="157"/>
      <c r="AB20" s="157"/>
      <c r="AC20" s="157"/>
      <c r="AD20" s="157"/>
      <c r="AE20" s="157"/>
      <c r="AF20" s="157"/>
      <c r="AG20" s="157"/>
      <c r="AH20" s="157"/>
      <c r="AI20" s="157"/>
      <c r="AJ20" s="157"/>
      <c r="AK20" s="157"/>
      <c r="AL20" s="157"/>
      <c r="AM20" s="157"/>
      <c r="AN20" s="158"/>
    </row>
    <row r="21" ht="12.75" customHeight="1">
      <c r="A21" s="381" t="s">
        <v>32</v>
      </c>
      <c r="B21" s="51"/>
      <c r="C21" s="9"/>
      <c r="F21" s="10"/>
      <c r="T21" s="10"/>
      <c r="U21" s="381" t="s">
        <v>32</v>
      </c>
      <c r="V21" s="51"/>
      <c r="W21" s="9"/>
      <c r="Z21" s="10"/>
      <c r="AN21" s="10"/>
    </row>
    <row r="22" ht="12.75" customHeight="1">
      <c r="A22" s="90"/>
      <c r="B22" s="91"/>
      <c r="C22" s="156"/>
      <c r="D22" s="157"/>
      <c r="E22" s="157"/>
      <c r="F22" s="158"/>
      <c r="G22" s="157"/>
      <c r="H22" s="157"/>
      <c r="I22" s="157"/>
      <c r="J22" s="157"/>
      <c r="K22" s="157"/>
      <c r="L22" s="157"/>
      <c r="M22" s="157"/>
      <c r="N22" s="157"/>
      <c r="O22" s="157"/>
      <c r="P22" s="157"/>
      <c r="Q22" s="157"/>
      <c r="R22" s="157"/>
      <c r="S22" s="157"/>
      <c r="T22" s="158"/>
      <c r="U22" s="90"/>
      <c r="V22" s="91"/>
      <c r="W22" s="156"/>
      <c r="X22" s="157"/>
      <c r="Y22" s="157"/>
      <c r="Z22" s="158"/>
      <c r="AA22" s="157"/>
      <c r="AB22" s="157"/>
      <c r="AC22" s="157"/>
      <c r="AD22" s="157"/>
      <c r="AE22" s="157"/>
      <c r="AF22" s="157"/>
      <c r="AG22" s="157"/>
      <c r="AH22" s="157"/>
      <c r="AI22" s="157"/>
      <c r="AJ22" s="157"/>
      <c r="AK22" s="157"/>
      <c r="AL22" s="157"/>
      <c r="AM22" s="157"/>
      <c r="AN22" s="158"/>
    </row>
    <row r="23" ht="12.75" customHeight="1">
      <c r="A23" s="381" t="s">
        <v>32</v>
      </c>
      <c r="B23" s="51"/>
      <c r="C23" s="9"/>
      <c r="F23" s="10"/>
      <c r="T23" s="10"/>
      <c r="U23" s="381" t="s">
        <v>32</v>
      </c>
      <c r="V23" s="51"/>
      <c r="W23" s="9"/>
      <c r="Z23" s="10"/>
      <c r="AN23" s="10"/>
    </row>
    <row r="24" ht="12.75" customHeight="1">
      <c r="A24" s="90"/>
      <c r="B24" s="91"/>
      <c r="C24" s="156"/>
      <c r="D24" s="157"/>
      <c r="E24" s="157"/>
      <c r="F24" s="158"/>
      <c r="G24" s="157"/>
      <c r="H24" s="157"/>
      <c r="I24" s="157"/>
      <c r="J24" s="157"/>
      <c r="K24" s="157"/>
      <c r="L24" s="157"/>
      <c r="M24" s="157"/>
      <c r="N24" s="157"/>
      <c r="O24" s="157"/>
      <c r="P24" s="157"/>
      <c r="Q24" s="157"/>
      <c r="R24" s="157"/>
      <c r="S24" s="157"/>
      <c r="T24" s="158"/>
      <c r="U24" s="90"/>
      <c r="V24" s="91"/>
      <c r="W24" s="156"/>
      <c r="X24" s="157"/>
      <c r="Y24" s="157"/>
      <c r="Z24" s="158"/>
      <c r="AA24" s="157"/>
      <c r="AB24" s="157"/>
      <c r="AC24" s="157"/>
      <c r="AD24" s="157"/>
      <c r="AE24" s="157"/>
      <c r="AF24" s="157"/>
      <c r="AG24" s="157"/>
      <c r="AH24" s="157"/>
      <c r="AI24" s="157"/>
      <c r="AJ24" s="157"/>
      <c r="AK24" s="157"/>
      <c r="AL24" s="157"/>
      <c r="AM24" s="157"/>
      <c r="AN24" s="158"/>
    </row>
    <row r="25" ht="12.75" customHeight="1">
      <c r="A25" s="381" t="s">
        <v>32</v>
      </c>
      <c r="B25" s="51"/>
      <c r="C25" s="9"/>
      <c r="F25" s="10"/>
      <c r="T25" s="10"/>
      <c r="U25" s="381" t="s">
        <v>32</v>
      </c>
      <c r="V25" s="51"/>
      <c r="W25" s="9"/>
      <c r="Z25" s="10"/>
      <c r="AN25" s="10"/>
    </row>
    <row r="26" ht="12.75" customHeight="1">
      <c r="A26" s="90"/>
      <c r="B26" s="91"/>
      <c r="C26" s="156"/>
      <c r="D26" s="157"/>
      <c r="E26" s="157"/>
      <c r="F26" s="158"/>
      <c r="G26" s="157"/>
      <c r="H26" s="157"/>
      <c r="I26" s="157"/>
      <c r="J26" s="157"/>
      <c r="K26" s="157"/>
      <c r="L26" s="157"/>
      <c r="M26" s="157"/>
      <c r="N26" s="157"/>
      <c r="O26" s="157"/>
      <c r="P26" s="157"/>
      <c r="Q26" s="157"/>
      <c r="R26" s="157"/>
      <c r="S26" s="157"/>
      <c r="T26" s="158"/>
      <c r="U26" s="90"/>
      <c r="V26" s="91"/>
      <c r="W26" s="156"/>
      <c r="X26" s="157"/>
      <c r="Y26" s="157"/>
      <c r="Z26" s="158"/>
      <c r="AA26" s="157"/>
      <c r="AB26" s="157"/>
      <c r="AC26" s="157"/>
      <c r="AD26" s="157"/>
      <c r="AE26" s="157"/>
      <c r="AF26" s="157"/>
      <c r="AG26" s="157"/>
      <c r="AH26" s="157"/>
      <c r="AI26" s="157"/>
      <c r="AJ26" s="157"/>
      <c r="AK26" s="157"/>
      <c r="AL26" s="157"/>
      <c r="AM26" s="157"/>
      <c r="AN26" s="158"/>
    </row>
    <row r="27" ht="12.75" customHeight="1">
      <c r="A27" s="381" t="s">
        <v>32</v>
      </c>
      <c r="B27" s="51"/>
      <c r="C27" s="9"/>
      <c r="F27" s="10"/>
      <c r="T27" s="10"/>
      <c r="U27" s="381" t="s">
        <v>32</v>
      </c>
      <c r="V27" s="51"/>
      <c r="W27" s="9"/>
      <c r="Z27" s="10"/>
      <c r="AN27" s="10"/>
    </row>
    <row r="28" ht="12.75" customHeight="1">
      <c r="A28" s="90"/>
      <c r="B28" s="91"/>
      <c r="C28" s="156"/>
      <c r="D28" s="157"/>
      <c r="E28" s="157"/>
      <c r="F28" s="158"/>
      <c r="G28" s="157"/>
      <c r="H28" s="157"/>
      <c r="I28" s="157"/>
      <c r="J28" s="157"/>
      <c r="K28" s="157"/>
      <c r="L28" s="157"/>
      <c r="M28" s="157"/>
      <c r="N28" s="157"/>
      <c r="O28" s="157"/>
      <c r="P28" s="157"/>
      <c r="Q28" s="157"/>
      <c r="R28" s="157"/>
      <c r="S28" s="157"/>
      <c r="T28" s="158"/>
      <c r="U28" s="90"/>
      <c r="V28" s="91"/>
      <c r="W28" s="156"/>
      <c r="X28" s="157"/>
      <c r="Y28" s="157"/>
      <c r="Z28" s="158"/>
      <c r="AA28" s="157"/>
      <c r="AB28" s="157"/>
      <c r="AC28" s="157"/>
      <c r="AD28" s="157"/>
      <c r="AE28" s="157"/>
      <c r="AF28" s="157"/>
      <c r="AG28" s="157"/>
      <c r="AH28" s="157"/>
      <c r="AI28" s="157"/>
      <c r="AJ28" s="157"/>
      <c r="AK28" s="157"/>
      <c r="AL28" s="157"/>
      <c r="AM28" s="157"/>
      <c r="AN28" s="158"/>
    </row>
    <row r="29" ht="12.75" customHeight="1">
      <c r="A29" s="381" t="s">
        <v>32</v>
      </c>
      <c r="B29" s="51"/>
      <c r="C29" s="9"/>
      <c r="F29" s="10"/>
      <c r="T29" s="10"/>
      <c r="U29" s="381" t="s">
        <v>32</v>
      </c>
      <c r="V29" s="51"/>
      <c r="W29" s="9"/>
      <c r="Z29" s="10"/>
      <c r="AN29" s="10"/>
    </row>
    <row r="30" ht="12.75" customHeight="1">
      <c r="A30" s="90"/>
      <c r="B30" s="91"/>
      <c r="C30" s="156"/>
      <c r="D30" s="157"/>
      <c r="E30" s="157"/>
      <c r="F30" s="158"/>
      <c r="G30" s="157"/>
      <c r="H30" s="157"/>
      <c r="I30" s="157"/>
      <c r="J30" s="157"/>
      <c r="K30" s="157"/>
      <c r="L30" s="157"/>
      <c r="M30" s="157"/>
      <c r="N30" s="157"/>
      <c r="O30" s="157"/>
      <c r="P30" s="157"/>
      <c r="Q30" s="157"/>
      <c r="R30" s="157"/>
      <c r="S30" s="157"/>
      <c r="T30" s="158"/>
      <c r="U30" s="90"/>
      <c r="V30" s="91"/>
      <c r="W30" s="156"/>
      <c r="X30" s="157"/>
      <c r="Y30" s="157"/>
      <c r="Z30" s="158"/>
      <c r="AA30" s="157"/>
      <c r="AB30" s="157"/>
      <c r="AC30" s="157"/>
      <c r="AD30" s="157"/>
      <c r="AE30" s="157"/>
      <c r="AF30" s="157"/>
      <c r="AG30" s="157"/>
      <c r="AH30" s="157"/>
      <c r="AI30" s="157"/>
      <c r="AJ30" s="157"/>
      <c r="AK30" s="157"/>
      <c r="AL30" s="157"/>
      <c r="AM30" s="157"/>
      <c r="AN30" s="158"/>
    </row>
    <row r="31" ht="12.75" customHeight="1">
      <c r="A31" s="381" t="s">
        <v>32</v>
      </c>
      <c r="B31" s="51"/>
      <c r="C31" s="9"/>
      <c r="F31" s="10"/>
      <c r="T31" s="10"/>
      <c r="U31" s="381" t="s">
        <v>32</v>
      </c>
      <c r="V31" s="51"/>
      <c r="W31" s="9"/>
      <c r="Z31" s="10"/>
      <c r="AN31" s="10"/>
    </row>
    <row r="32" ht="12.75" customHeight="1">
      <c r="A32" s="90"/>
      <c r="B32" s="91"/>
      <c r="C32" s="156"/>
      <c r="D32" s="157"/>
      <c r="E32" s="157"/>
      <c r="F32" s="158"/>
      <c r="G32" s="157"/>
      <c r="H32" s="157"/>
      <c r="I32" s="157"/>
      <c r="J32" s="157"/>
      <c r="K32" s="157"/>
      <c r="L32" s="157"/>
      <c r="M32" s="157"/>
      <c r="N32" s="157"/>
      <c r="O32" s="157"/>
      <c r="P32" s="157"/>
      <c r="Q32" s="157"/>
      <c r="R32" s="157"/>
      <c r="S32" s="157"/>
      <c r="T32" s="158"/>
      <c r="U32" s="90"/>
      <c r="V32" s="91"/>
      <c r="W32" s="156"/>
      <c r="X32" s="157"/>
      <c r="Y32" s="157"/>
      <c r="Z32" s="158"/>
      <c r="AA32" s="157"/>
      <c r="AB32" s="157"/>
      <c r="AC32" s="157"/>
      <c r="AD32" s="157"/>
      <c r="AE32" s="157"/>
      <c r="AF32" s="157"/>
      <c r="AG32" s="157"/>
      <c r="AH32" s="157"/>
      <c r="AI32" s="157"/>
      <c r="AJ32" s="157"/>
      <c r="AK32" s="157"/>
      <c r="AL32" s="157"/>
      <c r="AM32" s="157"/>
      <c r="AN32" s="158"/>
    </row>
    <row r="33" ht="12.75" customHeight="1">
      <c r="A33" s="381" t="s">
        <v>32</v>
      </c>
      <c r="B33" s="51"/>
      <c r="C33" s="9"/>
      <c r="F33" s="10"/>
      <c r="T33" s="10"/>
      <c r="U33" s="381" t="s">
        <v>32</v>
      </c>
      <c r="V33" s="51"/>
      <c r="W33" s="9"/>
      <c r="Z33" s="10"/>
      <c r="AN33" s="10"/>
    </row>
    <row r="34" ht="12.75" customHeight="1">
      <c r="A34" s="90"/>
      <c r="B34" s="91"/>
      <c r="C34" s="156"/>
      <c r="D34" s="157"/>
      <c r="E34" s="157"/>
      <c r="F34" s="158"/>
      <c r="G34" s="157"/>
      <c r="H34" s="157"/>
      <c r="I34" s="157"/>
      <c r="J34" s="157"/>
      <c r="K34" s="157"/>
      <c r="L34" s="157"/>
      <c r="M34" s="157"/>
      <c r="N34" s="157"/>
      <c r="O34" s="157"/>
      <c r="P34" s="157"/>
      <c r="Q34" s="157"/>
      <c r="R34" s="157"/>
      <c r="S34" s="157"/>
      <c r="T34" s="158"/>
      <c r="U34" s="90"/>
      <c r="V34" s="91"/>
      <c r="W34" s="156"/>
      <c r="X34" s="157"/>
      <c r="Y34" s="157"/>
      <c r="Z34" s="158"/>
      <c r="AA34" s="157"/>
      <c r="AB34" s="157"/>
      <c r="AC34" s="157"/>
      <c r="AD34" s="157"/>
      <c r="AE34" s="157"/>
      <c r="AF34" s="157"/>
      <c r="AG34" s="157"/>
      <c r="AH34" s="157"/>
      <c r="AI34" s="157"/>
      <c r="AJ34" s="157"/>
      <c r="AK34" s="157"/>
      <c r="AL34" s="157"/>
      <c r="AM34" s="157"/>
      <c r="AN34" s="158"/>
    </row>
    <row r="35" ht="12.75" customHeight="1">
      <c r="A35" s="381" t="s">
        <v>32</v>
      </c>
      <c r="B35" s="51"/>
      <c r="C35" s="9"/>
      <c r="F35" s="10"/>
      <c r="T35" s="10"/>
      <c r="U35" s="381" t="s">
        <v>32</v>
      </c>
      <c r="V35" s="51"/>
      <c r="W35" s="9"/>
      <c r="Z35" s="10"/>
      <c r="AN35" s="10"/>
    </row>
    <row r="36" ht="12.75" customHeight="1">
      <c r="A36" s="90"/>
      <c r="B36" s="91"/>
      <c r="C36" s="156"/>
      <c r="D36" s="157"/>
      <c r="E36" s="157"/>
      <c r="F36" s="158"/>
      <c r="G36" s="157"/>
      <c r="H36" s="157"/>
      <c r="I36" s="157"/>
      <c r="J36" s="157"/>
      <c r="K36" s="157"/>
      <c r="L36" s="157"/>
      <c r="M36" s="157"/>
      <c r="N36" s="157"/>
      <c r="O36" s="157"/>
      <c r="P36" s="157"/>
      <c r="Q36" s="157"/>
      <c r="R36" s="157"/>
      <c r="S36" s="157"/>
      <c r="T36" s="158"/>
      <c r="U36" s="90"/>
      <c r="V36" s="91"/>
      <c r="W36" s="156"/>
      <c r="X36" s="157"/>
      <c r="Y36" s="157"/>
      <c r="Z36" s="158"/>
      <c r="AA36" s="157"/>
      <c r="AB36" s="157"/>
      <c r="AC36" s="157"/>
      <c r="AD36" s="157"/>
      <c r="AE36" s="157"/>
      <c r="AF36" s="157"/>
      <c r="AG36" s="157"/>
      <c r="AH36" s="157"/>
      <c r="AI36" s="157"/>
      <c r="AJ36" s="157"/>
      <c r="AK36" s="157"/>
      <c r="AL36" s="157"/>
      <c r="AM36" s="157"/>
      <c r="AN36" s="158"/>
    </row>
    <row r="37" ht="12.75" customHeight="1">
      <c r="A37" s="381" t="s">
        <v>32</v>
      </c>
      <c r="B37" s="51"/>
      <c r="C37" s="9"/>
      <c r="F37" s="10"/>
      <c r="T37" s="10"/>
      <c r="U37" s="381" t="s">
        <v>32</v>
      </c>
      <c r="V37" s="51"/>
      <c r="W37" s="9"/>
      <c r="Z37" s="10"/>
      <c r="AN37" s="10"/>
    </row>
    <row r="38" ht="12.75" customHeight="1">
      <c r="A38" s="90"/>
      <c r="B38" s="91"/>
      <c r="C38" s="156"/>
      <c r="D38" s="157"/>
      <c r="E38" s="157"/>
      <c r="F38" s="158"/>
      <c r="G38" s="157"/>
      <c r="H38" s="157"/>
      <c r="I38" s="157"/>
      <c r="J38" s="157"/>
      <c r="K38" s="157"/>
      <c r="L38" s="157"/>
      <c r="M38" s="157"/>
      <c r="N38" s="157"/>
      <c r="O38" s="157"/>
      <c r="P38" s="157"/>
      <c r="Q38" s="157"/>
      <c r="R38" s="157"/>
      <c r="S38" s="157"/>
      <c r="T38" s="158"/>
      <c r="U38" s="90"/>
      <c r="V38" s="91"/>
      <c r="W38" s="156"/>
      <c r="X38" s="157"/>
      <c r="Y38" s="157"/>
      <c r="Z38" s="158"/>
      <c r="AA38" s="157"/>
      <c r="AB38" s="157"/>
      <c r="AC38" s="157"/>
      <c r="AD38" s="157"/>
      <c r="AE38" s="157"/>
      <c r="AF38" s="157"/>
      <c r="AG38" s="157"/>
      <c r="AH38" s="157"/>
      <c r="AI38" s="157"/>
      <c r="AJ38" s="157"/>
      <c r="AK38" s="157"/>
      <c r="AL38" s="157"/>
      <c r="AM38" s="157"/>
      <c r="AN38" s="158"/>
    </row>
    <row r="39" ht="12.75" customHeight="1">
      <c r="A39" s="381" t="s">
        <v>32</v>
      </c>
      <c r="B39" s="51"/>
      <c r="C39" s="9"/>
      <c r="F39" s="10"/>
      <c r="T39" s="10"/>
      <c r="U39" s="381" t="s">
        <v>32</v>
      </c>
      <c r="V39" s="51"/>
      <c r="W39" s="9"/>
      <c r="Z39" s="10"/>
      <c r="AN39" s="10"/>
    </row>
    <row r="40" ht="12.75" customHeight="1">
      <c r="A40" s="90"/>
      <c r="B40" s="91"/>
      <c r="C40" s="156"/>
      <c r="D40" s="157"/>
      <c r="E40" s="157"/>
      <c r="F40" s="158"/>
      <c r="G40" s="157"/>
      <c r="H40" s="157"/>
      <c r="I40" s="157"/>
      <c r="J40" s="157"/>
      <c r="K40" s="157"/>
      <c r="L40" s="157"/>
      <c r="M40" s="157"/>
      <c r="N40" s="157"/>
      <c r="O40" s="157"/>
      <c r="P40" s="157"/>
      <c r="Q40" s="157"/>
      <c r="R40" s="157"/>
      <c r="S40" s="157"/>
      <c r="T40" s="158"/>
      <c r="U40" s="90"/>
      <c r="V40" s="91"/>
      <c r="W40" s="156"/>
      <c r="X40" s="157"/>
      <c r="Y40" s="157"/>
      <c r="Z40" s="158"/>
      <c r="AA40" s="157"/>
      <c r="AB40" s="157"/>
      <c r="AC40" s="157"/>
      <c r="AD40" s="157"/>
      <c r="AE40" s="157"/>
      <c r="AF40" s="157"/>
      <c r="AG40" s="157"/>
      <c r="AH40" s="157"/>
      <c r="AI40" s="157"/>
      <c r="AJ40" s="157"/>
      <c r="AK40" s="157"/>
      <c r="AL40" s="157"/>
      <c r="AM40" s="157"/>
      <c r="AN40" s="158"/>
    </row>
    <row r="41" ht="12.75" customHeight="1">
      <c r="A41" s="381" t="s">
        <v>32</v>
      </c>
      <c r="B41" s="51"/>
      <c r="C41" s="9"/>
      <c r="F41" s="10"/>
      <c r="T41" s="10"/>
      <c r="U41" s="381" t="s">
        <v>32</v>
      </c>
      <c r="V41" s="51"/>
      <c r="W41" s="9"/>
      <c r="Z41" s="10"/>
      <c r="AN41" s="10"/>
    </row>
    <row r="42" ht="12.75" customHeight="1">
      <c r="A42" s="90"/>
      <c r="B42" s="91"/>
      <c r="C42" s="156"/>
      <c r="D42" s="157"/>
      <c r="E42" s="157"/>
      <c r="F42" s="158"/>
      <c r="G42" s="157"/>
      <c r="H42" s="157"/>
      <c r="I42" s="157"/>
      <c r="J42" s="157"/>
      <c r="K42" s="157"/>
      <c r="L42" s="157"/>
      <c r="M42" s="157"/>
      <c r="N42" s="157"/>
      <c r="O42" s="157"/>
      <c r="P42" s="157"/>
      <c r="Q42" s="157"/>
      <c r="R42" s="157"/>
      <c r="S42" s="157"/>
      <c r="T42" s="158"/>
      <c r="U42" s="90"/>
      <c r="V42" s="91"/>
      <c r="W42" s="156"/>
      <c r="X42" s="157"/>
      <c r="Y42" s="157"/>
      <c r="Z42" s="158"/>
      <c r="AA42" s="157"/>
      <c r="AB42" s="157"/>
      <c r="AC42" s="157"/>
      <c r="AD42" s="157"/>
      <c r="AE42" s="157"/>
      <c r="AF42" s="157"/>
      <c r="AG42" s="157"/>
      <c r="AH42" s="157"/>
      <c r="AI42" s="157"/>
      <c r="AJ42" s="157"/>
      <c r="AK42" s="157"/>
      <c r="AL42" s="157"/>
      <c r="AM42" s="157"/>
      <c r="AN42" s="158"/>
    </row>
    <row r="43" ht="12.75" customHeight="1">
      <c r="A43" s="381" t="s">
        <v>32</v>
      </c>
      <c r="B43" s="51"/>
      <c r="C43" s="9"/>
      <c r="F43" s="10"/>
      <c r="T43" s="10"/>
      <c r="U43" s="381" t="s">
        <v>32</v>
      </c>
      <c r="V43" s="51"/>
      <c r="W43" s="9"/>
      <c r="Z43" s="10"/>
      <c r="AN43" s="10"/>
    </row>
    <row r="44" ht="12.75" customHeight="1">
      <c r="A44" s="90"/>
      <c r="B44" s="91"/>
      <c r="C44" s="156"/>
      <c r="D44" s="157"/>
      <c r="E44" s="157"/>
      <c r="F44" s="158"/>
      <c r="G44" s="157"/>
      <c r="H44" s="157"/>
      <c r="I44" s="157"/>
      <c r="J44" s="157"/>
      <c r="K44" s="157"/>
      <c r="L44" s="157"/>
      <c r="M44" s="157"/>
      <c r="N44" s="157"/>
      <c r="O44" s="157"/>
      <c r="P44" s="157"/>
      <c r="Q44" s="157"/>
      <c r="R44" s="157"/>
      <c r="S44" s="157"/>
      <c r="T44" s="158"/>
      <c r="U44" s="90"/>
      <c r="V44" s="91"/>
      <c r="W44" s="156"/>
      <c r="X44" s="157"/>
      <c r="Y44" s="157"/>
      <c r="Z44" s="158"/>
      <c r="AA44" s="157"/>
      <c r="AB44" s="157"/>
      <c r="AC44" s="157"/>
      <c r="AD44" s="157"/>
      <c r="AE44" s="157"/>
      <c r="AF44" s="157"/>
      <c r="AG44" s="157"/>
      <c r="AH44" s="157"/>
      <c r="AI44" s="157"/>
      <c r="AJ44" s="157"/>
      <c r="AK44" s="157"/>
      <c r="AL44" s="157"/>
      <c r="AM44" s="157"/>
      <c r="AN44" s="158"/>
    </row>
    <row r="45" ht="12.75" customHeight="1">
      <c r="A45" s="381" t="s">
        <v>32</v>
      </c>
      <c r="B45" s="51"/>
      <c r="C45" s="9"/>
      <c r="F45" s="10"/>
      <c r="T45" s="10"/>
      <c r="U45" s="381" t="s">
        <v>32</v>
      </c>
      <c r="V45" s="51"/>
      <c r="W45" s="9"/>
      <c r="Z45" s="10"/>
      <c r="AN45" s="10"/>
    </row>
    <row r="46" ht="12.75" customHeight="1">
      <c r="A46" s="90"/>
      <c r="B46" s="91"/>
      <c r="C46" s="156"/>
      <c r="D46" s="157"/>
      <c r="E46" s="157"/>
      <c r="F46" s="158"/>
      <c r="G46" s="157"/>
      <c r="H46" s="157"/>
      <c r="I46" s="157"/>
      <c r="J46" s="157"/>
      <c r="K46" s="157"/>
      <c r="L46" s="157"/>
      <c r="M46" s="157"/>
      <c r="N46" s="157"/>
      <c r="O46" s="157"/>
      <c r="P46" s="157"/>
      <c r="Q46" s="157"/>
      <c r="R46" s="157"/>
      <c r="S46" s="157"/>
      <c r="T46" s="158"/>
      <c r="U46" s="90"/>
      <c r="V46" s="91"/>
      <c r="W46" s="156"/>
      <c r="X46" s="157"/>
      <c r="Y46" s="157"/>
      <c r="Z46" s="158"/>
      <c r="AA46" s="157"/>
      <c r="AB46" s="157"/>
      <c r="AC46" s="157"/>
      <c r="AD46" s="157"/>
      <c r="AE46" s="157"/>
      <c r="AF46" s="157"/>
      <c r="AG46" s="157"/>
      <c r="AH46" s="157"/>
      <c r="AI46" s="157"/>
      <c r="AJ46" s="157"/>
      <c r="AK46" s="157"/>
      <c r="AL46" s="157"/>
      <c r="AM46" s="157"/>
      <c r="AN46" s="158"/>
    </row>
    <row r="47" ht="12.75" customHeight="1">
      <c r="A47" s="381" t="s">
        <v>32</v>
      </c>
      <c r="B47" s="51"/>
      <c r="C47" s="9"/>
      <c r="F47" s="10"/>
      <c r="T47" s="10"/>
      <c r="U47" s="381" t="s">
        <v>32</v>
      </c>
      <c r="V47" s="51"/>
      <c r="W47" s="9"/>
      <c r="Z47" s="10"/>
      <c r="AN47" s="10"/>
    </row>
    <row r="48" ht="12.75" customHeight="1">
      <c r="A48" s="90"/>
      <c r="B48" s="91"/>
      <c r="C48" s="156"/>
      <c r="D48" s="157"/>
      <c r="E48" s="157"/>
      <c r="F48" s="158"/>
      <c r="G48" s="157"/>
      <c r="H48" s="157"/>
      <c r="I48" s="157"/>
      <c r="J48" s="157"/>
      <c r="K48" s="157"/>
      <c r="L48" s="157"/>
      <c r="M48" s="157"/>
      <c r="N48" s="157"/>
      <c r="O48" s="157"/>
      <c r="P48" s="157"/>
      <c r="Q48" s="157"/>
      <c r="R48" s="157"/>
      <c r="S48" s="157"/>
      <c r="T48" s="158"/>
      <c r="U48" s="90"/>
      <c r="V48" s="91"/>
      <c r="W48" s="156"/>
      <c r="X48" s="157"/>
      <c r="Y48" s="157"/>
      <c r="Z48" s="158"/>
      <c r="AA48" s="157"/>
      <c r="AB48" s="157"/>
      <c r="AC48" s="157"/>
      <c r="AD48" s="157"/>
      <c r="AE48" s="157"/>
      <c r="AF48" s="157"/>
      <c r="AG48" s="157"/>
      <c r="AH48" s="157"/>
      <c r="AI48" s="157"/>
      <c r="AJ48" s="157"/>
      <c r="AK48" s="157"/>
      <c r="AL48" s="157"/>
      <c r="AM48" s="157"/>
      <c r="AN48" s="158"/>
    </row>
    <row r="49" ht="12.75" customHeight="1">
      <c r="A49" s="381" t="s">
        <v>32</v>
      </c>
      <c r="B49" s="51"/>
      <c r="C49" s="9"/>
      <c r="F49" s="10"/>
      <c r="T49" s="10"/>
      <c r="U49" s="381" t="s">
        <v>32</v>
      </c>
      <c r="V49" s="51"/>
      <c r="W49" s="9"/>
      <c r="Z49" s="10"/>
      <c r="AN49" s="10"/>
    </row>
    <row r="50" ht="12.75" customHeight="1">
      <c r="A50" s="90"/>
      <c r="B50" s="91"/>
      <c r="C50" s="156"/>
      <c r="D50" s="157"/>
      <c r="E50" s="157"/>
      <c r="F50" s="158"/>
      <c r="G50" s="157"/>
      <c r="H50" s="157"/>
      <c r="I50" s="157"/>
      <c r="J50" s="157"/>
      <c r="K50" s="157"/>
      <c r="L50" s="157"/>
      <c r="M50" s="157"/>
      <c r="N50" s="157"/>
      <c r="O50" s="157"/>
      <c r="P50" s="157"/>
      <c r="Q50" s="157"/>
      <c r="R50" s="157"/>
      <c r="S50" s="157"/>
      <c r="T50" s="158"/>
      <c r="U50" s="90"/>
      <c r="V50" s="91"/>
      <c r="W50" s="156"/>
      <c r="X50" s="157"/>
      <c r="Y50" s="157"/>
      <c r="Z50" s="158"/>
      <c r="AA50" s="157"/>
      <c r="AB50" s="157"/>
      <c r="AC50" s="157"/>
      <c r="AD50" s="157"/>
      <c r="AE50" s="157"/>
      <c r="AF50" s="157"/>
      <c r="AG50" s="157"/>
      <c r="AH50" s="157"/>
      <c r="AI50" s="157"/>
      <c r="AJ50" s="157"/>
      <c r="AK50" s="157"/>
      <c r="AL50" s="157"/>
      <c r="AM50" s="157"/>
      <c r="AN50" s="158"/>
    </row>
    <row r="51" ht="12.75" customHeight="1">
      <c r="A51" s="381" t="s">
        <v>32</v>
      </c>
      <c r="B51" s="51"/>
      <c r="C51" s="9"/>
      <c r="F51" s="10"/>
      <c r="T51" s="10"/>
      <c r="U51" s="381" t="s">
        <v>32</v>
      </c>
      <c r="V51" s="51"/>
      <c r="W51" s="9"/>
      <c r="Z51" s="10"/>
      <c r="AN51" s="10"/>
    </row>
    <row r="52" ht="12.75" customHeight="1">
      <c r="A52" s="90"/>
      <c r="B52" s="91"/>
      <c r="C52" s="156"/>
      <c r="D52" s="157"/>
      <c r="E52" s="157"/>
      <c r="F52" s="158"/>
      <c r="G52" s="157"/>
      <c r="H52" s="157"/>
      <c r="I52" s="157"/>
      <c r="J52" s="157"/>
      <c r="K52" s="157"/>
      <c r="L52" s="157"/>
      <c r="M52" s="157"/>
      <c r="N52" s="157"/>
      <c r="O52" s="157"/>
      <c r="P52" s="157"/>
      <c r="Q52" s="157"/>
      <c r="R52" s="157"/>
      <c r="S52" s="157"/>
      <c r="T52" s="158"/>
      <c r="U52" s="90"/>
      <c r="V52" s="91"/>
      <c r="W52" s="156"/>
      <c r="X52" s="157"/>
      <c r="Y52" s="157"/>
      <c r="Z52" s="158"/>
      <c r="AA52" s="157"/>
      <c r="AB52" s="157"/>
      <c r="AC52" s="157"/>
      <c r="AD52" s="157"/>
      <c r="AE52" s="157"/>
      <c r="AF52" s="157"/>
      <c r="AG52" s="157"/>
      <c r="AH52" s="157"/>
      <c r="AI52" s="157"/>
      <c r="AJ52" s="157"/>
      <c r="AK52" s="157"/>
      <c r="AL52" s="157"/>
      <c r="AM52" s="157"/>
      <c r="AN52" s="158"/>
    </row>
    <row r="53" ht="12.75" customHeight="1">
      <c r="A53" s="381" t="s">
        <v>32</v>
      </c>
      <c r="B53" s="51"/>
      <c r="C53" s="9"/>
      <c r="F53" s="10"/>
      <c r="T53" s="10"/>
      <c r="U53" s="381" t="s">
        <v>32</v>
      </c>
      <c r="V53" s="51"/>
      <c r="W53" s="9"/>
      <c r="Z53" s="10"/>
      <c r="AN53" s="10"/>
    </row>
    <row r="54" ht="12.75" customHeight="1">
      <c r="A54" s="90"/>
      <c r="B54" s="91"/>
      <c r="C54" s="156"/>
      <c r="D54" s="157"/>
      <c r="E54" s="157"/>
      <c r="F54" s="158"/>
      <c r="G54" s="157"/>
      <c r="H54" s="157"/>
      <c r="I54" s="157"/>
      <c r="J54" s="157"/>
      <c r="K54" s="157"/>
      <c r="L54" s="157"/>
      <c r="M54" s="157"/>
      <c r="N54" s="157"/>
      <c r="O54" s="157"/>
      <c r="P54" s="157"/>
      <c r="Q54" s="157"/>
      <c r="R54" s="157"/>
      <c r="S54" s="157"/>
      <c r="T54" s="158"/>
      <c r="U54" s="90"/>
      <c r="V54" s="91"/>
      <c r="W54" s="156"/>
      <c r="X54" s="157"/>
      <c r="Y54" s="157"/>
      <c r="Z54" s="158"/>
      <c r="AA54" s="157"/>
      <c r="AB54" s="157"/>
      <c r="AC54" s="157"/>
      <c r="AD54" s="157"/>
      <c r="AE54" s="157"/>
      <c r="AF54" s="157"/>
      <c r="AG54" s="157"/>
      <c r="AH54" s="157"/>
      <c r="AI54" s="157"/>
      <c r="AJ54" s="157"/>
      <c r="AK54" s="157"/>
      <c r="AL54" s="157"/>
      <c r="AM54" s="157"/>
      <c r="AN54" s="158"/>
    </row>
    <row r="55" ht="12.75" customHeight="1">
      <c r="A55" s="381" t="s">
        <v>32</v>
      </c>
      <c r="B55" s="51"/>
      <c r="C55" s="9"/>
      <c r="F55" s="10"/>
      <c r="T55" s="10"/>
      <c r="U55" s="381" t="s">
        <v>32</v>
      </c>
      <c r="V55" s="51"/>
      <c r="W55" s="9"/>
      <c r="Z55" s="10"/>
      <c r="AN55" s="10"/>
    </row>
    <row r="56" ht="12.75" customHeight="1">
      <c r="A56" s="90"/>
      <c r="B56" s="91"/>
      <c r="C56" s="156"/>
      <c r="D56" s="157"/>
      <c r="E56" s="157"/>
      <c r="F56" s="158"/>
      <c r="G56" s="157"/>
      <c r="H56" s="157"/>
      <c r="I56" s="157"/>
      <c r="J56" s="157"/>
      <c r="K56" s="157"/>
      <c r="L56" s="157"/>
      <c r="M56" s="157"/>
      <c r="N56" s="157"/>
      <c r="O56" s="157"/>
      <c r="P56" s="157"/>
      <c r="Q56" s="157"/>
      <c r="R56" s="157"/>
      <c r="S56" s="157"/>
      <c r="T56" s="158"/>
      <c r="U56" s="90"/>
      <c r="V56" s="91"/>
      <c r="W56" s="156"/>
      <c r="X56" s="157"/>
      <c r="Y56" s="157"/>
      <c r="Z56" s="158"/>
      <c r="AA56" s="157"/>
      <c r="AB56" s="157"/>
      <c r="AC56" s="157"/>
      <c r="AD56" s="157"/>
      <c r="AE56" s="157"/>
      <c r="AF56" s="157"/>
      <c r="AG56" s="157"/>
      <c r="AH56" s="157"/>
      <c r="AI56" s="157"/>
      <c r="AJ56" s="157"/>
      <c r="AK56" s="157"/>
      <c r="AL56" s="157"/>
      <c r="AM56" s="157"/>
      <c r="AN56" s="158"/>
    </row>
    <row r="57" ht="12.75" customHeight="1">
      <c r="A57" s="381" t="s">
        <v>32</v>
      </c>
      <c r="B57" s="51"/>
      <c r="C57" s="9"/>
      <c r="F57" s="10"/>
      <c r="T57" s="10"/>
      <c r="U57" s="381" t="s">
        <v>32</v>
      </c>
      <c r="V57" s="51"/>
      <c r="W57" s="9"/>
      <c r="Z57" s="10"/>
      <c r="AN57" s="10"/>
    </row>
    <row r="58" ht="12.75" customHeight="1">
      <c r="A58" s="90"/>
      <c r="B58" s="91"/>
      <c r="C58" s="156"/>
      <c r="D58" s="157"/>
      <c r="E58" s="157"/>
      <c r="F58" s="158"/>
      <c r="G58" s="157"/>
      <c r="H58" s="157"/>
      <c r="I58" s="157"/>
      <c r="J58" s="157"/>
      <c r="K58" s="157"/>
      <c r="L58" s="157"/>
      <c r="M58" s="157"/>
      <c r="N58" s="157"/>
      <c r="O58" s="157"/>
      <c r="P58" s="157"/>
      <c r="Q58" s="157"/>
      <c r="R58" s="157"/>
      <c r="S58" s="157"/>
      <c r="T58" s="158"/>
      <c r="U58" s="90"/>
      <c r="V58" s="91"/>
      <c r="W58" s="156"/>
      <c r="X58" s="157"/>
      <c r="Y58" s="157"/>
      <c r="Z58" s="158"/>
      <c r="AA58" s="157"/>
      <c r="AB58" s="157"/>
      <c r="AC58" s="157"/>
      <c r="AD58" s="157"/>
      <c r="AE58" s="157"/>
      <c r="AF58" s="157"/>
      <c r="AG58" s="157"/>
      <c r="AH58" s="157"/>
      <c r="AI58" s="157"/>
      <c r="AJ58" s="157"/>
      <c r="AK58" s="157"/>
      <c r="AL58" s="157"/>
      <c r="AM58" s="157"/>
      <c r="AN58" s="158"/>
    </row>
    <row r="59" ht="12.75" customHeight="1">
      <c r="A59" s="381" t="s">
        <v>32</v>
      </c>
      <c r="B59" s="51"/>
      <c r="C59" s="9"/>
      <c r="F59" s="10"/>
      <c r="T59" s="10"/>
      <c r="U59" s="381" t="s">
        <v>32</v>
      </c>
      <c r="V59" s="51"/>
      <c r="W59" s="9"/>
      <c r="Z59" s="10"/>
      <c r="AN59" s="10"/>
    </row>
    <row r="60" ht="12.75" customHeight="1">
      <c r="A60" s="90"/>
      <c r="B60" s="91"/>
      <c r="C60" s="156"/>
      <c r="D60" s="157"/>
      <c r="E60" s="157"/>
      <c r="F60" s="158"/>
      <c r="G60" s="157"/>
      <c r="H60" s="157"/>
      <c r="I60" s="157"/>
      <c r="J60" s="157"/>
      <c r="K60" s="157"/>
      <c r="L60" s="157"/>
      <c r="M60" s="157"/>
      <c r="N60" s="157"/>
      <c r="O60" s="157"/>
      <c r="P60" s="157"/>
      <c r="Q60" s="157"/>
      <c r="R60" s="157"/>
      <c r="S60" s="157"/>
      <c r="T60" s="158"/>
      <c r="U60" s="90"/>
      <c r="V60" s="91"/>
      <c r="W60" s="156"/>
      <c r="X60" s="157"/>
      <c r="Y60" s="157"/>
      <c r="Z60" s="158"/>
      <c r="AA60" s="157"/>
      <c r="AB60" s="157"/>
      <c r="AC60" s="157"/>
      <c r="AD60" s="157"/>
      <c r="AE60" s="157"/>
      <c r="AF60" s="157"/>
      <c r="AG60" s="157"/>
      <c r="AH60" s="157"/>
      <c r="AI60" s="157"/>
      <c r="AJ60" s="157"/>
      <c r="AK60" s="157"/>
      <c r="AL60" s="157"/>
      <c r="AM60" s="157"/>
      <c r="AN60" s="158"/>
    </row>
    <row r="61" ht="12.75" customHeight="1">
      <c r="A61" s="381" t="s">
        <v>32</v>
      </c>
      <c r="B61" s="51"/>
      <c r="C61" s="9"/>
      <c r="F61" s="10"/>
      <c r="T61" s="10"/>
      <c r="U61" s="381" t="s">
        <v>32</v>
      </c>
      <c r="V61" s="51"/>
      <c r="W61" s="9"/>
      <c r="Z61" s="10"/>
      <c r="AN61" s="10"/>
    </row>
    <row r="62" ht="12.75" customHeight="1">
      <c r="A62" s="52"/>
      <c r="B62" s="54"/>
      <c r="C62" s="11"/>
      <c r="D62" s="12"/>
      <c r="E62" s="12"/>
      <c r="F62" s="13"/>
      <c r="G62" s="12"/>
      <c r="H62" s="12"/>
      <c r="I62" s="12"/>
      <c r="J62" s="12"/>
      <c r="K62" s="12"/>
      <c r="L62" s="12"/>
      <c r="M62" s="12"/>
      <c r="N62" s="12"/>
      <c r="O62" s="12"/>
      <c r="P62" s="12"/>
      <c r="Q62" s="12"/>
      <c r="R62" s="12"/>
      <c r="S62" s="12"/>
      <c r="T62" s="13"/>
      <c r="U62" s="52"/>
      <c r="V62" s="54"/>
      <c r="W62" s="11"/>
      <c r="X62" s="12"/>
      <c r="Y62" s="12"/>
      <c r="Z62" s="13"/>
      <c r="AA62" s="12"/>
      <c r="AB62" s="12"/>
      <c r="AC62" s="12"/>
      <c r="AD62" s="12"/>
      <c r="AE62" s="12"/>
      <c r="AF62" s="12"/>
      <c r="AG62" s="12"/>
      <c r="AH62" s="12"/>
      <c r="AI62" s="12"/>
      <c r="AJ62" s="12"/>
      <c r="AK62" s="12"/>
      <c r="AL62" s="12"/>
      <c r="AM62" s="12"/>
      <c r="AN62" s="13"/>
    </row>
    <row r="63" ht="12.75" customHeight="1"/>
    <row r="64" ht="12.75" customHeight="1">
      <c r="A64" s="3"/>
      <c r="B64" s="3"/>
      <c r="E64" s="376"/>
    </row>
    <row r="65" ht="12.75" customHeight="1">
      <c r="A65" s="3"/>
      <c r="B65" s="3" t="s">
        <v>146</v>
      </c>
      <c r="E65" s="376"/>
    </row>
    <row r="66" ht="12.75" customHeight="1">
      <c r="E66" s="377"/>
    </row>
    <row r="67" ht="12.75" customHeight="1">
      <c r="A67" s="378" t="s">
        <v>129</v>
      </c>
      <c r="B67" s="379"/>
      <c r="C67" s="378" t="s">
        <v>147</v>
      </c>
      <c r="D67" s="380"/>
      <c r="E67" s="380"/>
      <c r="F67" s="379"/>
      <c r="G67" s="399" t="s">
        <v>148</v>
      </c>
      <c r="H67" s="380"/>
      <c r="I67" s="380"/>
      <c r="J67" s="380"/>
      <c r="K67" s="380"/>
      <c r="L67" s="380"/>
      <c r="M67" s="380"/>
      <c r="N67" s="380"/>
      <c r="O67" s="380"/>
      <c r="P67" s="380"/>
      <c r="Q67" s="380"/>
      <c r="R67" s="380"/>
      <c r="S67" s="380"/>
      <c r="T67" s="379"/>
      <c r="U67" s="378" t="s">
        <v>129</v>
      </c>
      <c r="V67" s="379"/>
      <c r="W67" s="378" t="s">
        <v>147</v>
      </c>
      <c r="X67" s="380"/>
      <c r="Y67" s="380"/>
      <c r="Z67" s="379"/>
      <c r="AA67" s="399" t="s">
        <v>148</v>
      </c>
      <c r="AB67" s="380"/>
      <c r="AC67" s="380"/>
      <c r="AD67" s="380"/>
      <c r="AE67" s="380"/>
      <c r="AF67" s="380"/>
      <c r="AG67" s="380"/>
      <c r="AH67" s="380"/>
      <c r="AI67" s="380"/>
      <c r="AJ67" s="380"/>
      <c r="AK67" s="380"/>
      <c r="AL67" s="380"/>
      <c r="AM67" s="380"/>
      <c r="AN67" s="379"/>
    </row>
    <row r="68" ht="12.75" customHeight="1">
      <c r="A68" s="87" t="s">
        <v>32</v>
      </c>
      <c r="B68" s="88"/>
      <c r="C68" s="89"/>
      <c r="E68" s="7"/>
      <c r="F68" s="8"/>
      <c r="G68" s="7"/>
      <c r="H68" s="7"/>
      <c r="I68" s="7"/>
      <c r="J68" s="7"/>
      <c r="K68" s="7"/>
      <c r="L68" s="7"/>
      <c r="M68" s="7"/>
      <c r="N68" s="7"/>
      <c r="O68" s="7"/>
      <c r="P68" s="7"/>
      <c r="Q68" s="7"/>
      <c r="R68" s="7"/>
      <c r="S68" s="7"/>
      <c r="T68" s="7"/>
      <c r="U68" s="87" t="s">
        <v>32</v>
      </c>
      <c r="V68" s="88"/>
      <c r="W68" s="89"/>
      <c r="Y68" s="7"/>
      <c r="Z68" s="8"/>
      <c r="AA68" s="7"/>
      <c r="AB68" s="7"/>
      <c r="AC68" s="7"/>
      <c r="AD68" s="7"/>
      <c r="AE68" s="7"/>
      <c r="AF68" s="7"/>
      <c r="AG68" s="7"/>
      <c r="AH68" s="7"/>
      <c r="AI68" s="7"/>
      <c r="AJ68" s="7"/>
      <c r="AK68" s="7"/>
      <c r="AL68" s="7"/>
      <c r="AM68" s="7"/>
      <c r="AN68" s="8"/>
    </row>
    <row r="69" ht="12.75" customHeight="1">
      <c r="A69" s="90"/>
      <c r="B69" s="91"/>
      <c r="C69" s="156"/>
      <c r="D69" s="157"/>
      <c r="E69" s="157"/>
      <c r="F69" s="158"/>
      <c r="G69" s="157"/>
      <c r="H69" s="157"/>
      <c r="I69" s="157"/>
      <c r="J69" s="157"/>
      <c r="K69" s="157"/>
      <c r="L69" s="157"/>
      <c r="M69" s="157"/>
      <c r="N69" s="157"/>
      <c r="O69" s="157"/>
      <c r="P69" s="157"/>
      <c r="Q69" s="157"/>
      <c r="R69" s="157"/>
      <c r="S69" s="157"/>
      <c r="T69" s="157"/>
      <c r="U69" s="90"/>
      <c r="V69" s="91"/>
      <c r="W69" s="156"/>
      <c r="X69" s="157"/>
      <c r="Y69" s="157"/>
      <c r="Z69" s="158"/>
      <c r="AA69" s="157"/>
      <c r="AB69" s="157"/>
      <c r="AC69" s="157"/>
      <c r="AD69" s="157"/>
      <c r="AE69" s="157"/>
      <c r="AF69" s="157"/>
      <c r="AG69" s="157"/>
      <c r="AH69" s="157"/>
      <c r="AI69" s="157"/>
      <c r="AJ69" s="157"/>
      <c r="AK69" s="157"/>
      <c r="AL69" s="157"/>
      <c r="AM69" s="157"/>
      <c r="AN69" s="158"/>
    </row>
    <row r="70" ht="12.75" customHeight="1">
      <c r="A70" s="381" t="s">
        <v>32</v>
      </c>
      <c r="B70" s="51"/>
      <c r="C70" s="9"/>
      <c r="F70" s="10"/>
      <c r="T70" s="10"/>
      <c r="U70" s="381" t="s">
        <v>32</v>
      </c>
      <c r="V70" s="51"/>
      <c r="W70" s="9"/>
      <c r="Z70" s="10"/>
      <c r="AN70" s="10"/>
    </row>
    <row r="71" ht="12.75" customHeight="1">
      <c r="A71" s="90"/>
      <c r="B71" s="91"/>
      <c r="C71" s="156"/>
      <c r="D71" s="157"/>
      <c r="E71" s="157"/>
      <c r="F71" s="158"/>
      <c r="G71" s="157"/>
      <c r="H71" s="157"/>
      <c r="I71" s="157"/>
      <c r="J71" s="157"/>
      <c r="K71" s="157"/>
      <c r="L71" s="157"/>
      <c r="M71" s="157"/>
      <c r="N71" s="157"/>
      <c r="O71" s="157"/>
      <c r="P71" s="157"/>
      <c r="Q71" s="157"/>
      <c r="R71" s="157"/>
      <c r="S71" s="157"/>
      <c r="T71" s="158"/>
      <c r="U71" s="90"/>
      <c r="V71" s="91"/>
      <c r="W71" s="156"/>
      <c r="X71" s="157"/>
      <c r="Y71" s="157"/>
      <c r="Z71" s="158"/>
      <c r="AA71" s="157"/>
      <c r="AB71" s="157"/>
      <c r="AC71" s="157"/>
      <c r="AD71" s="157"/>
      <c r="AE71" s="157"/>
      <c r="AF71" s="157"/>
      <c r="AG71" s="157"/>
      <c r="AH71" s="157"/>
      <c r="AI71" s="157"/>
      <c r="AJ71" s="157"/>
      <c r="AK71" s="157"/>
      <c r="AL71" s="157"/>
      <c r="AM71" s="157"/>
      <c r="AN71" s="158"/>
    </row>
    <row r="72" ht="12.75" customHeight="1">
      <c r="A72" s="381" t="s">
        <v>32</v>
      </c>
      <c r="B72" s="51"/>
      <c r="C72" s="9"/>
      <c r="F72" s="10"/>
      <c r="T72" s="10"/>
      <c r="U72" s="381" t="s">
        <v>32</v>
      </c>
      <c r="V72" s="51"/>
      <c r="W72" s="9"/>
      <c r="Z72" s="10"/>
      <c r="AN72" s="10"/>
    </row>
    <row r="73" ht="12.75" customHeight="1">
      <c r="A73" s="90"/>
      <c r="B73" s="91"/>
      <c r="C73" s="156"/>
      <c r="D73" s="157"/>
      <c r="E73" s="157"/>
      <c r="F73" s="158"/>
      <c r="G73" s="157"/>
      <c r="H73" s="157"/>
      <c r="I73" s="157"/>
      <c r="J73" s="157"/>
      <c r="K73" s="157"/>
      <c r="L73" s="157"/>
      <c r="M73" s="157"/>
      <c r="N73" s="157"/>
      <c r="O73" s="157"/>
      <c r="P73" s="157"/>
      <c r="Q73" s="157"/>
      <c r="R73" s="157"/>
      <c r="S73" s="157"/>
      <c r="T73" s="158"/>
      <c r="U73" s="90"/>
      <c r="V73" s="91"/>
      <c r="W73" s="156"/>
      <c r="X73" s="157"/>
      <c r="Y73" s="157"/>
      <c r="Z73" s="158"/>
      <c r="AA73" s="157"/>
      <c r="AB73" s="157"/>
      <c r="AC73" s="157"/>
      <c r="AD73" s="157"/>
      <c r="AE73" s="157"/>
      <c r="AF73" s="157"/>
      <c r="AG73" s="157"/>
      <c r="AH73" s="157"/>
      <c r="AI73" s="157"/>
      <c r="AJ73" s="157"/>
      <c r="AK73" s="157"/>
      <c r="AL73" s="157"/>
      <c r="AM73" s="157"/>
      <c r="AN73" s="158"/>
    </row>
    <row r="74" ht="12.75" customHeight="1">
      <c r="A74" s="381" t="s">
        <v>32</v>
      </c>
      <c r="B74" s="51"/>
      <c r="C74" s="9"/>
      <c r="F74" s="10"/>
      <c r="T74" s="10"/>
      <c r="U74" s="381" t="s">
        <v>32</v>
      </c>
      <c r="V74" s="51"/>
      <c r="W74" s="9"/>
      <c r="Z74" s="10"/>
      <c r="AN74" s="10"/>
    </row>
    <row r="75" ht="12.75" customHeight="1">
      <c r="A75" s="90"/>
      <c r="B75" s="91"/>
      <c r="C75" s="156"/>
      <c r="D75" s="157"/>
      <c r="E75" s="157"/>
      <c r="F75" s="158"/>
      <c r="G75" s="157"/>
      <c r="H75" s="157"/>
      <c r="I75" s="157"/>
      <c r="J75" s="157"/>
      <c r="K75" s="157"/>
      <c r="L75" s="157"/>
      <c r="M75" s="157"/>
      <c r="N75" s="157"/>
      <c r="O75" s="157"/>
      <c r="P75" s="157"/>
      <c r="Q75" s="157"/>
      <c r="R75" s="157"/>
      <c r="S75" s="157"/>
      <c r="T75" s="158"/>
      <c r="U75" s="90"/>
      <c r="V75" s="91"/>
      <c r="W75" s="156"/>
      <c r="X75" s="157"/>
      <c r="Y75" s="157"/>
      <c r="Z75" s="158"/>
      <c r="AA75" s="157"/>
      <c r="AB75" s="157"/>
      <c r="AC75" s="157"/>
      <c r="AD75" s="157"/>
      <c r="AE75" s="157"/>
      <c r="AF75" s="157"/>
      <c r="AG75" s="157"/>
      <c r="AH75" s="157"/>
      <c r="AI75" s="157"/>
      <c r="AJ75" s="157"/>
      <c r="AK75" s="157"/>
      <c r="AL75" s="157"/>
      <c r="AM75" s="157"/>
      <c r="AN75" s="158"/>
    </row>
    <row r="76" ht="12.75" customHeight="1">
      <c r="A76" s="381" t="s">
        <v>32</v>
      </c>
      <c r="B76" s="51"/>
      <c r="C76" s="9"/>
      <c r="F76" s="10"/>
      <c r="T76" s="10"/>
      <c r="U76" s="381" t="s">
        <v>32</v>
      </c>
      <c r="V76" s="51"/>
      <c r="W76" s="9"/>
      <c r="Z76" s="10"/>
      <c r="AN76" s="10"/>
    </row>
    <row r="77" ht="12.75" customHeight="1">
      <c r="A77" s="90"/>
      <c r="B77" s="91"/>
      <c r="C77" s="156"/>
      <c r="D77" s="157"/>
      <c r="E77" s="157"/>
      <c r="F77" s="158"/>
      <c r="G77" s="157"/>
      <c r="H77" s="157"/>
      <c r="I77" s="157"/>
      <c r="J77" s="157"/>
      <c r="K77" s="157"/>
      <c r="L77" s="157"/>
      <c r="M77" s="157"/>
      <c r="N77" s="157"/>
      <c r="O77" s="157"/>
      <c r="P77" s="157"/>
      <c r="Q77" s="157"/>
      <c r="R77" s="157"/>
      <c r="S77" s="157"/>
      <c r="T77" s="158"/>
      <c r="U77" s="90"/>
      <c r="V77" s="91"/>
      <c r="W77" s="156"/>
      <c r="X77" s="157"/>
      <c r="Y77" s="157"/>
      <c r="Z77" s="158"/>
      <c r="AA77" s="157"/>
      <c r="AB77" s="157"/>
      <c r="AC77" s="157"/>
      <c r="AD77" s="157"/>
      <c r="AE77" s="157"/>
      <c r="AF77" s="157"/>
      <c r="AG77" s="157"/>
      <c r="AH77" s="157"/>
      <c r="AI77" s="157"/>
      <c r="AJ77" s="157"/>
      <c r="AK77" s="157"/>
      <c r="AL77" s="157"/>
      <c r="AM77" s="157"/>
      <c r="AN77" s="158"/>
    </row>
    <row r="78" ht="12.75" customHeight="1">
      <c r="A78" s="381" t="s">
        <v>32</v>
      </c>
      <c r="B78" s="51"/>
      <c r="C78" s="9"/>
      <c r="F78" s="10"/>
      <c r="T78" s="10"/>
      <c r="U78" s="381" t="s">
        <v>32</v>
      </c>
      <c r="V78" s="51"/>
      <c r="W78" s="9"/>
      <c r="Z78" s="10"/>
      <c r="AN78" s="10"/>
    </row>
    <row r="79" ht="12.75" customHeight="1">
      <c r="A79" s="90"/>
      <c r="B79" s="91"/>
      <c r="C79" s="156"/>
      <c r="D79" s="157"/>
      <c r="E79" s="157"/>
      <c r="F79" s="158"/>
      <c r="G79" s="157"/>
      <c r="H79" s="157"/>
      <c r="I79" s="157"/>
      <c r="J79" s="157"/>
      <c r="K79" s="157"/>
      <c r="L79" s="157"/>
      <c r="M79" s="157"/>
      <c r="N79" s="157"/>
      <c r="O79" s="157"/>
      <c r="P79" s="157"/>
      <c r="Q79" s="157"/>
      <c r="R79" s="157"/>
      <c r="S79" s="157"/>
      <c r="T79" s="158"/>
      <c r="U79" s="90"/>
      <c r="V79" s="91"/>
      <c r="W79" s="156"/>
      <c r="X79" s="157"/>
      <c r="Y79" s="157"/>
      <c r="Z79" s="158"/>
      <c r="AA79" s="157"/>
      <c r="AB79" s="157"/>
      <c r="AC79" s="157"/>
      <c r="AD79" s="157"/>
      <c r="AE79" s="157"/>
      <c r="AF79" s="157"/>
      <c r="AG79" s="157"/>
      <c r="AH79" s="157"/>
      <c r="AI79" s="157"/>
      <c r="AJ79" s="157"/>
      <c r="AK79" s="157"/>
      <c r="AL79" s="157"/>
      <c r="AM79" s="157"/>
      <c r="AN79" s="158"/>
    </row>
    <row r="80" ht="12.75" customHeight="1">
      <c r="A80" s="381" t="s">
        <v>32</v>
      </c>
      <c r="B80" s="51"/>
      <c r="C80" s="9"/>
      <c r="F80" s="10"/>
      <c r="T80" s="10"/>
      <c r="U80" s="381" t="s">
        <v>32</v>
      </c>
      <c r="V80" s="51"/>
      <c r="W80" s="9"/>
      <c r="Z80" s="10"/>
      <c r="AN80" s="10"/>
    </row>
    <row r="81" ht="12.75" customHeight="1">
      <c r="A81" s="90"/>
      <c r="B81" s="91"/>
      <c r="C81" s="156"/>
      <c r="D81" s="157"/>
      <c r="E81" s="157"/>
      <c r="F81" s="158"/>
      <c r="G81" s="157"/>
      <c r="H81" s="157"/>
      <c r="I81" s="157"/>
      <c r="J81" s="157"/>
      <c r="K81" s="157"/>
      <c r="L81" s="157"/>
      <c r="M81" s="157"/>
      <c r="N81" s="157"/>
      <c r="O81" s="157"/>
      <c r="P81" s="157"/>
      <c r="Q81" s="157"/>
      <c r="R81" s="157"/>
      <c r="S81" s="157"/>
      <c r="T81" s="158"/>
      <c r="U81" s="90"/>
      <c r="V81" s="91"/>
      <c r="W81" s="156"/>
      <c r="X81" s="157"/>
      <c r="Y81" s="157"/>
      <c r="Z81" s="158"/>
      <c r="AA81" s="157"/>
      <c r="AB81" s="157"/>
      <c r="AC81" s="157"/>
      <c r="AD81" s="157"/>
      <c r="AE81" s="157"/>
      <c r="AF81" s="157"/>
      <c r="AG81" s="157"/>
      <c r="AH81" s="157"/>
      <c r="AI81" s="157"/>
      <c r="AJ81" s="157"/>
      <c r="AK81" s="157"/>
      <c r="AL81" s="157"/>
      <c r="AM81" s="157"/>
      <c r="AN81" s="158"/>
    </row>
    <row r="82" ht="12.75" customHeight="1">
      <c r="A82" s="381" t="s">
        <v>32</v>
      </c>
      <c r="B82" s="51"/>
      <c r="C82" s="9"/>
      <c r="F82" s="10"/>
      <c r="T82" s="10"/>
      <c r="U82" s="381" t="s">
        <v>32</v>
      </c>
      <c r="V82" s="51"/>
      <c r="W82" s="9"/>
      <c r="Z82" s="10"/>
      <c r="AN82" s="10"/>
    </row>
    <row r="83" ht="12.75" customHeight="1">
      <c r="A83" s="90"/>
      <c r="B83" s="91"/>
      <c r="C83" s="156"/>
      <c r="D83" s="157"/>
      <c r="E83" s="157"/>
      <c r="F83" s="158"/>
      <c r="G83" s="157"/>
      <c r="H83" s="157"/>
      <c r="I83" s="157"/>
      <c r="J83" s="157"/>
      <c r="K83" s="157"/>
      <c r="L83" s="157"/>
      <c r="M83" s="157"/>
      <c r="N83" s="157"/>
      <c r="O83" s="157"/>
      <c r="P83" s="157"/>
      <c r="Q83" s="157"/>
      <c r="R83" s="157"/>
      <c r="S83" s="157"/>
      <c r="T83" s="158"/>
      <c r="U83" s="90"/>
      <c r="V83" s="91"/>
      <c r="W83" s="156"/>
      <c r="X83" s="157"/>
      <c r="Y83" s="157"/>
      <c r="Z83" s="158"/>
      <c r="AA83" s="157"/>
      <c r="AB83" s="157"/>
      <c r="AC83" s="157"/>
      <c r="AD83" s="157"/>
      <c r="AE83" s="157"/>
      <c r="AF83" s="157"/>
      <c r="AG83" s="157"/>
      <c r="AH83" s="157"/>
      <c r="AI83" s="157"/>
      <c r="AJ83" s="157"/>
      <c r="AK83" s="157"/>
      <c r="AL83" s="157"/>
      <c r="AM83" s="157"/>
      <c r="AN83" s="158"/>
    </row>
    <row r="84" ht="12.75" customHeight="1">
      <c r="A84" s="381" t="s">
        <v>32</v>
      </c>
      <c r="B84" s="51"/>
      <c r="C84" s="9"/>
      <c r="F84" s="10"/>
      <c r="T84" s="10"/>
      <c r="U84" s="381" t="s">
        <v>32</v>
      </c>
      <c r="V84" s="51"/>
      <c r="W84" s="9"/>
      <c r="Z84" s="10"/>
      <c r="AN84" s="10"/>
    </row>
    <row r="85" ht="12.75" customHeight="1">
      <c r="A85" s="90"/>
      <c r="B85" s="91"/>
      <c r="C85" s="156"/>
      <c r="D85" s="157"/>
      <c r="E85" s="157"/>
      <c r="F85" s="158"/>
      <c r="G85" s="157"/>
      <c r="H85" s="157"/>
      <c r="I85" s="157"/>
      <c r="J85" s="157"/>
      <c r="K85" s="157"/>
      <c r="L85" s="157"/>
      <c r="M85" s="157"/>
      <c r="N85" s="157"/>
      <c r="O85" s="157"/>
      <c r="P85" s="157"/>
      <c r="Q85" s="157"/>
      <c r="R85" s="157"/>
      <c r="S85" s="157"/>
      <c r="T85" s="158"/>
      <c r="U85" s="90"/>
      <c r="V85" s="91"/>
      <c r="W85" s="156"/>
      <c r="X85" s="157"/>
      <c r="Y85" s="157"/>
      <c r="Z85" s="158"/>
      <c r="AA85" s="157"/>
      <c r="AB85" s="157"/>
      <c r="AC85" s="157"/>
      <c r="AD85" s="157"/>
      <c r="AE85" s="157"/>
      <c r="AF85" s="157"/>
      <c r="AG85" s="157"/>
      <c r="AH85" s="157"/>
      <c r="AI85" s="157"/>
      <c r="AJ85" s="157"/>
      <c r="AK85" s="157"/>
      <c r="AL85" s="157"/>
      <c r="AM85" s="157"/>
      <c r="AN85" s="158"/>
    </row>
    <row r="86" ht="12.75" customHeight="1">
      <c r="A86" s="381" t="s">
        <v>32</v>
      </c>
      <c r="B86" s="51"/>
      <c r="C86" s="9"/>
      <c r="F86" s="10"/>
      <c r="T86" s="10"/>
      <c r="U86" s="381" t="s">
        <v>32</v>
      </c>
      <c r="V86" s="51"/>
      <c r="W86" s="9"/>
      <c r="Z86" s="10"/>
      <c r="AN86" s="10"/>
    </row>
    <row r="87" ht="12.75" customHeight="1">
      <c r="A87" s="90"/>
      <c r="B87" s="91"/>
      <c r="C87" s="156"/>
      <c r="D87" s="157"/>
      <c r="E87" s="157"/>
      <c r="F87" s="158"/>
      <c r="G87" s="157"/>
      <c r="H87" s="157"/>
      <c r="I87" s="157"/>
      <c r="J87" s="157"/>
      <c r="K87" s="157"/>
      <c r="L87" s="157"/>
      <c r="M87" s="157"/>
      <c r="N87" s="157"/>
      <c r="O87" s="157"/>
      <c r="P87" s="157"/>
      <c r="Q87" s="157"/>
      <c r="R87" s="157"/>
      <c r="S87" s="157"/>
      <c r="T87" s="158"/>
      <c r="U87" s="90"/>
      <c r="V87" s="91"/>
      <c r="W87" s="156"/>
      <c r="X87" s="157"/>
      <c r="Y87" s="157"/>
      <c r="Z87" s="158"/>
      <c r="AA87" s="157"/>
      <c r="AB87" s="157"/>
      <c r="AC87" s="157"/>
      <c r="AD87" s="157"/>
      <c r="AE87" s="157"/>
      <c r="AF87" s="157"/>
      <c r="AG87" s="157"/>
      <c r="AH87" s="157"/>
      <c r="AI87" s="157"/>
      <c r="AJ87" s="157"/>
      <c r="AK87" s="157"/>
      <c r="AL87" s="157"/>
      <c r="AM87" s="157"/>
      <c r="AN87" s="158"/>
    </row>
    <row r="88" ht="12.75" customHeight="1">
      <c r="A88" s="381" t="s">
        <v>32</v>
      </c>
      <c r="B88" s="51"/>
      <c r="C88" s="9"/>
      <c r="F88" s="10"/>
      <c r="T88" s="10"/>
      <c r="U88" s="381" t="s">
        <v>32</v>
      </c>
      <c r="V88" s="51"/>
      <c r="W88" s="9"/>
      <c r="Z88" s="10"/>
      <c r="AN88" s="10"/>
    </row>
    <row r="89" ht="12.75" customHeight="1">
      <c r="A89" s="90"/>
      <c r="B89" s="91"/>
      <c r="C89" s="156"/>
      <c r="D89" s="157"/>
      <c r="E89" s="157"/>
      <c r="F89" s="158"/>
      <c r="G89" s="157"/>
      <c r="H89" s="157"/>
      <c r="I89" s="157"/>
      <c r="J89" s="157"/>
      <c r="K89" s="157"/>
      <c r="L89" s="157"/>
      <c r="M89" s="157"/>
      <c r="N89" s="157"/>
      <c r="O89" s="157"/>
      <c r="P89" s="157"/>
      <c r="Q89" s="157"/>
      <c r="R89" s="157"/>
      <c r="S89" s="157"/>
      <c r="T89" s="158"/>
      <c r="U89" s="90"/>
      <c r="V89" s="91"/>
      <c r="W89" s="156"/>
      <c r="X89" s="157"/>
      <c r="Y89" s="157"/>
      <c r="Z89" s="158"/>
      <c r="AA89" s="157"/>
      <c r="AB89" s="157"/>
      <c r="AC89" s="157"/>
      <c r="AD89" s="157"/>
      <c r="AE89" s="157"/>
      <c r="AF89" s="157"/>
      <c r="AG89" s="157"/>
      <c r="AH89" s="157"/>
      <c r="AI89" s="157"/>
      <c r="AJ89" s="157"/>
      <c r="AK89" s="157"/>
      <c r="AL89" s="157"/>
      <c r="AM89" s="157"/>
      <c r="AN89" s="158"/>
    </row>
    <row r="90" ht="12.75" customHeight="1">
      <c r="A90" s="381" t="s">
        <v>32</v>
      </c>
      <c r="B90" s="51"/>
      <c r="C90" s="9"/>
      <c r="F90" s="10"/>
      <c r="T90" s="10"/>
      <c r="U90" s="381" t="s">
        <v>32</v>
      </c>
      <c r="V90" s="51"/>
      <c r="W90" s="9"/>
      <c r="Z90" s="10"/>
      <c r="AN90" s="10"/>
    </row>
    <row r="91" ht="12.75" customHeight="1">
      <c r="A91" s="90"/>
      <c r="B91" s="91"/>
      <c r="C91" s="156"/>
      <c r="D91" s="157"/>
      <c r="E91" s="157"/>
      <c r="F91" s="158"/>
      <c r="G91" s="157"/>
      <c r="H91" s="157"/>
      <c r="I91" s="157"/>
      <c r="J91" s="157"/>
      <c r="K91" s="157"/>
      <c r="L91" s="157"/>
      <c r="M91" s="157"/>
      <c r="N91" s="157"/>
      <c r="O91" s="157"/>
      <c r="P91" s="157"/>
      <c r="Q91" s="157"/>
      <c r="R91" s="157"/>
      <c r="S91" s="157"/>
      <c r="T91" s="158"/>
      <c r="U91" s="90"/>
      <c r="V91" s="91"/>
      <c r="W91" s="156"/>
      <c r="X91" s="157"/>
      <c r="Y91" s="157"/>
      <c r="Z91" s="158"/>
      <c r="AA91" s="157"/>
      <c r="AB91" s="157"/>
      <c r="AC91" s="157"/>
      <c r="AD91" s="157"/>
      <c r="AE91" s="157"/>
      <c r="AF91" s="157"/>
      <c r="AG91" s="157"/>
      <c r="AH91" s="157"/>
      <c r="AI91" s="157"/>
      <c r="AJ91" s="157"/>
      <c r="AK91" s="157"/>
      <c r="AL91" s="157"/>
      <c r="AM91" s="157"/>
      <c r="AN91" s="158"/>
    </row>
    <row r="92" ht="12.75" customHeight="1">
      <c r="A92" s="381" t="s">
        <v>32</v>
      </c>
      <c r="B92" s="51"/>
      <c r="C92" s="9"/>
      <c r="F92" s="10"/>
      <c r="T92" s="10"/>
      <c r="U92" s="381" t="s">
        <v>32</v>
      </c>
      <c r="V92" s="51"/>
      <c r="W92" s="9"/>
      <c r="Z92" s="10"/>
      <c r="AN92" s="10"/>
    </row>
    <row r="93" ht="12.75" customHeight="1">
      <c r="A93" s="90"/>
      <c r="B93" s="91"/>
      <c r="C93" s="156"/>
      <c r="D93" s="157"/>
      <c r="E93" s="157"/>
      <c r="F93" s="158"/>
      <c r="G93" s="157"/>
      <c r="H93" s="157"/>
      <c r="I93" s="157"/>
      <c r="J93" s="157"/>
      <c r="K93" s="157"/>
      <c r="L93" s="157"/>
      <c r="M93" s="157"/>
      <c r="N93" s="157"/>
      <c r="O93" s="157"/>
      <c r="P93" s="157"/>
      <c r="Q93" s="157"/>
      <c r="R93" s="157"/>
      <c r="S93" s="157"/>
      <c r="T93" s="158"/>
      <c r="U93" s="90"/>
      <c r="V93" s="91"/>
      <c r="W93" s="156"/>
      <c r="X93" s="157"/>
      <c r="Y93" s="157"/>
      <c r="Z93" s="158"/>
      <c r="AA93" s="157"/>
      <c r="AB93" s="157"/>
      <c r="AC93" s="157"/>
      <c r="AD93" s="157"/>
      <c r="AE93" s="157"/>
      <c r="AF93" s="157"/>
      <c r="AG93" s="157"/>
      <c r="AH93" s="157"/>
      <c r="AI93" s="157"/>
      <c r="AJ93" s="157"/>
      <c r="AK93" s="157"/>
      <c r="AL93" s="157"/>
      <c r="AM93" s="157"/>
      <c r="AN93" s="158"/>
    </row>
    <row r="94" ht="12.75" customHeight="1">
      <c r="A94" s="381" t="s">
        <v>32</v>
      </c>
      <c r="B94" s="51"/>
      <c r="C94" s="9"/>
      <c r="F94" s="10"/>
      <c r="T94" s="10"/>
      <c r="U94" s="381" t="s">
        <v>32</v>
      </c>
      <c r="V94" s="51"/>
      <c r="W94" s="9"/>
      <c r="Z94" s="10"/>
      <c r="AN94" s="10"/>
    </row>
    <row r="95" ht="12.75" customHeight="1">
      <c r="A95" s="90"/>
      <c r="B95" s="91"/>
      <c r="C95" s="156"/>
      <c r="D95" s="157"/>
      <c r="E95" s="157"/>
      <c r="F95" s="158"/>
      <c r="G95" s="157"/>
      <c r="H95" s="157"/>
      <c r="I95" s="157"/>
      <c r="J95" s="157"/>
      <c r="K95" s="157"/>
      <c r="L95" s="157"/>
      <c r="M95" s="157"/>
      <c r="N95" s="157"/>
      <c r="O95" s="157"/>
      <c r="P95" s="157"/>
      <c r="Q95" s="157"/>
      <c r="R95" s="157"/>
      <c r="S95" s="157"/>
      <c r="T95" s="158"/>
      <c r="U95" s="90"/>
      <c r="V95" s="91"/>
      <c r="W95" s="156"/>
      <c r="X95" s="157"/>
      <c r="Y95" s="157"/>
      <c r="Z95" s="158"/>
      <c r="AA95" s="157"/>
      <c r="AB95" s="157"/>
      <c r="AC95" s="157"/>
      <c r="AD95" s="157"/>
      <c r="AE95" s="157"/>
      <c r="AF95" s="157"/>
      <c r="AG95" s="157"/>
      <c r="AH95" s="157"/>
      <c r="AI95" s="157"/>
      <c r="AJ95" s="157"/>
      <c r="AK95" s="157"/>
      <c r="AL95" s="157"/>
      <c r="AM95" s="157"/>
      <c r="AN95" s="158"/>
    </row>
    <row r="96" ht="12.75" customHeight="1">
      <c r="A96" s="381" t="s">
        <v>32</v>
      </c>
      <c r="B96" s="51"/>
      <c r="C96" s="9"/>
      <c r="F96" s="10"/>
      <c r="T96" s="10"/>
      <c r="U96" s="381" t="s">
        <v>32</v>
      </c>
      <c r="V96" s="51"/>
      <c r="W96" s="9"/>
      <c r="Z96" s="10"/>
      <c r="AN96" s="10"/>
    </row>
    <row r="97" ht="12.75" customHeight="1">
      <c r="A97" s="90"/>
      <c r="B97" s="91"/>
      <c r="C97" s="156"/>
      <c r="D97" s="157"/>
      <c r="E97" s="157"/>
      <c r="F97" s="158"/>
      <c r="G97" s="157"/>
      <c r="H97" s="157"/>
      <c r="I97" s="157"/>
      <c r="J97" s="157"/>
      <c r="K97" s="157"/>
      <c r="L97" s="157"/>
      <c r="M97" s="157"/>
      <c r="N97" s="157"/>
      <c r="O97" s="157"/>
      <c r="P97" s="157"/>
      <c r="Q97" s="157"/>
      <c r="R97" s="157"/>
      <c r="S97" s="157"/>
      <c r="T97" s="158"/>
      <c r="U97" s="90"/>
      <c r="V97" s="91"/>
      <c r="W97" s="156"/>
      <c r="X97" s="157"/>
      <c r="Y97" s="157"/>
      <c r="Z97" s="158"/>
      <c r="AA97" s="157"/>
      <c r="AB97" s="157"/>
      <c r="AC97" s="157"/>
      <c r="AD97" s="157"/>
      <c r="AE97" s="157"/>
      <c r="AF97" s="157"/>
      <c r="AG97" s="157"/>
      <c r="AH97" s="157"/>
      <c r="AI97" s="157"/>
      <c r="AJ97" s="157"/>
      <c r="AK97" s="157"/>
      <c r="AL97" s="157"/>
      <c r="AM97" s="157"/>
      <c r="AN97" s="158"/>
    </row>
    <row r="98" ht="12.75" customHeight="1">
      <c r="A98" s="381" t="s">
        <v>32</v>
      </c>
      <c r="B98" s="51"/>
      <c r="C98" s="9"/>
      <c r="F98" s="10"/>
      <c r="T98" s="10"/>
      <c r="U98" s="381" t="s">
        <v>32</v>
      </c>
      <c r="V98" s="51"/>
      <c r="W98" s="9"/>
      <c r="Z98" s="10"/>
      <c r="AN98" s="10"/>
    </row>
    <row r="99" ht="12.75" customHeight="1">
      <c r="A99" s="90"/>
      <c r="B99" s="91"/>
      <c r="C99" s="156"/>
      <c r="D99" s="157"/>
      <c r="E99" s="157"/>
      <c r="F99" s="158"/>
      <c r="G99" s="157"/>
      <c r="H99" s="157"/>
      <c r="I99" s="157"/>
      <c r="J99" s="157"/>
      <c r="K99" s="157"/>
      <c r="L99" s="157"/>
      <c r="M99" s="157"/>
      <c r="N99" s="157"/>
      <c r="O99" s="157"/>
      <c r="P99" s="157"/>
      <c r="Q99" s="157"/>
      <c r="R99" s="157"/>
      <c r="S99" s="157"/>
      <c r="T99" s="158"/>
      <c r="U99" s="90"/>
      <c r="V99" s="91"/>
      <c r="W99" s="156"/>
      <c r="X99" s="157"/>
      <c r="Y99" s="157"/>
      <c r="Z99" s="158"/>
      <c r="AA99" s="157"/>
      <c r="AB99" s="157"/>
      <c r="AC99" s="157"/>
      <c r="AD99" s="157"/>
      <c r="AE99" s="157"/>
      <c r="AF99" s="157"/>
      <c r="AG99" s="157"/>
      <c r="AH99" s="157"/>
      <c r="AI99" s="157"/>
      <c r="AJ99" s="157"/>
      <c r="AK99" s="157"/>
      <c r="AL99" s="157"/>
      <c r="AM99" s="157"/>
      <c r="AN99" s="158"/>
    </row>
    <row r="100" ht="12.75" customHeight="1">
      <c r="A100" s="381" t="s">
        <v>32</v>
      </c>
      <c r="B100" s="51"/>
      <c r="C100" s="9"/>
      <c r="F100" s="10"/>
      <c r="T100" s="10"/>
      <c r="U100" s="381" t="s">
        <v>32</v>
      </c>
      <c r="V100" s="51"/>
      <c r="W100" s="9"/>
      <c r="Z100" s="10"/>
      <c r="AN100" s="10"/>
    </row>
    <row r="101" ht="12.75" customHeight="1">
      <c r="A101" s="90"/>
      <c r="B101" s="91"/>
      <c r="C101" s="156"/>
      <c r="D101" s="157"/>
      <c r="E101" s="157"/>
      <c r="F101" s="158"/>
      <c r="G101" s="157"/>
      <c r="H101" s="157"/>
      <c r="I101" s="157"/>
      <c r="J101" s="157"/>
      <c r="K101" s="157"/>
      <c r="L101" s="157"/>
      <c r="M101" s="157"/>
      <c r="N101" s="157"/>
      <c r="O101" s="157"/>
      <c r="P101" s="157"/>
      <c r="Q101" s="157"/>
      <c r="R101" s="157"/>
      <c r="S101" s="157"/>
      <c r="T101" s="158"/>
      <c r="U101" s="90"/>
      <c r="V101" s="91"/>
      <c r="W101" s="156"/>
      <c r="X101" s="157"/>
      <c r="Y101" s="157"/>
      <c r="Z101" s="158"/>
      <c r="AA101" s="157"/>
      <c r="AB101" s="157"/>
      <c r="AC101" s="157"/>
      <c r="AD101" s="157"/>
      <c r="AE101" s="157"/>
      <c r="AF101" s="157"/>
      <c r="AG101" s="157"/>
      <c r="AH101" s="157"/>
      <c r="AI101" s="157"/>
      <c r="AJ101" s="157"/>
      <c r="AK101" s="157"/>
      <c r="AL101" s="157"/>
      <c r="AM101" s="157"/>
      <c r="AN101" s="158"/>
    </row>
    <row r="102" ht="12.75" customHeight="1">
      <c r="A102" s="381" t="s">
        <v>32</v>
      </c>
      <c r="B102" s="51"/>
      <c r="C102" s="9"/>
      <c r="F102" s="10"/>
      <c r="T102" s="10"/>
      <c r="U102" s="381" t="s">
        <v>32</v>
      </c>
      <c r="V102" s="51"/>
      <c r="W102" s="9"/>
      <c r="Z102" s="10"/>
      <c r="AN102" s="10"/>
    </row>
    <row r="103" ht="12.75" customHeight="1">
      <c r="A103" s="90"/>
      <c r="B103" s="91"/>
      <c r="C103" s="156"/>
      <c r="D103" s="157"/>
      <c r="E103" s="157"/>
      <c r="F103" s="158"/>
      <c r="G103" s="157"/>
      <c r="H103" s="157"/>
      <c r="I103" s="157"/>
      <c r="J103" s="157"/>
      <c r="K103" s="157"/>
      <c r="L103" s="157"/>
      <c r="M103" s="157"/>
      <c r="N103" s="157"/>
      <c r="O103" s="157"/>
      <c r="P103" s="157"/>
      <c r="Q103" s="157"/>
      <c r="R103" s="157"/>
      <c r="S103" s="157"/>
      <c r="T103" s="158"/>
      <c r="U103" s="90"/>
      <c r="V103" s="91"/>
      <c r="W103" s="156"/>
      <c r="X103" s="157"/>
      <c r="Y103" s="157"/>
      <c r="Z103" s="158"/>
      <c r="AA103" s="157"/>
      <c r="AB103" s="157"/>
      <c r="AC103" s="157"/>
      <c r="AD103" s="157"/>
      <c r="AE103" s="157"/>
      <c r="AF103" s="157"/>
      <c r="AG103" s="157"/>
      <c r="AH103" s="157"/>
      <c r="AI103" s="157"/>
      <c r="AJ103" s="157"/>
      <c r="AK103" s="157"/>
      <c r="AL103" s="157"/>
      <c r="AM103" s="157"/>
      <c r="AN103" s="158"/>
    </row>
    <row r="104" ht="12.75" customHeight="1">
      <c r="A104" s="381" t="s">
        <v>32</v>
      </c>
      <c r="B104" s="51"/>
      <c r="C104" s="9"/>
      <c r="F104" s="10"/>
      <c r="T104" s="10"/>
      <c r="U104" s="381" t="s">
        <v>32</v>
      </c>
      <c r="V104" s="51"/>
      <c r="W104" s="9"/>
      <c r="Z104" s="10"/>
      <c r="AN104" s="10"/>
    </row>
    <row r="105" ht="12.75" customHeight="1">
      <c r="A105" s="90"/>
      <c r="B105" s="91"/>
      <c r="C105" s="156"/>
      <c r="D105" s="157"/>
      <c r="E105" s="157"/>
      <c r="F105" s="158"/>
      <c r="G105" s="157"/>
      <c r="H105" s="157"/>
      <c r="I105" s="157"/>
      <c r="J105" s="157"/>
      <c r="K105" s="157"/>
      <c r="L105" s="157"/>
      <c r="M105" s="157"/>
      <c r="N105" s="157"/>
      <c r="O105" s="157"/>
      <c r="P105" s="157"/>
      <c r="Q105" s="157"/>
      <c r="R105" s="157"/>
      <c r="S105" s="157"/>
      <c r="T105" s="158"/>
      <c r="U105" s="90"/>
      <c r="V105" s="91"/>
      <c r="W105" s="156"/>
      <c r="X105" s="157"/>
      <c r="Y105" s="157"/>
      <c r="Z105" s="158"/>
      <c r="AA105" s="157"/>
      <c r="AB105" s="157"/>
      <c r="AC105" s="157"/>
      <c r="AD105" s="157"/>
      <c r="AE105" s="157"/>
      <c r="AF105" s="157"/>
      <c r="AG105" s="157"/>
      <c r="AH105" s="157"/>
      <c r="AI105" s="157"/>
      <c r="AJ105" s="157"/>
      <c r="AK105" s="157"/>
      <c r="AL105" s="157"/>
      <c r="AM105" s="157"/>
      <c r="AN105" s="158"/>
    </row>
    <row r="106" ht="12.75" customHeight="1">
      <c r="A106" s="381" t="s">
        <v>32</v>
      </c>
      <c r="B106" s="51"/>
      <c r="C106" s="9"/>
      <c r="F106" s="10"/>
      <c r="T106" s="10"/>
      <c r="U106" s="381" t="s">
        <v>32</v>
      </c>
      <c r="V106" s="51"/>
      <c r="W106" s="9"/>
      <c r="Z106" s="10"/>
      <c r="AN106" s="10"/>
    </row>
    <row r="107" ht="12.75" customHeight="1">
      <c r="A107" s="90"/>
      <c r="B107" s="91"/>
      <c r="C107" s="156"/>
      <c r="D107" s="157"/>
      <c r="E107" s="157"/>
      <c r="F107" s="158"/>
      <c r="G107" s="157"/>
      <c r="H107" s="157"/>
      <c r="I107" s="157"/>
      <c r="J107" s="157"/>
      <c r="K107" s="157"/>
      <c r="L107" s="157"/>
      <c r="M107" s="157"/>
      <c r="N107" s="157"/>
      <c r="O107" s="157"/>
      <c r="P107" s="157"/>
      <c r="Q107" s="157"/>
      <c r="R107" s="157"/>
      <c r="S107" s="157"/>
      <c r="T107" s="158"/>
      <c r="U107" s="90"/>
      <c r="V107" s="91"/>
      <c r="W107" s="156"/>
      <c r="X107" s="157"/>
      <c r="Y107" s="157"/>
      <c r="Z107" s="158"/>
      <c r="AA107" s="157"/>
      <c r="AB107" s="157"/>
      <c r="AC107" s="157"/>
      <c r="AD107" s="157"/>
      <c r="AE107" s="157"/>
      <c r="AF107" s="157"/>
      <c r="AG107" s="157"/>
      <c r="AH107" s="157"/>
      <c r="AI107" s="157"/>
      <c r="AJ107" s="157"/>
      <c r="AK107" s="157"/>
      <c r="AL107" s="157"/>
      <c r="AM107" s="157"/>
      <c r="AN107" s="158"/>
    </row>
    <row r="108" ht="12.75" customHeight="1">
      <c r="A108" s="381" t="s">
        <v>32</v>
      </c>
      <c r="B108" s="51"/>
      <c r="C108" s="9"/>
      <c r="F108" s="10"/>
      <c r="T108" s="10"/>
      <c r="U108" s="381" t="s">
        <v>32</v>
      </c>
      <c r="V108" s="51"/>
      <c r="W108" s="9"/>
      <c r="Z108" s="10"/>
      <c r="AN108" s="10"/>
    </row>
    <row r="109" ht="12.75" customHeight="1">
      <c r="A109" s="90"/>
      <c r="B109" s="91"/>
      <c r="C109" s="156"/>
      <c r="D109" s="157"/>
      <c r="E109" s="157"/>
      <c r="F109" s="158"/>
      <c r="G109" s="157"/>
      <c r="H109" s="157"/>
      <c r="I109" s="157"/>
      <c r="J109" s="157"/>
      <c r="K109" s="157"/>
      <c r="L109" s="157"/>
      <c r="M109" s="157"/>
      <c r="N109" s="157"/>
      <c r="O109" s="157"/>
      <c r="P109" s="157"/>
      <c r="Q109" s="157"/>
      <c r="R109" s="157"/>
      <c r="S109" s="157"/>
      <c r="T109" s="158"/>
      <c r="U109" s="90"/>
      <c r="V109" s="91"/>
      <c r="W109" s="156"/>
      <c r="X109" s="157"/>
      <c r="Y109" s="157"/>
      <c r="Z109" s="158"/>
      <c r="AA109" s="157"/>
      <c r="AB109" s="157"/>
      <c r="AC109" s="157"/>
      <c r="AD109" s="157"/>
      <c r="AE109" s="157"/>
      <c r="AF109" s="157"/>
      <c r="AG109" s="157"/>
      <c r="AH109" s="157"/>
      <c r="AI109" s="157"/>
      <c r="AJ109" s="157"/>
      <c r="AK109" s="157"/>
      <c r="AL109" s="157"/>
      <c r="AM109" s="157"/>
      <c r="AN109" s="158"/>
    </row>
    <row r="110" ht="12.75" customHeight="1">
      <c r="A110" s="381" t="s">
        <v>32</v>
      </c>
      <c r="B110" s="51"/>
      <c r="C110" s="9"/>
      <c r="F110" s="10"/>
      <c r="T110" s="10"/>
      <c r="U110" s="381" t="s">
        <v>32</v>
      </c>
      <c r="V110" s="51"/>
      <c r="W110" s="9"/>
      <c r="Z110" s="10"/>
      <c r="AN110" s="10"/>
    </row>
    <row r="111" ht="12.75" customHeight="1">
      <c r="A111" s="90"/>
      <c r="B111" s="91"/>
      <c r="C111" s="156"/>
      <c r="D111" s="157"/>
      <c r="E111" s="157"/>
      <c r="F111" s="158"/>
      <c r="G111" s="157"/>
      <c r="H111" s="157"/>
      <c r="I111" s="157"/>
      <c r="J111" s="157"/>
      <c r="K111" s="157"/>
      <c r="L111" s="157"/>
      <c r="M111" s="157"/>
      <c r="N111" s="157"/>
      <c r="O111" s="157"/>
      <c r="P111" s="157"/>
      <c r="Q111" s="157"/>
      <c r="R111" s="157"/>
      <c r="S111" s="157"/>
      <c r="T111" s="158"/>
      <c r="U111" s="90"/>
      <c r="V111" s="91"/>
      <c r="W111" s="156"/>
      <c r="X111" s="157"/>
      <c r="Y111" s="157"/>
      <c r="Z111" s="158"/>
      <c r="AA111" s="157"/>
      <c r="AB111" s="157"/>
      <c r="AC111" s="157"/>
      <c r="AD111" s="157"/>
      <c r="AE111" s="157"/>
      <c r="AF111" s="157"/>
      <c r="AG111" s="157"/>
      <c r="AH111" s="157"/>
      <c r="AI111" s="157"/>
      <c r="AJ111" s="157"/>
      <c r="AK111" s="157"/>
      <c r="AL111" s="157"/>
      <c r="AM111" s="157"/>
      <c r="AN111" s="158"/>
    </row>
    <row r="112" ht="12.75" customHeight="1">
      <c r="A112" s="381" t="s">
        <v>32</v>
      </c>
      <c r="B112" s="51"/>
      <c r="C112" s="9"/>
      <c r="F112" s="10"/>
      <c r="T112" s="10"/>
      <c r="U112" s="381" t="s">
        <v>32</v>
      </c>
      <c r="V112" s="51"/>
      <c r="W112" s="9"/>
      <c r="Z112" s="10"/>
      <c r="AN112" s="10"/>
    </row>
    <row r="113" ht="12.75" customHeight="1">
      <c r="A113" s="90"/>
      <c r="B113" s="91"/>
      <c r="C113" s="156"/>
      <c r="D113" s="157"/>
      <c r="E113" s="157"/>
      <c r="F113" s="158"/>
      <c r="G113" s="157"/>
      <c r="H113" s="157"/>
      <c r="I113" s="157"/>
      <c r="J113" s="157"/>
      <c r="K113" s="157"/>
      <c r="L113" s="157"/>
      <c r="M113" s="157"/>
      <c r="N113" s="157"/>
      <c r="O113" s="157"/>
      <c r="P113" s="157"/>
      <c r="Q113" s="157"/>
      <c r="R113" s="157"/>
      <c r="S113" s="157"/>
      <c r="T113" s="158"/>
      <c r="U113" s="90"/>
      <c r="V113" s="91"/>
      <c r="W113" s="156"/>
      <c r="X113" s="157"/>
      <c r="Y113" s="157"/>
      <c r="Z113" s="158"/>
      <c r="AA113" s="157"/>
      <c r="AB113" s="157"/>
      <c r="AC113" s="157"/>
      <c r="AD113" s="157"/>
      <c r="AE113" s="157"/>
      <c r="AF113" s="157"/>
      <c r="AG113" s="157"/>
      <c r="AH113" s="157"/>
      <c r="AI113" s="157"/>
      <c r="AJ113" s="157"/>
      <c r="AK113" s="157"/>
      <c r="AL113" s="157"/>
      <c r="AM113" s="157"/>
      <c r="AN113" s="158"/>
    </row>
    <row r="114" ht="12.75" customHeight="1">
      <c r="A114" s="381" t="s">
        <v>32</v>
      </c>
      <c r="B114" s="51"/>
      <c r="C114" s="9"/>
      <c r="F114" s="10"/>
      <c r="T114" s="10"/>
      <c r="U114" s="381" t="s">
        <v>32</v>
      </c>
      <c r="V114" s="51"/>
      <c r="W114" s="9"/>
      <c r="Z114" s="10"/>
      <c r="AN114" s="10"/>
    </row>
    <row r="115" ht="12.75" customHeight="1">
      <c r="A115" s="90"/>
      <c r="B115" s="91"/>
      <c r="C115" s="156"/>
      <c r="D115" s="157"/>
      <c r="E115" s="157"/>
      <c r="F115" s="158"/>
      <c r="G115" s="157"/>
      <c r="H115" s="157"/>
      <c r="I115" s="157"/>
      <c r="J115" s="157"/>
      <c r="K115" s="157"/>
      <c r="L115" s="157"/>
      <c r="M115" s="157"/>
      <c r="N115" s="157"/>
      <c r="O115" s="157"/>
      <c r="P115" s="157"/>
      <c r="Q115" s="157"/>
      <c r="R115" s="157"/>
      <c r="S115" s="157"/>
      <c r="T115" s="158"/>
      <c r="U115" s="90"/>
      <c r="V115" s="91"/>
      <c r="W115" s="156"/>
      <c r="X115" s="157"/>
      <c r="Y115" s="157"/>
      <c r="Z115" s="158"/>
      <c r="AA115" s="157"/>
      <c r="AB115" s="157"/>
      <c r="AC115" s="157"/>
      <c r="AD115" s="157"/>
      <c r="AE115" s="157"/>
      <c r="AF115" s="157"/>
      <c r="AG115" s="157"/>
      <c r="AH115" s="157"/>
      <c r="AI115" s="157"/>
      <c r="AJ115" s="157"/>
      <c r="AK115" s="157"/>
      <c r="AL115" s="157"/>
      <c r="AM115" s="157"/>
      <c r="AN115" s="158"/>
    </row>
    <row r="116" ht="12.75" customHeight="1">
      <c r="A116" s="381" t="s">
        <v>32</v>
      </c>
      <c r="B116" s="51"/>
      <c r="C116" s="9"/>
      <c r="F116" s="10"/>
      <c r="T116" s="10"/>
      <c r="U116" s="381" t="s">
        <v>32</v>
      </c>
      <c r="V116" s="51"/>
      <c r="W116" s="9"/>
      <c r="Z116" s="10"/>
      <c r="AN116" s="10"/>
    </row>
    <row r="117" ht="12.75" customHeight="1">
      <c r="A117" s="90"/>
      <c r="B117" s="91"/>
      <c r="C117" s="156"/>
      <c r="D117" s="157"/>
      <c r="E117" s="157"/>
      <c r="F117" s="158"/>
      <c r="G117" s="157"/>
      <c r="H117" s="157"/>
      <c r="I117" s="157"/>
      <c r="J117" s="157"/>
      <c r="K117" s="157"/>
      <c r="L117" s="157"/>
      <c r="M117" s="157"/>
      <c r="N117" s="157"/>
      <c r="O117" s="157"/>
      <c r="P117" s="157"/>
      <c r="Q117" s="157"/>
      <c r="R117" s="157"/>
      <c r="S117" s="157"/>
      <c r="T117" s="158"/>
      <c r="U117" s="90"/>
      <c r="V117" s="91"/>
      <c r="W117" s="156"/>
      <c r="X117" s="157"/>
      <c r="Y117" s="157"/>
      <c r="Z117" s="158"/>
      <c r="AA117" s="157"/>
      <c r="AB117" s="157"/>
      <c r="AC117" s="157"/>
      <c r="AD117" s="157"/>
      <c r="AE117" s="157"/>
      <c r="AF117" s="157"/>
      <c r="AG117" s="157"/>
      <c r="AH117" s="157"/>
      <c r="AI117" s="157"/>
      <c r="AJ117" s="157"/>
      <c r="AK117" s="157"/>
      <c r="AL117" s="157"/>
      <c r="AM117" s="157"/>
      <c r="AN117" s="158"/>
    </row>
    <row r="118" ht="12.75" customHeight="1">
      <c r="A118" s="381" t="s">
        <v>32</v>
      </c>
      <c r="B118" s="51"/>
      <c r="C118" s="9"/>
      <c r="F118" s="10"/>
      <c r="T118" s="10"/>
      <c r="U118" s="381" t="s">
        <v>32</v>
      </c>
      <c r="V118" s="51"/>
      <c r="W118" s="9"/>
      <c r="Z118" s="10"/>
      <c r="AN118" s="10"/>
    </row>
    <row r="119" ht="12.75" customHeight="1">
      <c r="A119" s="90"/>
      <c r="B119" s="91"/>
      <c r="C119" s="156"/>
      <c r="D119" s="157"/>
      <c r="E119" s="157"/>
      <c r="F119" s="158"/>
      <c r="G119" s="157"/>
      <c r="H119" s="157"/>
      <c r="I119" s="157"/>
      <c r="J119" s="157"/>
      <c r="K119" s="157"/>
      <c r="L119" s="157"/>
      <c r="M119" s="157"/>
      <c r="N119" s="157"/>
      <c r="O119" s="157"/>
      <c r="P119" s="157"/>
      <c r="Q119" s="157"/>
      <c r="R119" s="157"/>
      <c r="S119" s="157"/>
      <c r="T119" s="158"/>
      <c r="U119" s="90"/>
      <c r="V119" s="91"/>
      <c r="W119" s="156"/>
      <c r="X119" s="157"/>
      <c r="Y119" s="157"/>
      <c r="Z119" s="158"/>
      <c r="AA119" s="157"/>
      <c r="AB119" s="157"/>
      <c r="AC119" s="157"/>
      <c r="AD119" s="157"/>
      <c r="AE119" s="157"/>
      <c r="AF119" s="157"/>
      <c r="AG119" s="157"/>
      <c r="AH119" s="157"/>
      <c r="AI119" s="157"/>
      <c r="AJ119" s="157"/>
      <c r="AK119" s="157"/>
      <c r="AL119" s="157"/>
      <c r="AM119" s="157"/>
      <c r="AN119" s="158"/>
    </row>
    <row r="120" ht="12.75" customHeight="1">
      <c r="A120" s="381" t="s">
        <v>32</v>
      </c>
      <c r="B120" s="51"/>
      <c r="C120" s="9"/>
      <c r="F120" s="10"/>
      <c r="T120" s="10"/>
      <c r="U120" s="381" t="s">
        <v>32</v>
      </c>
      <c r="V120" s="51"/>
      <c r="W120" s="9"/>
      <c r="Z120" s="10"/>
      <c r="AN120" s="10"/>
    </row>
    <row r="121" ht="12.75" customHeight="1">
      <c r="A121" s="90"/>
      <c r="B121" s="91"/>
      <c r="C121" s="156"/>
      <c r="D121" s="157"/>
      <c r="E121" s="157"/>
      <c r="F121" s="158"/>
      <c r="G121" s="157"/>
      <c r="H121" s="157"/>
      <c r="I121" s="157"/>
      <c r="J121" s="157"/>
      <c r="K121" s="157"/>
      <c r="L121" s="157"/>
      <c r="M121" s="157"/>
      <c r="N121" s="157"/>
      <c r="O121" s="157"/>
      <c r="P121" s="157"/>
      <c r="Q121" s="157"/>
      <c r="R121" s="157"/>
      <c r="S121" s="157"/>
      <c r="T121" s="158"/>
      <c r="U121" s="90"/>
      <c r="V121" s="91"/>
      <c r="W121" s="156"/>
      <c r="X121" s="157"/>
      <c r="Y121" s="157"/>
      <c r="Z121" s="158"/>
      <c r="AA121" s="157"/>
      <c r="AB121" s="157"/>
      <c r="AC121" s="157"/>
      <c r="AD121" s="157"/>
      <c r="AE121" s="157"/>
      <c r="AF121" s="157"/>
      <c r="AG121" s="157"/>
      <c r="AH121" s="157"/>
      <c r="AI121" s="157"/>
      <c r="AJ121" s="157"/>
      <c r="AK121" s="157"/>
      <c r="AL121" s="157"/>
      <c r="AM121" s="157"/>
      <c r="AN121" s="158"/>
    </row>
    <row r="122" ht="12.75" customHeight="1">
      <c r="A122" s="381" t="s">
        <v>32</v>
      </c>
      <c r="B122" s="51"/>
      <c r="C122" s="9"/>
      <c r="F122" s="10"/>
      <c r="T122" s="10"/>
      <c r="U122" s="381" t="s">
        <v>32</v>
      </c>
      <c r="V122" s="51"/>
      <c r="W122" s="9"/>
      <c r="Z122" s="10"/>
      <c r="AN122" s="10"/>
    </row>
    <row r="123" ht="12.75" customHeight="1">
      <c r="A123" s="90"/>
      <c r="B123" s="91"/>
      <c r="C123" s="156"/>
      <c r="D123" s="157"/>
      <c r="E123" s="157"/>
      <c r="F123" s="158"/>
      <c r="G123" s="157"/>
      <c r="H123" s="157"/>
      <c r="I123" s="157"/>
      <c r="J123" s="157"/>
      <c r="K123" s="157"/>
      <c r="L123" s="157"/>
      <c r="M123" s="157"/>
      <c r="N123" s="157"/>
      <c r="O123" s="157"/>
      <c r="P123" s="157"/>
      <c r="Q123" s="157"/>
      <c r="R123" s="157"/>
      <c r="S123" s="157"/>
      <c r="T123" s="158"/>
      <c r="U123" s="90"/>
      <c r="V123" s="91"/>
      <c r="W123" s="156"/>
      <c r="X123" s="157"/>
      <c r="Y123" s="157"/>
      <c r="Z123" s="158"/>
      <c r="AA123" s="157"/>
      <c r="AB123" s="157"/>
      <c r="AC123" s="157"/>
      <c r="AD123" s="157"/>
      <c r="AE123" s="157"/>
      <c r="AF123" s="157"/>
      <c r="AG123" s="157"/>
      <c r="AH123" s="157"/>
      <c r="AI123" s="157"/>
      <c r="AJ123" s="157"/>
      <c r="AK123" s="157"/>
      <c r="AL123" s="157"/>
      <c r="AM123" s="157"/>
      <c r="AN123" s="158"/>
    </row>
    <row r="124" ht="12.75" customHeight="1">
      <c r="A124" s="381" t="s">
        <v>32</v>
      </c>
      <c r="B124" s="51"/>
      <c r="C124" s="9"/>
      <c r="F124" s="10"/>
      <c r="T124" s="10"/>
      <c r="U124" s="381" t="s">
        <v>32</v>
      </c>
      <c r="V124" s="51"/>
      <c r="W124" s="9"/>
      <c r="Z124" s="10"/>
      <c r="AN124" s="10"/>
    </row>
    <row r="125" ht="12.75" customHeight="1">
      <c r="A125" s="52"/>
      <c r="B125" s="54"/>
      <c r="C125" s="11"/>
      <c r="D125" s="12"/>
      <c r="E125" s="12"/>
      <c r="F125" s="13"/>
      <c r="G125" s="12"/>
      <c r="H125" s="12"/>
      <c r="I125" s="12"/>
      <c r="J125" s="12"/>
      <c r="K125" s="12"/>
      <c r="L125" s="12"/>
      <c r="M125" s="12"/>
      <c r="N125" s="12"/>
      <c r="O125" s="12"/>
      <c r="P125" s="12"/>
      <c r="Q125" s="12"/>
      <c r="R125" s="12"/>
      <c r="S125" s="12"/>
      <c r="T125" s="13"/>
      <c r="U125" s="52"/>
      <c r="V125" s="54"/>
      <c r="W125" s="11"/>
      <c r="X125" s="12"/>
      <c r="Y125" s="12"/>
      <c r="Z125" s="13"/>
      <c r="AA125" s="12"/>
      <c r="AB125" s="12"/>
      <c r="AC125" s="12"/>
      <c r="AD125" s="12"/>
      <c r="AE125" s="12"/>
      <c r="AF125" s="12"/>
      <c r="AG125" s="12"/>
      <c r="AH125" s="12"/>
      <c r="AI125" s="12"/>
      <c r="AJ125" s="12"/>
      <c r="AK125" s="12"/>
      <c r="AL125" s="12"/>
      <c r="AM125" s="12"/>
      <c r="AN125" s="13"/>
    </row>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sheetData>
  <mergeCells count="116">
    <mergeCell ref="U41:V42"/>
    <mergeCell ref="U43:V44"/>
    <mergeCell ref="U45:V46"/>
    <mergeCell ref="U47:V48"/>
    <mergeCell ref="U49:V50"/>
    <mergeCell ref="U51:V52"/>
    <mergeCell ref="U53:V54"/>
    <mergeCell ref="U55:V56"/>
    <mergeCell ref="U57:V58"/>
    <mergeCell ref="U74:V75"/>
    <mergeCell ref="U76:V77"/>
    <mergeCell ref="U78:V79"/>
    <mergeCell ref="U80:V81"/>
    <mergeCell ref="U82:V83"/>
    <mergeCell ref="U84:V85"/>
    <mergeCell ref="U86:V87"/>
    <mergeCell ref="U88:V89"/>
    <mergeCell ref="U90:V91"/>
    <mergeCell ref="U92:V93"/>
    <mergeCell ref="U94:V95"/>
    <mergeCell ref="U96:V97"/>
    <mergeCell ref="U112:V113"/>
    <mergeCell ref="U114:V115"/>
    <mergeCell ref="U116:V117"/>
    <mergeCell ref="U118:V119"/>
    <mergeCell ref="U120:V121"/>
    <mergeCell ref="U122:V123"/>
    <mergeCell ref="U124:V125"/>
    <mergeCell ref="U98:V99"/>
    <mergeCell ref="U100:V101"/>
    <mergeCell ref="U102:V103"/>
    <mergeCell ref="U104:V105"/>
    <mergeCell ref="U106:V107"/>
    <mergeCell ref="U108:V109"/>
    <mergeCell ref="U110:V111"/>
    <mergeCell ref="A53:B54"/>
    <mergeCell ref="A55:B56"/>
    <mergeCell ref="A57:B58"/>
    <mergeCell ref="A59:B60"/>
    <mergeCell ref="A61:B62"/>
    <mergeCell ref="A68:B69"/>
    <mergeCell ref="A70:B71"/>
    <mergeCell ref="A72:B73"/>
    <mergeCell ref="A74:B75"/>
    <mergeCell ref="A76:B77"/>
    <mergeCell ref="A78:B79"/>
    <mergeCell ref="A80:B81"/>
    <mergeCell ref="A82:B83"/>
    <mergeCell ref="A84:B85"/>
    <mergeCell ref="A86:B87"/>
    <mergeCell ref="A88:B89"/>
    <mergeCell ref="A90:B91"/>
    <mergeCell ref="A92:B93"/>
    <mergeCell ref="A94:B95"/>
    <mergeCell ref="A96:B97"/>
    <mergeCell ref="A98:B99"/>
    <mergeCell ref="A114:B115"/>
    <mergeCell ref="A116:B117"/>
    <mergeCell ref="A118:B119"/>
    <mergeCell ref="A120:B121"/>
    <mergeCell ref="A122:B123"/>
    <mergeCell ref="A124:B125"/>
    <mergeCell ref="A100:B101"/>
    <mergeCell ref="A102:B103"/>
    <mergeCell ref="A104:B105"/>
    <mergeCell ref="A106:B107"/>
    <mergeCell ref="A108:B109"/>
    <mergeCell ref="A110:B111"/>
    <mergeCell ref="A112:B113"/>
    <mergeCell ref="A5:B6"/>
    <mergeCell ref="U5:V6"/>
    <mergeCell ref="A7:B8"/>
    <mergeCell ref="U7:V8"/>
    <mergeCell ref="A9:B10"/>
    <mergeCell ref="U9:V10"/>
    <mergeCell ref="U11:V12"/>
    <mergeCell ref="A11:B12"/>
    <mergeCell ref="A13:B14"/>
    <mergeCell ref="A15:B16"/>
    <mergeCell ref="A17:B18"/>
    <mergeCell ref="A19:B20"/>
    <mergeCell ref="A21:B22"/>
    <mergeCell ref="A23:B24"/>
    <mergeCell ref="U13:V14"/>
    <mergeCell ref="U15:V16"/>
    <mergeCell ref="U17:V18"/>
    <mergeCell ref="U19:V20"/>
    <mergeCell ref="U21:V22"/>
    <mergeCell ref="U23:V24"/>
    <mergeCell ref="U25:V26"/>
    <mergeCell ref="A25:B26"/>
    <mergeCell ref="A27:B28"/>
    <mergeCell ref="A29:B30"/>
    <mergeCell ref="A31:B32"/>
    <mergeCell ref="A33:B34"/>
    <mergeCell ref="A35:B36"/>
    <mergeCell ref="A37:B38"/>
    <mergeCell ref="A39:B40"/>
    <mergeCell ref="A41:B42"/>
    <mergeCell ref="A43:B44"/>
    <mergeCell ref="A45:B46"/>
    <mergeCell ref="A47:B48"/>
    <mergeCell ref="A49:B50"/>
    <mergeCell ref="A51:B52"/>
    <mergeCell ref="U59:V60"/>
    <mergeCell ref="U61:V62"/>
    <mergeCell ref="U68:V69"/>
    <mergeCell ref="U70:V71"/>
    <mergeCell ref="U72:V73"/>
    <mergeCell ref="U27:V28"/>
    <mergeCell ref="U29:V30"/>
    <mergeCell ref="U31:V32"/>
    <mergeCell ref="U33:V34"/>
    <mergeCell ref="U35:V36"/>
    <mergeCell ref="U37:V38"/>
    <mergeCell ref="U39:V40"/>
  </mergeCells>
  <printOptions gridLines="1" horizontalCentered="1"/>
  <pageMargins bottom="0.11811023622047244" footer="0.0" header="0.0" left="0.0" right="0.0" top="0.0"/>
  <pageSetup paperSize="11" cellComments="atEnd" orientation="portrait" pageOrder="overThenDown"/>
  <rowBreaks count="2" manualBreakCount="2">
    <brk man="1"/>
    <brk id="63" man="1"/>
  </rowBrea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40" width="2.25"/>
  </cols>
  <sheetData>
    <row r="1" ht="12.75" customHeight="1">
      <c r="A1" s="3"/>
      <c r="B1" s="3"/>
      <c r="E1" s="376"/>
    </row>
    <row r="2" ht="12.75" customHeight="1">
      <c r="A2" s="3" t="s">
        <v>149</v>
      </c>
      <c r="E2" s="376"/>
    </row>
    <row r="3" ht="12.75" customHeight="1">
      <c r="E3" s="377"/>
    </row>
    <row r="4" ht="12.75" customHeight="1">
      <c r="A4" s="378" t="s">
        <v>150</v>
      </c>
      <c r="B4" s="380"/>
      <c r="C4" s="399"/>
      <c r="D4" s="380"/>
      <c r="E4" s="380"/>
      <c r="F4" s="380"/>
      <c r="G4" s="378" t="s">
        <v>151</v>
      </c>
      <c r="H4" s="380"/>
      <c r="I4" s="380"/>
      <c r="J4" s="380"/>
      <c r="K4" s="380"/>
      <c r="L4" s="380"/>
      <c r="M4" s="380"/>
      <c r="N4" s="380"/>
      <c r="O4" s="380"/>
      <c r="P4" s="399"/>
      <c r="Q4" s="380"/>
      <c r="R4" s="399"/>
      <c r="S4" s="380"/>
      <c r="T4" s="380"/>
      <c r="U4" s="380"/>
      <c r="V4" s="399"/>
      <c r="W4" s="380"/>
      <c r="X4" s="380"/>
      <c r="Y4" s="380"/>
      <c r="Z4" s="380"/>
      <c r="AA4" s="380"/>
      <c r="AB4" s="380"/>
      <c r="AC4" s="380"/>
      <c r="AD4" s="380"/>
      <c r="AE4" s="380"/>
      <c r="AF4" s="380"/>
      <c r="AG4" s="380"/>
      <c r="AH4" s="380"/>
      <c r="AI4" s="380"/>
      <c r="AJ4" s="380"/>
      <c r="AK4" s="380"/>
      <c r="AL4" s="380"/>
      <c r="AM4" s="380"/>
      <c r="AN4" s="379"/>
    </row>
    <row r="5" ht="12.75" customHeight="1">
      <c r="A5" s="87"/>
      <c r="B5" s="400"/>
      <c r="C5" s="400"/>
      <c r="D5" s="400"/>
      <c r="E5" s="400"/>
      <c r="F5" s="401"/>
      <c r="G5" s="7"/>
      <c r="H5" s="7"/>
      <c r="I5" s="7"/>
      <c r="J5" s="7"/>
      <c r="K5" s="7"/>
      <c r="L5" s="7"/>
      <c r="M5" s="7"/>
      <c r="N5" s="7"/>
      <c r="O5" s="7"/>
      <c r="P5" s="400"/>
      <c r="Q5" s="400"/>
      <c r="R5" s="7"/>
      <c r="S5" s="7"/>
      <c r="T5" s="7"/>
      <c r="U5" s="7"/>
      <c r="V5" s="7"/>
      <c r="W5" s="7"/>
      <c r="X5" s="7"/>
      <c r="Y5" s="7"/>
      <c r="Z5" s="7"/>
      <c r="AA5" s="7"/>
      <c r="AB5" s="7"/>
      <c r="AC5" s="7"/>
      <c r="AD5" s="7"/>
      <c r="AE5" s="7"/>
      <c r="AF5" s="7"/>
      <c r="AG5" s="7"/>
      <c r="AH5" s="7"/>
      <c r="AI5" s="7"/>
      <c r="AJ5" s="7"/>
      <c r="AK5" s="7"/>
      <c r="AL5" s="7"/>
      <c r="AM5" s="400"/>
      <c r="AN5" s="401"/>
    </row>
    <row r="6" ht="12.75" customHeight="1">
      <c r="A6" s="402"/>
      <c r="B6" s="403"/>
      <c r="C6" s="403"/>
      <c r="D6" s="403"/>
      <c r="E6" s="403"/>
      <c r="F6" s="404"/>
      <c r="G6" s="157"/>
      <c r="H6" s="157"/>
      <c r="I6" s="157"/>
      <c r="J6" s="157"/>
      <c r="K6" s="157"/>
      <c r="L6" s="157"/>
      <c r="M6" s="157"/>
      <c r="N6" s="157"/>
      <c r="O6" s="157"/>
      <c r="P6" s="403"/>
      <c r="Q6" s="403"/>
      <c r="R6" s="157"/>
      <c r="S6" s="157"/>
      <c r="T6" s="157"/>
      <c r="U6" s="157"/>
      <c r="V6" s="157"/>
      <c r="W6" s="157"/>
      <c r="X6" s="157"/>
      <c r="Y6" s="157"/>
      <c r="Z6" s="157"/>
      <c r="AA6" s="157"/>
      <c r="AB6" s="157"/>
      <c r="AC6" s="157"/>
      <c r="AD6" s="157"/>
      <c r="AE6" s="157"/>
      <c r="AF6" s="157"/>
      <c r="AG6" s="157"/>
      <c r="AH6" s="157"/>
      <c r="AI6" s="157"/>
      <c r="AJ6" s="157"/>
      <c r="AK6" s="157"/>
      <c r="AL6" s="157"/>
      <c r="AM6" s="403"/>
      <c r="AN6" s="404"/>
    </row>
    <row r="7" ht="12.75" customHeight="1">
      <c r="A7" s="381"/>
      <c r="B7" s="397"/>
      <c r="C7" s="397"/>
      <c r="D7" s="397"/>
      <c r="E7" s="397"/>
      <c r="F7" s="405"/>
      <c r="P7" s="397"/>
      <c r="Q7" s="397"/>
      <c r="AM7" s="397"/>
      <c r="AN7" s="405"/>
    </row>
    <row r="8" ht="12.75" customHeight="1">
      <c r="A8" s="402"/>
      <c r="B8" s="403"/>
      <c r="C8" s="403"/>
      <c r="D8" s="403"/>
      <c r="E8" s="403"/>
      <c r="F8" s="404"/>
      <c r="G8" s="157"/>
      <c r="H8" s="157"/>
      <c r="I8" s="157"/>
      <c r="J8" s="157"/>
      <c r="K8" s="157"/>
      <c r="L8" s="157"/>
      <c r="M8" s="157"/>
      <c r="N8" s="157"/>
      <c r="O8" s="157"/>
      <c r="P8" s="403"/>
      <c r="Q8" s="403"/>
      <c r="R8" s="157"/>
      <c r="S8" s="157"/>
      <c r="T8" s="157"/>
      <c r="U8" s="157"/>
      <c r="V8" s="157"/>
      <c r="W8" s="157"/>
      <c r="X8" s="157"/>
      <c r="Y8" s="157"/>
      <c r="Z8" s="157"/>
      <c r="AA8" s="157"/>
      <c r="AB8" s="157"/>
      <c r="AC8" s="157"/>
      <c r="AD8" s="157"/>
      <c r="AE8" s="157"/>
      <c r="AF8" s="157"/>
      <c r="AG8" s="157"/>
      <c r="AH8" s="157"/>
      <c r="AI8" s="157"/>
      <c r="AJ8" s="157"/>
      <c r="AK8" s="157"/>
      <c r="AL8" s="157"/>
      <c r="AM8" s="403"/>
      <c r="AN8" s="404"/>
    </row>
    <row r="9" ht="12.75" customHeight="1">
      <c r="A9" s="406"/>
      <c r="B9" s="407"/>
      <c r="C9" s="407"/>
      <c r="D9" s="407"/>
      <c r="E9" s="407"/>
      <c r="F9" s="408"/>
      <c r="G9" s="409"/>
      <c r="H9" s="409"/>
      <c r="I9" s="409"/>
      <c r="J9" s="409"/>
      <c r="K9" s="409"/>
      <c r="L9" s="409"/>
      <c r="M9" s="409"/>
      <c r="N9" s="409"/>
      <c r="O9" s="409"/>
      <c r="P9" s="407"/>
      <c r="Q9" s="407"/>
      <c r="R9" s="409"/>
      <c r="S9" s="409"/>
      <c r="T9" s="409"/>
      <c r="U9" s="409"/>
      <c r="V9" s="409"/>
      <c r="W9" s="409"/>
      <c r="X9" s="409"/>
      <c r="Y9" s="409"/>
      <c r="Z9" s="409"/>
      <c r="AA9" s="409"/>
      <c r="AB9" s="409"/>
      <c r="AC9" s="409"/>
      <c r="AD9" s="409"/>
      <c r="AE9" s="409"/>
      <c r="AF9" s="409"/>
      <c r="AG9" s="409"/>
      <c r="AH9" s="409"/>
      <c r="AI9" s="409"/>
      <c r="AJ9" s="409"/>
      <c r="AK9" s="409"/>
      <c r="AL9" s="409"/>
      <c r="AM9" s="397"/>
      <c r="AN9" s="405"/>
    </row>
    <row r="10" ht="12.75" customHeight="1">
      <c r="A10" s="410"/>
      <c r="B10" s="411"/>
      <c r="C10" s="411"/>
      <c r="D10" s="411"/>
      <c r="E10" s="411"/>
      <c r="F10" s="412"/>
      <c r="G10" s="392"/>
      <c r="H10" s="392"/>
      <c r="I10" s="392"/>
      <c r="J10" s="392"/>
      <c r="K10" s="392"/>
      <c r="L10" s="392"/>
      <c r="M10" s="392"/>
      <c r="N10" s="392"/>
      <c r="O10" s="392"/>
      <c r="P10" s="411"/>
      <c r="Q10" s="411"/>
      <c r="R10" s="392"/>
      <c r="S10" s="392"/>
      <c r="T10" s="392"/>
      <c r="U10" s="392"/>
      <c r="V10" s="392"/>
      <c r="W10" s="392"/>
      <c r="X10" s="392"/>
      <c r="Y10" s="392"/>
      <c r="Z10" s="392"/>
      <c r="AA10" s="392"/>
      <c r="AB10" s="392"/>
      <c r="AC10" s="392"/>
      <c r="AD10" s="392"/>
      <c r="AE10" s="392"/>
      <c r="AF10" s="392"/>
      <c r="AG10" s="392"/>
      <c r="AH10" s="392"/>
      <c r="AI10" s="392"/>
      <c r="AJ10" s="392"/>
      <c r="AK10" s="392"/>
      <c r="AL10" s="392"/>
      <c r="AM10" s="403"/>
      <c r="AN10" s="404"/>
    </row>
    <row r="11" ht="12.75" customHeight="1">
      <c r="A11" s="406"/>
      <c r="B11" s="407"/>
      <c r="C11" s="407"/>
      <c r="D11" s="407"/>
      <c r="E11" s="407"/>
      <c r="F11" s="408"/>
      <c r="G11" s="409"/>
      <c r="H11" s="409"/>
      <c r="I11" s="409"/>
      <c r="J11" s="409"/>
      <c r="K11" s="409"/>
      <c r="L11" s="409"/>
      <c r="M11" s="409"/>
      <c r="N11" s="409"/>
      <c r="O11" s="409"/>
      <c r="P11" s="407"/>
      <c r="Q11" s="407"/>
      <c r="R11" s="409"/>
      <c r="S11" s="409"/>
      <c r="T11" s="409"/>
      <c r="U11" s="409"/>
      <c r="V11" s="409"/>
      <c r="W11" s="409"/>
      <c r="X11" s="409"/>
      <c r="Y11" s="409"/>
      <c r="Z11" s="409"/>
      <c r="AA11" s="409"/>
      <c r="AB11" s="409"/>
      <c r="AC11" s="409"/>
      <c r="AD11" s="409"/>
      <c r="AE11" s="409"/>
      <c r="AF11" s="409"/>
      <c r="AG11" s="409"/>
      <c r="AH11" s="409"/>
      <c r="AI11" s="409"/>
      <c r="AJ11" s="409"/>
      <c r="AK11" s="409"/>
      <c r="AL11" s="409"/>
      <c r="AM11" s="397"/>
      <c r="AN11" s="405"/>
    </row>
    <row r="12" ht="12.75" customHeight="1">
      <c r="A12" s="410"/>
      <c r="B12" s="411"/>
      <c r="C12" s="411"/>
      <c r="D12" s="411"/>
      <c r="E12" s="411"/>
      <c r="F12" s="412"/>
      <c r="G12" s="392"/>
      <c r="H12" s="392"/>
      <c r="I12" s="392"/>
      <c r="J12" s="392"/>
      <c r="K12" s="392"/>
      <c r="L12" s="392"/>
      <c r="M12" s="392"/>
      <c r="N12" s="392"/>
      <c r="O12" s="392"/>
      <c r="P12" s="411"/>
      <c r="Q12" s="411"/>
      <c r="R12" s="392"/>
      <c r="S12" s="392"/>
      <c r="T12" s="392"/>
      <c r="U12" s="392"/>
      <c r="V12" s="392"/>
      <c r="W12" s="392"/>
      <c r="X12" s="392"/>
      <c r="Y12" s="392"/>
      <c r="Z12" s="392"/>
      <c r="AA12" s="392"/>
      <c r="AB12" s="392"/>
      <c r="AC12" s="392"/>
      <c r="AD12" s="392"/>
      <c r="AE12" s="392"/>
      <c r="AF12" s="392"/>
      <c r="AG12" s="392"/>
      <c r="AH12" s="392"/>
      <c r="AI12" s="392"/>
      <c r="AJ12" s="392"/>
      <c r="AK12" s="392"/>
      <c r="AL12" s="392"/>
      <c r="AM12" s="403"/>
      <c r="AN12" s="404"/>
    </row>
    <row r="13" ht="12.75" customHeight="1">
      <c r="A13" s="406"/>
      <c r="B13" s="407"/>
      <c r="C13" s="407"/>
      <c r="D13" s="407"/>
      <c r="E13" s="407"/>
      <c r="F13" s="408"/>
      <c r="G13" s="409"/>
      <c r="H13" s="409"/>
      <c r="I13" s="409"/>
      <c r="J13" s="409"/>
      <c r="K13" s="409"/>
      <c r="L13" s="409"/>
      <c r="M13" s="409"/>
      <c r="N13" s="409"/>
      <c r="O13" s="409"/>
      <c r="P13" s="407"/>
      <c r="Q13" s="407"/>
      <c r="R13" s="409"/>
      <c r="S13" s="409"/>
      <c r="T13" s="409"/>
      <c r="U13" s="409"/>
      <c r="V13" s="409"/>
      <c r="W13" s="409"/>
      <c r="X13" s="409"/>
      <c r="Y13" s="409"/>
      <c r="Z13" s="409"/>
      <c r="AA13" s="409"/>
      <c r="AB13" s="409"/>
      <c r="AC13" s="409"/>
      <c r="AD13" s="409"/>
      <c r="AE13" s="409"/>
      <c r="AF13" s="409"/>
      <c r="AG13" s="409"/>
      <c r="AH13" s="409"/>
      <c r="AI13" s="409"/>
      <c r="AJ13" s="409"/>
      <c r="AK13" s="409"/>
      <c r="AL13" s="409"/>
      <c r="AM13" s="397"/>
      <c r="AN13" s="405"/>
    </row>
    <row r="14" ht="12.75" customHeight="1">
      <c r="A14" s="410"/>
      <c r="B14" s="411"/>
      <c r="C14" s="411"/>
      <c r="D14" s="411"/>
      <c r="E14" s="411"/>
      <c r="F14" s="412"/>
      <c r="G14" s="392"/>
      <c r="H14" s="392"/>
      <c r="I14" s="392"/>
      <c r="J14" s="392"/>
      <c r="K14" s="392"/>
      <c r="L14" s="392"/>
      <c r="M14" s="392"/>
      <c r="N14" s="392"/>
      <c r="O14" s="392"/>
      <c r="P14" s="411"/>
      <c r="Q14" s="411"/>
      <c r="R14" s="392"/>
      <c r="S14" s="392"/>
      <c r="T14" s="392"/>
      <c r="U14" s="392"/>
      <c r="V14" s="392"/>
      <c r="W14" s="392"/>
      <c r="X14" s="392"/>
      <c r="Y14" s="392"/>
      <c r="Z14" s="392"/>
      <c r="AA14" s="392"/>
      <c r="AB14" s="392"/>
      <c r="AC14" s="392"/>
      <c r="AD14" s="392"/>
      <c r="AE14" s="392"/>
      <c r="AF14" s="392"/>
      <c r="AG14" s="392"/>
      <c r="AH14" s="392"/>
      <c r="AI14" s="392"/>
      <c r="AJ14" s="392"/>
      <c r="AK14" s="392"/>
      <c r="AL14" s="392"/>
      <c r="AM14" s="403"/>
      <c r="AN14" s="404"/>
    </row>
    <row r="15" ht="12.75" customHeight="1">
      <c r="A15" s="406"/>
      <c r="B15" s="407"/>
      <c r="C15" s="407"/>
      <c r="D15" s="407"/>
      <c r="E15" s="407"/>
      <c r="F15" s="408"/>
      <c r="G15" s="409"/>
      <c r="H15" s="409"/>
      <c r="I15" s="409"/>
      <c r="J15" s="409"/>
      <c r="K15" s="409"/>
      <c r="L15" s="409"/>
      <c r="M15" s="409"/>
      <c r="N15" s="409"/>
      <c r="O15" s="409"/>
      <c r="P15" s="407"/>
      <c r="Q15" s="407"/>
      <c r="R15" s="409"/>
      <c r="S15" s="409"/>
      <c r="T15" s="409"/>
      <c r="U15" s="409"/>
      <c r="V15" s="409"/>
      <c r="W15" s="409"/>
      <c r="X15" s="409"/>
      <c r="Y15" s="409"/>
      <c r="Z15" s="409"/>
      <c r="AA15" s="409"/>
      <c r="AB15" s="409"/>
      <c r="AC15" s="409"/>
      <c r="AD15" s="409"/>
      <c r="AE15" s="409"/>
      <c r="AF15" s="409"/>
      <c r="AG15" s="409"/>
      <c r="AH15" s="409"/>
      <c r="AI15" s="409"/>
      <c r="AJ15" s="409"/>
      <c r="AK15" s="409"/>
      <c r="AL15" s="409"/>
      <c r="AM15" s="397"/>
      <c r="AN15" s="405"/>
    </row>
    <row r="16" ht="12.75" customHeight="1">
      <c r="A16" s="410"/>
      <c r="B16" s="411"/>
      <c r="C16" s="411"/>
      <c r="D16" s="411"/>
      <c r="E16" s="411"/>
      <c r="F16" s="412"/>
      <c r="G16" s="392"/>
      <c r="H16" s="392"/>
      <c r="I16" s="392"/>
      <c r="J16" s="392"/>
      <c r="K16" s="392"/>
      <c r="L16" s="392"/>
      <c r="M16" s="392"/>
      <c r="N16" s="392"/>
      <c r="O16" s="392"/>
      <c r="P16" s="411"/>
      <c r="Q16" s="411"/>
      <c r="R16" s="392"/>
      <c r="S16" s="392"/>
      <c r="T16" s="392"/>
      <c r="U16" s="392"/>
      <c r="V16" s="392"/>
      <c r="W16" s="392"/>
      <c r="X16" s="392"/>
      <c r="Y16" s="392"/>
      <c r="Z16" s="392"/>
      <c r="AA16" s="392"/>
      <c r="AB16" s="392"/>
      <c r="AC16" s="392"/>
      <c r="AD16" s="392"/>
      <c r="AE16" s="392"/>
      <c r="AF16" s="392"/>
      <c r="AG16" s="392"/>
      <c r="AH16" s="392"/>
      <c r="AI16" s="392"/>
      <c r="AJ16" s="392"/>
      <c r="AK16" s="392"/>
      <c r="AL16" s="392"/>
      <c r="AM16" s="403"/>
      <c r="AN16" s="404"/>
    </row>
    <row r="17" ht="12.75" customHeight="1">
      <c r="A17" s="406"/>
      <c r="B17" s="407"/>
      <c r="C17" s="407"/>
      <c r="D17" s="407"/>
      <c r="E17" s="407"/>
      <c r="F17" s="408"/>
      <c r="G17" s="409"/>
      <c r="H17" s="409"/>
      <c r="I17" s="409"/>
      <c r="J17" s="409"/>
      <c r="K17" s="409"/>
      <c r="L17" s="409"/>
      <c r="M17" s="409"/>
      <c r="N17" s="409"/>
      <c r="O17" s="409"/>
      <c r="P17" s="407"/>
      <c r="Q17" s="407"/>
      <c r="R17" s="409"/>
      <c r="S17" s="409"/>
      <c r="T17" s="409"/>
      <c r="U17" s="409"/>
      <c r="V17" s="409"/>
      <c r="W17" s="409"/>
      <c r="X17" s="409"/>
      <c r="Y17" s="409"/>
      <c r="Z17" s="409"/>
      <c r="AA17" s="409"/>
      <c r="AB17" s="409"/>
      <c r="AC17" s="409"/>
      <c r="AD17" s="409"/>
      <c r="AE17" s="409"/>
      <c r="AF17" s="409"/>
      <c r="AG17" s="409"/>
      <c r="AH17" s="409"/>
      <c r="AI17" s="409"/>
      <c r="AJ17" s="409"/>
      <c r="AK17" s="409"/>
      <c r="AL17" s="409"/>
      <c r="AM17" s="397"/>
      <c r="AN17" s="405"/>
    </row>
    <row r="18" ht="12.75" customHeight="1">
      <c r="A18" s="410"/>
      <c r="B18" s="411"/>
      <c r="C18" s="411"/>
      <c r="D18" s="411"/>
      <c r="E18" s="411"/>
      <c r="F18" s="412"/>
      <c r="G18" s="392"/>
      <c r="H18" s="392"/>
      <c r="I18" s="392"/>
      <c r="J18" s="392"/>
      <c r="K18" s="392"/>
      <c r="L18" s="392"/>
      <c r="M18" s="392"/>
      <c r="N18" s="392"/>
      <c r="O18" s="392"/>
      <c r="P18" s="411"/>
      <c r="Q18" s="411"/>
      <c r="R18" s="392"/>
      <c r="S18" s="392"/>
      <c r="T18" s="392"/>
      <c r="U18" s="392"/>
      <c r="V18" s="392"/>
      <c r="W18" s="392"/>
      <c r="X18" s="392"/>
      <c r="Y18" s="392"/>
      <c r="Z18" s="392"/>
      <c r="AA18" s="392"/>
      <c r="AB18" s="392"/>
      <c r="AC18" s="392"/>
      <c r="AD18" s="392"/>
      <c r="AE18" s="392"/>
      <c r="AF18" s="392"/>
      <c r="AG18" s="392"/>
      <c r="AH18" s="392"/>
      <c r="AI18" s="392"/>
      <c r="AJ18" s="392"/>
      <c r="AK18" s="392"/>
      <c r="AL18" s="392"/>
      <c r="AM18" s="403"/>
      <c r="AN18" s="404"/>
    </row>
    <row r="19" ht="12.75" customHeight="1">
      <c r="A19" s="406"/>
      <c r="B19" s="407"/>
      <c r="C19" s="407"/>
      <c r="D19" s="407"/>
      <c r="E19" s="407"/>
      <c r="F19" s="408"/>
      <c r="G19" s="409"/>
      <c r="H19" s="409"/>
      <c r="I19" s="409"/>
      <c r="J19" s="409"/>
      <c r="K19" s="409"/>
      <c r="L19" s="409"/>
      <c r="M19" s="409"/>
      <c r="N19" s="409"/>
      <c r="O19" s="409"/>
      <c r="P19" s="407"/>
      <c r="Q19" s="407"/>
      <c r="R19" s="409"/>
      <c r="S19" s="409"/>
      <c r="T19" s="409"/>
      <c r="U19" s="409"/>
      <c r="V19" s="409"/>
      <c r="W19" s="409"/>
      <c r="X19" s="409"/>
      <c r="Y19" s="409"/>
      <c r="Z19" s="409"/>
      <c r="AA19" s="409"/>
      <c r="AB19" s="409"/>
      <c r="AC19" s="409"/>
      <c r="AD19" s="409"/>
      <c r="AE19" s="409"/>
      <c r="AF19" s="409"/>
      <c r="AG19" s="409"/>
      <c r="AH19" s="409"/>
      <c r="AI19" s="409"/>
      <c r="AJ19" s="409"/>
      <c r="AK19" s="409"/>
      <c r="AL19" s="409"/>
      <c r="AM19" s="397"/>
      <c r="AN19" s="405"/>
    </row>
    <row r="20" ht="12.75" customHeight="1">
      <c r="A20" s="410"/>
      <c r="B20" s="411"/>
      <c r="C20" s="411"/>
      <c r="D20" s="411"/>
      <c r="E20" s="411"/>
      <c r="F20" s="412"/>
      <c r="G20" s="392"/>
      <c r="H20" s="392"/>
      <c r="I20" s="392"/>
      <c r="J20" s="392"/>
      <c r="K20" s="392"/>
      <c r="L20" s="392"/>
      <c r="M20" s="392"/>
      <c r="N20" s="392"/>
      <c r="O20" s="392"/>
      <c r="P20" s="411"/>
      <c r="Q20" s="411"/>
      <c r="R20" s="392"/>
      <c r="S20" s="392"/>
      <c r="T20" s="392"/>
      <c r="U20" s="392"/>
      <c r="V20" s="392"/>
      <c r="W20" s="392"/>
      <c r="X20" s="392"/>
      <c r="Y20" s="392"/>
      <c r="Z20" s="392"/>
      <c r="AA20" s="392"/>
      <c r="AB20" s="392"/>
      <c r="AC20" s="392"/>
      <c r="AD20" s="392"/>
      <c r="AE20" s="392"/>
      <c r="AF20" s="392"/>
      <c r="AG20" s="392"/>
      <c r="AH20" s="392"/>
      <c r="AI20" s="392"/>
      <c r="AJ20" s="392"/>
      <c r="AK20" s="392"/>
      <c r="AL20" s="392"/>
      <c r="AM20" s="403"/>
      <c r="AN20" s="404"/>
    </row>
    <row r="21" ht="12.75" customHeight="1">
      <c r="A21" s="406"/>
      <c r="B21" s="407"/>
      <c r="C21" s="407"/>
      <c r="D21" s="407"/>
      <c r="E21" s="407"/>
      <c r="F21" s="408"/>
      <c r="G21" s="409"/>
      <c r="H21" s="409"/>
      <c r="I21" s="409"/>
      <c r="J21" s="409"/>
      <c r="K21" s="409"/>
      <c r="L21" s="409"/>
      <c r="M21" s="409"/>
      <c r="N21" s="409"/>
      <c r="O21" s="409"/>
      <c r="P21" s="407"/>
      <c r="Q21" s="407"/>
      <c r="R21" s="409"/>
      <c r="S21" s="409"/>
      <c r="T21" s="409"/>
      <c r="U21" s="409"/>
      <c r="V21" s="409"/>
      <c r="W21" s="409"/>
      <c r="X21" s="409"/>
      <c r="Y21" s="409"/>
      <c r="Z21" s="409"/>
      <c r="AA21" s="409"/>
      <c r="AB21" s="409"/>
      <c r="AC21" s="409"/>
      <c r="AD21" s="409"/>
      <c r="AE21" s="409"/>
      <c r="AF21" s="409"/>
      <c r="AG21" s="409"/>
      <c r="AH21" s="409"/>
      <c r="AI21" s="409"/>
      <c r="AJ21" s="409"/>
      <c r="AK21" s="409"/>
      <c r="AL21" s="409"/>
      <c r="AM21" s="397"/>
      <c r="AN21" s="405"/>
    </row>
    <row r="22" ht="12.75" customHeight="1">
      <c r="A22" s="410"/>
      <c r="B22" s="411"/>
      <c r="C22" s="411"/>
      <c r="D22" s="411"/>
      <c r="E22" s="411"/>
      <c r="F22" s="412"/>
      <c r="G22" s="392"/>
      <c r="H22" s="392"/>
      <c r="I22" s="392"/>
      <c r="J22" s="392"/>
      <c r="K22" s="392"/>
      <c r="L22" s="392"/>
      <c r="M22" s="392"/>
      <c r="N22" s="392"/>
      <c r="O22" s="392"/>
      <c r="P22" s="411"/>
      <c r="Q22" s="411"/>
      <c r="R22" s="392"/>
      <c r="S22" s="392"/>
      <c r="T22" s="392"/>
      <c r="U22" s="392"/>
      <c r="V22" s="392"/>
      <c r="W22" s="392"/>
      <c r="X22" s="392"/>
      <c r="Y22" s="392"/>
      <c r="Z22" s="392"/>
      <c r="AA22" s="392"/>
      <c r="AB22" s="392"/>
      <c r="AC22" s="392"/>
      <c r="AD22" s="392"/>
      <c r="AE22" s="392"/>
      <c r="AF22" s="392"/>
      <c r="AG22" s="392"/>
      <c r="AH22" s="392"/>
      <c r="AI22" s="392"/>
      <c r="AJ22" s="392"/>
      <c r="AK22" s="392"/>
      <c r="AL22" s="392"/>
      <c r="AM22" s="403"/>
      <c r="AN22" s="404"/>
    </row>
    <row r="23" ht="12.75" customHeight="1">
      <c r="A23" s="406"/>
      <c r="B23" s="407"/>
      <c r="C23" s="407"/>
      <c r="D23" s="407"/>
      <c r="E23" s="407"/>
      <c r="F23" s="408"/>
      <c r="G23" s="409"/>
      <c r="H23" s="409"/>
      <c r="I23" s="409"/>
      <c r="J23" s="409"/>
      <c r="K23" s="409"/>
      <c r="L23" s="409"/>
      <c r="M23" s="409"/>
      <c r="N23" s="409"/>
      <c r="O23" s="409"/>
      <c r="P23" s="407"/>
      <c r="Q23" s="407"/>
      <c r="R23" s="409"/>
      <c r="S23" s="409"/>
      <c r="T23" s="409"/>
      <c r="U23" s="409"/>
      <c r="V23" s="409"/>
      <c r="W23" s="409"/>
      <c r="X23" s="409"/>
      <c r="Y23" s="409"/>
      <c r="Z23" s="409"/>
      <c r="AA23" s="409"/>
      <c r="AB23" s="409"/>
      <c r="AC23" s="409"/>
      <c r="AD23" s="409"/>
      <c r="AE23" s="409"/>
      <c r="AF23" s="409"/>
      <c r="AG23" s="409"/>
      <c r="AH23" s="409"/>
      <c r="AI23" s="409"/>
      <c r="AJ23" s="409"/>
      <c r="AK23" s="409"/>
      <c r="AL23" s="409"/>
      <c r="AM23" s="397"/>
      <c r="AN23" s="405"/>
    </row>
    <row r="24" ht="12.75" customHeight="1">
      <c r="A24" s="410"/>
      <c r="B24" s="411"/>
      <c r="C24" s="411"/>
      <c r="D24" s="411"/>
      <c r="E24" s="411"/>
      <c r="F24" s="412"/>
      <c r="G24" s="392"/>
      <c r="H24" s="392"/>
      <c r="I24" s="392"/>
      <c r="J24" s="392"/>
      <c r="K24" s="392"/>
      <c r="L24" s="392"/>
      <c r="M24" s="392"/>
      <c r="N24" s="392"/>
      <c r="O24" s="392"/>
      <c r="P24" s="411"/>
      <c r="Q24" s="411"/>
      <c r="R24" s="392"/>
      <c r="S24" s="392"/>
      <c r="T24" s="392"/>
      <c r="U24" s="392"/>
      <c r="V24" s="392"/>
      <c r="W24" s="392"/>
      <c r="X24" s="392"/>
      <c r="Y24" s="392"/>
      <c r="Z24" s="392"/>
      <c r="AA24" s="392"/>
      <c r="AB24" s="392"/>
      <c r="AC24" s="392"/>
      <c r="AD24" s="392"/>
      <c r="AE24" s="392"/>
      <c r="AF24" s="392"/>
      <c r="AG24" s="392"/>
      <c r="AH24" s="392"/>
      <c r="AI24" s="392"/>
      <c r="AJ24" s="392"/>
      <c r="AK24" s="392"/>
      <c r="AL24" s="392"/>
      <c r="AM24" s="403"/>
      <c r="AN24" s="404"/>
    </row>
    <row r="25" ht="12.75" customHeight="1">
      <c r="A25" s="406"/>
      <c r="B25" s="407"/>
      <c r="C25" s="407"/>
      <c r="D25" s="407"/>
      <c r="E25" s="407"/>
      <c r="F25" s="408"/>
      <c r="G25" s="409"/>
      <c r="H25" s="409"/>
      <c r="I25" s="409"/>
      <c r="J25" s="409"/>
      <c r="K25" s="409"/>
      <c r="L25" s="409"/>
      <c r="M25" s="409"/>
      <c r="N25" s="409"/>
      <c r="O25" s="409"/>
      <c r="P25" s="407"/>
      <c r="Q25" s="407"/>
      <c r="R25" s="409"/>
      <c r="S25" s="409"/>
      <c r="T25" s="409"/>
      <c r="U25" s="409"/>
      <c r="V25" s="409"/>
      <c r="W25" s="409"/>
      <c r="X25" s="409"/>
      <c r="Y25" s="409"/>
      <c r="Z25" s="409"/>
      <c r="AA25" s="409"/>
      <c r="AB25" s="409"/>
      <c r="AC25" s="409"/>
      <c r="AD25" s="409"/>
      <c r="AE25" s="409"/>
      <c r="AF25" s="409"/>
      <c r="AG25" s="409"/>
      <c r="AH25" s="409"/>
      <c r="AI25" s="409"/>
      <c r="AJ25" s="409"/>
      <c r="AK25" s="409"/>
      <c r="AL25" s="409"/>
      <c r="AM25" s="397"/>
      <c r="AN25" s="405"/>
    </row>
    <row r="26" ht="12.75" customHeight="1">
      <c r="A26" s="410"/>
      <c r="B26" s="411"/>
      <c r="C26" s="411"/>
      <c r="D26" s="411"/>
      <c r="E26" s="411"/>
      <c r="F26" s="412"/>
      <c r="G26" s="392"/>
      <c r="H26" s="392"/>
      <c r="I26" s="392"/>
      <c r="J26" s="392"/>
      <c r="K26" s="392"/>
      <c r="L26" s="392"/>
      <c r="M26" s="392"/>
      <c r="N26" s="392"/>
      <c r="O26" s="392"/>
      <c r="P26" s="411"/>
      <c r="Q26" s="411"/>
      <c r="R26" s="392"/>
      <c r="S26" s="392"/>
      <c r="T26" s="392"/>
      <c r="U26" s="392"/>
      <c r="V26" s="392"/>
      <c r="W26" s="392"/>
      <c r="X26" s="392"/>
      <c r="Y26" s="392"/>
      <c r="Z26" s="392"/>
      <c r="AA26" s="392"/>
      <c r="AB26" s="392"/>
      <c r="AC26" s="392"/>
      <c r="AD26" s="392"/>
      <c r="AE26" s="392"/>
      <c r="AF26" s="392"/>
      <c r="AG26" s="392"/>
      <c r="AH26" s="392"/>
      <c r="AI26" s="392"/>
      <c r="AJ26" s="392"/>
      <c r="AK26" s="392"/>
      <c r="AL26" s="392"/>
      <c r="AM26" s="403"/>
      <c r="AN26" s="404"/>
    </row>
    <row r="27" ht="12.75" customHeight="1">
      <c r="A27" s="406"/>
      <c r="B27" s="407"/>
      <c r="C27" s="407"/>
      <c r="D27" s="407"/>
      <c r="E27" s="407"/>
      <c r="F27" s="408"/>
      <c r="G27" s="409"/>
      <c r="H27" s="409"/>
      <c r="I27" s="409"/>
      <c r="J27" s="409"/>
      <c r="K27" s="409"/>
      <c r="L27" s="409"/>
      <c r="M27" s="409"/>
      <c r="N27" s="409"/>
      <c r="O27" s="409"/>
      <c r="P27" s="407"/>
      <c r="Q27" s="407"/>
      <c r="R27" s="409"/>
      <c r="S27" s="409"/>
      <c r="T27" s="409"/>
      <c r="U27" s="409"/>
      <c r="V27" s="409"/>
      <c r="W27" s="409"/>
      <c r="X27" s="409"/>
      <c r="Y27" s="409"/>
      <c r="Z27" s="409"/>
      <c r="AA27" s="409"/>
      <c r="AB27" s="409"/>
      <c r="AC27" s="409"/>
      <c r="AD27" s="409"/>
      <c r="AE27" s="409"/>
      <c r="AF27" s="409"/>
      <c r="AG27" s="409"/>
      <c r="AH27" s="409"/>
      <c r="AI27" s="409"/>
      <c r="AJ27" s="409"/>
      <c r="AK27" s="409"/>
      <c r="AL27" s="409"/>
      <c r="AM27" s="397"/>
      <c r="AN27" s="405"/>
    </row>
    <row r="28" ht="12.75" customHeight="1">
      <c r="A28" s="410"/>
      <c r="B28" s="411"/>
      <c r="C28" s="411"/>
      <c r="D28" s="411"/>
      <c r="E28" s="411"/>
      <c r="F28" s="412"/>
      <c r="G28" s="392"/>
      <c r="H28" s="392"/>
      <c r="I28" s="392"/>
      <c r="J28" s="392"/>
      <c r="K28" s="392"/>
      <c r="L28" s="392"/>
      <c r="M28" s="392"/>
      <c r="N28" s="392"/>
      <c r="O28" s="392"/>
      <c r="P28" s="411"/>
      <c r="Q28" s="411"/>
      <c r="R28" s="392"/>
      <c r="S28" s="392"/>
      <c r="T28" s="392"/>
      <c r="U28" s="392"/>
      <c r="V28" s="392"/>
      <c r="W28" s="392"/>
      <c r="X28" s="392"/>
      <c r="Y28" s="392"/>
      <c r="Z28" s="392"/>
      <c r="AA28" s="392"/>
      <c r="AB28" s="392"/>
      <c r="AC28" s="392"/>
      <c r="AD28" s="392"/>
      <c r="AE28" s="392"/>
      <c r="AF28" s="392"/>
      <c r="AG28" s="392"/>
      <c r="AH28" s="392"/>
      <c r="AI28" s="392"/>
      <c r="AJ28" s="392"/>
      <c r="AK28" s="392"/>
      <c r="AL28" s="392"/>
      <c r="AM28" s="403"/>
      <c r="AN28" s="404"/>
    </row>
    <row r="29" ht="12.75" customHeight="1">
      <c r="A29" s="406"/>
      <c r="B29" s="407"/>
      <c r="C29" s="407"/>
      <c r="D29" s="407"/>
      <c r="E29" s="407"/>
      <c r="F29" s="408"/>
      <c r="G29" s="409"/>
      <c r="H29" s="409"/>
      <c r="I29" s="409"/>
      <c r="J29" s="409"/>
      <c r="K29" s="409"/>
      <c r="L29" s="409"/>
      <c r="M29" s="409"/>
      <c r="N29" s="409"/>
      <c r="O29" s="409"/>
      <c r="P29" s="407"/>
      <c r="Q29" s="407"/>
      <c r="R29" s="409"/>
      <c r="S29" s="409"/>
      <c r="T29" s="409"/>
      <c r="U29" s="409"/>
      <c r="V29" s="409"/>
      <c r="W29" s="409"/>
      <c r="X29" s="409"/>
      <c r="Y29" s="409"/>
      <c r="Z29" s="409"/>
      <c r="AA29" s="409"/>
      <c r="AB29" s="409"/>
      <c r="AC29" s="409"/>
      <c r="AD29" s="409"/>
      <c r="AE29" s="409"/>
      <c r="AF29" s="409"/>
      <c r="AG29" s="409"/>
      <c r="AH29" s="409"/>
      <c r="AI29" s="409"/>
      <c r="AJ29" s="409"/>
      <c r="AK29" s="409"/>
      <c r="AL29" s="409"/>
      <c r="AM29" s="397"/>
      <c r="AN29" s="405"/>
    </row>
    <row r="30" ht="12.75" customHeight="1">
      <c r="A30" s="410"/>
      <c r="B30" s="411"/>
      <c r="C30" s="411"/>
      <c r="D30" s="411"/>
      <c r="E30" s="411"/>
      <c r="F30" s="412"/>
      <c r="G30" s="392"/>
      <c r="H30" s="392"/>
      <c r="I30" s="392"/>
      <c r="J30" s="392"/>
      <c r="K30" s="392"/>
      <c r="L30" s="392"/>
      <c r="M30" s="392"/>
      <c r="N30" s="392"/>
      <c r="O30" s="392"/>
      <c r="P30" s="411"/>
      <c r="Q30" s="411"/>
      <c r="R30" s="392"/>
      <c r="S30" s="392"/>
      <c r="T30" s="392"/>
      <c r="U30" s="392"/>
      <c r="V30" s="392"/>
      <c r="W30" s="392"/>
      <c r="X30" s="392"/>
      <c r="Y30" s="392"/>
      <c r="Z30" s="392"/>
      <c r="AA30" s="392"/>
      <c r="AB30" s="392"/>
      <c r="AC30" s="392"/>
      <c r="AD30" s="392"/>
      <c r="AE30" s="392"/>
      <c r="AF30" s="392"/>
      <c r="AG30" s="392"/>
      <c r="AH30" s="392"/>
      <c r="AI30" s="392"/>
      <c r="AJ30" s="392"/>
      <c r="AK30" s="392"/>
      <c r="AL30" s="392"/>
      <c r="AM30" s="403"/>
      <c r="AN30" s="404"/>
    </row>
    <row r="31" ht="12.75" customHeight="1">
      <c r="A31" s="406"/>
      <c r="B31" s="407"/>
      <c r="C31" s="407"/>
      <c r="D31" s="407"/>
      <c r="E31" s="407"/>
      <c r="F31" s="408"/>
      <c r="G31" s="409"/>
      <c r="H31" s="409"/>
      <c r="I31" s="409"/>
      <c r="J31" s="409"/>
      <c r="K31" s="409"/>
      <c r="L31" s="409"/>
      <c r="M31" s="409"/>
      <c r="N31" s="409"/>
      <c r="O31" s="409"/>
      <c r="P31" s="407"/>
      <c r="Q31" s="407"/>
      <c r="R31" s="409"/>
      <c r="S31" s="409"/>
      <c r="T31" s="409"/>
      <c r="U31" s="409"/>
      <c r="V31" s="409"/>
      <c r="W31" s="409"/>
      <c r="X31" s="409"/>
      <c r="Y31" s="409"/>
      <c r="Z31" s="409"/>
      <c r="AA31" s="409"/>
      <c r="AB31" s="409"/>
      <c r="AC31" s="409"/>
      <c r="AD31" s="409"/>
      <c r="AE31" s="409"/>
      <c r="AF31" s="409"/>
      <c r="AG31" s="409"/>
      <c r="AH31" s="409"/>
      <c r="AI31" s="409"/>
      <c r="AJ31" s="409"/>
      <c r="AK31" s="409"/>
      <c r="AL31" s="409"/>
      <c r="AM31" s="397"/>
      <c r="AN31" s="405"/>
    </row>
    <row r="32" ht="12.75" customHeight="1">
      <c r="A32" s="410"/>
      <c r="B32" s="411"/>
      <c r="C32" s="411"/>
      <c r="D32" s="411"/>
      <c r="E32" s="411"/>
      <c r="F32" s="412"/>
      <c r="G32" s="392"/>
      <c r="H32" s="392"/>
      <c r="I32" s="392"/>
      <c r="J32" s="392"/>
      <c r="K32" s="392"/>
      <c r="L32" s="392"/>
      <c r="M32" s="392"/>
      <c r="N32" s="392"/>
      <c r="O32" s="392"/>
      <c r="P32" s="411"/>
      <c r="Q32" s="411"/>
      <c r="R32" s="392"/>
      <c r="S32" s="392"/>
      <c r="T32" s="392"/>
      <c r="U32" s="392"/>
      <c r="V32" s="392"/>
      <c r="W32" s="392"/>
      <c r="X32" s="392"/>
      <c r="Y32" s="392"/>
      <c r="Z32" s="392"/>
      <c r="AA32" s="392"/>
      <c r="AB32" s="392"/>
      <c r="AC32" s="392"/>
      <c r="AD32" s="392"/>
      <c r="AE32" s="392"/>
      <c r="AF32" s="392"/>
      <c r="AG32" s="392"/>
      <c r="AH32" s="392"/>
      <c r="AI32" s="392"/>
      <c r="AJ32" s="392"/>
      <c r="AK32" s="392"/>
      <c r="AL32" s="392"/>
      <c r="AM32" s="403"/>
      <c r="AN32" s="404"/>
    </row>
    <row r="33" ht="12.75" customHeight="1">
      <c r="A33" s="406"/>
      <c r="B33" s="407"/>
      <c r="C33" s="407"/>
      <c r="D33" s="407"/>
      <c r="E33" s="407"/>
      <c r="F33" s="408"/>
      <c r="G33" s="409"/>
      <c r="H33" s="409"/>
      <c r="I33" s="409"/>
      <c r="J33" s="409"/>
      <c r="K33" s="409"/>
      <c r="L33" s="409"/>
      <c r="M33" s="409"/>
      <c r="N33" s="409"/>
      <c r="O33" s="409"/>
      <c r="P33" s="407"/>
      <c r="Q33" s="407"/>
      <c r="R33" s="409"/>
      <c r="S33" s="409"/>
      <c r="T33" s="409"/>
      <c r="U33" s="409"/>
      <c r="V33" s="409"/>
      <c r="W33" s="409"/>
      <c r="X33" s="409"/>
      <c r="Y33" s="409"/>
      <c r="Z33" s="409"/>
      <c r="AA33" s="409"/>
      <c r="AB33" s="409"/>
      <c r="AC33" s="409"/>
      <c r="AD33" s="409"/>
      <c r="AE33" s="409"/>
      <c r="AF33" s="409"/>
      <c r="AG33" s="409"/>
      <c r="AH33" s="409"/>
      <c r="AI33" s="409"/>
      <c r="AJ33" s="409"/>
      <c r="AK33" s="409"/>
      <c r="AL33" s="409"/>
      <c r="AM33" s="397"/>
      <c r="AN33" s="405"/>
    </row>
    <row r="34" ht="12.75" customHeight="1">
      <c r="A34" s="410"/>
      <c r="B34" s="411"/>
      <c r="C34" s="411"/>
      <c r="D34" s="411"/>
      <c r="E34" s="411"/>
      <c r="F34" s="412"/>
      <c r="G34" s="392"/>
      <c r="H34" s="392"/>
      <c r="I34" s="392"/>
      <c r="J34" s="392"/>
      <c r="K34" s="392"/>
      <c r="L34" s="392"/>
      <c r="M34" s="392"/>
      <c r="N34" s="392"/>
      <c r="O34" s="392"/>
      <c r="P34" s="411"/>
      <c r="Q34" s="411"/>
      <c r="R34" s="392"/>
      <c r="S34" s="392"/>
      <c r="T34" s="392"/>
      <c r="U34" s="392"/>
      <c r="V34" s="392"/>
      <c r="W34" s="392"/>
      <c r="X34" s="392"/>
      <c r="Y34" s="392"/>
      <c r="Z34" s="392"/>
      <c r="AA34" s="392"/>
      <c r="AB34" s="392"/>
      <c r="AC34" s="392"/>
      <c r="AD34" s="392"/>
      <c r="AE34" s="392"/>
      <c r="AF34" s="392"/>
      <c r="AG34" s="392"/>
      <c r="AH34" s="392"/>
      <c r="AI34" s="392"/>
      <c r="AJ34" s="392"/>
      <c r="AK34" s="392"/>
      <c r="AL34" s="392"/>
      <c r="AM34" s="403"/>
      <c r="AN34" s="404"/>
    </row>
    <row r="35" ht="12.75" customHeight="1">
      <c r="A35" s="406"/>
      <c r="B35" s="407"/>
      <c r="C35" s="407"/>
      <c r="D35" s="407"/>
      <c r="E35" s="407"/>
      <c r="F35" s="408"/>
      <c r="G35" s="409"/>
      <c r="H35" s="409"/>
      <c r="I35" s="409"/>
      <c r="J35" s="409"/>
      <c r="K35" s="409"/>
      <c r="L35" s="409"/>
      <c r="M35" s="409"/>
      <c r="N35" s="409"/>
      <c r="O35" s="409"/>
      <c r="P35" s="407"/>
      <c r="Q35" s="407"/>
      <c r="R35" s="409"/>
      <c r="S35" s="409"/>
      <c r="T35" s="409"/>
      <c r="U35" s="409"/>
      <c r="V35" s="409"/>
      <c r="W35" s="409"/>
      <c r="X35" s="409"/>
      <c r="Y35" s="409"/>
      <c r="Z35" s="409"/>
      <c r="AA35" s="409"/>
      <c r="AB35" s="409"/>
      <c r="AC35" s="409"/>
      <c r="AD35" s="409"/>
      <c r="AE35" s="409"/>
      <c r="AF35" s="409"/>
      <c r="AG35" s="409"/>
      <c r="AH35" s="409"/>
      <c r="AI35" s="409"/>
      <c r="AJ35" s="409"/>
      <c r="AK35" s="409"/>
      <c r="AL35" s="409"/>
      <c r="AM35" s="397"/>
      <c r="AN35" s="405"/>
    </row>
    <row r="36" ht="12.75" customHeight="1">
      <c r="A36" s="410"/>
      <c r="B36" s="411"/>
      <c r="C36" s="411"/>
      <c r="D36" s="411"/>
      <c r="E36" s="411"/>
      <c r="F36" s="412"/>
      <c r="G36" s="392"/>
      <c r="H36" s="392"/>
      <c r="I36" s="392"/>
      <c r="J36" s="392"/>
      <c r="K36" s="392"/>
      <c r="L36" s="392"/>
      <c r="M36" s="392"/>
      <c r="N36" s="392"/>
      <c r="O36" s="392"/>
      <c r="P36" s="411"/>
      <c r="Q36" s="411"/>
      <c r="R36" s="392"/>
      <c r="S36" s="392"/>
      <c r="T36" s="392"/>
      <c r="U36" s="392"/>
      <c r="V36" s="392"/>
      <c r="W36" s="392"/>
      <c r="X36" s="392"/>
      <c r="Y36" s="392"/>
      <c r="Z36" s="392"/>
      <c r="AA36" s="392"/>
      <c r="AB36" s="392"/>
      <c r="AC36" s="392"/>
      <c r="AD36" s="392"/>
      <c r="AE36" s="392"/>
      <c r="AF36" s="392"/>
      <c r="AG36" s="392"/>
      <c r="AH36" s="392"/>
      <c r="AI36" s="392"/>
      <c r="AJ36" s="392"/>
      <c r="AK36" s="392"/>
      <c r="AL36" s="392"/>
      <c r="AM36" s="403"/>
      <c r="AN36" s="404"/>
    </row>
    <row r="37" ht="12.75" customHeight="1">
      <c r="A37" s="406"/>
      <c r="B37" s="407"/>
      <c r="C37" s="407"/>
      <c r="D37" s="407"/>
      <c r="E37" s="407"/>
      <c r="F37" s="408"/>
      <c r="G37" s="409"/>
      <c r="H37" s="409"/>
      <c r="I37" s="409"/>
      <c r="J37" s="409"/>
      <c r="K37" s="409"/>
      <c r="L37" s="409"/>
      <c r="M37" s="409"/>
      <c r="N37" s="409"/>
      <c r="O37" s="409"/>
      <c r="P37" s="407"/>
      <c r="Q37" s="407"/>
      <c r="R37" s="409"/>
      <c r="S37" s="409"/>
      <c r="T37" s="409"/>
      <c r="U37" s="409"/>
      <c r="V37" s="409"/>
      <c r="W37" s="409"/>
      <c r="X37" s="409"/>
      <c r="Y37" s="409"/>
      <c r="Z37" s="409"/>
      <c r="AA37" s="409"/>
      <c r="AB37" s="409"/>
      <c r="AC37" s="409"/>
      <c r="AD37" s="409"/>
      <c r="AE37" s="409"/>
      <c r="AF37" s="409"/>
      <c r="AG37" s="409"/>
      <c r="AH37" s="409"/>
      <c r="AI37" s="409"/>
      <c r="AJ37" s="409"/>
      <c r="AK37" s="409"/>
      <c r="AL37" s="409"/>
      <c r="AM37" s="397"/>
      <c r="AN37" s="405"/>
    </row>
    <row r="38" ht="12.75" customHeight="1">
      <c r="A38" s="410"/>
      <c r="B38" s="411"/>
      <c r="C38" s="411"/>
      <c r="D38" s="411"/>
      <c r="E38" s="411"/>
      <c r="F38" s="412"/>
      <c r="G38" s="392"/>
      <c r="H38" s="392"/>
      <c r="I38" s="392"/>
      <c r="J38" s="392"/>
      <c r="K38" s="392"/>
      <c r="L38" s="392"/>
      <c r="M38" s="392"/>
      <c r="N38" s="392"/>
      <c r="O38" s="392"/>
      <c r="P38" s="411"/>
      <c r="Q38" s="411"/>
      <c r="R38" s="392"/>
      <c r="S38" s="392"/>
      <c r="T38" s="392"/>
      <c r="U38" s="392"/>
      <c r="V38" s="392"/>
      <c r="W38" s="392"/>
      <c r="X38" s="392"/>
      <c r="Y38" s="392"/>
      <c r="Z38" s="392"/>
      <c r="AA38" s="392"/>
      <c r="AB38" s="392"/>
      <c r="AC38" s="392"/>
      <c r="AD38" s="392"/>
      <c r="AE38" s="392"/>
      <c r="AF38" s="392"/>
      <c r="AG38" s="392"/>
      <c r="AH38" s="392"/>
      <c r="AI38" s="392"/>
      <c r="AJ38" s="392"/>
      <c r="AK38" s="392"/>
      <c r="AL38" s="392"/>
      <c r="AM38" s="403"/>
      <c r="AN38" s="404"/>
    </row>
    <row r="39" ht="12.75" customHeight="1">
      <c r="A39" s="406"/>
      <c r="B39" s="407"/>
      <c r="C39" s="407"/>
      <c r="D39" s="407"/>
      <c r="E39" s="407"/>
      <c r="F39" s="408"/>
      <c r="G39" s="409"/>
      <c r="H39" s="409"/>
      <c r="I39" s="409"/>
      <c r="J39" s="409"/>
      <c r="K39" s="409"/>
      <c r="L39" s="409"/>
      <c r="M39" s="409"/>
      <c r="N39" s="409"/>
      <c r="O39" s="409"/>
      <c r="P39" s="407"/>
      <c r="Q39" s="407"/>
      <c r="R39" s="409"/>
      <c r="S39" s="409"/>
      <c r="T39" s="409"/>
      <c r="U39" s="409"/>
      <c r="V39" s="409"/>
      <c r="W39" s="409"/>
      <c r="X39" s="409"/>
      <c r="Y39" s="409"/>
      <c r="Z39" s="409"/>
      <c r="AA39" s="409"/>
      <c r="AB39" s="409"/>
      <c r="AC39" s="409"/>
      <c r="AD39" s="409"/>
      <c r="AE39" s="409"/>
      <c r="AF39" s="409"/>
      <c r="AG39" s="409"/>
      <c r="AH39" s="409"/>
      <c r="AI39" s="409"/>
      <c r="AJ39" s="409"/>
      <c r="AK39" s="409"/>
      <c r="AL39" s="409"/>
      <c r="AM39" s="397"/>
      <c r="AN39" s="405"/>
    </row>
    <row r="40" ht="12.75" customHeight="1">
      <c r="A40" s="410"/>
      <c r="B40" s="411"/>
      <c r="C40" s="411"/>
      <c r="D40" s="411"/>
      <c r="E40" s="411"/>
      <c r="F40" s="412"/>
      <c r="G40" s="392"/>
      <c r="H40" s="392"/>
      <c r="I40" s="392"/>
      <c r="J40" s="392"/>
      <c r="K40" s="392"/>
      <c r="L40" s="392"/>
      <c r="M40" s="392"/>
      <c r="N40" s="392"/>
      <c r="O40" s="392"/>
      <c r="P40" s="411"/>
      <c r="Q40" s="411"/>
      <c r="R40" s="392"/>
      <c r="S40" s="392"/>
      <c r="T40" s="392"/>
      <c r="U40" s="392"/>
      <c r="V40" s="392"/>
      <c r="W40" s="392"/>
      <c r="X40" s="392"/>
      <c r="Y40" s="392"/>
      <c r="Z40" s="392"/>
      <c r="AA40" s="392"/>
      <c r="AB40" s="392"/>
      <c r="AC40" s="392"/>
      <c r="AD40" s="392"/>
      <c r="AE40" s="392"/>
      <c r="AF40" s="392"/>
      <c r="AG40" s="392"/>
      <c r="AH40" s="392"/>
      <c r="AI40" s="392"/>
      <c r="AJ40" s="392"/>
      <c r="AK40" s="392"/>
      <c r="AL40" s="392"/>
      <c r="AM40" s="403"/>
      <c r="AN40" s="404"/>
    </row>
    <row r="41" ht="12.75" customHeight="1">
      <c r="A41" s="406"/>
      <c r="B41" s="407"/>
      <c r="C41" s="407"/>
      <c r="D41" s="407"/>
      <c r="E41" s="407"/>
      <c r="F41" s="408"/>
      <c r="G41" s="409"/>
      <c r="H41" s="409"/>
      <c r="I41" s="409"/>
      <c r="J41" s="409"/>
      <c r="K41" s="409"/>
      <c r="L41" s="409"/>
      <c r="M41" s="409"/>
      <c r="N41" s="409"/>
      <c r="O41" s="409"/>
      <c r="P41" s="407"/>
      <c r="Q41" s="407"/>
      <c r="R41" s="409"/>
      <c r="S41" s="409"/>
      <c r="T41" s="409"/>
      <c r="U41" s="409"/>
      <c r="V41" s="409"/>
      <c r="W41" s="409"/>
      <c r="X41" s="409"/>
      <c r="Y41" s="409"/>
      <c r="Z41" s="409"/>
      <c r="AA41" s="409"/>
      <c r="AB41" s="409"/>
      <c r="AC41" s="409"/>
      <c r="AD41" s="409"/>
      <c r="AE41" s="409"/>
      <c r="AF41" s="409"/>
      <c r="AG41" s="409"/>
      <c r="AH41" s="409"/>
      <c r="AI41" s="409"/>
      <c r="AJ41" s="409"/>
      <c r="AK41" s="409"/>
      <c r="AL41" s="409"/>
      <c r="AM41" s="397"/>
      <c r="AN41" s="405"/>
    </row>
    <row r="42" ht="12.75" customHeight="1">
      <c r="A42" s="410"/>
      <c r="B42" s="411"/>
      <c r="C42" s="411"/>
      <c r="D42" s="411"/>
      <c r="E42" s="411"/>
      <c r="F42" s="412"/>
      <c r="G42" s="392"/>
      <c r="H42" s="392"/>
      <c r="I42" s="392"/>
      <c r="J42" s="392"/>
      <c r="K42" s="392"/>
      <c r="L42" s="392"/>
      <c r="M42" s="392"/>
      <c r="N42" s="392"/>
      <c r="O42" s="392"/>
      <c r="P42" s="411"/>
      <c r="Q42" s="411"/>
      <c r="R42" s="392"/>
      <c r="S42" s="392"/>
      <c r="T42" s="392"/>
      <c r="U42" s="392"/>
      <c r="V42" s="392"/>
      <c r="W42" s="392"/>
      <c r="X42" s="392"/>
      <c r="Y42" s="392"/>
      <c r="Z42" s="392"/>
      <c r="AA42" s="392"/>
      <c r="AB42" s="392"/>
      <c r="AC42" s="392"/>
      <c r="AD42" s="392"/>
      <c r="AE42" s="392"/>
      <c r="AF42" s="392"/>
      <c r="AG42" s="392"/>
      <c r="AH42" s="392"/>
      <c r="AI42" s="392"/>
      <c r="AJ42" s="392"/>
      <c r="AK42" s="392"/>
      <c r="AL42" s="392"/>
      <c r="AM42" s="403"/>
      <c r="AN42" s="404"/>
    </row>
    <row r="43" ht="12.75" customHeight="1">
      <c r="A43" s="406"/>
      <c r="B43" s="407"/>
      <c r="C43" s="407"/>
      <c r="D43" s="407"/>
      <c r="E43" s="407"/>
      <c r="F43" s="408"/>
      <c r="G43" s="409"/>
      <c r="H43" s="409"/>
      <c r="I43" s="409"/>
      <c r="J43" s="409"/>
      <c r="K43" s="409"/>
      <c r="L43" s="409"/>
      <c r="M43" s="409"/>
      <c r="N43" s="409"/>
      <c r="O43" s="409"/>
      <c r="P43" s="407"/>
      <c r="Q43" s="407"/>
      <c r="R43" s="409"/>
      <c r="S43" s="409"/>
      <c r="T43" s="409"/>
      <c r="U43" s="409"/>
      <c r="V43" s="409"/>
      <c r="W43" s="409"/>
      <c r="X43" s="409"/>
      <c r="Y43" s="409"/>
      <c r="Z43" s="409"/>
      <c r="AA43" s="409"/>
      <c r="AB43" s="409"/>
      <c r="AC43" s="409"/>
      <c r="AD43" s="409"/>
      <c r="AE43" s="409"/>
      <c r="AF43" s="409"/>
      <c r="AG43" s="409"/>
      <c r="AH43" s="409"/>
      <c r="AI43" s="409"/>
      <c r="AJ43" s="409"/>
      <c r="AK43" s="409"/>
      <c r="AL43" s="409"/>
      <c r="AM43" s="397"/>
      <c r="AN43" s="405"/>
    </row>
    <row r="44" ht="12.75" customHeight="1">
      <c r="A44" s="410"/>
      <c r="B44" s="411"/>
      <c r="C44" s="411"/>
      <c r="D44" s="411"/>
      <c r="E44" s="411"/>
      <c r="F44" s="412"/>
      <c r="G44" s="392"/>
      <c r="H44" s="392"/>
      <c r="I44" s="392"/>
      <c r="J44" s="392"/>
      <c r="K44" s="392"/>
      <c r="L44" s="392"/>
      <c r="M44" s="392"/>
      <c r="N44" s="392"/>
      <c r="O44" s="392"/>
      <c r="P44" s="411"/>
      <c r="Q44" s="411"/>
      <c r="R44" s="392"/>
      <c r="S44" s="392"/>
      <c r="T44" s="392"/>
      <c r="U44" s="392"/>
      <c r="V44" s="392"/>
      <c r="W44" s="392"/>
      <c r="X44" s="392"/>
      <c r="Y44" s="392"/>
      <c r="Z44" s="392"/>
      <c r="AA44" s="392"/>
      <c r="AB44" s="392"/>
      <c r="AC44" s="392"/>
      <c r="AD44" s="392"/>
      <c r="AE44" s="392"/>
      <c r="AF44" s="392"/>
      <c r="AG44" s="392"/>
      <c r="AH44" s="392"/>
      <c r="AI44" s="392"/>
      <c r="AJ44" s="392"/>
      <c r="AK44" s="392"/>
      <c r="AL44" s="392"/>
      <c r="AM44" s="403"/>
      <c r="AN44" s="404"/>
    </row>
    <row r="45" ht="12.75" customHeight="1">
      <c r="A45" s="406"/>
      <c r="B45" s="407"/>
      <c r="C45" s="407"/>
      <c r="D45" s="407"/>
      <c r="E45" s="407"/>
      <c r="F45" s="408"/>
      <c r="G45" s="409"/>
      <c r="H45" s="409"/>
      <c r="I45" s="409"/>
      <c r="J45" s="409"/>
      <c r="K45" s="409"/>
      <c r="L45" s="409"/>
      <c r="M45" s="409"/>
      <c r="N45" s="409"/>
      <c r="O45" s="409"/>
      <c r="P45" s="407"/>
      <c r="Q45" s="407"/>
      <c r="R45" s="409"/>
      <c r="S45" s="409"/>
      <c r="T45" s="409"/>
      <c r="U45" s="409"/>
      <c r="V45" s="409"/>
      <c r="W45" s="409"/>
      <c r="X45" s="409"/>
      <c r="Y45" s="409"/>
      <c r="Z45" s="409"/>
      <c r="AA45" s="409"/>
      <c r="AB45" s="409"/>
      <c r="AC45" s="409"/>
      <c r="AD45" s="409"/>
      <c r="AE45" s="409"/>
      <c r="AF45" s="409"/>
      <c r="AG45" s="409"/>
      <c r="AH45" s="409"/>
      <c r="AI45" s="409"/>
      <c r="AJ45" s="409"/>
      <c r="AK45" s="409"/>
      <c r="AL45" s="409"/>
      <c r="AM45" s="397"/>
      <c r="AN45" s="405"/>
    </row>
    <row r="46" ht="12.75" customHeight="1">
      <c r="A46" s="410"/>
      <c r="B46" s="411"/>
      <c r="C46" s="411"/>
      <c r="D46" s="411"/>
      <c r="E46" s="411"/>
      <c r="F46" s="412"/>
      <c r="G46" s="392"/>
      <c r="H46" s="392"/>
      <c r="I46" s="392"/>
      <c r="J46" s="392"/>
      <c r="K46" s="392"/>
      <c r="L46" s="392"/>
      <c r="M46" s="392"/>
      <c r="N46" s="392"/>
      <c r="O46" s="392"/>
      <c r="P46" s="411"/>
      <c r="Q46" s="411"/>
      <c r="R46" s="392"/>
      <c r="S46" s="392"/>
      <c r="T46" s="392"/>
      <c r="U46" s="392"/>
      <c r="V46" s="392"/>
      <c r="W46" s="392"/>
      <c r="X46" s="392"/>
      <c r="Y46" s="392"/>
      <c r="Z46" s="392"/>
      <c r="AA46" s="392"/>
      <c r="AB46" s="392"/>
      <c r="AC46" s="392"/>
      <c r="AD46" s="392"/>
      <c r="AE46" s="392"/>
      <c r="AF46" s="392"/>
      <c r="AG46" s="392"/>
      <c r="AH46" s="392"/>
      <c r="AI46" s="392"/>
      <c r="AJ46" s="392"/>
      <c r="AK46" s="392"/>
      <c r="AL46" s="392"/>
      <c r="AM46" s="403"/>
      <c r="AN46" s="404"/>
    </row>
    <row r="47" ht="12.75" customHeight="1">
      <c r="A47" s="406"/>
      <c r="B47" s="407"/>
      <c r="C47" s="407"/>
      <c r="D47" s="407"/>
      <c r="E47" s="407"/>
      <c r="F47" s="408"/>
      <c r="G47" s="409"/>
      <c r="H47" s="409"/>
      <c r="I47" s="409"/>
      <c r="J47" s="409"/>
      <c r="K47" s="409"/>
      <c r="L47" s="409"/>
      <c r="M47" s="409"/>
      <c r="N47" s="409"/>
      <c r="O47" s="409"/>
      <c r="P47" s="407"/>
      <c r="Q47" s="407"/>
      <c r="R47" s="409"/>
      <c r="S47" s="409"/>
      <c r="T47" s="409"/>
      <c r="U47" s="409"/>
      <c r="V47" s="409"/>
      <c r="W47" s="409"/>
      <c r="X47" s="409"/>
      <c r="Y47" s="409"/>
      <c r="Z47" s="409"/>
      <c r="AA47" s="409"/>
      <c r="AB47" s="409"/>
      <c r="AC47" s="409"/>
      <c r="AD47" s="409"/>
      <c r="AE47" s="409"/>
      <c r="AF47" s="409"/>
      <c r="AG47" s="409"/>
      <c r="AH47" s="409"/>
      <c r="AI47" s="409"/>
      <c r="AJ47" s="409"/>
      <c r="AK47" s="409"/>
      <c r="AL47" s="409"/>
      <c r="AM47" s="397"/>
      <c r="AN47" s="405"/>
    </row>
    <row r="48" ht="12.75" customHeight="1">
      <c r="A48" s="410"/>
      <c r="B48" s="411"/>
      <c r="C48" s="411"/>
      <c r="D48" s="411"/>
      <c r="E48" s="411"/>
      <c r="F48" s="412"/>
      <c r="G48" s="392"/>
      <c r="H48" s="392"/>
      <c r="I48" s="392"/>
      <c r="J48" s="392"/>
      <c r="K48" s="392"/>
      <c r="L48" s="392"/>
      <c r="M48" s="392"/>
      <c r="N48" s="392"/>
      <c r="O48" s="392"/>
      <c r="P48" s="411"/>
      <c r="Q48" s="411"/>
      <c r="R48" s="392"/>
      <c r="S48" s="392"/>
      <c r="T48" s="392"/>
      <c r="U48" s="392"/>
      <c r="V48" s="392"/>
      <c r="W48" s="392"/>
      <c r="X48" s="392"/>
      <c r="Y48" s="392"/>
      <c r="Z48" s="392"/>
      <c r="AA48" s="392"/>
      <c r="AB48" s="392"/>
      <c r="AC48" s="392"/>
      <c r="AD48" s="392"/>
      <c r="AE48" s="392"/>
      <c r="AF48" s="392"/>
      <c r="AG48" s="392"/>
      <c r="AH48" s="392"/>
      <c r="AI48" s="392"/>
      <c r="AJ48" s="392"/>
      <c r="AK48" s="392"/>
      <c r="AL48" s="392"/>
      <c r="AM48" s="403"/>
      <c r="AN48" s="404"/>
    </row>
    <row r="49" ht="12.75" customHeight="1">
      <c r="A49" s="406"/>
      <c r="B49" s="407"/>
      <c r="C49" s="407"/>
      <c r="D49" s="407"/>
      <c r="E49" s="407"/>
      <c r="F49" s="408"/>
      <c r="G49" s="409"/>
      <c r="H49" s="409"/>
      <c r="I49" s="409"/>
      <c r="J49" s="409"/>
      <c r="K49" s="409"/>
      <c r="L49" s="409"/>
      <c r="M49" s="409"/>
      <c r="N49" s="409"/>
      <c r="O49" s="409"/>
      <c r="P49" s="407"/>
      <c r="Q49" s="407"/>
      <c r="R49" s="409"/>
      <c r="S49" s="409"/>
      <c r="T49" s="409"/>
      <c r="U49" s="409"/>
      <c r="V49" s="409"/>
      <c r="W49" s="409"/>
      <c r="X49" s="409"/>
      <c r="Y49" s="409"/>
      <c r="Z49" s="409"/>
      <c r="AA49" s="409"/>
      <c r="AB49" s="409"/>
      <c r="AC49" s="409"/>
      <c r="AD49" s="409"/>
      <c r="AE49" s="409"/>
      <c r="AF49" s="409"/>
      <c r="AG49" s="409"/>
      <c r="AH49" s="409"/>
      <c r="AI49" s="409"/>
      <c r="AJ49" s="409"/>
      <c r="AK49" s="409"/>
      <c r="AL49" s="409"/>
      <c r="AM49" s="397"/>
      <c r="AN49" s="405"/>
    </row>
    <row r="50" ht="12.75" customHeight="1">
      <c r="A50" s="410"/>
      <c r="B50" s="411"/>
      <c r="C50" s="411"/>
      <c r="D50" s="411"/>
      <c r="E50" s="411"/>
      <c r="F50" s="412"/>
      <c r="G50" s="392"/>
      <c r="H50" s="392"/>
      <c r="I50" s="392"/>
      <c r="J50" s="392"/>
      <c r="K50" s="392"/>
      <c r="L50" s="392"/>
      <c r="M50" s="392"/>
      <c r="N50" s="392"/>
      <c r="O50" s="392"/>
      <c r="P50" s="411"/>
      <c r="Q50" s="411"/>
      <c r="R50" s="392"/>
      <c r="S50" s="392"/>
      <c r="T50" s="392"/>
      <c r="U50" s="392"/>
      <c r="V50" s="392"/>
      <c r="W50" s="392"/>
      <c r="X50" s="392"/>
      <c r="Y50" s="392"/>
      <c r="Z50" s="392"/>
      <c r="AA50" s="392"/>
      <c r="AB50" s="392"/>
      <c r="AC50" s="392"/>
      <c r="AD50" s="392"/>
      <c r="AE50" s="392"/>
      <c r="AF50" s="392"/>
      <c r="AG50" s="392"/>
      <c r="AH50" s="392"/>
      <c r="AI50" s="392"/>
      <c r="AJ50" s="392"/>
      <c r="AK50" s="392"/>
      <c r="AL50" s="392"/>
      <c r="AM50" s="403"/>
      <c r="AN50" s="404"/>
    </row>
    <row r="51" ht="12.75" customHeight="1">
      <c r="A51" s="413"/>
      <c r="B51" s="414"/>
      <c r="C51" s="414"/>
      <c r="D51" s="414"/>
      <c r="E51" s="414"/>
      <c r="F51" s="415"/>
      <c r="G51" s="409"/>
      <c r="H51" s="409"/>
      <c r="I51" s="409"/>
      <c r="J51" s="409"/>
      <c r="K51" s="409"/>
      <c r="L51" s="409"/>
      <c r="M51" s="409"/>
      <c r="N51" s="409"/>
      <c r="O51" s="409"/>
      <c r="P51" s="407"/>
      <c r="Q51" s="407"/>
      <c r="R51" s="409"/>
      <c r="S51" s="409"/>
      <c r="T51" s="409"/>
      <c r="U51" s="409"/>
      <c r="V51" s="409"/>
      <c r="W51" s="409"/>
      <c r="X51" s="409"/>
      <c r="Y51" s="409"/>
      <c r="Z51" s="409"/>
      <c r="AA51" s="409"/>
      <c r="AB51" s="409"/>
      <c r="AC51" s="409"/>
      <c r="AD51" s="409"/>
      <c r="AE51" s="409"/>
      <c r="AF51" s="409"/>
      <c r="AG51" s="409"/>
      <c r="AH51" s="409"/>
      <c r="AI51" s="409"/>
      <c r="AJ51" s="409"/>
      <c r="AK51" s="409"/>
      <c r="AL51" s="409"/>
      <c r="AM51" s="397"/>
      <c r="AN51" s="405"/>
    </row>
    <row r="52" ht="12.75" customHeight="1">
      <c r="A52" s="413"/>
      <c r="B52" s="414"/>
      <c r="C52" s="414"/>
      <c r="D52" s="414"/>
      <c r="E52" s="414"/>
      <c r="F52" s="415"/>
      <c r="G52" s="392"/>
      <c r="H52" s="392"/>
      <c r="I52" s="392"/>
      <c r="J52" s="392"/>
      <c r="K52" s="392"/>
      <c r="L52" s="392"/>
      <c r="M52" s="392"/>
      <c r="N52" s="392"/>
      <c r="O52" s="392"/>
      <c r="P52" s="411"/>
      <c r="Q52" s="411"/>
      <c r="R52" s="392"/>
      <c r="S52" s="392"/>
      <c r="T52" s="392"/>
      <c r="U52" s="392"/>
      <c r="V52" s="392"/>
      <c r="W52" s="392"/>
      <c r="X52" s="392"/>
      <c r="Y52" s="392"/>
      <c r="Z52" s="392"/>
      <c r="AA52" s="392"/>
      <c r="AB52" s="392"/>
      <c r="AC52" s="392"/>
      <c r="AD52" s="392"/>
      <c r="AE52" s="392"/>
      <c r="AF52" s="392"/>
      <c r="AG52" s="392"/>
      <c r="AH52" s="392"/>
      <c r="AI52" s="392"/>
      <c r="AJ52" s="392"/>
      <c r="AK52" s="392"/>
      <c r="AL52" s="392"/>
      <c r="AM52" s="403"/>
      <c r="AN52" s="404"/>
    </row>
    <row r="53" ht="12.75" customHeight="1">
      <c r="A53" s="406"/>
      <c r="B53" s="407"/>
      <c r="C53" s="407"/>
      <c r="D53" s="407"/>
      <c r="E53" s="407"/>
      <c r="F53" s="408"/>
      <c r="G53" s="409"/>
      <c r="H53" s="409"/>
      <c r="I53" s="409"/>
      <c r="J53" s="409"/>
      <c r="K53" s="409"/>
      <c r="L53" s="409"/>
      <c r="M53" s="409"/>
      <c r="N53" s="409"/>
      <c r="O53" s="409"/>
      <c r="P53" s="407"/>
      <c r="Q53" s="407"/>
      <c r="R53" s="409"/>
      <c r="S53" s="409"/>
      <c r="T53" s="409"/>
      <c r="U53" s="409"/>
      <c r="V53" s="409"/>
      <c r="W53" s="409"/>
      <c r="X53" s="409"/>
      <c r="Y53" s="409"/>
      <c r="Z53" s="409"/>
      <c r="AA53" s="409"/>
      <c r="AB53" s="409"/>
      <c r="AC53" s="409"/>
      <c r="AD53" s="409"/>
      <c r="AE53" s="409"/>
      <c r="AF53" s="409"/>
      <c r="AG53" s="409"/>
      <c r="AH53" s="409"/>
      <c r="AI53" s="409"/>
      <c r="AJ53" s="409"/>
      <c r="AK53" s="409"/>
      <c r="AL53" s="409"/>
      <c r="AM53" s="397"/>
      <c r="AN53" s="405"/>
    </row>
    <row r="54" ht="12.75" customHeight="1">
      <c r="A54" s="410"/>
      <c r="B54" s="411"/>
      <c r="C54" s="411"/>
      <c r="D54" s="411"/>
      <c r="E54" s="411"/>
      <c r="F54" s="412"/>
      <c r="G54" s="392"/>
      <c r="H54" s="392"/>
      <c r="I54" s="392"/>
      <c r="J54" s="392"/>
      <c r="K54" s="392"/>
      <c r="L54" s="392"/>
      <c r="M54" s="392"/>
      <c r="N54" s="392"/>
      <c r="O54" s="392"/>
      <c r="P54" s="411"/>
      <c r="Q54" s="411"/>
      <c r="R54" s="392"/>
      <c r="S54" s="392"/>
      <c r="T54" s="392"/>
      <c r="U54" s="392"/>
      <c r="V54" s="392"/>
      <c r="W54" s="392"/>
      <c r="X54" s="392"/>
      <c r="Y54" s="392"/>
      <c r="Z54" s="392"/>
      <c r="AA54" s="392"/>
      <c r="AB54" s="392"/>
      <c r="AC54" s="392"/>
      <c r="AD54" s="392"/>
      <c r="AE54" s="392"/>
      <c r="AF54" s="392"/>
      <c r="AG54" s="392"/>
      <c r="AH54" s="392"/>
      <c r="AI54" s="392"/>
      <c r="AJ54" s="392"/>
      <c r="AK54" s="392"/>
      <c r="AL54" s="392"/>
      <c r="AM54" s="403"/>
      <c r="AN54" s="404"/>
    </row>
    <row r="55" ht="12.75" customHeight="1">
      <c r="A55" s="406"/>
      <c r="B55" s="407"/>
      <c r="C55" s="407"/>
      <c r="D55" s="407"/>
      <c r="E55" s="407"/>
      <c r="F55" s="408"/>
      <c r="G55" s="409"/>
      <c r="H55" s="409"/>
      <c r="I55" s="409"/>
      <c r="J55" s="409"/>
      <c r="K55" s="409"/>
      <c r="L55" s="409"/>
      <c r="M55" s="409"/>
      <c r="N55" s="409"/>
      <c r="O55" s="409"/>
      <c r="P55" s="407"/>
      <c r="Q55" s="407"/>
      <c r="R55" s="409"/>
      <c r="S55" s="409"/>
      <c r="T55" s="409"/>
      <c r="U55" s="409"/>
      <c r="V55" s="409"/>
      <c r="W55" s="409"/>
      <c r="X55" s="409"/>
      <c r="Y55" s="409"/>
      <c r="Z55" s="409"/>
      <c r="AA55" s="409"/>
      <c r="AB55" s="409"/>
      <c r="AC55" s="409"/>
      <c r="AD55" s="409"/>
      <c r="AE55" s="409"/>
      <c r="AF55" s="409"/>
      <c r="AG55" s="409"/>
      <c r="AH55" s="409"/>
      <c r="AI55" s="409"/>
      <c r="AJ55" s="409"/>
      <c r="AK55" s="409"/>
      <c r="AL55" s="409"/>
      <c r="AM55" s="397"/>
      <c r="AN55" s="405"/>
    </row>
    <row r="56" ht="12.75" customHeight="1">
      <c r="A56" s="410"/>
      <c r="B56" s="411"/>
      <c r="C56" s="411"/>
      <c r="D56" s="411"/>
      <c r="E56" s="411"/>
      <c r="F56" s="412"/>
      <c r="G56" s="392"/>
      <c r="H56" s="392"/>
      <c r="I56" s="392"/>
      <c r="J56" s="392"/>
      <c r="K56" s="392"/>
      <c r="L56" s="392"/>
      <c r="M56" s="392"/>
      <c r="N56" s="392"/>
      <c r="O56" s="392"/>
      <c r="P56" s="411"/>
      <c r="Q56" s="411"/>
      <c r="R56" s="392"/>
      <c r="S56" s="392"/>
      <c r="T56" s="392"/>
      <c r="U56" s="392"/>
      <c r="V56" s="392"/>
      <c r="W56" s="392"/>
      <c r="X56" s="392"/>
      <c r="Y56" s="392"/>
      <c r="Z56" s="392"/>
      <c r="AA56" s="392"/>
      <c r="AB56" s="392"/>
      <c r="AC56" s="392"/>
      <c r="AD56" s="392"/>
      <c r="AE56" s="392"/>
      <c r="AF56" s="392"/>
      <c r="AG56" s="392"/>
      <c r="AH56" s="392"/>
      <c r="AI56" s="392"/>
      <c r="AJ56" s="392"/>
      <c r="AK56" s="392"/>
      <c r="AL56" s="392"/>
      <c r="AM56" s="403"/>
      <c r="AN56" s="404"/>
    </row>
    <row r="57" ht="12.75" customHeight="1">
      <c r="A57" s="406"/>
      <c r="B57" s="407"/>
      <c r="C57" s="407"/>
      <c r="D57" s="407"/>
      <c r="E57" s="407"/>
      <c r="F57" s="408"/>
      <c r="G57" s="409"/>
      <c r="H57" s="409"/>
      <c r="I57" s="409"/>
      <c r="J57" s="409"/>
      <c r="K57" s="409"/>
      <c r="L57" s="409"/>
      <c r="M57" s="409"/>
      <c r="N57" s="409"/>
      <c r="O57" s="409"/>
      <c r="P57" s="407"/>
      <c r="Q57" s="407"/>
      <c r="R57" s="409"/>
      <c r="S57" s="409"/>
      <c r="T57" s="409"/>
      <c r="U57" s="409"/>
      <c r="V57" s="409"/>
      <c r="W57" s="409"/>
      <c r="X57" s="409"/>
      <c r="Y57" s="409"/>
      <c r="Z57" s="409"/>
      <c r="AA57" s="409"/>
      <c r="AB57" s="409"/>
      <c r="AC57" s="409"/>
      <c r="AD57" s="409"/>
      <c r="AE57" s="409"/>
      <c r="AF57" s="409"/>
      <c r="AG57" s="409"/>
      <c r="AH57" s="409"/>
      <c r="AI57" s="409"/>
      <c r="AJ57" s="409"/>
      <c r="AK57" s="409"/>
      <c r="AL57" s="409"/>
      <c r="AM57" s="397"/>
      <c r="AN57" s="405"/>
    </row>
    <row r="58" ht="12.75" customHeight="1">
      <c r="A58" s="410"/>
      <c r="B58" s="411"/>
      <c r="C58" s="411"/>
      <c r="D58" s="411"/>
      <c r="E58" s="411"/>
      <c r="F58" s="412"/>
      <c r="G58" s="392"/>
      <c r="H58" s="392"/>
      <c r="I58" s="392"/>
      <c r="J58" s="392"/>
      <c r="K58" s="392"/>
      <c r="L58" s="392"/>
      <c r="M58" s="392"/>
      <c r="N58" s="392"/>
      <c r="O58" s="392"/>
      <c r="P58" s="411"/>
      <c r="Q58" s="411"/>
      <c r="R58" s="392"/>
      <c r="S58" s="392"/>
      <c r="T58" s="392"/>
      <c r="U58" s="392"/>
      <c r="V58" s="392"/>
      <c r="W58" s="392"/>
      <c r="X58" s="392"/>
      <c r="Y58" s="392"/>
      <c r="Z58" s="392"/>
      <c r="AA58" s="392"/>
      <c r="AB58" s="392"/>
      <c r="AC58" s="392"/>
      <c r="AD58" s="392"/>
      <c r="AE58" s="392"/>
      <c r="AF58" s="392"/>
      <c r="AG58" s="392"/>
      <c r="AH58" s="392"/>
      <c r="AI58" s="392"/>
      <c r="AJ58" s="392"/>
      <c r="AK58" s="392"/>
      <c r="AL58" s="392"/>
      <c r="AM58" s="403"/>
      <c r="AN58" s="404"/>
    </row>
    <row r="59" ht="12.75" customHeight="1">
      <c r="A59" s="406"/>
      <c r="B59" s="407"/>
      <c r="C59" s="407"/>
      <c r="D59" s="407"/>
      <c r="E59" s="407"/>
      <c r="F59" s="408"/>
      <c r="G59" s="409"/>
      <c r="H59" s="409"/>
      <c r="I59" s="409"/>
      <c r="J59" s="409"/>
      <c r="K59" s="409"/>
      <c r="L59" s="409"/>
      <c r="M59" s="409"/>
      <c r="N59" s="409"/>
      <c r="O59" s="409"/>
      <c r="P59" s="407"/>
      <c r="Q59" s="407"/>
      <c r="R59" s="409"/>
      <c r="S59" s="409"/>
      <c r="T59" s="409"/>
      <c r="U59" s="409"/>
      <c r="V59" s="409"/>
      <c r="W59" s="409"/>
      <c r="X59" s="409"/>
      <c r="Y59" s="409"/>
      <c r="Z59" s="409"/>
      <c r="AA59" s="409"/>
      <c r="AB59" s="409"/>
      <c r="AC59" s="409"/>
      <c r="AD59" s="409"/>
      <c r="AE59" s="409"/>
      <c r="AF59" s="409"/>
      <c r="AG59" s="409"/>
      <c r="AH59" s="409"/>
      <c r="AI59" s="409"/>
      <c r="AJ59" s="409"/>
      <c r="AK59" s="409"/>
      <c r="AL59" s="409"/>
      <c r="AM59" s="397"/>
      <c r="AN59" s="405"/>
    </row>
    <row r="60" ht="12.75" customHeight="1">
      <c r="A60" s="410"/>
      <c r="B60" s="411"/>
      <c r="C60" s="411"/>
      <c r="D60" s="411"/>
      <c r="E60" s="411"/>
      <c r="F60" s="412"/>
      <c r="G60" s="392"/>
      <c r="H60" s="392"/>
      <c r="I60" s="392"/>
      <c r="J60" s="392"/>
      <c r="K60" s="392"/>
      <c r="L60" s="392"/>
      <c r="M60" s="392"/>
      <c r="N60" s="392"/>
      <c r="O60" s="392"/>
      <c r="P60" s="411"/>
      <c r="Q60" s="411"/>
      <c r="R60" s="392"/>
      <c r="S60" s="392"/>
      <c r="T60" s="392"/>
      <c r="U60" s="392"/>
      <c r="V60" s="392"/>
      <c r="W60" s="392"/>
      <c r="X60" s="392"/>
      <c r="Y60" s="392"/>
      <c r="Z60" s="392"/>
      <c r="AA60" s="392"/>
      <c r="AB60" s="392"/>
      <c r="AC60" s="392"/>
      <c r="AD60" s="392"/>
      <c r="AE60" s="392"/>
      <c r="AF60" s="392"/>
      <c r="AG60" s="392"/>
      <c r="AH60" s="392"/>
      <c r="AI60" s="392"/>
      <c r="AJ60" s="392"/>
      <c r="AK60" s="392"/>
      <c r="AL60" s="392"/>
      <c r="AM60" s="403"/>
      <c r="AN60" s="404"/>
    </row>
    <row r="61" ht="12.75" customHeight="1">
      <c r="A61" s="381"/>
      <c r="B61" s="397"/>
      <c r="C61" s="397"/>
      <c r="D61" s="397"/>
      <c r="E61" s="397"/>
      <c r="F61" s="405"/>
      <c r="P61" s="397"/>
      <c r="Q61" s="397"/>
      <c r="AM61" s="397"/>
      <c r="AN61" s="405"/>
    </row>
    <row r="62" ht="12.75" customHeight="1">
      <c r="A62" s="416"/>
      <c r="B62" s="417"/>
      <c r="C62" s="417"/>
      <c r="D62" s="417"/>
      <c r="E62" s="417"/>
      <c r="F62" s="418"/>
      <c r="G62" s="12"/>
      <c r="H62" s="12"/>
      <c r="I62" s="12"/>
      <c r="J62" s="12"/>
      <c r="K62" s="12"/>
      <c r="L62" s="12"/>
      <c r="M62" s="12"/>
      <c r="N62" s="12"/>
      <c r="O62" s="12"/>
      <c r="P62" s="417"/>
      <c r="Q62" s="417"/>
      <c r="R62" s="12"/>
      <c r="S62" s="12"/>
      <c r="T62" s="12"/>
      <c r="U62" s="12"/>
      <c r="V62" s="12"/>
      <c r="W62" s="12"/>
      <c r="X62" s="12"/>
      <c r="Y62" s="12"/>
      <c r="Z62" s="12"/>
      <c r="AA62" s="12"/>
      <c r="AB62" s="12"/>
      <c r="AC62" s="12"/>
      <c r="AD62" s="12"/>
      <c r="AE62" s="12"/>
      <c r="AF62" s="12"/>
      <c r="AG62" s="12"/>
      <c r="AH62" s="12"/>
      <c r="AI62" s="12"/>
      <c r="AJ62" s="12"/>
      <c r="AK62" s="12"/>
      <c r="AL62" s="12"/>
      <c r="AM62" s="417"/>
      <c r="AN62" s="418"/>
    </row>
    <row r="63" ht="13.5" customHeight="1">
      <c r="A63" s="3"/>
      <c r="B63" s="3"/>
      <c r="E63" s="376"/>
    </row>
    <row r="64" ht="12.75" customHeight="1">
      <c r="A64" s="3"/>
      <c r="B64" s="3"/>
      <c r="E64" s="376"/>
    </row>
    <row r="65" ht="12.75" customHeight="1">
      <c r="A65" s="3" t="s">
        <v>149</v>
      </c>
      <c r="E65" s="376"/>
    </row>
    <row r="66" ht="12.75" customHeight="1">
      <c r="E66" s="377"/>
    </row>
    <row r="67" ht="12.75" customHeight="1">
      <c r="A67" s="378" t="s">
        <v>150</v>
      </c>
      <c r="B67" s="380"/>
      <c r="C67" s="399"/>
      <c r="D67" s="380"/>
      <c r="E67" s="380"/>
      <c r="F67" s="380"/>
      <c r="G67" s="378" t="s">
        <v>151</v>
      </c>
      <c r="H67" s="380"/>
      <c r="I67" s="380"/>
      <c r="J67" s="380"/>
      <c r="K67" s="380"/>
      <c r="L67" s="380"/>
      <c r="M67" s="380"/>
      <c r="N67" s="380"/>
      <c r="O67" s="380"/>
      <c r="P67" s="399"/>
      <c r="Q67" s="380"/>
      <c r="R67" s="399"/>
      <c r="S67" s="380"/>
      <c r="T67" s="380"/>
      <c r="U67" s="380"/>
      <c r="V67" s="399"/>
      <c r="W67" s="380"/>
      <c r="X67" s="380"/>
      <c r="Y67" s="380"/>
      <c r="Z67" s="380"/>
      <c r="AA67" s="380"/>
      <c r="AB67" s="380"/>
      <c r="AC67" s="380"/>
      <c r="AD67" s="380"/>
      <c r="AE67" s="380"/>
      <c r="AF67" s="380"/>
      <c r="AG67" s="380"/>
      <c r="AH67" s="380"/>
      <c r="AI67" s="380"/>
      <c r="AJ67" s="380"/>
      <c r="AK67" s="380"/>
      <c r="AL67" s="380"/>
      <c r="AM67" s="380"/>
      <c r="AN67" s="379"/>
    </row>
    <row r="68" ht="12.75" customHeight="1">
      <c r="A68" s="87"/>
      <c r="B68" s="400"/>
      <c r="C68" s="400"/>
      <c r="D68" s="400"/>
      <c r="E68" s="400"/>
      <c r="F68" s="401"/>
      <c r="G68" s="7"/>
      <c r="H68" s="7"/>
      <c r="I68" s="7"/>
      <c r="J68" s="7"/>
      <c r="K68" s="7"/>
      <c r="L68" s="7"/>
      <c r="M68" s="7"/>
      <c r="N68" s="7"/>
      <c r="O68" s="7"/>
      <c r="P68" s="400"/>
      <c r="Q68" s="400"/>
      <c r="R68" s="7"/>
      <c r="S68" s="7"/>
      <c r="T68" s="7"/>
      <c r="U68" s="7"/>
      <c r="V68" s="7"/>
      <c r="W68" s="7"/>
      <c r="X68" s="7"/>
      <c r="Y68" s="7"/>
      <c r="Z68" s="7"/>
      <c r="AA68" s="7"/>
      <c r="AB68" s="7"/>
      <c r="AC68" s="7"/>
      <c r="AD68" s="7"/>
      <c r="AE68" s="7"/>
      <c r="AF68" s="7"/>
      <c r="AG68" s="7"/>
      <c r="AH68" s="7"/>
      <c r="AI68" s="7"/>
      <c r="AJ68" s="7"/>
      <c r="AK68" s="7"/>
      <c r="AL68" s="7"/>
      <c r="AM68" s="400"/>
      <c r="AN68" s="401"/>
    </row>
    <row r="69" ht="12.75" customHeight="1">
      <c r="A69" s="402"/>
      <c r="B69" s="403"/>
      <c r="C69" s="403"/>
      <c r="D69" s="403"/>
      <c r="E69" s="403"/>
      <c r="F69" s="404"/>
      <c r="G69" s="157"/>
      <c r="H69" s="157"/>
      <c r="I69" s="157"/>
      <c r="J69" s="157"/>
      <c r="K69" s="157"/>
      <c r="L69" s="157"/>
      <c r="M69" s="157"/>
      <c r="N69" s="157"/>
      <c r="O69" s="157"/>
      <c r="P69" s="403"/>
      <c r="Q69" s="403"/>
      <c r="R69" s="157"/>
      <c r="S69" s="157"/>
      <c r="T69" s="157"/>
      <c r="U69" s="157"/>
      <c r="V69" s="157"/>
      <c r="W69" s="157"/>
      <c r="X69" s="157"/>
      <c r="Y69" s="157"/>
      <c r="Z69" s="157"/>
      <c r="AA69" s="157"/>
      <c r="AB69" s="157"/>
      <c r="AC69" s="157"/>
      <c r="AD69" s="157"/>
      <c r="AE69" s="157"/>
      <c r="AF69" s="157"/>
      <c r="AG69" s="157"/>
      <c r="AH69" s="157"/>
      <c r="AI69" s="157"/>
      <c r="AJ69" s="157"/>
      <c r="AK69" s="157"/>
      <c r="AL69" s="157"/>
      <c r="AM69" s="403"/>
      <c r="AN69" s="404"/>
    </row>
    <row r="70" ht="12.75" customHeight="1">
      <c r="A70" s="381"/>
      <c r="B70" s="397"/>
      <c r="C70" s="397"/>
      <c r="D70" s="397"/>
      <c r="E70" s="397"/>
      <c r="F70" s="405"/>
      <c r="P70" s="397"/>
      <c r="Q70" s="397"/>
      <c r="AM70" s="397"/>
      <c r="AN70" s="405"/>
    </row>
    <row r="71" ht="12.75" customHeight="1">
      <c r="A71" s="402"/>
      <c r="B71" s="403"/>
      <c r="C71" s="403"/>
      <c r="D71" s="403"/>
      <c r="E71" s="403"/>
      <c r="F71" s="404"/>
      <c r="G71" s="157"/>
      <c r="H71" s="157"/>
      <c r="I71" s="157"/>
      <c r="J71" s="157"/>
      <c r="K71" s="157"/>
      <c r="L71" s="157"/>
      <c r="M71" s="157"/>
      <c r="N71" s="157"/>
      <c r="O71" s="157"/>
      <c r="P71" s="403"/>
      <c r="Q71" s="403"/>
      <c r="R71" s="157"/>
      <c r="S71" s="157"/>
      <c r="T71" s="157"/>
      <c r="U71" s="157"/>
      <c r="V71" s="157"/>
      <c r="W71" s="157"/>
      <c r="X71" s="157"/>
      <c r="Y71" s="157"/>
      <c r="Z71" s="157"/>
      <c r="AA71" s="157"/>
      <c r="AB71" s="157"/>
      <c r="AC71" s="157"/>
      <c r="AD71" s="157"/>
      <c r="AE71" s="157"/>
      <c r="AF71" s="157"/>
      <c r="AG71" s="157"/>
      <c r="AH71" s="157"/>
      <c r="AI71" s="157"/>
      <c r="AJ71" s="157"/>
      <c r="AK71" s="157"/>
      <c r="AL71" s="157"/>
      <c r="AM71" s="403"/>
      <c r="AN71" s="404"/>
    </row>
    <row r="72" ht="12.75" customHeight="1">
      <c r="A72" s="406"/>
      <c r="B72" s="407"/>
      <c r="C72" s="407"/>
      <c r="D72" s="407"/>
      <c r="E72" s="407"/>
      <c r="F72" s="408"/>
      <c r="G72" s="409"/>
      <c r="H72" s="409"/>
      <c r="I72" s="409"/>
      <c r="J72" s="409"/>
      <c r="K72" s="409"/>
      <c r="L72" s="409"/>
      <c r="M72" s="409"/>
      <c r="N72" s="409"/>
      <c r="O72" s="409"/>
      <c r="P72" s="407"/>
      <c r="Q72" s="407"/>
      <c r="R72" s="409"/>
      <c r="S72" s="409"/>
      <c r="T72" s="409"/>
      <c r="U72" s="409"/>
      <c r="V72" s="409"/>
      <c r="W72" s="409"/>
      <c r="X72" s="409"/>
      <c r="Y72" s="409"/>
      <c r="Z72" s="409"/>
      <c r="AA72" s="409"/>
      <c r="AB72" s="409"/>
      <c r="AC72" s="409"/>
      <c r="AD72" s="409"/>
      <c r="AE72" s="409"/>
      <c r="AF72" s="409"/>
      <c r="AG72" s="409"/>
      <c r="AH72" s="409"/>
      <c r="AI72" s="409"/>
      <c r="AJ72" s="409"/>
      <c r="AK72" s="409"/>
      <c r="AL72" s="409"/>
      <c r="AM72" s="397"/>
      <c r="AN72" s="405"/>
    </row>
    <row r="73" ht="12.75" customHeight="1">
      <c r="A73" s="410"/>
      <c r="B73" s="411"/>
      <c r="C73" s="411"/>
      <c r="D73" s="411"/>
      <c r="E73" s="411"/>
      <c r="F73" s="412"/>
      <c r="G73" s="392"/>
      <c r="H73" s="392"/>
      <c r="I73" s="392"/>
      <c r="J73" s="392"/>
      <c r="K73" s="392"/>
      <c r="L73" s="392"/>
      <c r="M73" s="392"/>
      <c r="N73" s="392"/>
      <c r="O73" s="392"/>
      <c r="P73" s="411"/>
      <c r="Q73" s="411"/>
      <c r="R73" s="392"/>
      <c r="S73" s="392"/>
      <c r="T73" s="392"/>
      <c r="U73" s="392"/>
      <c r="V73" s="392"/>
      <c r="W73" s="392"/>
      <c r="X73" s="392"/>
      <c r="Y73" s="392"/>
      <c r="Z73" s="392"/>
      <c r="AA73" s="392"/>
      <c r="AB73" s="392"/>
      <c r="AC73" s="392"/>
      <c r="AD73" s="392"/>
      <c r="AE73" s="392"/>
      <c r="AF73" s="392"/>
      <c r="AG73" s="392"/>
      <c r="AH73" s="392"/>
      <c r="AI73" s="392"/>
      <c r="AJ73" s="392"/>
      <c r="AK73" s="392"/>
      <c r="AL73" s="392"/>
      <c r="AM73" s="403"/>
      <c r="AN73" s="404"/>
    </row>
    <row r="74" ht="12.75" customHeight="1">
      <c r="A74" s="406"/>
      <c r="B74" s="407"/>
      <c r="C74" s="407"/>
      <c r="D74" s="407"/>
      <c r="E74" s="407"/>
      <c r="F74" s="408"/>
      <c r="G74" s="409"/>
      <c r="H74" s="409"/>
      <c r="I74" s="409"/>
      <c r="J74" s="409"/>
      <c r="K74" s="409"/>
      <c r="L74" s="409"/>
      <c r="M74" s="409"/>
      <c r="N74" s="409"/>
      <c r="O74" s="409"/>
      <c r="P74" s="407"/>
      <c r="Q74" s="407"/>
      <c r="R74" s="409"/>
      <c r="S74" s="409"/>
      <c r="T74" s="409"/>
      <c r="U74" s="409"/>
      <c r="V74" s="409"/>
      <c r="W74" s="409"/>
      <c r="X74" s="409"/>
      <c r="Y74" s="409"/>
      <c r="Z74" s="409"/>
      <c r="AA74" s="409"/>
      <c r="AB74" s="409"/>
      <c r="AC74" s="409"/>
      <c r="AD74" s="409"/>
      <c r="AE74" s="409"/>
      <c r="AF74" s="409"/>
      <c r="AG74" s="409"/>
      <c r="AH74" s="409"/>
      <c r="AI74" s="409"/>
      <c r="AJ74" s="409"/>
      <c r="AK74" s="409"/>
      <c r="AL74" s="409"/>
      <c r="AM74" s="397"/>
      <c r="AN74" s="405"/>
    </row>
    <row r="75" ht="12.75" customHeight="1">
      <c r="A75" s="410"/>
      <c r="B75" s="411"/>
      <c r="C75" s="411"/>
      <c r="D75" s="411"/>
      <c r="E75" s="411"/>
      <c r="F75" s="412"/>
      <c r="G75" s="392"/>
      <c r="H75" s="392"/>
      <c r="I75" s="392"/>
      <c r="J75" s="392"/>
      <c r="K75" s="392"/>
      <c r="L75" s="392"/>
      <c r="M75" s="392"/>
      <c r="N75" s="392"/>
      <c r="O75" s="392"/>
      <c r="P75" s="411"/>
      <c r="Q75" s="411"/>
      <c r="R75" s="392"/>
      <c r="S75" s="392"/>
      <c r="T75" s="392"/>
      <c r="U75" s="392"/>
      <c r="V75" s="392"/>
      <c r="W75" s="392"/>
      <c r="X75" s="392"/>
      <c r="Y75" s="392"/>
      <c r="Z75" s="392"/>
      <c r="AA75" s="392"/>
      <c r="AB75" s="392"/>
      <c r="AC75" s="392"/>
      <c r="AD75" s="392"/>
      <c r="AE75" s="392"/>
      <c r="AF75" s="392"/>
      <c r="AG75" s="392"/>
      <c r="AH75" s="392"/>
      <c r="AI75" s="392"/>
      <c r="AJ75" s="392"/>
      <c r="AK75" s="392"/>
      <c r="AL75" s="392"/>
      <c r="AM75" s="403"/>
      <c r="AN75" s="404"/>
    </row>
    <row r="76" ht="12.75" customHeight="1">
      <c r="A76" s="406"/>
      <c r="B76" s="407"/>
      <c r="C76" s="407"/>
      <c r="D76" s="407"/>
      <c r="E76" s="407"/>
      <c r="F76" s="408"/>
      <c r="G76" s="409"/>
      <c r="H76" s="409"/>
      <c r="I76" s="409"/>
      <c r="J76" s="409"/>
      <c r="K76" s="409"/>
      <c r="L76" s="409"/>
      <c r="M76" s="409"/>
      <c r="N76" s="409"/>
      <c r="O76" s="409"/>
      <c r="P76" s="407"/>
      <c r="Q76" s="407"/>
      <c r="R76" s="409"/>
      <c r="S76" s="409"/>
      <c r="T76" s="409"/>
      <c r="U76" s="409"/>
      <c r="V76" s="409"/>
      <c r="W76" s="409"/>
      <c r="X76" s="409"/>
      <c r="Y76" s="409"/>
      <c r="Z76" s="409"/>
      <c r="AA76" s="409"/>
      <c r="AB76" s="409"/>
      <c r="AC76" s="409"/>
      <c r="AD76" s="409"/>
      <c r="AE76" s="409"/>
      <c r="AF76" s="409"/>
      <c r="AG76" s="409"/>
      <c r="AH76" s="409"/>
      <c r="AI76" s="409"/>
      <c r="AJ76" s="409"/>
      <c r="AK76" s="409"/>
      <c r="AL76" s="409"/>
      <c r="AM76" s="397"/>
      <c r="AN76" s="405"/>
    </row>
    <row r="77" ht="12.75" customHeight="1">
      <c r="A77" s="410"/>
      <c r="B77" s="411"/>
      <c r="C77" s="411"/>
      <c r="D77" s="411"/>
      <c r="E77" s="411"/>
      <c r="F77" s="412"/>
      <c r="G77" s="392"/>
      <c r="H77" s="392"/>
      <c r="I77" s="392"/>
      <c r="J77" s="392"/>
      <c r="K77" s="392"/>
      <c r="L77" s="392"/>
      <c r="M77" s="392"/>
      <c r="N77" s="392"/>
      <c r="O77" s="392"/>
      <c r="P77" s="411"/>
      <c r="Q77" s="411"/>
      <c r="R77" s="392"/>
      <c r="S77" s="392"/>
      <c r="T77" s="392"/>
      <c r="U77" s="392"/>
      <c r="V77" s="392"/>
      <c r="W77" s="392"/>
      <c r="X77" s="392"/>
      <c r="Y77" s="392"/>
      <c r="Z77" s="392"/>
      <c r="AA77" s="392"/>
      <c r="AB77" s="392"/>
      <c r="AC77" s="392"/>
      <c r="AD77" s="392"/>
      <c r="AE77" s="392"/>
      <c r="AF77" s="392"/>
      <c r="AG77" s="392"/>
      <c r="AH77" s="392"/>
      <c r="AI77" s="392"/>
      <c r="AJ77" s="392"/>
      <c r="AK77" s="392"/>
      <c r="AL77" s="392"/>
      <c r="AM77" s="403"/>
      <c r="AN77" s="404"/>
    </row>
    <row r="78" ht="12.75" customHeight="1">
      <c r="A78" s="406"/>
      <c r="B78" s="407"/>
      <c r="C78" s="407"/>
      <c r="D78" s="407"/>
      <c r="E78" s="407"/>
      <c r="F78" s="408"/>
      <c r="G78" s="409"/>
      <c r="H78" s="409"/>
      <c r="I78" s="409"/>
      <c r="J78" s="409"/>
      <c r="K78" s="409"/>
      <c r="L78" s="409"/>
      <c r="M78" s="409"/>
      <c r="N78" s="409"/>
      <c r="O78" s="409"/>
      <c r="P78" s="407"/>
      <c r="Q78" s="407"/>
      <c r="R78" s="409"/>
      <c r="S78" s="409"/>
      <c r="T78" s="409"/>
      <c r="U78" s="409"/>
      <c r="V78" s="409"/>
      <c r="W78" s="409"/>
      <c r="X78" s="409"/>
      <c r="Y78" s="409"/>
      <c r="Z78" s="409"/>
      <c r="AA78" s="409"/>
      <c r="AB78" s="409"/>
      <c r="AC78" s="409"/>
      <c r="AD78" s="409"/>
      <c r="AE78" s="409"/>
      <c r="AF78" s="409"/>
      <c r="AG78" s="409"/>
      <c r="AH78" s="409"/>
      <c r="AI78" s="409"/>
      <c r="AJ78" s="409"/>
      <c r="AK78" s="409"/>
      <c r="AL78" s="409"/>
      <c r="AM78" s="397"/>
      <c r="AN78" s="405"/>
    </row>
    <row r="79" ht="12.75" customHeight="1">
      <c r="A79" s="410"/>
      <c r="B79" s="411"/>
      <c r="C79" s="411"/>
      <c r="D79" s="411"/>
      <c r="E79" s="411"/>
      <c r="F79" s="412"/>
      <c r="G79" s="392"/>
      <c r="H79" s="392"/>
      <c r="I79" s="392"/>
      <c r="J79" s="392"/>
      <c r="K79" s="392"/>
      <c r="L79" s="392"/>
      <c r="M79" s="392"/>
      <c r="N79" s="392"/>
      <c r="O79" s="392"/>
      <c r="P79" s="411"/>
      <c r="Q79" s="411"/>
      <c r="R79" s="392"/>
      <c r="S79" s="392"/>
      <c r="T79" s="392"/>
      <c r="U79" s="392"/>
      <c r="V79" s="392"/>
      <c r="W79" s="392"/>
      <c r="X79" s="392"/>
      <c r="Y79" s="392"/>
      <c r="Z79" s="392"/>
      <c r="AA79" s="392"/>
      <c r="AB79" s="392"/>
      <c r="AC79" s="392"/>
      <c r="AD79" s="392"/>
      <c r="AE79" s="392"/>
      <c r="AF79" s="392"/>
      <c r="AG79" s="392"/>
      <c r="AH79" s="392"/>
      <c r="AI79" s="392"/>
      <c r="AJ79" s="392"/>
      <c r="AK79" s="392"/>
      <c r="AL79" s="392"/>
      <c r="AM79" s="403"/>
      <c r="AN79" s="404"/>
    </row>
    <row r="80" ht="12.75" customHeight="1">
      <c r="A80" s="406"/>
      <c r="B80" s="407"/>
      <c r="C80" s="407"/>
      <c r="D80" s="407"/>
      <c r="E80" s="407"/>
      <c r="F80" s="408"/>
      <c r="G80" s="409"/>
      <c r="H80" s="409"/>
      <c r="I80" s="409"/>
      <c r="J80" s="409"/>
      <c r="K80" s="409"/>
      <c r="L80" s="409"/>
      <c r="M80" s="409"/>
      <c r="N80" s="409"/>
      <c r="O80" s="409"/>
      <c r="P80" s="407"/>
      <c r="Q80" s="407"/>
      <c r="R80" s="409"/>
      <c r="S80" s="409"/>
      <c r="T80" s="409"/>
      <c r="U80" s="409"/>
      <c r="V80" s="409"/>
      <c r="W80" s="409"/>
      <c r="X80" s="409"/>
      <c r="Y80" s="409"/>
      <c r="Z80" s="409"/>
      <c r="AA80" s="409"/>
      <c r="AB80" s="409"/>
      <c r="AC80" s="409"/>
      <c r="AD80" s="409"/>
      <c r="AE80" s="409"/>
      <c r="AF80" s="409"/>
      <c r="AG80" s="409"/>
      <c r="AH80" s="409"/>
      <c r="AI80" s="409"/>
      <c r="AJ80" s="409"/>
      <c r="AK80" s="409"/>
      <c r="AL80" s="409"/>
      <c r="AM80" s="397"/>
      <c r="AN80" s="405"/>
    </row>
    <row r="81" ht="12.75" customHeight="1">
      <c r="A81" s="410"/>
      <c r="B81" s="411"/>
      <c r="C81" s="411"/>
      <c r="D81" s="411"/>
      <c r="E81" s="411"/>
      <c r="F81" s="412"/>
      <c r="G81" s="392"/>
      <c r="H81" s="392"/>
      <c r="I81" s="392"/>
      <c r="J81" s="392"/>
      <c r="K81" s="392"/>
      <c r="L81" s="392"/>
      <c r="M81" s="392"/>
      <c r="N81" s="392"/>
      <c r="O81" s="392"/>
      <c r="P81" s="411"/>
      <c r="Q81" s="411"/>
      <c r="R81" s="392"/>
      <c r="S81" s="392"/>
      <c r="T81" s="392"/>
      <c r="U81" s="392"/>
      <c r="V81" s="392"/>
      <c r="W81" s="392"/>
      <c r="X81" s="392"/>
      <c r="Y81" s="392"/>
      <c r="Z81" s="392"/>
      <c r="AA81" s="392"/>
      <c r="AB81" s="392"/>
      <c r="AC81" s="392"/>
      <c r="AD81" s="392"/>
      <c r="AE81" s="392"/>
      <c r="AF81" s="392"/>
      <c r="AG81" s="392"/>
      <c r="AH81" s="392"/>
      <c r="AI81" s="392"/>
      <c r="AJ81" s="392"/>
      <c r="AK81" s="392"/>
      <c r="AL81" s="392"/>
      <c r="AM81" s="403"/>
      <c r="AN81" s="404"/>
    </row>
    <row r="82" ht="12.75" customHeight="1">
      <c r="A82" s="406"/>
      <c r="B82" s="407"/>
      <c r="C82" s="407"/>
      <c r="D82" s="407"/>
      <c r="E82" s="407"/>
      <c r="F82" s="408"/>
      <c r="G82" s="409"/>
      <c r="H82" s="409"/>
      <c r="I82" s="409"/>
      <c r="J82" s="409"/>
      <c r="K82" s="409"/>
      <c r="L82" s="409"/>
      <c r="M82" s="409"/>
      <c r="N82" s="409"/>
      <c r="O82" s="409"/>
      <c r="P82" s="407"/>
      <c r="Q82" s="407"/>
      <c r="R82" s="409"/>
      <c r="S82" s="409"/>
      <c r="T82" s="409"/>
      <c r="U82" s="409"/>
      <c r="V82" s="409"/>
      <c r="W82" s="409"/>
      <c r="X82" s="409"/>
      <c r="Y82" s="409"/>
      <c r="Z82" s="409"/>
      <c r="AA82" s="409"/>
      <c r="AB82" s="409"/>
      <c r="AC82" s="409"/>
      <c r="AD82" s="409"/>
      <c r="AE82" s="409"/>
      <c r="AF82" s="409"/>
      <c r="AG82" s="409"/>
      <c r="AH82" s="409"/>
      <c r="AI82" s="409"/>
      <c r="AJ82" s="409"/>
      <c r="AK82" s="409"/>
      <c r="AL82" s="409"/>
      <c r="AM82" s="397"/>
      <c r="AN82" s="405"/>
    </row>
    <row r="83" ht="12.75" customHeight="1">
      <c r="A83" s="410"/>
      <c r="B83" s="411"/>
      <c r="C83" s="411"/>
      <c r="D83" s="411"/>
      <c r="E83" s="411"/>
      <c r="F83" s="412"/>
      <c r="G83" s="392"/>
      <c r="H83" s="392"/>
      <c r="I83" s="392"/>
      <c r="J83" s="392"/>
      <c r="K83" s="392"/>
      <c r="L83" s="392"/>
      <c r="M83" s="392"/>
      <c r="N83" s="392"/>
      <c r="O83" s="392"/>
      <c r="P83" s="411"/>
      <c r="Q83" s="411"/>
      <c r="R83" s="392"/>
      <c r="S83" s="392"/>
      <c r="T83" s="392"/>
      <c r="U83" s="392"/>
      <c r="V83" s="392"/>
      <c r="W83" s="392"/>
      <c r="X83" s="392"/>
      <c r="Y83" s="392"/>
      <c r="Z83" s="392"/>
      <c r="AA83" s="392"/>
      <c r="AB83" s="392"/>
      <c r="AC83" s="392"/>
      <c r="AD83" s="392"/>
      <c r="AE83" s="392"/>
      <c r="AF83" s="392"/>
      <c r="AG83" s="392"/>
      <c r="AH83" s="392"/>
      <c r="AI83" s="392"/>
      <c r="AJ83" s="392"/>
      <c r="AK83" s="392"/>
      <c r="AL83" s="392"/>
      <c r="AM83" s="403"/>
      <c r="AN83" s="404"/>
    </row>
    <row r="84" ht="12.75" customHeight="1">
      <c r="A84" s="406"/>
      <c r="B84" s="407"/>
      <c r="C84" s="407"/>
      <c r="D84" s="407"/>
      <c r="E84" s="407"/>
      <c r="F84" s="408"/>
      <c r="G84" s="409"/>
      <c r="H84" s="409"/>
      <c r="I84" s="409"/>
      <c r="J84" s="409"/>
      <c r="K84" s="409"/>
      <c r="L84" s="409"/>
      <c r="M84" s="409"/>
      <c r="N84" s="409"/>
      <c r="O84" s="409"/>
      <c r="P84" s="407"/>
      <c r="Q84" s="407"/>
      <c r="R84" s="409"/>
      <c r="S84" s="409"/>
      <c r="T84" s="409"/>
      <c r="U84" s="409"/>
      <c r="V84" s="409"/>
      <c r="W84" s="409"/>
      <c r="X84" s="409"/>
      <c r="Y84" s="409"/>
      <c r="Z84" s="409"/>
      <c r="AA84" s="409"/>
      <c r="AB84" s="409"/>
      <c r="AC84" s="409"/>
      <c r="AD84" s="409"/>
      <c r="AE84" s="409"/>
      <c r="AF84" s="409"/>
      <c r="AG84" s="409"/>
      <c r="AH84" s="409"/>
      <c r="AI84" s="409"/>
      <c r="AJ84" s="409"/>
      <c r="AK84" s="409"/>
      <c r="AL84" s="409"/>
      <c r="AM84" s="397"/>
      <c r="AN84" s="405"/>
    </row>
    <row r="85" ht="12.75" customHeight="1">
      <c r="A85" s="410"/>
      <c r="B85" s="411"/>
      <c r="C85" s="411"/>
      <c r="D85" s="411"/>
      <c r="E85" s="411"/>
      <c r="F85" s="412"/>
      <c r="G85" s="392"/>
      <c r="H85" s="392"/>
      <c r="I85" s="392"/>
      <c r="J85" s="392"/>
      <c r="K85" s="392"/>
      <c r="L85" s="392"/>
      <c r="M85" s="392"/>
      <c r="N85" s="392"/>
      <c r="O85" s="392"/>
      <c r="P85" s="411"/>
      <c r="Q85" s="411"/>
      <c r="R85" s="392"/>
      <c r="S85" s="392"/>
      <c r="T85" s="392"/>
      <c r="U85" s="392"/>
      <c r="V85" s="392"/>
      <c r="W85" s="392"/>
      <c r="X85" s="392"/>
      <c r="Y85" s="392"/>
      <c r="Z85" s="392"/>
      <c r="AA85" s="392"/>
      <c r="AB85" s="392"/>
      <c r="AC85" s="392"/>
      <c r="AD85" s="392"/>
      <c r="AE85" s="392"/>
      <c r="AF85" s="392"/>
      <c r="AG85" s="392"/>
      <c r="AH85" s="392"/>
      <c r="AI85" s="392"/>
      <c r="AJ85" s="392"/>
      <c r="AK85" s="392"/>
      <c r="AL85" s="392"/>
      <c r="AM85" s="403"/>
      <c r="AN85" s="404"/>
    </row>
    <row r="86" ht="12.75" customHeight="1">
      <c r="A86" s="406"/>
      <c r="B86" s="407"/>
      <c r="C86" s="407"/>
      <c r="D86" s="407"/>
      <c r="E86" s="407"/>
      <c r="F86" s="408"/>
      <c r="G86" s="409"/>
      <c r="H86" s="409"/>
      <c r="I86" s="409"/>
      <c r="J86" s="409"/>
      <c r="K86" s="409"/>
      <c r="L86" s="409"/>
      <c r="M86" s="409"/>
      <c r="N86" s="409"/>
      <c r="O86" s="409"/>
      <c r="P86" s="407"/>
      <c r="Q86" s="407"/>
      <c r="R86" s="409"/>
      <c r="S86" s="409"/>
      <c r="T86" s="409"/>
      <c r="U86" s="409"/>
      <c r="V86" s="409"/>
      <c r="W86" s="409"/>
      <c r="X86" s="409"/>
      <c r="Y86" s="409"/>
      <c r="Z86" s="409"/>
      <c r="AA86" s="409"/>
      <c r="AB86" s="409"/>
      <c r="AC86" s="409"/>
      <c r="AD86" s="409"/>
      <c r="AE86" s="409"/>
      <c r="AF86" s="409"/>
      <c r="AG86" s="409"/>
      <c r="AH86" s="409"/>
      <c r="AI86" s="409"/>
      <c r="AJ86" s="409"/>
      <c r="AK86" s="409"/>
      <c r="AL86" s="409"/>
      <c r="AM86" s="397"/>
      <c r="AN86" s="405"/>
    </row>
    <row r="87" ht="12.75" customHeight="1">
      <c r="A87" s="410"/>
      <c r="B87" s="411"/>
      <c r="C87" s="411"/>
      <c r="D87" s="411"/>
      <c r="E87" s="411"/>
      <c r="F87" s="412"/>
      <c r="G87" s="392"/>
      <c r="H87" s="392"/>
      <c r="I87" s="392"/>
      <c r="J87" s="392"/>
      <c r="K87" s="392"/>
      <c r="L87" s="392"/>
      <c r="M87" s="392"/>
      <c r="N87" s="392"/>
      <c r="O87" s="392"/>
      <c r="P87" s="411"/>
      <c r="Q87" s="411"/>
      <c r="R87" s="392"/>
      <c r="S87" s="392"/>
      <c r="T87" s="392"/>
      <c r="U87" s="392"/>
      <c r="V87" s="392"/>
      <c r="W87" s="392"/>
      <c r="X87" s="392"/>
      <c r="Y87" s="392"/>
      <c r="Z87" s="392"/>
      <c r="AA87" s="392"/>
      <c r="AB87" s="392"/>
      <c r="AC87" s="392"/>
      <c r="AD87" s="392"/>
      <c r="AE87" s="392"/>
      <c r="AF87" s="392"/>
      <c r="AG87" s="392"/>
      <c r="AH87" s="392"/>
      <c r="AI87" s="392"/>
      <c r="AJ87" s="392"/>
      <c r="AK87" s="392"/>
      <c r="AL87" s="392"/>
      <c r="AM87" s="403"/>
      <c r="AN87" s="404"/>
    </row>
    <row r="88" ht="12.75" customHeight="1">
      <c r="A88" s="406"/>
      <c r="B88" s="407"/>
      <c r="C88" s="407"/>
      <c r="D88" s="407"/>
      <c r="E88" s="407"/>
      <c r="F88" s="408"/>
      <c r="G88" s="409"/>
      <c r="H88" s="409"/>
      <c r="I88" s="409"/>
      <c r="J88" s="409"/>
      <c r="K88" s="409"/>
      <c r="L88" s="409"/>
      <c r="M88" s="409"/>
      <c r="N88" s="409"/>
      <c r="O88" s="409"/>
      <c r="P88" s="407"/>
      <c r="Q88" s="407"/>
      <c r="R88" s="409"/>
      <c r="S88" s="409"/>
      <c r="T88" s="409"/>
      <c r="U88" s="409"/>
      <c r="V88" s="409"/>
      <c r="W88" s="409"/>
      <c r="X88" s="409"/>
      <c r="Y88" s="409"/>
      <c r="Z88" s="409"/>
      <c r="AA88" s="409"/>
      <c r="AB88" s="409"/>
      <c r="AC88" s="409"/>
      <c r="AD88" s="409"/>
      <c r="AE88" s="409"/>
      <c r="AF88" s="409"/>
      <c r="AG88" s="409"/>
      <c r="AH88" s="409"/>
      <c r="AI88" s="409"/>
      <c r="AJ88" s="409"/>
      <c r="AK88" s="409"/>
      <c r="AL88" s="409"/>
      <c r="AM88" s="397"/>
      <c r="AN88" s="405"/>
    </row>
    <row r="89" ht="12.75" customHeight="1">
      <c r="A89" s="410"/>
      <c r="B89" s="411"/>
      <c r="C89" s="411"/>
      <c r="D89" s="411"/>
      <c r="E89" s="411"/>
      <c r="F89" s="412"/>
      <c r="G89" s="392"/>
      <c r="H89" s="392"/>
      <c r="I89" s="392"/>
      <c r="J89" s="392"/>
      <c r="K89" s="392"/>
      <c r="L89" s="392"/>
      <c r="M89" s="392"/>
      <c r="N89" s="392"/>
      <c r="O89" s="392"/>
      <c r="P89" s="411"/>
      <c r="Q89" s="411"/>
      <c r="R89" s="392"/>
      <c r="S89" s="392"/>
      <c r="T89" s="392"/>
      <c r="U89" s="392"/>
      <c r="V89" s="392"/>
      <c r="W89" s="392"/>
      <c r="X89" s="392"/>
      <c r="Y89" s="392"/>
      <c r="Z89" s="392"/>
      <c r="AA89" s="392"/>
      <c r="AB89" s="392"/>
      <c r="AC89" s="392"/>
      <c r="AD89" s="392"/>
      <c r="AE89" s="392"/>
      <c r="AF89" s="392"/>
      <c r="AG89" s="392"/>
      <c r="AH89" s="392"/>
      <c r="AI89" s="392"/>
      <c r="AJ89" s="392"/>
      <c r="AK89" s="392"/>
      <c r="AL89" s="392"/>
      <c r="AM89" s="403"/>
      <c r="AN89" s="404"/>
    </row>
    <row r="90" ht="12.75" customHeight="1">
      <c r="A90" s="406"/>
      <c r="B90" s="407"/>
      <c r="C90" s="407"/>
      <c r="D90" s="407"/>
      <c r="E90" s="407"/>
      <c r="F90" s="408"/>
      <c r="G90" s="409"/>
      <c r="H90" s="409"/>
      <c r="I90" s="409"/>
      <c r="J90" s="409"/>
      <c r="K90" s="409"/>
      <c r="L90" s="409"/>
      <c r="M90" s="409"/>
      <c r="N90" s="409"/>
      <c r="O90" s="409"/>
      <c r="P90" s="407"/>
      <c r="Q90" s="407"/>
      <c r="R90" s="409"/>
      <c r="S90" s="409"/>
      <c r="T90" s="409"/>
      <c r="U90" s="409"/>
      <c r="V90" s="409"/>
      <c r="W90" s="409"/>
      <c r="X90" s="409"/>
      <c r="Y90" s="409"/>
      <c r="Z90" s="409"/>
      <c r="AA90" s="409"/>
      <c r="AB90" s="409"/>
      <c r="AC90" s="409"/>
      <c r="AD90" s="409"/>
      <c r="AE90" s="409"/>
      <c r="AF90" s="409"/>
      <c r="AG90" s="409"/>
      <c r="AH90" s="409"/>
      <c r="AI90" s="409"/>
      <c r="AJ90" s="409"/>
      <c r="AK90" s="409"/>
      <c r="AL90" s="409"/>
      <c r="AM90" s="397"/>
      <c r="AN90" s="405"/>
    </row>
    <row r="91" ht="12.75" customHeight="1">
      <c r="A91" s="410"/>
      <c r="B91" s="411"/>
      <c r="C91" s="411"/>
      <c r="D91" s="411"/>
      <c r="E91" s="411"/>
      <c r="F91" s="412"/>
      <c r="G91" s="392"/>
      <c r="H91" s="392"/>
      <c r="I91" s="392"/>
      <c r="J91" s="392"/>
      <c r="K91" s="392"/>
      <c r="L91" s="392"/>
      <c r="M91" s="392"/>
      <c r="N91" s="392"/>
      <c r="O91" s="392"/>
      <c r="P91" s="411"/>
      <c r="Q91" s="411"/>
      <c r="R91" s="392"/>
      <c r="S91" s="392"/>
      <c r="T91" s="392"/>
      <c r="U91" s="392"/>
      <c r="V91" s="392"/>
      <c r="W91" s="392"/>
      <c r="X91" s="392"/>
      <c r="Y91" s="392"/>
      <c r="Z91" s="392"/>
      <c r="AA91" s="392"/>
      <c r="AB91" s="392"/>
      <c r="AC91" s="392"/>
      <c r="AD91" s="392"/>
      <c r="AE91" s="392"/>
      <c r="AF91" s="392"/>
      <c r="AG91" s="392"/>
      <c r="AH91" s="392"/>
      <c r="AI91" s="392"/>
      <c r="AJ91" s="392"/>
      <c r="AK91" s="392"/>
      <c r="AL91" s="392"/>
      <c r="AM91" s="403"/>
      <c r="AN91" s="404"/>
    </row>
    <row r="92" ht="12.75" customHeight="1">
      <c r="A92" s="406"/>
      <c r="B92" s="407"/>
      <c r="C92" s="407"/>
      <c r="D92" s="407"/>
      <c r="E92" s="407"/>
      <c r="F92" s="408"/>
      <c r="G92" s="409"/>
      <c r="H92" s="409"/>
      <c r="I92" s="409"/>
      <c r="J92" s="409"/>
      <c r="K92" s="409"/>
      <c r="L92" s="409"/>
      <c r="M92" s="409"/>
      <c r="N92" s="409"/>
      <c r="O92" s="409"/>
      <c r="P92" s="407"/>
      <c r="Q92" s="407"/>
      <c r="R92" s="409"/>
      <c r="S92" s="409"/>
      <c r="T92" s="409"/>
      <c r="U92" s="409"/>
      <c r="V92" s="409"/>
      <c r="W92" s="409"/>
      <c r="X92" s="409"/>
      <c r="Y92" s="409"/>
      <c r="Z92" s="409"/>
      <c r="AA92" s="409"/>
      <c r="AB92" s="409"/>
      <c r="AC92" s="409"/>
      <c r="AD92" s="409"/>
      <c r="AE92" s="409"/>
      <c r="AF92" s="409"/>
      <c r="AG92" s="409"/>
      <c r="AH92" s="409"/>
      <c r="AI92" s="409"/>
      <c r="AJ92" s="409"/>
      <c r="AK92" s="409"/>
      <c r="AL92" s="409"/>
      <c r="AM92" s="397"/>
      <c r="AN92" s="405"/>
    </row>
    <row r="93" ht="12.75" customHeight="1">
      <c r="A93" s="410"/>
      <c r="B93" s="411"/>
      <c r="C93" s="411"/>
      <c r="D93" s="411"/>
      <c r="E93" s="411"/>
      <c r="F93" s="412"/>
      <c r="G93" s="392"/>
      <c r="H93" s="392"/>
      <c r="I93" s="392"/>
      <c r="J93" s="392"/>
      <c r="K93" s="392"/>
      <c r="L93" s="392"/>
      <c r="M93" s="392"/>
      <c r="N93" s="392"/>
      <c r="O93" s="392"/>
      <c r="P93" s="411"/>
      <c r="Q93" s="411"/>
      <c r="R93" s="392"/>
      <c r="S93" s="392"/>
      <c r="T93" s="392"/>
      <c r="U93" s="392"/>
      <c r="V93" s="392"/>
      <c r="W93" s="392"/>
      <c r="X93" s="392"/>
      <c r="Y93" s="392"/>
      <c r="Z93" s="392"/>
      <c r="AA93" s="392"/>
      <c r="AB93" s="392"/>
      <c r="AC93" s="392"/>
      <c r="AD93" s="392"/>
      <c r="AE93" s="392"/>
      <c r="AF93" s="392"/>
      <c r="AG93" s="392"/>
      <c r="AH93" s="392"/>
      <c r="AI93" s="392"/>
      <c r="AJ93" s="392"/>
      <c r="AK93" s="392"/>
      <c r="AL93" s="392"/>
      <c r="AM93" s="403"/>
      <c r="AN93" s="404"/>
    </row>
    <row r="94" ht="12.75" customHeight="1">
      <c r="A94" s="406"/>
      <c r="B94" s="407"/>
      <c r="C94" s="407"/>
      <c r="D94" s="407"/>
      <c r="E94" s="407"/>
      <c r="F94" s="408"/>
      <c r="G94" s="409"/>
      <c r="H94" s="409"/>
      <c r="I94" s="409"/>
      <c r="J94" s="409"/>
      <c r="K94" s="409"/>
      <c r="L94" s="409"/>
      <c r="M94" s="409"/>
      <c r="N94" s="409"/>
      <c r="O94" s="409"/>
      <c r="P94" s="407"/>
      <c r="Q94" s="407"/>
      <c r="R94" s="409"/>
      <c r="S94" s="409"/>
      <c r="T94" s="409"/>
      <c r="U94" s="409"/>
      <c r="V94" s="409"/>
      <c r="W94" s="409"/>
      <c r="X94" s="409"/>
      <c r="Y94" s="409"/>
      <c r="Z94" s="409"/>
      <c r="AA94" s="409"/>
      <c r="AB94" s="409"/>
      <c r="AC94" s="409"/>
      <c r="AD94" s="409"/>
      <c r="AE94" s="409"/>
      <c r="AF94" s="409"/>
      <c r="AG94" s="409"/>
      <c r="AH94" s="409"/>
      <c r="AI94" s="409"/>
      <c r="AJ94" s="409"/>
      <c r="AK94" s="409"/>
      <c r="AL94" s="409"/>
      <c r="AM94" s="397"/>
      <c r="AN94" s="405"/>
    </row>
    <row r="95" ht="12.75" customHeight="1">
      <c r="A95" s="410"/>
      <c r="B95" s="411"/>
      <c r="C95" s="411"/>
      <c r="D95" s="411"/>
      <c r="E95" s="411"/>
      <c r="F95" s="412"/>
      <c r="G95" s="392"/>
      <c r="H95" s="392"/>
      <c r="I95" s="392"/>
      <c r="J95" s="392"/>
      <c r="K95" s="392"/>
      <c r="L95" s="392"/>
      <c r="M95" s="392"/>
      <c r="N95" s="392"/>
      <c r="O95" s="392"/>
      <c r="P95" s="411"/>
      <c r="Q95" s="411"/>
      <c r="R95" s="392"/>
      <c r="S95" s="392"/>
      <c r="T95" s="392"/>
      <c r="U95" s="392"/>
      <c r="V95" s="392"/>
      <c r="W95" s="392"/>
      <c r="X95" s="392"/>
      <c r="Y95" s="392"/>
      <c r="Z95" s="392"/>
      <c r="AA95" s="392"/>
      <c r="AB95" s="392"/>
      <c r="AC95" s="392"/>
      <c r="AD95" s="392"/>
      <c r="AE95" s="392"/>
      <c r="AF95" s="392"/>
      <c r="AG95" s="392"/>
      <c r="AH95" s="392"/>
      <c r="AI95" s="392"/>
      <c r="AJ95" s="392"/>
      <c r="AK95" s="392"/>
      <c r="AL95" s="392"/>
      <c r="AM95" s="403"/>
      <c r="AN95" s="404"/>
    </row>
    <row r="96" ht="12.75" customHeight="1">
      <c r="A96" s="406"/>
      <c r="B96" s="407"/>
      <c r="C96" s="407"/>
      <c r="D96" s="407"/>
      <c r="E96" s="407"/>
      <c r="F96" s="408"/>
      <c r="G96" s="409"/>
      <c r="H96" s="409"/>
      <c r="I96" s="409"/>
      <c r="J96" s="409"/>
      <c r="K96" s="409"/>
      <c r="L96" s="409"/>
      <c r="M96" s="409"/>
      <c r="N96" s="409"/>
      <c r="O96" s="409"/>
      <c r="P96" s="407"/>
      <c r="Q96" s="407"/>
      <c r="R96" s="409"/>
      <c r="S96" s="409"/>
      <c r="T96" s="409"/>
      <c r="U96" s="409"/>
      <c r="V96" s="409"/>
      <c r="W96" s="409"/>
      <c r="X96" s="409"/>
      <c r="Y96" s="409"/>
      <c r="Z96" s="409"/>
      <c r="AA96" s="409"/>
      <c r="AB96" s="409"/>
      <c r="AC96" s="409"/>
      <c r="AD96" s="409"/>
      <c r="AE96" s="409"/>
      <c r="AF96" s="409"/>
      <c r="AG96" s="409"/>
      <c r="AH96" s="409"/>
      <c r="AI96" s="409"/>
      <c r="AJ96" s="409"/>
      <c r="AK96" s="409"/>
      <c r="AL96" s="409"/>
      <c r="AM96" s="397"/>
      <c r="AN96" s="405"/>
    </row>
    <row r="97" ht="12.75" customHeight="1">
      <c r="A97" s="410"/>
      <c r="B97" s="411"/>
      <c r="C97" s="411"/>
      <c r="D97" s="411"/>
      <c r="E97" s="411"/>
      <c r="F97" s="412"/>
      <c r="G97" s="392"/>
      <c r="H97" s="392"/>
      <c r="I97" s="392"/>
      <c r="J97" s="392"/>
      <c r="K97" s="392"/>
      <c r="L97" s="392"/>
      <c r="M97" s="392"/>
      <c r="N97" s="392"/>
      <c r="O97" s="392"/>
      <c r="P97" s="411"/>
      <c r="Q97" s="411"/>
      <c r="R97" s="392"/>
      <c r="S97" s="392"/>
      <c r="T97" s="392"/>
      <c r="U97" s="392"/>
      <c r="V97" s="392"/>
      <c r="W97" s="392"/>
      <c r="X97" s="392"/>
      <c r="Y97" s="392"/>
      <c r="Z97" s="392"/>
      <c r="AA97" s="392"/>
      <c r="AB97" s="392"/>
      <c r="AC97" s="392"/>
      <c r="AD97" s="392"/>
      <c r="AE97" s="392"/>
      <c r="AF97" s="392"/>
      <c r="AG97" s="392"/>
      <c r="AH97" s="392"/>
      <c r="AI97" s="392"/>
      <c r="AJ97" s="392"/>
      <c r="AK97" s="392"/>
      <c r="AL97" s="392"/>
      <c r="AM97" s="403"/>
      <c r="AN97" s="404"/>
    </row>
    <row r="98" ht="12.75" customHeight="1">
      <c r="A98" s="406"/>
      <c r="B98" s="407"/>
      <c r="C98" s="407"/>
      <c r="D98" s="407"/>
      <c r="E98" s="407"/>
      <c r="F98" s="408"/>
      <c r="G98" s="409"/>
      <c r="H98" s="409"/>
      <c r="I98" s="409"/>
      <c r="J98" s="409"/>
      <c r="K98" s="409"/>
      <c r="L98" s="409"/>
      <c r="M98" s="409"/>
      <c r="N98" s="409"/>
      <c r="O98" s="409"/>
      <c r="P98" s="407"/>
      <c r="Q98" s="407"/>
      <c r="R98" s="409"/>
      <c r="S98" s="409"/>
      <c r="T98" s="409"/>
      <c r="U98" s="409"/>
      <c r="V98" s="409"/>
      <c r="W98" s="409"/>
      <c r="X98" s="409"/>
      <c r="Y98" s="409"/>
      <c r="Z98" s="409"/>
      <c r="AA98" s="409"/>
      <c r="AB98" s="409"/>
      <c r="AC98" s="409"/>
      <c r="AD98" s="409"/>
      <c r="AE98" s="409"/>
      <c r="AF98" s="409"/>
      <c r="AG98" s="409"/>
      <c r="AH98" s="409"/>
      <c r="AI98" s="409"/>
      <c r="AJ98" s="409"/>
      <c r="AK98" s="409"/>
      <c r="AL98" s="409"/>
      <c r="AM98" s="397"/>
      <c r="AN98" s="405"/>
    </row>
    <row r="99" ht="12.75" customHeight="1">
      <c r="A99" s="410"/>
      <c r="B99" s="411"/>
      <c r="C99" s="411"/>
      <c r="D99" s="411"/>
      <c r="E99" s="411"/>
      <c r="F99" s="412"/>
      <c r="G99" s="392"/>
      <c r="H99" s="392"/>
      <c r="I99" s="392"/>
      <c r="J99" s="392"/>
      <c r="K99" s="392"/>
      <c r="L99" s="392"/>
      <c r="M99" s="392"/>
      <c r="N99" s="392"/>
      <c r="O99" s="392"/>
      <c r="P99" s="411"/>
      <c r="Q99" s="411"/>
      <c r="R99" s="392"/>
      <c r="S99" s="392"/>
      <c r="T99" s="392"/>
      <c r="U99" s="392"/>
      <c r="V99" s="392"/>
      <c r="W99" s="392"/>
      <c r="X99" s="392"/>
      <c r="Y99" s="392"/>
      <c r="Z99" s="392"/>
      <c r="AA99" s="392"/>
      <c r="AB99" s="392"/>
      <c r="AC99" s="392"/>
      <c r="AD99" s="392"/>
      <c r="AE99" s="392"/>
      <c r="AF99" s="392"/>
      <c r="AG99" s="392"/>
      <c r="AH99" s="392"/>
      <c r="AI99" s="392"/>
      <c r="AJ99" s="392"/>
      <c r="AK99" s="392"/>
      <c r="AL99" s="392"/>
      <c r="AM99" s="403"/>
      <c r="AN99" s="404"/>
    </row>
    <row r="100" ht="12.75" customHeight="1">
      <c r="A100" s="406"/>
      <c r="B100" s="407"/>
      <c r="C100" s="407"/>
      <c r="D100" s="407"/>
      <c r="E100" s="407"/>
      <c r="F100" s="408"/>
      <c r="G100" s="409"/>
      <c r="H100" s="409"/>
      <c r="I100" s="409"/>
      <c r="J100" s="409"/>
      <c r="K100" s="409"/>
      <c r="L100" s="409"/>
      <c r="M100" s="409"/>
      <c r="N100" s="409"/>
      <c r="O100" s="409"/>
      <c r="P100" s="407"/>
      <c r="Q100" s="407"/>
      <c r="R100" s="409"/>
      <c r="S100" s="409"/>
      <c r="T100" s="409"/>
      <c r="U100" s="409"/>
      <c r="V100" s="409"/>
      <c r="W100" s="409"/>
      <c r="X100" s="409"/>
      <c r="Y100" s="409"/>
      <c r="Z100" s="409"/>
      <c r="AA100" s="409"/>
      <c r="AB100" s="409"/>
      <c r="AC100" s="409"/>
      <c r="AD100" s="409"/>
      <c r="AE100" s="409"/>
      <c r="AF100" s="409"/>
      <c r="AG100" s="409"/>
      <c r="AH100" s="409"/>
      <c r="AI100" s="409"/>
      <c r="AJ100" s="409"/>
      <c r="AK100" s="409"/>
      <c r="AL100" s="409"/>
      <c r="AM100" s="397"/>
      <c r="AN100" s="405"/>
    </row>
    <row r="101" ht="12.75" customHeight="1">
      <c r="A101" s="410"/>
      <c r="B101" s="411"/>
      <c r="C101" s="411"/>
      <c r="D101" s="411"/>
      <c r="E101" s="411"/>
      <c r="F101" s="412"/>
      <c r="G101" s="392"/>
      <c r="H101" s="392"/>
      <c r="I101" s="392"/>
      <c r="J101" s="392"/>
      <c r="K101" s="392"/>
      <c r="L101" s="392"/>
      <c r="M101" s="392"/>
      <c r="N101" s="392"/>
      <c r="O101" s="392"/>
      <c r="P101" s="411"/>
      <c r="Q101" s="411"/>
      <c r="R101" s="392"/>
      <c r="S101" s="392"/>
      <c r="T101" s="392"/>
      <c r="U101" s="392"/>
      <c r="V101" s="392"/>
      <c r="W101" s="392"/>
      <c r="X101" s="392"/>
      <c r="Y101" s="392"/>
      <c r="Z101" s="392"/>
      <c r="AA101" s="392"/>
      <c r="AB101" s="392"/>
      <c r="AC101" s="392"/>
      <c r="AD101" s="392"/>
      <c r="AE101" s="392"/>
      <c r="AF101" s="392"/>
      <c r="AG101" s="392"/>
      <c r="AH101" s="392"/>
      <c r="AI101" s="392"/>
      <c r="AJ101" s="392"/>
      <c r="AK101" s="392"/>
      <c r="AL101" s="392"/>
      <c r="AM101" s="403"/>
      <c r="AN101" s="404"/>
    </row>
    <row r="102" ht="12.75" customHeight="1">
      <c r="A102" s="406"/>
      <c r="B102" s="407"/>
      <c r="C102" s="407"/>
      <c r="D102" s="407"/>
      <c r="E102" s="407"/>
      <c r="F102" s="408"/>
      <c r="G102" s="409"/>
      <c r="H102" s="409"/>
      <c r="I102" s="409"/>
      <c r="J102" s="409"/>
      <c r="K102" s="409"/>
      <c r="L102" s="409"/>
      <c r="M102" s="409"/>
      <c r="N102" s="409"/>
      <c r="O102" s="409"/>
      <c r="P102" s="407"/>
      <c r="Q102" s="407"/>
      <c r="R102" s="409"/>
      <c r="S102" s="409"/>
      <c r="T102" s="409"/>
      <c r="U102" s="409"/>
      <c r="V102" s="409"/>
      <c r="W102" s="409"/>
      <c r="X102" s="409"/>
      <c r="Y102" s="409"/>
      <c r="Z102" s="409"/>
      <c r="AA102" s="409"/>
      <c r="AB102" s="409"/>
      <c r="AC102" s="409"/>
      <c r="AD102" s="409"/>
      <c r="AE102" s="409"/>
      <c r="AF102" s="409"/>
      <c r="AG102" s="409"/>
      <c r="AH102" s="409"/>
      <c r="AI102" s="409"/>
      <c r="AJ102" s="409"/>
      <c r="AK102" s="409"/>
      <c r="AL102" s="409"/>
      <c r="AM102" s="397"/>
      <c r="AN102" s="405"/>
    </row>
    <row r="103" ht="12.75" customHeight="1">
      <c r="A103" s="410"/>
      <c r="B103" s="411"/>
      <c r="C103" s="411"/>
      <c r="D103" s="411"/>
      <c r="E103" s="411"/>
      <c r="F103" s="412"/>
      <c r="G103" s="392"/>
      <c r="H103" s="392"/>
      <c r="I103" s="392"/>
      <c r="J103" s="392"/>
      <c r="K103" s="392"/>
      <c r="L103" s="392"/>
      <c r="M103" s="392"/>
      <c r="N103" s="392"/>
      <c r="O103" s="392"/>
      <c r="P103" s="411"/>
      <c r="Q103" s="411"/>
      <c r="R103" s="392"/>
      <c r="S103" s="392"/>
      <c r="T103" s="392"/>
      <c r="U103" s="392"/>
      <c r="V103" s="392"/>
      <c r="W103" s="392"/>
      <c r="X103" s="392"/>
      <c r="Y103" s="392"/>
      <c r="Z103" s="392"/>
      <c r="AA103" s="392"/>
      <c r="AB103" s="392"/>
      <c r="AC103" s="392"/>
      <c r="AD103" s="392"/>
      <c r="AE103" s="392"/>
      <c r="AF103" s="392"/>
      <c r="AG103" s="392"/>
      <c r="AH103" s="392"/>
      <c r="AI103" s="392"/>
      <c r="AJ103" s="392"/>
      <c r="AK103" s="392"/>
      <c r="AL103" s="392"/>
      <c r="AM103" s="403"/>
      <c r="AN103" s="404"/>
    </row>
    <row r="104" ht="12.75" customHeight="1">
      <c r="A104" s="406"/>
      <c r="B104" s="407"/>
      <c r="C104" s="407"/>
      <c r="D104" s="407"/>
      <c r="E104" s="407"/>
      <c r="F104" s="408"/>
      <c r="G104" s="409"/>
      <c r="H104" s="409"/>
      <c r="I104" s="409"/>
      <c r="J104" s="409"/>
      <c r="K104" s="409"/>
      <c r="L104" s="409"/>
      <c r="M104" s="409"/>
      <c r="N104" s="409"/>
      <c r="O104" s="409"/>
      <c r="P104" s="407"/>
      <c r="Q104" s="407"/>
      <c r="R104" s="409"/>
      <c r="S104" s="409"/>
      <c r="T104" s="409"/>
      <c r="U104" s="409"/>
      <c r="V104" s="409"/>
      <c r="W104" s="409"/>
      <c r="X104" s="409"/>
      <c r="Y104" s="409"/>
      <c r="Z104" s="409"/>
      <c r="AA104" s="409"/>
      <c r="AB104" s="409"/>
      <c r="AC104" s="409"/>
      <c r="AD104" s="409"/>
      <c r="AE104" s="409"/>
      <c r="AF104" s="409"/>
      <c r="AG104" s="409"/>
      <c r="AH104" s="409"/>
      <c r="AI104" s="409"/>
      <c r="AJ104" s="409"/>
      <c r="AK104" s="409"/>
      <c r="AL104" s="409"/>
      <c r="AM104" s="397"/>
      <c r="AN104" s="405"/>
    </row>
    <row r="105" ht="12.75" customHeight="1">
      <c r="A105" s="410"/>
      <c r="B105" s="411"/>
      <c r="C105" s="411"/>
      <c r="D105" s="411"/>
      <c r="E105" s="411"/>
      <c r="F105" s="412"/>
      <c r="G105" s="392"/>
      <c r="H105" s="392"/>
      <c r="I105" s="392"/>
      <c r="J105" s="392"/>
      <c r="K105" s="392"/>
      <c r="L105" s="392"/>
      <c r="M105" s="392"/>
      <c r="N105" s="392"/>
      <c r="O105" s="392"/>
      <c r="P105" s="411"/>
      <c r="Q105" s="411"/>
      <c r="R105" s="392"/>
      <c r="S105" s="392"/>
      <c r="T105" s="392"/>
      <c r="U105" s="392"/>
      <c r="V105" s="392"/>
      <c r="W105" s="392"/>
      <c r="X105" s="392"/>
      <c r="Y105" s="392"/>
      <c r="Z105" s="392"/>
      <c r="AA105" s="392"/>
      <c r="AB105" s="392"/>
      <c r="AC105" s="392"/>
      <c r="AD105" s="392"/>
      <c r="AE105" s="392"/>
      <c r="AF105" s="392"/>
      <c r="AG105" s="392"/>
      <c r="AH105" s="392"/>
      <c r="AI105" s="392"/>
      <c r="AJ105" s="392"/>
      <c r="AK105" s="392"/>
      <c r="AL105" s="392"/>
      <c r="AM105" s="403"/>
      <c r="AN105" s="404"/>
    </row>
    <row r="106" ht="12.75" customHeight="1">
      <c r="A106" s="406"/>
      <c r="B106" s="407"/>
      <c r="C106" s="407"/>
      <c r="D106" s="407"/>
      <c r="E106" s="407"/>
      <c r="F106" s="408"/>
      <c r="G106" s="409"/>
      <c r="H106" s="409"/>
      <c r="I106" s="409"/>
      <c r="J106" s="409"/>
      <c r="K106" s="409"/>
      <c r="L106" s="409"/>
      <c r="M106" s="409"/>
      <c r="N106" s="409"/>
      <c r="O106" s="409"/>
      <c r="P106" s="407"/>
      <c r="Q106" s="407"/>
      <c r="R106" s="409"/>
      <c r="S106" s="409"/>
      <c r="T106" s="409"/>
      <c r="U106" s="409"/>
      <c r="V106" s="409"/>
      <c r="W106" s="409"/>
      <c r="X106" s="409"/>
      <c r="Y106" s="409"/>
      <c r="Z106" s="409"/>
      <c r="AA106" s="409"/>
      <c r="AB106" s="409"/>
      <c r="AC106" s="409"/>
      <c r="AD106" s="409"/>
      <c r="AE106" s="409"/>
      <c r="AF106" s="409"/>
      <c r="AG106" s="409"/>
      <c r="AH106" s="409"/>
      <c r="AI106" s="409"/>
      <c r="AJ106" s="409"/>
      <c r="AK106" s="409"/>
      <c r="AL106" s="409"/>
      <c r="AM106" s="397"/>
      <c r="AN106" s="405"/>
    </row>
    <row r="107" ht="12.75" customHeight="1">
      <c r="A107" s="410"/>
      <c r="B107" s="411"/>
      <c r="C107" s="411"/>
      <c r="D107" s="411"/>
      <c r="E107" s="411"/>
      <c r="F107" s="412"/>
      <c r="G107" s="392"/>
      <c r="H107" s="392"/>
      <c r="I107" s="392"/>
      <c r="J107" s="392"/>
      <c r="K107" s="392"/>
      <c r="L107" s="392"/>
      <c r="M107" s="392"/>
      <c r="N107" s="392"/>
      <c r="O107" s="392"/>
      <c r="P107" s="411"/>
      <c r="Q107" s="411"/>
      <c r="R107" s="392"/>
      <c r="S107" s="392"/>
      <c r="T107" s="392"/>
      <c r="U107" s="392"/>
      <c r="V107" s="392"/>
      <c r="W107" s="392"/>
      <c r="X107" s="392"/>
      <c r="Y107" s="392"/>
      <c r="Z107" s="392"/>
      <c r="AA107" s="392"/>
      <c r="AB107" s="392"/>
      <c r="AC107" s="392"/>
      <c r="AD107" s="392"/>
      <c r="AE107" s="392"/>
      <c r="AF107" s="392"/>
      <c r="AG107" s="392"/>
      <c r="AH107" s="392"/>
      <c r="AI107" s="392"/>
      <c r="AJ107" s="392"/>
      <c r="AK107" s="392"/>
      <c r="AL107" s="392"/>
      <c r="AM107" s="403"/>
      <c r="AN107" s="404"/>
    </row>
    <row r="108" ht="12.75" customHeight="1">
      <c r="A108" s="406"/>
      <c r="B108" s="407"/>
      <c r="C108" s="407"/>
      <c r="D108" s="407"/>
      <c r="E108" s="407"/>
      <c r="F108" s="408"/>
      <c r="G108" s="409"/>
      <c r="H108" s="409"/>
      <c r="I108" s="409"/>
      <c r="J108" s="409"/>
      <c r="K108" s="409"/>
      <c r="L108" s="409"/>
      <c r="M108" s="409"/>
      <c r="N108" s="409"/>
      <c r="O108" s="409"/>
      <c r="P108" s="407"/>
      <c r="Q108" s="407"/>
      <c r="R108" s="409"/>
      <c r="S108" s="409"/>
      <c r="T108" s="409"/>
      <c r="U108" s="409"/>
      <c r="V108" s="409"/>
      <c r="W108" s="409"/>
      <c r="X108" s="409"/>
      <c r="Y108" s="409"/>
      <c r="Z108" s="409"/>
      <c r="AA108" s="409"/>
      <c r="AB108" s="409"/>
      <c r="AC108" s="409"/>
      <c r="AD108" s="409"/>
      <c r="AE108" s="409"/>
      <c r="AF108" s="409"/>
      <c r="AG108" s="409"/>
      <c r="AH108" s="409"/>
      <c r="AI108" s="409"/>
      <c r="AJ108" s="409"/>
      <c r="AK108" s="409"/>
      <c r="AL108" s="409"/>
      <c r="AM108" s="397"/>
      <c r="AN108" s="405"/>
    </row>
    <row r="109" ht="12.75" customHeight="1">
      <c r="A109" s="410"/>
      <c r="B109" s="411"/>
      <c r="C109" s="411"/>
      <c r="D109" s="411"/>
      <c r="E109" s="411"/>
      <c r="F109" s="412"/>
      <c r="G109" s="392"/>
      <c r="H109" s="392"/>
      <c r="I109" s="392"/>
      <c r="J109" s="392"/>
      <c r="K109" s="392"/>
      <c r="L109" s="392"/>
      <c r="M109" s="392"/>
      <c r="N109" s="392"/>
      <c r="O109" s="392"/>
      <c r="P109" s="411"/>
      <c r="Q109" s="411"/>
      <c r="R109" s="392"/>
      <c r="S109" s="392"/>
      <c r="T109" s="392"/>
      <c r="U109" s="392"/>
      <c r="V109" s="392"/>
      <c r="W109" s="392"/>
      <c r="X109" s="392"/>
      <c r="Y109" s="392"/>
      <c r="Z109" s="392"/>
      <c r="AA109" s="392"/>
      <c r="AB109" s="392"/>
      <c r="AC109" s="392"/>
      <c r="AD109" s="392"/>
      <c r="AE109" s="392"/>
      <c r="AF109" s="392"/>
      <c r="AG109" s="392"/>
      <c r="AH109" s="392"/>
      <c r="AI109" s="392"/>
      <c r="AJ109" s="392"/>
      <c r="AK109" s="392"/>
      <c r="AL109" s="392"/>
      <c r="AM109" s="403"/>
      <c r="AN109" s="404"/>
    </row>
    <row r="110" ht="12.75" customHeight="1">
      <c r="A110" s="406"/>
      <c r="B110" s="407"/>
      <c r="C110" s="407"/>
      <c r="D110" s="407"/>
      <c r="E110" s="407"/>
      <c r="F110" s="408"/>
      <c r="G110" s="409"/>
      <c r="H110" s="409"/>
      <c r="I110" s="409"/>
      <c r="J110" s="409"/>
      <c r="K110" s="409"/>
      <c r="L110" s="409"/>
      <c r="M110" s="409"/>
      <c r="N110" s="409"/>
      <c r="O110" s="409"/>
      <c r="P110" s="407"/>
      <c r="Q110" s="407"/>
      <c r="R110" s="409"/>
      <c r="S110" s="409"/>
      <c r="T110" s="409"/>
      <c r="U110" s="409"/>
      <c r="V110" s="409"/>
      <c r="W110" s="409"/>
      <c r="X110" s="409"/>
      <c r="Y110" s="409"/>
      <c r="Z110" s="409"/>
      <c r="AA110" s="409"/>
      <c r="AB110" s="409"/>
      <c r="AC110" s="409"/>
      <c r="AD110" s="409"/>
      <c r="AE110" s="409"/>
      <c r="AF110" s="409"/>
      <c r="AG110" s="409"/>
      <c r="AH110" s="409"/>
      <c r="AI110" s="409"/>
      <c r="AJ110" s="409"/>
      <c r="AK110" s="409"/>
      <c r="AL110" s="409"/>
      <c r="AM110" s="397"/>
      <c r="AN110" s="405"/>
    </row>
    <row r="111" ht="12.75" customHeight="1">
      <c r="A111" s="410"/>
      <c r="B111" s="411"/>
      <c r="C111" s="411"/>
      <c r="D111" s="411"/>
      <c r="E111" s="411"/>
      <c r="F111" s="412"/>
      <c r="G111" s="392"/>
      <c r="H111" s="392"/>
      <c r="I111" s="392"/>
      <c r="J111" s="392"/>
      <c r="K111" s="392"/>
      <c r="L111" s="392"/>
      <c r="M111" s="392"/>
      <c r="N111" s="392"/>
      <c r="O111" s="392"/>
      <c r="P111" s="411"/>
      <c r="Q111" s="411"/>
      <c r="R111" s="392"/>
      <c r="S111" s="392"/>
      <c r="T111" s="392"/>
      <c r="U111" s="392"/>
      <c r="V111" s="392"/>
      <c r="W111" s="392"/>
      <c r="X111" s="392"/>
      <c r="Y111" s="392"/>
      <c r="Z111" s="392"/>
      <c r="AA111" s="392"/>
      <c r="AB111" s="392"/>
      <c r="AC111" s="392"/>
      <c r="AD111" s="392"/>
      <c r="AE111" s="392"/>
      <c r="AF111" s="392"/>
      <c r="AG111" s="392"/>
      <c r="AH111" s="392"/>
      <c r="AI111" s="392"/>
      <c r="AJ111" s="392"/>
      <c r="AK111" s="392"/>
      <c r="AL111" s="392"/>
      <c r="AM111" s="403"/>
      <c r="AN111" s="404"/>
    </row>
    <row r="112" ht="12.75" customHeight="1">
      <c r="A112" s="406"/>
      <c r="B112" s="407"/>
      <c r="C112" s="407"/>
      <c r="D112" s="407"/>
      <c r="E112" s="407"/>
      <c r="F112" s="408"/>
      <c r="G112" s="409"/>
      <c r="H112" s="409"/>
      <c r="I112" s="409"/>
      <c r="J112" s="409"/>
      <c r="K112" s="409"/>
      <c r="L112" s="409"/>
      <c r="M112" s="409"/>
      <c r="N112" s="409"/>
      <c r="O112" s="409"/>
      <c r="P112" s="407"/>
      <c r="Q112" s="407"/>
      <c r="R112" s="409"/>
      <c r="S112" s="409"/>
      <c r="T112" s="409"/>
      <c r="U112" s="409"/>
      <c r="V112" s="409"/>
      <c r="W112" s="409"/>
      <c r="X112" s="409"/>
      <c r="Y112" s="409"/>
      <c r="Z112" s="409"/>
      <c r="AA112" s="409"/>
      <c r="AB112" s="409"/>
      <c r="AC112" s="409"/>
      <c r="AD112" s="409"/>
      <c r="AE112" s="409"/>
      <c r="AF112" s="409"/>
      <c r="AG112" s="409"/>
      <c r="AH112" s="409"/>
      <c r="AI112" s="409"/>
      <c r="AJ112" s="409"/>
      <c r="AK112" s="409"/>
      <c r="AL112" s="409"/>
      <c r="AM112" s="397"/>
      <c r="AN112" s="405"/>
    </row>
    <row r="113" ht="12.75" customHeight="1">
      <c r="A113" s="410"/>
      <c r="B113" s="411"/>
      <c r="C113" s="411"/>
      <c r="D113" s="411"/>
      <c r="E113" s="411"/>
      <c r="F113" s="412"/>
      <c r="G113" s="392"/>
      <c r="H113" s="392"/>
      <c r="I113" s="392"/>
      <c r="J113" s="392"/>
      <c r="K113" s="392"/>
      <c r="L113" s="392"/>
      <c r="M113" s="392"/>
      <c r="N113" s="392"/>
      <c r="O113" s="392"/>
      <c r="P113" s="411"/>
      <c r="Q113" s="411"/>
      <c r="R113" s="392"/>
      <c r="S113" s="392"/>
      <c r="T113" s="392"/>
      <c r="U113" s="392"/>
      <c r="V113" s="392"/>
      <c r="W113" s="392"/>
      <c r="X113" s="392"/>
      <c r="Y113" s="392"/>
      <c r="Z113" s="392"/>
      <c r="AA113" s="392"/>
      <c r="AB113" s="392"/>
      <c r="AC113" s="392"/>
      <c r="AD113" s="392"/>
      <c r="AE113" s="392"/>
      <c r="AF113" s="392"/>
      <c r="AG113" s="392"/>
      <c r="AH113" s="392"/>
      <c r="AI113" s="392"/>
      <c r="AJ113" s="392"/>
      <c r="AK113" s="392"/>
      <c r="AL113" s="392"/>
      <c r="AM113" s="403"/>
      <c r="AN113" s="404"/>
    </row>
    <row r="114" ht="12.75" customHeight="1">
      <c r="A114" s="413"/>
      <c r="B114" s="414"/>
      <c r="C114" s="414"/>
      <c r="D114" s="414"/>
      <c r="E114" s="414"/>
      <c r="F114" s="415"/>
      <c r="G114" s="409"/>
      <c r="H114" s="409"/>
      <c r="I114" s="409"/>
      <c r="J114" s="409"/>
      <c r="K114" s="409"/>
      <c r="L114" s="409"/>
      <c r="M114" s="409"/>
      <c r="N114" s="409"/>
      <c r="O114" s="409"/>
      <c r="P114" s="407"/>
      <c r="Q114" s="407"/>
      <c r="R114" s="409"/>
      <c r="S114" s="409"/>
      <c r="T114" s="409"/>
      <c r="U114" s="409"/>
      <c r="V114" s="409"/>
      <c r="W114" s="409"/>
      <c r="X114" s="409"/>
      <c r="Y114" s="409"/>
      <c r="Z114" s="409"/>
      <c r="AA114" s="409"/>
      <c r="AB114" s="409"/>
      <c r="AC114" s="409"/>
      <c r="AD114" s="409"/>
      <c r="AE114" s="409"/>
      <c r="AF114" s="409"/>
      <c r="AG114" s="409"/>
      <c r="AH114" s="409"/>
      <c r="AI114" s="409"/>
      <c r="AJ114" s="409"/>
      <c r="AK114" s="409"/>
      <c r="AL114" s="409"/>
      <c r="AM114" s="397"/>
      <c r="AN114" s="405"/>
    </row>
    <row r="115" ht="12.75" customHeight="1">
      <c r="A115" s="413"/>
      <c r="B115" s="414"/>
      <c r="C115" s="414"/>
      <c r="D115" s="414"/>
      <c r="E115" s="414"/>
      <c r="F115" s="415"/>
      <c r="G115" s="392"/>
      <c r="H115" s="392"/>
      <c r="I115" s="392"/>
      <c r="J115" s="392"/>
      <c r="K115" s="392"/>
      <c r="L115" s="392"/>
      <c r="M115" s="392"/>
      <c r="N115" s="392"/>
      <c r="O115" s="392"/>
      <c r="P115" s="411"/>
      <c r="Q115" s="411"/>
      <c r="R115" s="392"/>
      <c r="S115" s="392"/>
      <c r="T115" s="392"/>
      <c r="U115" s="392"/>
      <c r="V115" s="392"/>
      <c r="W115" s="392"/>
      <c r="X115" s="392"/>
      <c r="Y115" s="392"/>
      <c r="Z115" s="392"/>
      <c r="AA115" s="392"/>
      <c r="AB115" s="392"/>
      <c r="AC115" s="392"/>
      <c r="AD115" s="392"/>
      <c r="AE115" s="392"/>
      <c r="AF115" s="392"/>
      <c r="AG115" s="392"/>
      <c r="AH115" s="392"/>
      <c r="AI115" s="392"/>
      <c r="AJ115" s="392"/>
      <c r="AK115" s="392"/>
      <c r="AL115" s="392"/>
      <c r="AM115" s="403"/>
      <c r="AN115" s="404"/>
    </row>
    <row r="116" ht="12.75" customHeight="1">
      <c r="A116" s="406"/>
      <c r="B116" s="407"/>
      <c r="C116" s="407"/>
      <c r="D116" s="407"/>
      <c r="E116" s="407"/>
      <c r="F116" s="408"/>
      <c r="G116" s="409"/>
      <c r="H116" s="409"/>
      <c r="I116" s="409"/>
      <c r="J116" s="409"/>
      <c r="K116" s="409"/>
      <c r="L116" s="409"/>
      <c r="M116" s="409"/>
      <c r="N116" s="409"/>
      <c r="O116" s="409"/>
      <c r="P116" s="407"/>
      <c r="Q116" s="407"/>
      <c r="R116" s="409"/>
      <c r="S116" s="409"/>
      <c r="T116" s="409"/>
      <c r="U116" s="409"/>
      <c r="V116" s="409"/>
      <c r="W116" s="409"/>
      <c r="X116" s="409"/>
      <c r="Y116" s="409"/>
      <c r="Z116" s="409"/>
      <c r="AA116" s="409"/>
      <c r="AB116" s="409"/>
      <c r="AC116" s="409"/>
      <c r="AD116" s="409"/>
      <c r="AE116" s="409"/>
      <c r="AF116" s="409"/>
      <c r="AG116" s="409"/>
      <c r="AH116" s="409"/>
      <c r="AI116" s="409"/>
      <c r="AJ116" s="409"/>
      <c r="AK116" s="409"/>
      <c r="AL116" s="409"/>
      <c r="AM116" s="397"/>
      <c r="AN116" s="405"/>
    </row>
    <row r="117" ht="12.75" customHeight="1">
      <c r="A117" s="410"/>
      <c r="B117" s="411"/>
      <c r="C117" s="411"/>
      <c r="D117" s="411"/>
      <c r="E117" s="411"/>
      <c r="F117" s="412"/>
      <c r="G117" s="392"/>
      <c r="H117" s="392"/>
      <c r="I117" s="392"/>
      <c r="J117" s="392"/>
      <c r="K117" s="392"/>
      <c r="L117" s="392"/>
      <c r="M117" s="392"/>
      <c r="N117" s="392"/>
      <c r="O117" s="392"/>
      <c r="P117" s="411"/>
      <c r="Q117" s="411"/>
      <c r="R117" s="392"/>
      <c r="S117" s="392"/>
      <c r="T117" s="392"/>
      <c r="U117" s="392"/>
      <c r="V117" s="392"/>
      <c r="W117" s="392"/>
      <c r="X117" s="392"/>
      <c r="Y117" s="392"/>
      <c r="Z117" s="392"/>
      <c r="AA117" s="392"/>
      <c r="AB117" s="392"/>
      <c r="AC117" s="392"/>
      <c r="AD117" s="392"/>
      <c r="AE117" s="392"/>
      <c r="AF117" s="392"/>
      <c r="AG117" s="392"/>
      <c r="AH117" s="392"/>
      <c r="AI117" s="392"/>
      <c r="AJ117" s="392"/>
      <c r="AK117" s="392"/>
      <c r="AL117" s="392"/>
      <c r="AM117" s="403"/>
      <c r="AN117" s="404"/>
    </row>
    <row r="118" ht="12.75" customHeight="1">
      <c r="A118" s="406"/>
      <c r="B118" s="407"/>
      <c r="C118" s="407"/>
      <c r="D118" s="407"/>
      <c r="E118" s="407"/>
      <c r="F118" s="408"/>
      <c r="G118" s="409"/>
      <c r="H118" s="409"/>
      <c r="I118" s="409"/>
      <c r="J118" s="409"/>
      <c r="K118" s="409"/>
      <c r="L118" s="409"/>
      <c r="M118" s="409"/>
      <c r="N118" s="409"/>
      <c r="O118" s="409"/>
      <c r="P118" s="407"/>
      <c r="Q118" s="407"/>
      <c r="R118" s="409"/>
      <c r="S118" s="409"/>
      <c r="T118" s="409"/>
      <c r="U118" s="409"/>
      <c r="V118" s="409"/>
      <c r="W118" s="409"/>
      <c r="X118" s="409"/>
      <c r="Y118" s="409"/>
      <c r="Z118" s="409"/>
      <c r="AA118" s="409"/>
      <c r="AB118" s="409"/>
      <c r="AC118" s="409"/>
      <c r="AD118" s="409"/>
      <c r="AE118" s="409"/>
      <c r="AF118" s="409"/>
      <c r="AG118" s="409"/>
      <c r="AH118" s="409"/>
      <c r="AI118" s="409"/>
      <c r="AJ118" s="409"/>
      <c r="AK118" s="409"/>
      <c r="AL118" s="409"/>
      <c r="AM118" s="397"/>
      <c r="AN118" s="405"/>
    </row>
    <row r="119" ht="12.75" customHeight="1">
      <c r="A119" s="410"/>
      <c r="B119" s="411"/>
      <c r="C119" s="411"/>
      <c r="D119" s="411"/>
      <c r="E119" s="411"/>
      <c r="F119" s="412"/>
      <c r="G119" s="392"/>
      <c r="H119" s="392"/>
      <c r="I119" s="392"/>
      <c r="J119" s="392"/>
      <c r="K119" s="392"/>
      <c r="L119" s="392"/>
      <c r="M119" s="392"/>
      <c r="N119" s="392"/>
      <c r="O119" s="392"/>
      <c r="P119" s="411"/>
      <c r="Q119" s="411"/>
      <c r="R119" s="392"/>
      <c r="S119" s="392"/>
      <c r="T119" s="392"/>
      <c r="U119" s="392"/>
      <c r="V119" s="392"/>
      <c r="W119" s="392"/>
      <c r="X119" s="392"/>
      <c r="Y119" s="392"/>
      <c r="Z119" s="392"/>
      <c r="AA119" s="392"/>
      <c r="AB119" s="392"/>
      <c r="AC119" s="392"/>
      <c r="AD119" s="392"/>
      <c r="AE119" s="392"/>
      <c r="AF119" s="392"/>
      <c r="AG119" s="392"/>
      <c r="AH119" s="392"/>
      <c r="AI119" s="392"/>
      <c r="AJ119" s="392"/>
      <c r="AK119" s="392"/>
      <c r="AL119" s="392"/>
      <c r="AM119" s="403"/>
      <c r="AN119" s="404"/>
    </row>
    <row r="120" ht="12.75" customHeight="1">
      <c r="A120" s="406"/>
      <c r="B120" s="407"/>
      <c r="C120" s="407"/>
      <c r="D120" s="407"/>
      <c r="E120" s="407"/>
      <c r="F120" s="408"/>
      <c r="G120" s="409"/>
      <c r="H120" s="409"/>
      <c r="I120" s="409"/>
      <c r="J120" s="409"/>
      <c r="K120" s="409"/>
      <c r="L120" s="409"/>
      <c r="M120" s="409"/>
      <c r="N120" s="409"/>
      <c r="O120" s="409"/>
      <c r="P120" s="407"/>
      <c r="Q120" s="407"/>
      <c r="R120" s="409"/>
      <c r="S120" s="409"/>
      <c r="T120" s="409"/>
      <c r="U120" s="409"/>
      <c r="V120" s="409"/>
      <c r="W120" s="409"/>
      <c r="X120" s="409"/>
      <c r="Y120" s="409"/>
      <c r="Z120" s="409"/>
      <c r="AA120" s="409"/>
      <c r="AB120" s="409"/>
      <c r="AC120" s="409"/>
      <c r="AD120" s="409"/>
      <c r="AE120" s="409"/>
      <c r="AF120" s="409"/>
      <c r="AG120" s="409"/>
      <c r="AH120" s="409"/>
      <c r="AI120" s="409"/>
      <c r="AJ120" s="409"/>
      <c r="AK120" s="409"/>
      <c r="AL120" s="409"/>
      <c r="AM120" s="397"/>
      <c r="AN120" s="405"/>
    </row>
    <row r="121" ht="12.75" customHeight="1">
      <c r="A121" s="410"/>
      <c r="B121" s="411"/>
      <c r="C121" s="411"/>
      <c r="D121" s="411"/>
      <c r="E121" s="411"/>
      <c r="F121" s="412"/>
      <c r="G121" s="392"/>
      <c r="H121" s="392"/>
      <c r="I121" s="392"/>
      <c r="J121" s="392"/>
      <c r="K121" s="392"/>
      <c r="L121" s="392"/>
      <c r="M121" s="392"/>
      <c r="N121" s="392"/>
      <c r="O121" s="392"/>
      <c r="P121" s="411"/>
      <c r="Q121" s="411"/>
      <c r="R121" s="392"/>
      <c r="S121" s="392"/>
      <c r="T121" s="392"/>
      <c r="U121" s="392"/>
      <c r="V121" s="392"/>
      <c r="W121" s="392"/>
      <c r="X121" s="392"/>
      <c r="Y121" s="392"/>
      <c r="Z121" s="392"/>
      <c r="AA121" s="392"/>
      <c r="AB121" s="392"/>
      <c r="AC121" s="392"/>
      <c r="AD121" s="392"/>
      <c r="AE121" s="392"/>
      <c r="AF121" s="392"/>
      <c r="AG121" s="392"/>
      <c r="AH121" s="392"/>
      <c r="AI121" s="392"/>
      <c r="AJ121" s="392"/>
      <c r="AK121" s="392"/>
      <c r="AL121" s="392"/>
      <c r="AM121" s="403"/>
      <c r="AN121" s="404"/>
    </row>
    <row r="122" ht="12.75" customHeight="1">
      <c r="A122" s="406"/>
      <c r="B122" s="407"/>
      <c r="C122" s="407"/>
      <c r="D122" s="407"/>
      <c r="E122" s="407"/>
      <c r="F122" s="408"/>
      <c r="G122" s="409"/>
      <c r="H122" s="409"/>
      <c r="I122" s="409"/>
      <c r="J122" s="409"/>
      <c r="K122" s="409"/>
      <c r="L122" s="409"/>
      <c r="M122" s="409"/>
      <c r="N122" s="409"/>
      <c r="O122" s="409"/>
      <c r="P122" s="407"/>
      <c r="Q122" s="407"/>
      <c r="R122" s="409"/>
      <c r="S122" s="409"/>
      <c r="T122" s="409"/>
      <c r="U122" s="409"/>
      <c r="V122" s="409"/>
      <c r="W122" s="409"/>
      <c r="X122" s="409"/>
      <c r="Y122" s="409"/>
      <c r="Z122" s="409"/>
      <c r="AA122" s="409"/>
      <c r="AB122" s="409"/>
      <c r="AC122" s="409"/>
      <c r="AD122" s="409"/>
      <c r="AE122" s="409"/>
      <c r="AF122" s="409"/>
      <c r="AG122" s="409"/>
      <c r="AH122" s="409"/>
      <c r="AI122" s="409"/>
      <c r="AJ122" s="409"/>
      <c r="AK122" s="409"/>
      <c r="AL122" s="409"/>
      <c r="AM122" s="397"/>
      <c r="AN122" s="405"/>
    </row>
    <row r="123" ht="12.75" customHeight="1">
      <c r="A123" s="410"/>
      <c r="B123" s="411"/>
      <c r="C123" s="411"/>
      <c r="D123" s="411"/>
      <c r="E123" s="411"/>
      <c r="F123" s="412"/>
      <c r="G123" s="392"/>
      <c r="H123" s="392"/>
      <c r="I123" s="392"/>
      <c r="J123" s="392"/>
      <c r="K123" s="392"/>
      <c r="L123" s="392"/>
      <c r="M123" s="392"/>
      <c r="N123" s="392"/>
      <c r="O123" s="392"/>
      <c r="P123" s="411"/>
      <c r="Q123" s="411"/>
      <c r="R123" s="392"/>
      <c r="S123" s="392"/>
      <c r="T123" s="392"/>
      <c r="U123" s="392"/>
      <c r="V123" s="392"/>
      <c r="W123" s="392"/>
      <c r="X123" s="392"/>
      <c r="Y123" s="392"/>
      <c r="Z123" s="392"/>
      <c r="AA123" s="392"/>
      <c r="AB123" s="392"/>
      <c r="AC123" s="392"/>
      <c r="AD123" s="392"/>
      <c r="AE123" s="392"/>
      <c r="AF123" s="392"/>
      <c r="AG123" s="392"/>
      <c r="AH123" s="392"/>
      <c r="AI123" s="392"/>
      <c r="AJ123" s="392"/>
      <c r="AK123" s="392"/>
      <c r="AL123" s="392"/>
      <c r="AM123" s="403"/>
      <c r="AN123" s="404"/>
    </row>
    <row r="124" ht="12.75" customHeight="1">
      <c r="A124" s="381"/>
      <c r="B124" s="397"/>
      <c r="C124" s="397"/>
      <c r="D124" s="397"/>
      <c r="E124" s="397"/>
      <c r="F124" s="405"/>
      <c r="P124" s="397"/>
      <c r="Q124" s="397"/>
      <c r="AM124" s="397"/>
      <c r="AN124" s="405"/>
    </row>
    <row r="125" ht="12.75" customHeight="1">
      <c r="A125" s="416"/>
      <c r="B125" s="417"/>
      <c r="C125" s="417"/>
      <c r="D125" s="417"/>
      <c r="E125" s="417"/>
      <c r="F125" s="418"/>
      <c r="G125" s="12"/>
      <c r="H125" s="12"/>
      <c r="I125" s="12"/>
      <c r="J125" s="12"/>
      <c r="K125" s="12"/>
      <c r="L125" s="12"/>
      <c r="M125" s="12"/>
      <c r="N125" s="12"/>
      <c r="O125" s="12"/>
      <c r="P125" s="417"/>
      <c r="Q125" s="417"/>
      <c r="R125" s="12"/>
      <c r="S125" s="12"/>
      <c r="T125" s="12"/>
      <c r="U125" s="12"/>
      <c r="V125" s="12"/>
      <c r="W125" s="12"/>
      <c r="X125" s="12"/>
      <c r="Y125" s="12"/>
      <c r="Z125" s="12"/>
      <c r="AA125" s="12"/>
      <c r="AB125" s="12"/>
      <c r="AC125" s="12"/>
      <c r="AD125" s="12"/>
      <c r="AE125" s="12"/>
      <c r="AF125" s="12"/>
      <c r="AG125" s="12"/>
      <c r="AH125" s="12"/>
      <c r="AI125" s="12"/>
      <c r="AJ125" s="12"/>
      <c r="AK125" s="12"/>
      <c r="AL125" s="12"/>
      <c r="AM125" s="417"/>
      <c r="AN125" s="418"/>
    </row>
  </sheetData>
  <printOptions gridLines="1" horizontalCentered="1"/>
  <pageMargins bottom="0.11811023622047244" footer="0.0" header="0.0" left="0.0" right="0.0" top="0.0"/>
  <pageSetup paperSize="11" cellComments="atEnd" orientation="portrait" pageOrder="overThenDown"/>
  <rowBreaks count="2" manualBreakCount="2">
    <brk man="1"/>
    <brk id="63" man="1"/>
  </rowBrea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40" width="2.25"/>
  </cols>
  <sheetData>
    <row r="1" ht="12.75" customHeight="1">
      <c r="A1" s="3"/>
      <c r="B1" s="3"/>
      <c r="E1" s="376"/>
    </row>
    <row r="2" ht="12.75" customHeight="1">
      <c r="A2" s="3"/>
      <c r="B2" s="3" t="s">
        <v>152</v>
      </c>
      <c r="E2" s="376"/>
    </row>
    <row r="3" ht="12.75" customHeight="1">
      <c r="A3" s="419"/>
      <c r="B3" s="419"/>
      <c r="C3" s="419"/>
      <c r="D3" s="419"/>
      <c r="E3" s="419"/>
      <c r="F3" s="419"/>
      <c r="G3" s="419"/>
      <c r="H3" s="419"/>
      <c r="I3" s="419"/>
      <c r="J3" s="419"/>
      <c r="K3" s="419"/>
      <c r="L3" s="419"/>
      <c r="M3" s="419"/>
      <c r="N3" s="419"/>
      <c r="O3" s="419"/>
      <c r="P3" s="419"/>
      <c r="Q3" s="419"/>
      <c r="R3" s="419"/>
      <c r="S3" s="419"/>
      <c r="T3" s="419"/>
      <c r="U3" s="419"/>
      <c r="V3" s="419"/>
      <c r="W3" s="419"/>
      <c r="X3" s="419"/>
      <c r="Y3" s="419"/>
      <c r="Z3" s="419"/>
      <c r="AA3" s="419"/>
      <c r="AB3" s="419"/>
      <c r="AC3" s="419"/>
      <c r="AD3" s="419"/>
      <c r="AE3" s="419"/>
      <c r="AF3" s="419"/>
      <c r="AG3" s="419"/>
      <c r="AH3" s="419"/>
      <c r="AI3" s="419"/>
      <c r="AJ3" s="419"/>
      <c r="AK3" s="419"/>
      <c r="AL3" s="419"/>
      <c r="AM3" s="419"/>
      <c r="AN3" s="419"/>
    </row>
    <row r="4" ht="12.75" customHeight="1">
      <c r="A4" s="419"/>
      <c r="B4" s="420" t="s">
        <v>153</v>
      </c>
      <c r="C4" s="421"/>
      <c r="D4" s="421"/>
      <c r="E4" s="421"/>
      <c r="F4" s="421"/>
      <c r="G4" s="421"/>
      <c r="H4" s="421"/>
      <c r="I4" s="421"/>
      <c r="J4" s="421"/>
      <c r="K4" s="421"/>
      <c r="L4" s="421"/>
      <c r="M4" s="421"/>
      <c r="N4" s="421"/>
      <c r="O4" s="7"/>
      <c r="P4" s="7"/>
      <c r="Q4" s="7"/>
      <c r="R4" s="7"/>
      <c r="S4" s="7"/>
      <c r="T4" s="7"/>
      <c r="U4" s="422"/>
      <c r="V4" s="420" t="s">
        <v>154</v>
      </c>
      <c r="W4" s="421"/>
      <c r="X4" s="421"/>
      <c r="Y4" s="421"/>
      <c r="Z4" s="421"/>
      <c r="AA4" s="421"/>
      <c r="AB4" s="421"/>
      <c r="AC4" s="421"/>
      <c r="AD4" s="422"/>
      <c r="AE4" s="420" t="s">
        <v>155</v>
      </c>
      <c r="AF4" s="421"/>
      <c r="AG4" s="421"/>
      <c r="AH4" s="421"/>
      <c r="AI4" s="421"/>
      <c r="AJ4" s="421"/>
      <c r="AK4" s="421"/>
      <c r="AL4" s="421"/>
      <c r="AM4" s="422"/>
      <c r="AN4" s="419"/>
    </row>
    <row r="5" ht="12.75" customHeight="1">
      <c r="A5" s="419"/>
      <c r="B5" s="423"/>
      <c r="C5" s="424"/>
      <c r="D5" s="424"/>
      <c r="E5" s="424"/>
      <c r="F5" s="424"/>
      <c r="G5" s="424"/>
      <c r="H5" s="424"/>
      <c r="I5" s="424"/>
      <c r="J5" s="424"/>
      <c r="K5" s="424"/>
      <c r="L5" s="424"/>
      <c r="M5" s="424"/>
      <c r="N5" s="424"/>
      <c r="O5" s="12"/>
      <c r="P5" s="12"/>
      <c r="Q5" s="12"/>
      <c r="R5" s="12"/>
      <c r="S5" s="12"/>
      <c r="T5" s="12"/>
      <c r="U5" s="425"/>
      <c r="V5" s="423"/>
      <c r="W5" s="424"/>
      <c r="X5" s="424"/>
      <c r="Y5" s="424"/>
      <c r="Z5" s="424"/>
      <c r="AA5" s="424"/>
      <c r="AB5" s="424"/>
      <c r="AC5" s="424"/>
      <c r="AD5" s="425"/>
      <c r="AE5" s="423"/>
      <c r="AF5" s="424"/>
      <c r="AG5" s="424"/>
      <c r="AH5" s="424"/>
      <c r="AI5" s="424"/>
      <c r="AJ5" s="424"/>
      <c r="AK5" s="424"/>
      <c r="AL5" s="424"/>
      <c r="AM5" s="425"/>
      <c r="AN5" s="419"/>
    </row>
    <row r="6" ht="12.75" customHeight="1">
      <c r="A6" s="419"/>
      <c r="B6" s="420" t="s">
        <v>156</v>
      </c>
      <c r="C6" s="421"/>
      <c r="D6" s="421"/>
      <c r="E6" s="421"/>
      <c r="F6" s="421"/>
      <c r="G6" s="421"/>
      <c r="H6" s="421"/>
      <c r="I6" s="421"/>
      <c r="J6" s="421"/>
      <c r="K6" s="421"/>
      <c r="L6" s="421"/>
      <c r="M6" s="421"/>
      <c r="N6" s="421"/>
      <c r="O6" s="421"/>
      <c r="P6" s="7"/>
      <c r="Q6" s="7"/>
      <c r="R6" s="7"/>
      <c r="S6" s="7"/>
      <c r="T6" s="7"/>
      <c r="U6" s="7"/>
      <c r="V6" s="421"/>
      <c r="W6" s="421"/>
      <c r="X6" s="421"/>
      <c r="Y6" s="421"/>
      <c r="Z6" s="421"/>
      <c r="AA6" s="421"/>
      <c r="AB6" s="421"/>
      <c r="AC6" s="421"/>
      <c r="AD6" s="422"/>
      <c r="AE6" s="420" t="s">
        <v>157</v>
      </c>
      <c r="AF6" s="421"/>
      <c r="AG6" s="421"/>
      <c r="AH6" s="421"/>
      <c r="AI6" s="421"/>
      <c r="AJ6" s="421"/>
      <c r="AK6" s="421"/>
      <c r="AL6" s="421"/>
      <c r="AM6" s="422"/>
      <c r="AN6" s="419"/>
    </row>
    <row r="7" ht="12.75" customHeight="1">
      <c r="A7" s="419"/>
      <c r="B7" s="426"/>
      <c r="C7" s="419"/>
      <c r="D7" s="419"/>
      <c r="E7" s="419"/>
      <c r="F7" s="419"/>
      <c r="G7" s="419"/>
      <c r="H7" s="419"/>
      <c r="I7" s="419"/>
      <c r="J7" s="419"/>
      <c r="K7" s="419"/>
      <c r="L7" s="419"/>
      <c r="M7" s="419"/>
      <c r="N7" s="419"/>
      <c r="O7" s="419"/>
      <c r="V7" s="419"/>
      <c r="W7" s="419"/>
      <c r="X7" s="419"/>
      <c r="Y7" s="419"/>
      <c r="Z7" s="419"/>
      <c r="AA7" s="419"/>
      <c r="AB7" s="419"/>
      <c r="AC7" s="419"/>
      <c r="AD7" s="427"/>
      <c r="AE7" s="426"/>
      <c r="AF7" s="419"/>
      <c r="AG7" s="419"/>
      <c r="AH7" s="419"/>
      <c r="AI7" s="419"/>
      <c r="AJ7" s="419"/>
      <c r="AK7" s="419"/>
      <c r="AL7" s="419"/>
      <c r="AM7" s="427"/>
      <c r="AN7" s="419"/>
    </row>
    <row r="8" ht="12.75" customHeight="1">
      <c r="A8" s="419"/>
      <c r="B8" s="423"/>
      <c r="C8" s="424"/>
      <c r="D8" s="424"/>
      <c r="E8" s="424"/>
      <c r="F8" s="424"/>
      <c r="G8" s="424"/>
      <c r="H8" s="424"/>
      <c r="I8" s="424"/>
      <c r="J8" s="424"/>
      <c r="K8" s="424"/>
      <c r="L8" s="424"/>
      <c r="M8" s="424"/>
      <c r="N8" s="424"/>
      <c r="O8" s="424"/>
      <c r="P8" s="12"/>
      <c r="Q8" s="12"/>
      <c r="R8" s="12"/>
      <c r="S8" s="12"/>
      <c r="T8" s="12"/>
      <c r="U8" s="12"/>
      <c r="V8" s="424"/>
      <c r="W8" s="424"/>
      <c r="X8" s="424"/>
      <c r="Y8" s="424"/>
      <c r="Z8" s="424"/>
      <c r="AA8" s="424"/>
      <c r="AB8" s="424"/>
      <c r="AC8" s="424"/>
      <c r="AD8" s="425"/>
      <c r="AE8" s="426"/>
      <c r="AF8" s="419"/>
      <c r="AG8" s="419"/>
      <c r="AH8" s="419"/>
      <c r="AI8" s="419"/>
      <c r="AJ8" s="419"/>
      <c r="AK8" s="419"/>
      <c r="AL8" s="419"/>
      <c r="AM8" s="427"/>
      <c r="AN8" s="419"/>
    </row>
    <row r="9" ht="12.75" customHeight="1">
      <c r="A9" s="419"/>
      <c r="B9" s="420" t="s">
        <v>158</v>
      </c>
      <c r="C9" s="421"/>
      <c r="D9" s="421"/>
      <c r="E9" s="421"/>
      <c r="F9" s="421"/>
      <c r="G9" s="421"/>
      <c r="H9" s="421"/>
      <c r="I9" s="421"/>
      <c r="J9" s="421"/>
      <c r="K9" s="421"/>
      <c r="L9" s="421"/>
      <c r="M9" s="421"/>
      <c r="N9" s="421"/>
      <c r="O9" s="421"/>
      <c r="P9" s="7"/>
      <c r="Q9" s="7"/>
      <c r="R9" s="7"/>
      <c r="S9" s="7"/>
      <c r="T9" s="7"/>
      <c r="U9" s="7"/>
      <c r="V9" s="421"/>
      <c r="W9" s="421"/>
      <c r="X9" s="421"/>
      <c r="Y9" s="421"/>
      <c r="Z9" s="421"/>
      <c r="AA9" s="421"/>
      <c r="AB9" s="421"/>
      <c r="AC9" s="421"/>
      <c r="AD9" s="422"/>
      <c r="AE9" s="426"/>
      <c r="AF9" s="419"/>
      <c r="AG9" s="419"/>
      <c r="AH9" s="419"/>
      <c r="AI9" s="419"/>
      <c r="AJ9" s="419"/>
      <c r="AK9" s="419"/>
      <c r="AL9" s="419"/>
      <c r="AM9" s="427"/>
      <c r="AN9" s="419"/>
    </row>
    <row r="10" ht="12.75" customHeight="1">
      <c r="A10" s="419"/>
      <c r="B10" s="426"/>
      <c r="C10" s="419"/>
      <c r="D10" s="419"/>
      <c r="E10" s="419"/>
      <c r="F10" s="419"/>
      <c r="G10" s="419"/>
      <c r="H10" s="419"/>
      <c r="I10" s="419"/>
      <c r="J10" s="419"/>
      <c r="K10" s="419"/>
      <c r="L10" s="419"/>
      <c r="M10" s="419"/>
      <c r="N10" s="419"/>
      <c r="O10" s="419"/>
      <c r="V10" s="419"/>
      <c r="W10" s="419"/>
      <c r="X10" s="419"/>
      <c r="Y10" s="419"/>
      <c r="Z10" s="419"/>
      <c r="AA10" s="419"/>
      <c r="AB10" s="419"/>
      <c r="AC10" s="419"/>
      <c r="AD10" s="427"/>
      <c r="AE10" s="426"/>
      <c r="AF10" s="419"/>
      <c r="AG10" s="419"/>
      <c r="AH10" s="419"/>
      <c r="AI10" s="419"/>
      <c r="AJ10" s="419"/>
      <c r="AK10" s="419"/>
      <c r="AL10" s="419"/>
      <c r="AM10" s="427"/>
      <c r="AN10" s="419"/>
    </row>
    <row r="11" ht="12.75" customHeight="1">
      <c r="A11" s="419"/>
      <c r="B11" s="423"/>
      <c r="C11" s="424"/>
      <c r="D11" s="424"/>
      <c r="E11" s="424"/>
      <c r="F11" s="424"/>
      <c r="G11" s="424"/>
      <c r="H11" s="424"/>
      <c r="I11" s="424"/>
      <c r="J11" s="424"/>
      <c r="K11" s="424"/>
      <c r="L11" s="424"/>
      <c r="M11" s="424"/>
      <c r="N11" s="424"/>
      <c r="O11" s="424"/>
      <c r="P11" s="12"/>
      <c r="Q11" s="12"/>
      <c r="R11" s="12"/>
      <c r="S11" s="12"/>
      <c r="T11" s="12"/>
      <c r="U11" s="12"/>
      <c r="V11" s="424"/>
      <c r="W11" s="424"/>
      <c r="X11" s="424"/>
      <c r="Y11" s="424"/>
      <c r="Z11" s="424"/>
      <c r="AA11" s="424"/>
      <c r="AB11" s="424"/>
      <c r="AC11" s="424"/>
      <c r="AD11" s="425"/>
      <c r="AE11" s="426"/>
      <c r="AF11" s="419"/>
      <c r="AG11" s="419"/>
      <c r="AH11" s="419"/>
      <c r="AI11" s="419"/>
      <c r="AJ11" s="419"/>
      <c r="AK11" s="419"/>
      <c r="AL11" s="419"/>
      <c r="AM11" s="427"/>
      <c r="AN11" s="419"/>
    </row>
    <row r="12" ht="12.75" customHeight="1">
      <c r="A12" s="419"/>
      <c r="B12" s="420" t="s">
        <v>159</v>
      </c>
      <c r="C12" s="421"/>
      <c r="D12" s="421"/>
      <c r="E12" s="421"/>
      <c r="F12" s="421"/>
      <c r="G12" s="421"/>
      <c r="H12" s="421"/>
      <c r="I12" s="421"/>
      <c r="J12" s="421"/>
      <c r="K12" s="421"/>
      <c r="L12" s="421"/>
      <c r="M12" s="421"/>
      <c r="N12" s="421"/>
      <c r="O12" s="421"/>
      <c r="P12" s="7"/>
      <c r="Q12" s="7"/>
      <c r="R12" s="7"/>
      <c r="S12" s="7"/>
      <c r="T12" s="7"/>
      <c r="U12" s="7"/>
      <c r="V12" s="421"/>
      <c r="W12" s="421"/>
      <c r="X12" s="421"/>
      <c r="Y12" s="421"/>
      <c r="Z12" s="421"/>
      <c r="AA12" s="421"/>
      <c r="AB12" s="421"/>
      <c r="AC12" s="421"/>
      <c r="AD12" s="422"/>
      <c r="AE12" s="426"/>
      <c r="AF12" s="419"/>
      <c r="AG12" s="419"/>
      <c r="AH12" s="419"/>
      <c r="AI12" s="419"/>
      <c r="AJ12" s="419"/>
      <c r="AK12" s="419"/>
      <c r="AL12" s="419"/>
      <c r="AM12" s="427"/>
      <c r="AN12" s="419"/>
    </row>
    <row r="13" ht="12.75" customHeight="1">
      <c r="A13" s="419"/>
      <c r="B13" s="426"/>
      <c r="C13" s="419"/>
      <c r="D13" s="419"/>
      <c r="E13" s="419"/>
      <c r="F13" s="419"/>
      <c r="G13" s="419"/>
      <c r="H13" s="419"/>
      <c r="I13" s="419"/>
      <c r="J13" s="419"/>
      <c r="K13" s="419"/>
      <c r="L13" s="419"/>
      <c r="M13" s="419"/>
      <c r="N13" s="419"/>
      <c r="O13" s="419"/>
      <c r="V13" s="419"/>
      <c r="W13" s="419"/>
      <c r="X13" s="419"/>
      <c r="Y13" s="419"/>
      <c r="Z13" s="419"/>
      <c r="AA13" s="419"/>
      <c r="AB13" s="419"/>
      <c r="AC13" s="419"/>
      <c r="AD13" s="427"/>
      <c r="AE13" s="426"/>
      <c r="AF13" s="419"/>
      <c r="AG13" s="419"/>
      <c r="AH13" s="419"/>
      <c r="AI13" s="419"/>
      <c r="AJ13" s="419"/>
      <c r="AK13" s="419"/>
      <c r="AL13" s="419"/>
      <c r="AM13" s="427"/>
      <c r="AN13" s="419"/>
    </row>
    <row r="14" ht="12.75" customHeight="1">
      <c r="A14" s="419"/>
      <c r="B14" s="423"/>
      <c r="C14" s="424"/>
      <c r="D14" s="424"/>
      <c r="E14" s="424"/>
      <c r="F14" s="424"/>
      <c r="G14" s="424"/>
      <c r="H14" s="424"/>
      <c r="I14" s="424"/>
      <c r="J14" s="424"/>
      <c r="K14" s="424"/>
      <c r="L14" s="424"/>
      <c r="M14" s="424"/>
      <c r="N14" s="424"/>
      <c r="O14" s="424"/>
      <c r="P14" s="12"/>
      <c r="Q14" s="12"/>
      <c r="R14" s="12"/>
      <c r="S14" s="12"/>
      <c r="T14" s="12"/>
      <c r="U14" s="12"/>
      <c r="V14" s="424"/>
      <c r="W14" s="424"/>
      <c r="X14" s="424"/>
      <c r="Y14" s="424"/>
      <c r="Z14" s="424"/>
      <c r="AA14" s="424"/>
      <c r="AB14" s="424"/>
      <c r="AC14" s="424"/>
      <c r="AD14" s="425"/>
      <c r="AE14" s="423"/>
      <c r="AF14" s="424"/>
      <c r="AG14" s="424"/>
      <c r="AH14" s="424"/>
      <c r="AI14" s="424"/>
      <c r="AJ14" s="424"/>
      <c r="AK14" s="424"/>
      <c r="AL14" s="424"/>
      <c r="AM14" s="425"/>
      <c r="AN14" s="419"/>
    </row>
    <row r="15" ht="12.75" customHeight="1">
      <c r="A15" s="419"/>
      <c r="E15" s="376"/>
    </row>
    <row r="16" ht="12.75" customHeight="1">
      <c r="A16" s="3"/>
      <c r="B16" s="420" t="s">
        <v>153</v>
      </c>
      <c r="C16" s="421"/>
      <c r="D16" s="421"/>
      <c r="E16" s="421"/>
      <c r="F16" s="421"/>
      <c r="G16" s="421"/>
      <c r="H16" s="421"/>
      <c r="I16" s="421"/>
      <c r="J16" s="421"/>
      <c r="K16" s="421"/>
      <c r="L16" s="421"/>
      <c r="M16" s="421"/>
      <c r="N16" s="421"/>
      <c r="O16" s="7"/>
      <c r="P16" s="7"/>
      <c r="Q16" s="7"/>
      <c r="R16" s="7"/>
      <c r="S16" s="7"/>
      <c r="T16" s="7"/>
      <c r="U16" s="422"/>
      <c r="V16" s="420" t="s">
        <v>154</v>
      </c>
      <c r="W16" s="421"/>
      <c r="X16" s="421"/>
      <c r="Y16" s="421"/>
      <c r="Z16" s="421"/>
      <c r="AA16" s="421"/>
      <c r="AB16" s="421"/>
      <c r="AC16" s="421"/>
      <c r="AD16" s="422"/>
      <c r="AE16" s="420" t="s">
        <v>155</v>
      </c>
      <c r="AF16" s="421"/>
      <c r="AG16" s="421"/>
      <c r="AH16" s="421"/>
      <c r="AI16" s="421"/>
      <c r="AJ16" s="421"/>
      <c r="AK16" s="421"/>
      <c r="AL16" s="421"/>
      <c r="AM16" s="422"/>
    </row>
    <row r="17" ht="12.75" customHeight="1">
      <c r="A17" s="3"/>
      <c r="B17" s="423"/>
      <c r="C17" s="424"/>
      <c r="D17" s="424"/>
      <c r="E17" s="424"/>
      <c r="F17" s="424"/>
      <c r="G17" s="424"/>
      <c r="H17" s="424"/>
      <c r="I17" s="424"/>
      <c r="J17" s="424"/>
      <c r="K17" s="424"/>
      <c r="L17" s="424"/>
      <c r="M17" s="424"/>
      <c r="N17" s="424"/>
      <c r="O17" s="12"/>
      <c r="P17" s="12"/>
      <c r="Q17" s="12"/>
      <c r="R17" s="12"/>
      <c r="S17" s="12"/>
      <c r="T17" s="12"/>
      <c r="U17" s="425"/>
      <c r="V17" s="423"/>
      <c r="W17" s="424"/>
      <c r="X17" s="424"/>
      <c r="Y17" s="424"/>
      <c r="Z17" s="424"/>
      <c r="AA17" s="424"/>
      <c r="AB17" s="424"/>
      <c r="AC17" s="424"/>
      <c r="AD17" s="425"/>
      <c r="AE17" s="423"/>
      <c r="AF17" s="424"/>
      <c r="AG17" s="424"/>
      <c r="AH17" s="424"/>
      <c r="AI17" s="424"/>
      <c r="AJ17" s="424"/>
      <c r="AK17" s="424"/>
      <c r="AL17" s="424"/>
      <c r="AM17" s="425"/>
    </row>
    <row r="18" ht="12.75" customHeight="1">
      <c r="A18" s="3"/>
      <c r="B18" s="420" t="s">
        <v>156</v>
      </c>
      <c r="C18" s="421"/>
      <c r="D18" s="421"/>
      <c r="E18" s="421"/>
      <c r="F18" s="421"/>
      <c r="G18" s="421"/>
      <c r="H18" s="421"/>
      <c r="I18" s="421"/>
      <c r="J18" s="421"/>
      <c r="K18" s="421"/>
      <c r="L18" s="421"/>
      <c r="M18" s="421"/>
      <c r="N18" s="421"/>
      <c r="O18" s="421"/>
      <c r="P18" s="7"/>
      <c r="Q18" s="7"/>
      <c r="R18" s="7"/>
      <c r="S18" s="7"/>
      <c r="T18" s="7"/>
      <c r="U18" s="7"/>
      <c r="V18" s="421"/>
      <c r="W18" s="421"/>
      <c r="X18" s="421"/>
      <c r="Y18" s="421"/>
      <c r="Z18" s="421"/>
      <c r="AA18" s="421"/>
      <c r="AB18" s="421"/>
      <c r="AC18" s="421"/>
      <c r="AD18" s="422"/>
      <c r="AE18" s="420" t="s">
        <v>157</v>
      </c>
      <c r="AF18" s="421"/>
      <c r="AG18" s="421"/>
      <c r="AH18" s="421"/>
      <c r="AI18" s="421"/>
      <c r="AJ18" s="421"/>
      <c r="AK18" s="421"/>
      <c r="AL18" s="421"/>
      <c r="AM18" s="422"/>
    </row>
    <row r="19" ht="12.75" customHeight="1">
      <c r="A19" s="3"/>
      <c r="B19" s="426"/>
      <c r="C19" s="419"/>
      <c r="D19" s="419"/>
      <c r="E19" s="419"/>
      <c r="F19" s="419"/>
      <c r="G19" s="419"/>
      <c r="H19" s="419"/>
      <c r="I19" s="419"/>
      <c r="J19" s="419"/>
      <c r="K19" s="419"/>
      <c r="L19" s="419"/>
      <c r="M19" s="419"/>
      <c r="N19" s="419"/>
      <c r="O19" s="419"/>
      <c r="V19" s="419"/>
      <c r="W19" s="419"/>
      <c r="X19" s="419"/>
      <c r="Y19" s="419"/>
      <c r="Z19" s="419"/>
      <c r="AA19" s="419"/>
      <c r="AB19" s="419"/>
      <c r="AC19" s="419"/>
      <c r="AD19" s="427"/>
      <c r="AE19" s="426"/>
      <c r="AF19" s="419"/>
      <c r="AG19" s="419"/>
      <c r="AH19" s="419"/>
      <c r="AI19" s="419"/>
      <c r="AJ19" s="419"/>
      <c r="AK19" s="419"/>
      <c r="AL19" s="419"/>
      <c r="AM19" s="427"/>
    </row>
    <row r="20" ht="12.75" customHeight="1">
      <c r="A20" s="3"/>
      <c r="B20" s="423"/>
      <c r="C20" s="424"/>
      <c r="D20" s="424"/>
      <c r="E20" s="424"/>
      <c r="F20" s="424"/>
      <c r="G20" s="424"/>
      <c r="H20" s="424"/>
      <c r="I20" s="424"/>
      <c r="J20" s="424"/>
      <c r="K20" s="424"/>
      <c r="L20" s="424"/>
      <c r="M20" s="424"/>
      <c r="N20" s="424"/>
      <c r="O20" s="424"/>
      <c r="P20" s="12"/>
      <c r="Q20" s="12"/>
      <c r="R20" s="12"/>
      <c r="S20" s="12"/>
      <c r="T20" s="12"/>
      <c r="U20" s="12"/>
      <c r="V20" s="424"/>
      <c r="W20" s="424"/>
      <c r="X20" s="424"/>
      <c r="Y20" s="424"/>
      <c r="Z20" s="424"/>
      <c r="AA20" s="424"/>
      <c r="AB20" s="424"/>
      <c r="AC20" s="424"/>
      <c r="AD20" s="425"/>
      <c r="AE20" s="426"/>
      <c r="AF20" s="419"/>
      <c r="AG20" s="419"/>
      <c r="AH20" s="419"/>
      <c r="AI20" s="419"/>
      <c r="AJ20" s="419"/>
      <c r="AK20" s="419"/>
      <c r="AL20" s="419"/>
      <c r="AM20" s="427"/>
    </row>
    <row r="21" ht="12.75" customHeight="1">
      <c r="A21" s="3"/>
      <c r="B21" s="420" t="s">
        <v>158</v>
      </c>
      <c r="C21" s="421"/>
      <c r="D21" s="421"/>
      <c r="E21" s="421"/>
      <c r="F21" s="421"/>
      <c r="G21" s="421"/>
      <c r="H21" s="421"/>
      <c r="I21" s="421"/>
      <c r="J21" s="421"/>
      <c r="K21" s="421"/>
      <c r="L21" s="421"/>
      <c r="M21" s="421"/>
      <c r="N21" s="421"/>
      <c r="O21" s="421"/>
      <c r="P21" s="7"/>
      <c r="Q21" s="7"/>
      <c r="R21" s="7"/>
      <c r="S21" s="7"/>
      <c r="T21" s="7"/>
      <c r="U21" s="7"/>
      <c r="V21" s="421"/>
      <c r="W21" s="421"/>
      <c r="X21" s="421"/>
      <c r="Y21" s="421"/>
      <c r="Z21" s="421"/>
      <c r="AA21" s="421"/>
      <c r="AB21" s="421"/>
      <c r="AC21" s="421"/>
      <c r="AD21" s="422"/>
      <c r="AE21" s="426"/>
      <c r="AF21" s="419"/>
      <c r="AG21" s="419"/>
      <c r="AH21" s="419"/>
      <c r="AI21" s="419"/>
      <c r="AJ21" s="419"/>
      <c r="AK21" s="419"/>
      <c r="AL21" s="419"/>
      <c r="AM21" s="427"/>
    </row>
    <row r="22" ht="12.75" customHeight="1">
      <c r="A22" s="3"/>
      <c r="B22" s="426"/>
      <c r="C22" s="419"/>
      <c r="D22" s="419"/>
      <c r="E22" s="419"/>
      <c r="F22" s="419"/>
      <c r="G22" s="419"/>
      <c r="H22" s="419"/>
      <c r="I22" s="419"/>
      <c r="J22" s="419"/>
      <c r="K22" s="419"/>
      <c r="L22" s="419"/>
      <c r="M22" s="419"/>
      <c r="N22" s="419"/>
      <c r="O22" s="419"/>
      <c r="V22" s="419"/>
      <c r="W22" s="419"/>
      <c r="X22" s="419"/>
      <c r="Y22" s="419"/>
      <c r="Z22" s="419"/>
      <c r="AA22" s="419"/>
      <c r="AB22" s="419"/>
      <c r="AC22" s="419"/>
      <c r="AD22" s="427"/>
      <c r="AE22" s="426"/>
      <c r="AF22" s="419"/>
      <c r="AG22" s="419"/>
      <c r="AH22" s="419"/>
      <c r="AI22" s="419"/>
      <c r="AJ22" s="419"/>
      <c r="AK22" s="419"/>
      <c r="AL22" s="419"/>
      <c r="AM22" s="427"/>
    </row>
    <row r="23" ht="12.75" customHeight="1">
      <c r="A23" s="3"/>
      <c r="B23" s="423"/>
      <c r="C23" s="424"/>
      <c r="D23" s="424"/>
      <c r="E23" s="424"/>
      <c r="F23" s="424"/>
      <c r="G23" s="424"/>
      <c r="H23" s="424"/>
      <c r="I23" s="424"/>
      <c r="J23" s="424"/>
      <c r="K23" s="424"/>
      <c r="L23" s="424"/>
      <c r="M23" s="424"/>
      <c r="N23" s="424"/>
      <c r="O23" s="424"/>
      <c r="P23" s="12"/>
      <c r="Q23" s="12"/>
      <c r="R23" s="12"/>
      <c r="S23" s="12"/>
      <c r="T23" s="12"/>
      <c r="U23" s="12"/>
      <c r="V23" s="424"/>
      <c r="W23" s="424"/>
      <c r="X23" s="424"/>
      <c r="Y23" s="424"/>
      <c r="Z23" s="424"/>
      <c r="AA23" s="424"/>
      <c r="AB23" s="424"/>
      <c r="AC23" s="424"/>
      <c r="AD23" s="425"/>
      <c r="AE23" s="426"/>
      <c r="AF23" s="419"/>
      <c r="AG23" s="419"/>
      <c r="AH23" s="419"/>
      <c r="AI23" s="419"/>
      <c r="AJ23" s="419"/>
      <c r="AK23" s="419"/>
      <c r="AL23" s="419"/>
      <c r="AM23" s="427"/>
    </row>
    <row r="24" ht="12.75" customHeight="1">
      <c r="A24" s="3"/>
      <c r="B24" s="420" t="s">
        <v>159</v>
      </c>
      <c r="C24" s="421"/>
      <c r="D24" s="421"/>
      <c r="E24" s="421"/>
      <c r="F24" s="421"/>
      <c r="G24" s="421"/>
      <c r="H24" s="421"/>
      <c r="I24" s="421"/>
      <c r="J24" s="421"/>
      <c r="K24" s="421"/>
      <c r="L24" s="421"/>
      <c r="M24" s="421"/>
      <c r="N24" s="421"/>
      <c r="O24" s="421"/>
      <c r="P24" s="7"/>
      <c r="Q24" s="7"/>
      <c r="R24" s="7"/>
      <c r="S24" s="7"/>
      <c r="T24" s="7"/>
      <c r="U24" s="7"/>
      <c r="V24" s="421"/>
      <c r="W24" s="421"/>
      <c r="X24" s="421"/>
      <c r="Y24" s="421"/>
      <c r="Z24" s="421"/>
      <c r="AA24" s="421"/>
      <c r="AB24" s="421"/>
      <c r="AC24" s="421"/>
      <c r="AD24" s="422"/>
      <c r="AE24" s="426"/>
      <c r="AF24" s="419"/>
      <c r="AG24" s="419"/>
      <c r="AH24" s="419"/>
      <c r="AI24" s="419"/>
      <c r="AJ24" s="419"/>
      <c r="AK24" s="419"/>
      <c r="AL24" s="419"/>
      <c r="AM24" s="427"/>
    </row>
    <row r="25" ht="12.75" customHeight="1">
      <c r="A25" s="3"/>
      <c r="B25" s="426"/>
      <c r="C25" s="419"/>
      <c r="D25" s="419"/>
      <c r="E25" s="419"/>
      <c r="F25" s="419"/>
      <c r="G25" s="419"/>
      <c r="H25" s="419"/>
      <c r="I25" s="419"/>
      <c r="J25" s="419"/>
      <c r="K25" s="419"/>
      <c r="L25" s="419"/>
      <c r="M25" s="419"/>
      <c r="N25" s="419"/>
      <c r="O25" s="419"/>
      <c r="V25" s="419"/>
      <c r="W25" s="419"/>
      <c r="X25" s="419"/>
      <c r="Y25" s="419"/>
      <c r="Z25" s="419"/>
      <c r="AA25" s="419"/>
      <c r="AB25" s="419"/>
      <c r="AC25" s="419"/>
      <c r="AD25" s="427"/>
      <c r="AE25" s="426"/>
      <c r="AF25" s="419"/>
      <c r="AG25" s="419"/>
      <c r="AH25" s="419"/>
      <c r="AI25" s="419"/>
      <c r="AJ25" s="419"/>
      <c r="AK25" s="419"/>
      <c r="AL25" s="419"/>
      <c r="AM25" s="427"/>
    </row>
    <row r="26" ht="12.75" customHeight="1">
      <c r="A26" s="3"/>
      <c r="B26" s="423"/>
      <c r="C26" s="424"/>
      <c r="D26" s="424"/>
      <c r="E26" s="424"/>
      <c r="F26" s="424"/>
      <c r="G26" s="424"/>
      <c r="H26" s="424"/>
      <c r="I26" s="424"/>
      <c r="J26" s="424"/>
      <c r="K26" s="424"/>
      <c r="L26" s="424"/>
      <c r="M26" s="424"/>
      <c r="N26" s="424"/>
      <c r="O26" s="424"/>
      <c r="P26" s="12"/>
      <c r="Q26" s="12"/>
      <c r="R26" s="12"/>
      <c r="S26" s="12"/>
      <c r="T26" s="12"/>
      <c r="U26" s="12"/>
      <c r="V26" s="424"/>
      <c r="W26" s="424"/>
      <c r="X26" s="424"/>
      <c r="Y26" s="424"/>
      <c r="Z26" s="424"/>
      <c r="AA26" s="424"/>
      <c r="AB26" s="424"/>
      <c r="AC26" s="424"/>
      <c r="AD26" s="425"/>
      <c r="AE26" s="423"/>
      <c r="AF26" s="424"/>
      <c r="AG26" s="424"/>
      <c r="AH26" s="424"/>
      <c r="AI26" s="424"/>
      <c r="AJ26" s="424"/>
      <c r="AK26" s="424"/>
      <c r="AL26" s="424"/>
      <c r="AM26" s="425"/>
    </row>
    <row r="27" ht="12.75" customHeight="1">
      <c r="A27" s="3"/>
      <c r="B27" s="419"/>
      <c r="C27" s="419"/>
      <c r="D27" s="419"/>
      <c r="E27" s="419"/>
      <c r="F27" s="419"/>
      <c r="G27" s="419"/>
      <c r="H27" s="419"/>
      <c r="I27" s="419"/>
      <c r="J27" s="419"/>
      <c r="K27" s="419"/>
      <c r="L27" s="419"/>
      <c r="M27" s="419"/>
      <c r="N27" s="419"/>
      <c r="O27" s="419"/>
      <c r="V27" s="419"/>
      <c r="W27" s="419"/>
      <c r="X27" s="419"/>
      <c r="Y27" s="419"/>
      <c r="Z27" s="419"/>
      <c r="AA27" s="419"/>
      <c r="AB27" s="419"/>
      <c r="AC27" s="419"/>
      <c r="AD27" s="419"/>
      <c r="AE27" s="419"/>
      <c r="AF27" s="419"/>
      <c r="AG27" s="419"/>
      <c r="AH27" s="419"/>
      <c r="AI27" s="419"/>
      <c r="AJ27" s="419"/>
      <c r="AK27" s="419"/>
      <c r="AL27" s="419"/>
      <c r="AM27" s="419"/>
    </row>
    <row r="28" ht="12.75" customHeight="1">
      <c r="A28" s="3"/>
      <c r="B28" s="420" t="s">
        <v>153</v>
      </c>
      <c r="C28" s="421"/>
      <c r="D28" s="421"/>
      <c r="E28" s="421"/>
      <c r="F28" s="421"/>
      <c r="G28" s="421"/>
      <c r="H28" s="421"/>
      <c r="I28" s="421"/>
      <c r="J28" s="421"/>
      <c r="K28" s="421"/>
      <c r="L28" s="421"/>
      <c r="M28" s="421"/>
      <c r="N28" s="421"/>
      <c r="O28" s="7"/>
      <c r="P28" s="7"/>
      <c r="Q28" s="7"/>
      <c r="R28" s="7"/>
      <c r="S28" s="7"/>
      <c r="T28" s="7"/>
      <c r="U28" s="422"/>
      <c r="V28" s="420" t="s">
        <v>154</v>
      </c>
      <c r="W28" s="421"/>
      <c r="X28" s="421"/>
      <c r="Y28" s="421"/>
      <c r="Z28" s="421"/>
      <c r="AA28" s="421"/>
      <c r="AB28" s="421"/>
      <c r="AC28" s="421"/>
      <c r="AD28" s="422"/>
      <c r="AE28" s="420" t="s">
        <v>155</v>
      </c>
      <c r="AF28" s="421"/>
      <c r="AG28" s="421"/>
      <c r="AH28" s="421"/>
      <c r="AI28" s="421"/>
      <c r="AJ28" s="421"/>
      <c r="AK28" s="421"/>
      <c r="AL28" s="421"/>
      <c r="AM28" s="422"/>
    </row>
    <row r="29" ht="12.75" customHeight="1">
      <c r="A29" s="3"/>
      <c r="B29" s="423"/>
      <c r="C29" s="424"/>
      <c r="D29" s="424"/>
      <c r="E29" s="424"/>
      <c r="F29" s="424"/>
      <c r="G29" s="424"/>
      <c r="H29" s="424"/>
      <c r="I29" s="424"/>
      <c r="J29" s="424"/>
      <c r="K29" s="424"/>
      <c r="L29" s="424"/>
      <c r="M29" s="424"/>
      <c r="N29" s="424"/>
      <c r="O29" s="12"/>
      <c r="P29" s="12"/>
      <c r="Q29" s="12"/>
      <c r="R29" s="12"/>
      <c r="S29" s="12"/>
      <c r="T29" s="12"/>
      <c r="U29" s="425"/>
      <c r="V29" s="423"/>
      <c r="W29" s="424"/>
      <c r="X29" s="424"/>
      <c r="Y29" s="424"/>
      <c r="Z29" s="424"/>
      <c r="AA29" s="424"/>
      <c r="AB29" s="424"/>
      <c r="AC29" s="424"/>
      <c r="AD29" s="425"/>
      <c r="AE29" s="423"/>
      <c r="AF29" s="424"/>
      <c r="AG29" s="424"/>
      <c r="AH29" s="424"/>
      <c r="AI29" s="424"/>
      <c r="AJ29" s="424"/>
      <c r="AK29" s="424"/>
      <c r="AL29" s="424"/>
      <c r="AM29" s="425"/>
    </row>
    <row r="30" ht="12.75" customHeight="1">
      <c r="A30" s="3"/>
      <c r="B30" s="420" t="s">
        <v>156</v>
      </c>
      <c r="C30" s="421"/>
      <c r="D30" s="421"/>
      <c r="E30" s="421"/>
      <c r="F30" s="421"/>
      <c r="G30" s="421"/>
      <c r="H30" s="421"/>
      <c r="I30" s="421"/>
      <c r="J30" s="421"/>
      <c r="K30" s="421"/>
      <c r="L30" s="421"/>
      <c r="M30" s="421"/>
      <c r="N30" s="421"/>
      <c r="O30" s="421"/>
      <c r="P30" s="7"/>
      <c r="Q30" s="7"/>
      <c r="R30" s="7"/>
      <c r="S30" s="7"/>
      <c r="T30" s="7"/>
      <c r="U30" s="7"/>
      <c r="V30" s="421"/>
      <c r="W30" s="421"/>
      <c r="X30" s="421"/>
      <c r="Y30" s="421"/>
      <c r="Z30" s="421"/>
      <c r="AA30" s="421"/>
      <c r="AB30" s="421"/>
      <c r="AC30" s="421"/>
      <c r="AD30" s="422"/>
      <c r="AE30" s="420" t="s">
        <v>157</v>
      </c>
      <c r="AF30" s="421"/>
      <c r="AG30" s="421"/>
      <c r="AH30" s="421"/>
      <c r="AI30" s="421"/>
      <c r="AJ30" s="421"/>
      <c r="AK30" s="421"/>
      <c r="AL30" s="421"/>
      <c r="AM30" s="422"/>
    </row>
    <row r="31" ht="12.75" customHeight="1">
      <c r="A31" s="3"/>
      <c r="B31" s="426"/>
      <c r="C31" s="419"/>
      <c r="D31" s="419"/>
      <c r="E31" s="419"/>
      <c r="F31" s="419"/>
      <c r="G31" s="419"/>
      <c r="H31" s="419"/>
      <c r="I31" s="419"/>
      <c r="J31" s="419"/>
      <c r="K31" s="419"/>
      <c r="L31" s="419"/>
      <c r="M31" s="419"/>
      <c r="N31" s="419"/>
      <c r="O31" s="419"/>
      <c r="V31" s="419"/>
      <c r="W31" s="419"/>
      <c r="X31" s="419"/>
      <c r="Y31" s="419"/>
      <c r="Z31" s="419"/>
      <c r="AA31" s="419"/>
      <c r="AB31" s="419"/>
      <c r="AC31" s="419"/>
      <c r="AD31" s="427"/>
      <c r="AE31" s="426"/>
      <c r="AF31" s="419"/>
      <c r="AG31" s="419"/>
      <c r="AH31" s="419"/>
      <c r="AI31" s="419"/>
      <c r="AJ31" s="419"/>
      <c r="AK31" s="419"/>
      <c r="AL31" s="419"/>
      <c r="AM31" s="427"/>
    </row>
    <row r="32" ht="12.75" customHeight="1">
      <c r="A32" s="3"/>
      <c r="B32" s="423"/>
      <c r="C32" s="424"/>
      <c r="D32" s="424"/>
      <c r="E32" s="424"/>
      <c r="F32" s="424"/>
      <c r="G32" s="424"/>
      <c r="H32" s="424"/>
      <c r="I32" s="424"/>
      <c r="J32" s="424"/>
      <c r="K32" s="424"/>
      <c r="L32" s="424"/>
      <c r="M32" s="424"/>
      <c r="N32" s="424"/>
      <c r="O32" s="424"/>
      <c r="P32" s="12"/>
      <c r="Q32" s="12"/>
      <c r="R32" s="12"/>
      <c r="S32" s="12"/>
      <c r="T32" s="12"/>
      <c r="U32" s="12"/>
      <c r="V32" s="424"/>
      <c r="W32" s="424"/>
      <c r="X32" s="424"/>
      <c r="Y32" s="424"/>
      <c r="Z32" s="424"/>
      <c r="AA32" s="424"/>
      <c r="AB32" s="424"/>
      <c r="AC32" s="424"/>
      <c r="AD32" s="425"/>
      <c r="AE32" s="426"/>
      <c r="AF32" s="419"/>
      <c r="AG32" s="419"/>
      <c r="AH32" s="419"/>
      <c r="AI32" s="419"/>
      <c r="AJ32" s="419"/>
      <c r="AK32" s="419"/>
      <c r="AL32" s="419"/>
      <c r="AM32" s="427"/>
    </row>
    <row r="33" ht="12.75" customHeight="1">
      <c r="A33" s="3"/>
      <c r="B33" s="420" t="s">
        <v>158</v>
      </c>
      <c r="C33" s="421"/>
      <c r="D33" s="421"/>
      <c r="E33" s="421"/>
      <c r="F33" s="421"/>
      <c r="G33" s="421"/>
      <c r="H33" s="421"/>
      <c r="I33" s="421"/>
      <c r="J33" s="421"/>
      <c r="K33" s="421"/>
      <c r="L33" s="421"/>
      <c r="M33" s="421"/>
      <c r="N33" s="421"/>
      <c r="O33" s="421"/>
      <c r="P33" s="7"/>
      <c r="Q33" s="7"/>
      <c r="R33" s="7"/>
      <c r="S33" s="7"/>
      <c r="T33" s="7"/>
      <c r="U33" s="7"/>
      <c r="V33" s="421"/>
      <c r="W33" s="421"/>
      <c r="X33" s="421"/>
      <c r="Y33" s="421"/>
      <c r="Z33" s="421"/>
      <c r="AA33" s="421"/>
      <c r="AB33" s="421"/>
      <c r="AC33" s="421"/>
      <c r="AD33" s="422"/>
      <c r="AE33" s="426"/>
      <c r="AF33" s="419"/>
      <c r="AG33" s="419"/>
      <c r="AH33" s="419"/>
      <c r="AI33" s="419"/>
      <c r="AJ33" s="419"/>
      <c r="AK33" s="419"/>
      <c r="AL33" s="419"/>
      <c r="AM33" s="427"/>
    </row>
    <row r="34" ht="12.75" customHeight="1">
      <c r="A34" s="3"/>
      <c r="B34" s="426"/>
      <c r="C34" s="419"/>
      <c r="D34" s="419"/>
      <c r="E34" s="419"/>
      <c r="F34" s="419"/>
      <c r="G34" s="419"/>
      <c r="H34" s="419"/>
      <c r="I34" s="419"/>
      <c r="J34" s="419"/>
      <c r="K34" s="419"/>
      <c r="L34" s="419"/>
      <c r="M34" s="419"/>
      <c r="N34" s="419"/>
      <c r="O34" s="419"/>
      <c r="V34" s="419"/>
      <c r="W34" s="419"/>
      <c r="X34" s="419"/>
      <c r="Y34" s="419"/>
      <c r="Z34" s="419"/>
      <c r="AA34" s="419"/>
      <c r="AB34" s="419"/>
      <c r="AC34" s="419"/>
      <c r="AD34" s="427"/>
      <c r="AE34" s="426"/>
      <c r="AF34" s="419"/>
      <c r="AG34" s="419"/>
      <c r="AH34" s="419"/>
      <c r="AI34" s="419"/>
      <c r="AJ34" s="419"/>
      <c r="AK34" s="419"/>
      <c r="AL34" s="419"/>
      <c r="AM34" s="427"/>
    </row>
    <row r="35" ht="12.75" customHeight="1">
      <c r="A35" s="3"/>
      <c r="B35" s="423"/>
      <c r="C35" s="424"/>
      <c r="D35" s="424"/>
      <c r="E35" s="424"/>
      <c r="F35" s="424"/>
      <c r="G35" s="424"/>
      <c r="H35" s="424"/>
      <c r="I35" s="424"/>
      <c r="J35" s="424"/>
      <c r="K35" s="424"/>
      <c r="L35" s="424"/>
      <c r="M35" s="424"/>
      <c r="N35" s="424"/>
      <c r="O35" s="424"/>
      <c r="P35" s="12"/>
      <c r="Q35" s="12"/>
      <c r="R35" s="12"/>
      <c r="S35" s="12"/>
      <c r="T35" s="12"/>
      <c r="U35" s="12"/>
      <c r="V35" s="424"/>
      <c r="W35" s="424"/>
      <c r="X35" s="424"/>
      <c r="Y35" s="424"/>
      <c r="Z35" s="424"/>
      <c r="AA35" s="424"/>
      <c r="AB35" s="424"/>
      <c r="AC35" s="424"/>
      <c r="AD35" s="425"/>
      <c r="AE35" s="426"/>
      <c r="AF35" s="419"/>
      <c r="AG35" s="419"/>
      <c r="AH35" s="419"/>
      <c r="AI35" s="419"/>
      <c r="AJ35" s="419"/>
      <c r="AK35" s="419"/>
      <c r="AL35" s="419"/>
      <c r="AM35" s="427"/>
    </row>
    <row r="36" ht="12.75" customHeight="1">
      <c r="A36" s="3"/>
      <c r="B36" s="420" t="s">
        <v>159</v>
      </c>
      <c r="C36" s="421"/>
      <c r="D36" s="421"/>
      <c r="E36" s="421"/>
      <c r="F36" s="421"/>
      <c r="G36" s="421"/>
      <c r="H36" s="421"/>
      <c r="I36" s="421"/>
      <c r="J36" s="421"/>
      <c r="K36" s="421"/>
      <c r="L36" s="421"/>
      <c r="M36" s="421"/>
      <c r="N36" s="421"/>
      <c r="O36" s="421"/>
      <c r="P36" s="7"/>
      <c r="Q36" s="7"/>
      <c r="R36" s="7"/>
      <c r="S36" s="7"/>
      <c r="T36" s="7"/>
      <c r="U36" s="7"/>
      <c r="V36" s="421"/>
      <c r="W36" s="421"/>
      <c r="X36" s="421"/>
      <c r="Y36" s="421"/>
      <c r="Z36" s="421"/>
      <c r="AA36" s="421"/>
      <c r="AB36" s="421"/>
      <c r="AC36" s="421"/>
      <c r="AD36" s="422"/>
      <c r="AE36" s="426"/>
      <c r="AF36" s="419"/>
      <c r="AG36" s="419"/>
      <c r="AH36" s="419"/>
      <c r="AI36" s="419"/>
      <c r="AJ36" s="419"/>
      <c r="AK36" s="419"/>
      <c r="AL36" s="419"/>
      <c r="AM36" s="427"/>
    </row>
    <row r="37" ht="12.75" customHeight="1">
      <c r="A37" s="3"/>
      <c r="B37" s="426"/>
      <c r="C37" s="419"/>
      <c r="D37" s="419"/>
      <c r="E37" s="419"/>
      <c r="F37" s="419"/>
      <c r="G37" s="419"/>
      <c r="H37" s="419"/>
      <c r="I37" s="419"/>
      <c r="J37" s="419"/>
      <c r="K37" s="419"/>
      <c r="L37" s="419"/>
      <c r="M37" s="419"/>
      <c r="N37" s="419"/>
      <c r="O37" s="419"/>
      <c r="V37" s="419"/>
      <c r="W37" s="419"/>
      <c r="X37" s="419"/>
      <c r="Y37" s="419"/>
      <c r="Z37" s="419"/>
      <c r="AA37" s="419"/>
      <c r="AB37" s="419"/>
      <c r="AC37" s="419"/>
      <c r="AD37" s="427"/>
      <c r="AE37" s="426"/>
      <c r="AF37" s="419"/>
      <c r="AG37" s="419"/>
      <c r="AH37" s="419"/>
      <c r="AI37" s="419"/>
      <c r="AJ37" s="419"/>
      <c r="AK37" s="419"/>
      <c r="AL37" s="419"/>
      <c r="AM37" s="427"/>
    </row>
    <row r="38" ht="12.75" customHeight="1">
      <c r="A38" s="3"/>
      <c r="B38" s="423"/>
      <c r="C38" s="424"/>
      <c r="D38" s="424"/>
      <c r="E38" s="424"/>
      <c r="F38" s="424"/>
      <c r="G38" s="424"/>
      <c r="H38" s="424"/>
      <c r="I38" s="424"/>
      <c r="J38" s="424"/>
      <c r="K38" s="424"/>
      <c r="L38" s="424"/>
      <c r="M38" s="424"/>
      <c r="N38" s="424"/>
      <c r="O38" s="424"/>
      <c r="P38" s="12"/>
      <c r="Q38" s="12"/>
      <c r="R38" s="12"/>
      <c r="S38" s="12"/>
      <c r="T38" s="12"/>
      <c r="U38" s="12"/>
      <c r="V38" s="424"/>
      <c r="W38" s="424"/>
      <c r="X38" s="424"/>
      <c r="Y38" s="424"/>
      <c r="Z38" s="424"/>
      <c r="AA38" s="424"/>
      <c r="AB38" s="424"/>
      <c r="AC38" s="424"/>
      <c r="AD38" s="425"/>
      <c r="AE38" s="423"/>
      <c r="AF38" s="424"/>
      <c r="AG38" s="424"/>
      <c r="AH38" s="424"/>
      <c r="AI38" s="424"/>
      <c r="AJ38" s="424"/>
      <c r="AK38" s="424"/>
      <c r="AL38" s="424"/>
      <c r="AM38" s="425"/>
    </row>
    <row r="39" ht="12.75" customHeight="1">
      <c r="A39" s="3"/>
      <c r="B39" s="419"/>
      <c r="C39" s="419"/>
      <c r="D39" s="419"/>
      <c r="E39" s="419"/>
      <c r="F39" s="419"/>
      <c r="G39" s="419"/>
      <c r="H39" s="419"/>
      <c r="I39" s="419"/>
      <c r="J39" s="419"/>
      <c r="K39" s="419"/>
      <c r="L39" s="419"/>
      <c r="M39" s="419"/>
      <c r="N39" s="419"/>
      <c r="O39" s="419"/>
      <c r="V39" s="419"/>
      <c r="W39" s="419"/>
      <c r="X39" s="419"/>
      <c r="Y39" s="419"/>
      <c r="Z39" s="419"/>
      <c r="AA39" s="419"/>
      <c r="AB39" s="419"/>
      <c r="AC39" s="419"/>
      <c r="AD39" s="419"/>
      <c r="AE39" s="419"/>
      <c r="AF39" s="419"/>
      <c r="AG39" s="419"/>
      <c r="AH39" s="419"/>
      <c r="AI39" s="419"/>
      <c r="AJ39" s="419"/>
      <c r="AK39" s="419"/>
      <c r="AL39" s="419"/>
      <c r="AM39" s="419"/>
    </row>
    <row r="40" ht="12.75" customHeight="1">
      <c r="A40" s="3"/>
      <c r="B40" s="420" t="s">
        <v>153</v>
      </c>
      <c r="C40" s="421"/>
      <c r="D40" s="421"/>
      <c r="E40" s="421"/>
      <c r="F40" s="421"/>
      <c r="G40" s="421"/>
      <c r="H40" s="421"/>
      <c r="I40" s="421"/>
      <c r="J40" s="421"/>
      <c r="K40" s="421"/>
      <c r="L40" s="421"/>
      <c r="M40" s="421"/>
      <c r="N40" s="421"/>
      <c r="O40" s="7"/>
      <c r="P40" s="7"/>
      <c r="Q40" s="7"/>
      <c r="R40" s="7"/>
      <c r="S40" s="7"/>
      <c r="T40" s="7"/>
      <c r="U40" s="422"/>
      <c r="V40" s="420" t="s">
        <v>154</v>
      </c>
      <c r="W40" s="421"/>
      <c r="X40" s="421"/>
      <c r="Y40" s="421"/>
      <c r="Z40" s="421"/>
      <c r="AA40" s="421"/>
      <c r="AB40" s="421"/>
      <c r="AC40" s="421"/>
      <c r="AD40" s="422"/>
      <c r="AE40" s="420" t="s">
        <v>155</v>
      </c>
      <c r="AF40" s="421"/>
      <c r="AG40" s="421"/>
      <c r="AH40" s="421"/>
      <c r="AI40" s="421"/>
      <c r="AJ40" s="421"/>
      <c r="AK40" s="421"/>
      <c r="AL40" s="421"/>
      <c r="AM40" s="422"/>
    </row>
    <row r="41" ht="12.75" customHeight="1">
      <c r="A41" s="3"/>
      <c r="B41" s="423"/>
      <c r="C41" s="424"/>
      <c r="D41" s="424"/>
      <c r="E41" s="424"/>
      <c r="F41" s="424"/>
      <c r="G41" s="424"/>
      <c r="H41" s="424"/>
      <c r="I41" s="424"/>
      <c r="J41" s="424"/>
      <c r="K41" s="424"/>
      <c r="L41" s="424"/>
      <c r="M41" s="424"/>
      <c r="N41" s="424"/>
      <c r="O41" s="12"/>
      <c r="P41" s="12"/>
      <c r="Q41" s="12"/>
      <c r="R41" s="12"/>
      <c r="S41" s="12"/>
      <c r="T41" s="12"/>
      <c r="U41" s="425"/>
      <c r="V41" s="423"/>
      <c r="W41" s="424"/>
      <c r="X41" s="424"/>
      <c r="Y41" s="424"/>
      <c r="Z41" s="424"/>
      <c r="AA41" s="424"/>
      <c r="AB41" s="424"/>
      <c r="AC41" s="424"/>
      <c r="AD41" s="425"/>
      <c r="AE41" s="423"/>
      <c r="AF41" s="424"/>
      <c r="AG41" s="424"/>
      <c r="AH41" s="424"/>
      <c r="AI41" s="424"/>
      <c r="AJ41" s="424"/>
      <c r="AK41" s="424"/>
      <c r="AL41" s="424"/>
      <c r="AM41" s="425"/>
    </row>
    <row r="42" ht="12.75" customHeight="1">
      <c r="A42" s="3"/>
      <c r="B42" s="420" t="s">
        <v>156</v>
      </c>
      <c r="C42" s="421"/>
      <c r="D42" s="421"/>
      <c r="E42" s="421"/>
      <c r="F42" s="421"/>
      <c r="G42" s="421"/>
      <c r="H42" s="421"/>
      <c r="I42" s="421"/>
      <c r="J42" s="421"/>
      <c r="K42" s="421"/>
      <c r="L42" s="421"/>
      <c r="M42" s="421"/>
      <c r="N42" s="421"/>
      <c r="O42" s="421"/>
      <c r="P42" s="7"/>
      <c r="Q42" s="7"/>
      <c r="R42" s="7"/>
      <c r="S42" s="7"/>
      <c r="T42" s="7"/>
      <c r="U42" s="7"/>
      <c r="V42" s="421"/>
      <c r="W42" s="421"/>
      <c r="X42" s="421"/>
      <c r="Y42" s="421"/>
      <c r="Z42" s="421"/>
      <c r="AA42" s="421"/>
      <c r="AB42" s="421"/>
      <c r="AC42" s="421"/>
      <c r="AD42" s="422"/>
      <c r="AE42" s="420" t="s">
        <v>157</v>
      </c>
      <c r="AF42" s="421"/>
      <c r="AG42" s="421"/>
      <c r="AH42" s="421"/>
      <c r="AI42" s="421"/>
      <c r="AJ42" s="421"/>
      <c r="AK42" s="421"/>
      <c r="AL42" s="421"/>
      <c r="AM42" s="422"/>
    </row>
    <row r="43" ht="12.75" customHeight="1">
      <c r="A43" s="3"/>
      <c r="B43" s="426"/>
      <c r="C43" s="419"/>
      <c r="D43" s="419"/>
      <c r="E43" s="419"/>
      <c r="F43" s="419"/>
      <c r="G43" s="419"/>
      <c r="H43" s="419"/>
      <c r="I43" s="419"/>
      <c r="J43" s="419"/>
      <c r="K43" s="419"/>
      <c r="L43" s="419"/>
      <c r="M43" s="419"/>
      <c r="N43" s="419"/>
      <c r="O43" s="419"/>
      <c r="V43" s="419"/>
      <c r="W43" s="419"/>
      <c r="X43" s="419"/>
      <c r="Y43" s="419"/>
      <c r="Z43" s="419"/>
      <c r="AA43" s="419"/>
      <c r="AB43" s="419"/>
      <c r="AC43" s="419"/>
      <c r="AD43" s="427"/>
      <c r="AE43" s="426"/>
      <c r="AF43" s="419"/>
      <c r="AG43" s="419"/>
      <c r="AH43" s="419"/>
      <c r="AI43" s="419"/>
      <c r="AJ43" s="419"/>
      <c r="AK43" s="419"/>
      <c r="AL43" s="419"/>
      <c r="AM43" s="427"/>
    </row>
    <row r="44" ht="12.75" customHeight="1">
      <c r="A44" s="3"/>
      <c r="B44" s="423"/>
      <c r="C44" s="424"/>
      <c r="D44" s="424"/>
      <c r="E44" s="424"/>
      <c r="F44" s="424"/>
      <c r="G44" s="424"/>
      <c r="H44" s="424"/>
      <c r="I44" s="424"/>
      <c r="J44" s="424"/>
      <c r="K44" s="424"/>
      <c r="L44" s="424"/>
      <c r="M44" s="424"/>
      <c r="N44" s="424"/>
      <c r="O44" s="424"/>
      <c r="P44" s="12"/>
      <c r="Q44" s="12"/>
      <c r="R44" s="12"/>
      <c r="S44" s="12"/>
      <c r="T44" s="12"/>
      <c r="U44" s="12"/>
      <c r="V44" s="424"/>
      <c r="W44" s="424"/>
      <c r="X44" s="424"/>
      <c r="Y44" s="424"/>
      <c r="Z44" s="424"/>
      <c r="AA44" s="424"/>
      <c r="AB44" s="424"/>
      <c r="AC44" s="424"/>
      <c r="AD44" s="425"/>
      <c r="AE44" s="426"/>
      <c r="AF44" s="419"/>
      <c r="AG44" s="419"/>
      <c r="AH44" s="419"/>
      <c r="AI44" s="419"/>
      <c r="AJ44" s="419"/>
      <c r="AK44" s="419"/>
      <c r="AL44" s="419"/>
      <c r="AM44" s="427"/>
    </row>
    <row r="45" ht="12.75" customHeight="1">
      <c r="A45" s="3"/>
      <c r="B45" s="420" t="s">
        <v>158</v>
      </c>
      <c r="C45" s="421"/>
      <c r="D45" s="421"/>
      <c r="E45" s="421"/>
      <c r="F45" s="421"/>
      <c r="G45" s="421"/>
      <c r="H45" s="421"/>
      <c r="I45" s="421"/>
      <c r="J45" s="421"/>
      <c r="K45" s="421"/>
      <c r="L45" s="421"/>
      <c r="M45" s="421"/>
      <c r="N45" s="421"/>
      <c r="O45" s="421"/>
      <c r="P45" s="7"/>
      <c r="Q45" s="7"/>
      <c r="R45" s="7"/>
      <c r="S45" s="7"/>
      <c r="T45" s="7"/>
      <c r="U45" s="7"/>
      <c r="V45" s="421"/>
      <c r="W45" s="421"/>
      <c r="X45" s="421"/>
      <c r="Y45" s="421"/>
      <c r="Z45" s="421"/>
      <c r="AA45" s="421"/>
      <c r="AB45" s="421"/>
      <c r="AC45" s="421"/>
      <c r="AD45" s="422"/>
      <c r="AE45" s="426"/>
      <c r="AF45" s="419"/>
      <c r="AG45" s="419"/>
      <c r="AH45" s="419"/>
      <c r="AI45" s="419"/>
      <c r="AJ45" s="419"/>
      <c r="AK45" s="419"/>
      <c r="AL45" s="419"/>
      <c r="AM45" s="427"/>
    </row>
    <row r="46" ht="12.75" customHeight="1">
      <c r="A46" s="3"/>
      <c r="B46" s="426"/>
      <c r="C46" s="419"/>
      <c r="D46" s="419"/>
      <c r="E46" s="419"/>
      <c r="F46" s="419"/>
      <c r="G46" s="419"/>
      <c r="H46" s="419"/>
      <c r="I46" s="419"/>
      <c r="J46" s="419"/>
      <c r="K46" s="419"/>
      <c r="L46" s="419"/>
      <c r="M46" s="419"/>
      <c r="N46" s="419"/>
      <c r="O46" s="419"/>
      <c r="V46" s="419"/>
      <c r="W46" s="419"/>
      <c r="X46" s="419"/>
      <c r="Y46" s="419"/>
      <c r="Z46" s="419"/>
      <c r="AA46" s="419"/>
      <c r="AB46" s="419"/>
      <c r="AC46" s="419"/>
      <c r="AD46" s="427"/>
      <c r="AE46" s="426"/>
      <c r="AF46" s="419"/>
      <c r="AG46" s="419"/>
      <c r="AH46" s="419"/>
      <c r="AI46" s="419"/>
      <c r="AJ46" s="419"/>
      <c r="AK46" s="419"/>
      <c r="AL46" s="419"/>
      <c r="AM46" s="427"/>
    </row>
    <row r="47" ht="12.75" customHeight="1">
      <c r="A47" s="3"/>
      <c r="B47" s="423"/>
      <c r="C47" s="424"/>
      <c r="D47" s="424"/>
      <c r="E47" s="424"/>
      <c r="F47" s="424"/>
      <c r="G47" s="424"/>
      <c r="H47" s="424"/>
      <c r="I47" s="424"/>
      <c r="J47" s="424"/>
      <c r="K47" s="424"/>
      <c r="L47" s="424"/>
      <c r="M47" s="424"/>
      <c r="N47" s="424"/>
      <c r="O47" s="424"/>
      <c r="P47" s="12"/>
      <c r="Q47" s="12"/>
      <c r="R47" s="12"/>
      <c r="S47" s="12"/>
      <c r="T47" s="12"/>
      <c r="U47" s="12"/>
      <c r="V47" s="424"/>
      <c r="W47" s="424"/>
      <c r="X47" s="424"/>
      <c r="Y47" s="424"/>
      <c r="Z47" s="424"/>
      <c r="AA47" s="424"/>
      <c r="AB47" s="424"/>
      <c r="AC47" s="424"/>
      <c r="AD47" s="425"/>
      <c r="AE47" s="426"/>
      <c r="AF47" s="419"/>
      <c r="AG47" s="419"/>
      <c r="AH47" s="419"/>
      <c r="AI47" s="419"/>
      <c r="AJ47" s="419"/>
      <c r="AK47" s="419"/>
      <c r="AL47" s="419"/>
      <c r="AM47" s="427"/>
    </row>
    <row r="48" ht="12.75" customHeight="1">
      <c r="A48" s="3"/>
      <c r="B48" s="420" t="s">
        <v>159</v>
      </c>
      <c r="C48" s="421"/>
      <c r="D48" s="421"/>
      <c r="E48" s="421"/>
      <c r="F48" s="421"/>
      <c r="G48" s="421"/>
      <c r="H48" s="421"/>
      <c r="I48" s="421"/>
      <c r="J48" s="421"/>
      <c r="K48" s="421"/>
      <c r="L48" s="421"/>
      <c r="M48" s="421"/>
      <c r="N48" s="421"/>
      <c r="O48" s="421"/>
      <c r="P48" s="7"/>
      <c r="Q48" s="7"/>
      <c r="R48" s="7"/>
      <c r="S48" s="7"/>
      <c r="T48" s="7"/>
      <c r="U48" s="7"/>
      <c r="V48" s="421"/>
      <c r="W48" s="421"/>
      <c r="X48" s="421"/>
      <c r="Y48" s="421"/>
      <c r="Z48" s="421"/>
      <c r="AA48" s="421"/>
      <c r="AB48" s="421"/>
      <c r="AC48" s="421"/>
      <c r="AD48" s="422"/>
      <c r="AE48" s="426"/>
      <c r="AF48" s="419"/>
      <c r="AG48" s="419"/>
      <c r="AH48" s="419"/>
      <c r="AI48" s="419"/>
      <c r="AJ48" s="419"/>
      <c r="AK48" s="419"/>
      <c r="AL48" s="419"/>
      <c r="AM48" s="427"/>
    </row>
    <row r="49" ht="12.75" customHeight="1">
      <c r="A49" s="3"/>
      <c r="B49" s="426"/>
      <c r="C49" s="419"/>
      <c r="D49" s="419"/>
      <c r="E49" s="419"/>
      <c r="F49" s="419"/>
      <c r="G49" s="419"/>
      <c r="H49" s="419"/>
      <c r="I49" s="419"/>
      <c r="J49" s="419"/>
      <c r="K49" s="419"/>
      <c r="L49" s="419"/>
      <c r="M49" s="419"/>
      <c r="N49" s="419"/>
      <c r="O49" s="419"/>
      <c r="V49" s="419"/>
      <c r="W49" s="419"/>
      <c r="X49" s="419"/>
      <c r="Y49" s="419"/>
      <c r="Z49" s="419"/>
      <c r="AA49" s="419"/>
      <c r="AB49" s="419"/>
      <c r="AC49" s="419"/>
      <c r="AD49" s="427"/>
      <c r="AE49" s="426"/>
      <c r="AF49" s="419"/>
      <c r="AG49" s="419"/>
      <c r="AH49" s="419"/>
      <c r="AI49" s="419"/>
      <c r="AJ49" s="419"/>
      <c r="AK49" s="419"/>
      <c r="AL49" s="419"/>
      <c r="AM49" s="427"/>
    </row>
    <row r="50" ht="12.75" customHeight="1">
      <c r="A50" s="3"/>
      <c r="B50" s="423"/>
      <c r="C50" s="424"/>
      <c r="D50" s="424"/>
      <c r="E50" s="424"/>
      <c r="F50" s="424"/>
      <c r="G50" s="424"/>
      <c r="H50" s="424"/>
      <c r="I50" s="424"/>
      <c r="J50" s="424"/>
      <c r="K50" s="424"/>
      <c r="L50" s="424"/>
      <c r="M50" s="424"/>
      <c r="N50" s="424"/>
      <c r="O50" s="424"/>
      <c r="P50" s="12"/>
      <c r="Q50" s="12"/>
      <c r="R50" s="12"/>
      <c r="S50" s="12"/>
      <c r="T50" s="12"/>
      <c r="U50" s="12"/>
      <c r="V50" s="424"/>
      <c r="W50" s="424"/>
      <c r="X50" s="424"/>
      <c r="Y50" s="424"/>
      <c r="Z50" s="424"/>
      <c r="AA50" s="424"/>
      <c r="AB50" s="424"/>
      <c r="AC50" s="424"/>
      <c r="AD50" s="425"/>
      <c r="AE50" s="423"/>
      <c r="AF50" s="424"/>
      <c r="AG50" s="424"/>
      <c r="AH50" s="424"/>
      <c r="AI50" s="424"/>
      <c r="AJ50" s="424"/>
      <c r="AK50" s="424"/>
      <c r="AL50" s="424"/>
      <c r="AM50" s="425"/>
    </row>
    <row r="51" ht="12.75" customHeight="1">
      <c r="A51" s="3"/>
      <c r="B51" s="419"/>
      <c r="C51" s="419"/>
      <c r="D51" s="419"/>
      <c r="E51" s="419"/>
      <c r="F51" s="419"/>
      <c r="G51" s="419"/>
      <c r="H51" s="419"/>
      <c r="I51" s="419"/>
      <c r="J51" s="419"/>
      <c r="K51" s="419"/>
      <c r="L51" s="419"/>
      <c r="M51" s="419"/>
      <c r="N51" s="419"/>
      <c r="O51" s="419"/>
      <c r="V51" s="419"/>
      <c r="W51" s="419"/>
      <c r="X51" s="419"/>
      <c r="Y51" s="419"/>
      <c r="Z51" s="419"/>
      <c r="AA51" s="419"/>
      <c r="AB51" s="419"/>
      <c r="AC51" s="419"/>
      <c r="AD51" s="419"/>
      <c r="AE51" s="419"/>
      <c r="AF51" s="419"/>
      <c r="AG51" s="419"/>
      <c r="AH51" s="419"/>
      <c r="AI51" s="419"/>
      <c r="AJ51" s="419"/>
      <c r="AK51" s="419"/>
      <c r="AL51" s="419"/>
      <c r="AM51" s="419"/>
    </row>
    <row r="52" ht="12.75" customHeight="1">
      <c r="A52" s="3"/>
      <c r="B52" s="420" t="s">
        <v>153</v>
      </c>
      <c r="C52" s="421"/>
      <c r="D52" s="421"/>
      <c r="E52" s="421"/>
      <c r="F52" s="421"/>
      <c r="G52" s="421"/>
      <c r="H52" s="421"/>
      <c r="I52" s="421"/>
      <c r="J52" s="421"/>
      <c r="K52" s="421"/>
      <c r="L52" s="421"/>
      <c r="M52" s="421"/>
      <c r="N52" s="421"/>
      <c r="O52" s="7"/>
      <c r="P52" s="7"/>
      <c r="Q52" s="7"/>
      <c r="R52" s="7"/>
      <c r="S52" s="7"/>
      <c r="T52" s="7"/>
      <c r="U52" s="422"/>
      <c r="V52" s="420" t="s">
        <v>154</v>
      </c>
      <c r="W52" s="421"/>
      <c r="X52" s="421"/>
      <c r="Y52" s="421"/>
      <c r="Z52" s="421"/>
      <c r="AA52" s="421"/>
      <c r="AB52" s="421"/>
      <c r="AC52" s="421"/>
      <c r="AD52" s="422"/>
      <c r="AE52" s="420" t="s">
        <v>155</v>
      </c>
      <c r="AF52" s="421"/>
      <c r="AG52" s="421"/>
      <c r="AH52" s="421"/>
      <c r="AI52" s="421"/>
      <c r="AJ52" s="421"/>
      <c r="AK52" s="421"/>
      <c r="AL52" s="421"/>
      <c r="AM52" s="422"/>
    </row>
    <row r="53" ht="12.75" customHeight="1">
      <c r="A53" s="3"/>
      <c r="B53" s="423"/>
      <c r="C53" s="424"/>
      <c r="D53" s="424"/>
      <c r="E53" s="424"/>
      <c r="F53" s="424"/>
      <c r="G53" s="424"/>
      <c r="H53" s="424"/>
      <c r="I53" s="424"/>
      <c r="J53" s="424"/>
      <c r="K53" s="424"/>
      <c r="L53" s="424"/>
      <c r="M53" s="424"/>
      <c r="N53" s="424"/>
      <c r="O53" s="12"/>
      <c r="P53" s="12"/>
      <c r="Q53" s="12"/>
      <c r="R53" s="12"/>
      <c r="S53" s="12"/>
      <c r="T53" s="12"/>
      <c r="U53" s="425"/>
      <c r="V53" s="423"/>
      <c r="W53" s="424"/>
      <c r="X53" s="424"/>
      <c r="Y53" s="424"/>
      <c r="Z53" s="424"/>
      <c r="AA53" s="424"/>
      <c r="AB53" s="424"/>
      <c r="AC53" s="424"/>
      <c r="AD53" s="425"/>
      <c r="AE53" s="423"/>
      <c r="AF53" s="424"/>
      <c r="AG53" s="424"/>
      <c r="AH53" s="424"/>
      <c r="AI53" s="424"/>
      <c r="AJ53" s="424"/>
      <c r="AK53" s="424"/>
      <c r="AL53" s="424"/>
      <c r="AM53" s="425"/>
    </row>
    <row r="54" ht="12.75" customHeight="1">
      <c r="A54" s="3"/>
      <c r="B54" s="420" t="s">
        <v>156</v>
      </c>
      <c r="C54" s="421"/>
      <c r="D54" s="421"/>
      <c r="E54" s="421"/>
      <c r="F54" s="421"/>
      <c r="G54" s="421"/>
      <c r="H54" s="421"/>
      <c r="I54" s="421"/>
      <c r="J54" s="421"/>
      <c r="K54" s="421"/>
      <c r="L54" s="421"/>
      <c r="M54" s="421"/>
      <c r="N54" s="421"/>
      <c r="O54" s="421"/>
      <c r="P54" s="7"/>
      <c r="Q54" s="7"/>
      <c r="R54" s="7"/>
      <c r="S54" s="7"/>
      <c r="T54" s="7"/>
      <c r="U54" s="7"/>
      <c r="V54" s="421"/>
      <c r="W54" s="421"/>
      <c r="X54" s="421"/>
      <c r="Y54" s="421"/>
      <c r="Z54" s="421"/>
      <c r="AA54" s="421"/>
      <c r="AB54" s="421"/>
      <c r="AC54" s="421"/>
      <c r="AD54" s="422"/>
      <c r="AE54" s="420" t="s">
        <v>157</v>
      </c>
      <c r="AF54" s="421"/>
      <c r="AG54" s="421"/>
      <c r="AH54" s="421"/>
      <c r="AI54" s="421"/>
      <c r="AJ54" s="421"/>
      <c r="AK54" s="421"/>
      <c r="AL54" s="421"/>
      <c r="AM54" s="422"/>
    </row>
    <row r="55" ht="12.75" customHeight="1">
      <c r="A55" s="3"/>
      <c r="B55" s="426"/>
      <c r="C55" s="419"/>
      <c r="D55" s="419"/>
      <c r="E55" s="419"/>
      <c r="F55" s="419"/>
      <c r="G55" s="419"/>
      <c r="H55" s="419"/>
      <c r="I55" s="419"/>
      <c r="J55" s="419"/>
      <c r="K55" s="419"/>
      <c r="L55" s="419"/>
      <c r="M55" s="419"/>
      <c r="N55" s="419"/>
      <c r="O55" s="419"/>
      <c r="V55" s="419"/>
      <c r="W55" s="419"/>
      <c r="X55" s="419"/>
      <c r="Y55" s="419"/>
      <c r="Z55" s="419"/>
      <c r="AA55" s="419"/>
      <c r="AB55" s="419"/>
      <c r="AC55" s="419"/>
      <c r="AD55" s="427"/>
      <c r="AE55" s="426"/>
      <c r="AF55" s="419"/>
      <c r="AG55" s="419"/>
      <c r="AH55" s="419"/>
      <c r="AI55" s="419"/>
      <c r="AJ55" s="419"/>
      <c r="AK55" s="419"/>
      <c r="AL55" s="419"/>
      <c r="AM55" s="427"/>
    </row>
    <row r="56" ht="12.75" customHeight="1">
      <c r="A56" s="3"/>
      <c r="B56" s="423"/>
      <c r="C56" s="424"/>
      <c r="D56" s="424"/>
      <c r="E56" s="424"/>
      <c r="F56" s="424"/>
      <c r="G56" s="424"/>
      <c r="H56" s="424"/>
      <c r="I56" s="424"/>
      <c r="J56" s="424"/>
      <c r="K56" s="424"/>
      <c r="L56" s="424"/>
      <c r="M56" s="424"/>
      <c r="N56" s="424"/>
      <c r="O56" s="424"/>
      <c r="P56" s="12"/>
      <c r="Q56" s="12"/>
      <c r="R56" s="12"/>
      <c r="S56" s="12"/>
      <c r="T56" s="12"/>
      <c r="U56" s="12"/>
      <c r="V56" s="424"/>
      <c r="W56" s="424"/>
      <c r="X56" s="424"/>
      <c r="Y56" s="424"/>
      <c r="Z56" s="424"/>
      <c r="AA56" s="424"/>
      <c r="AB56" s="424"/>
      <c r="AC56" s="424"/>
      <c r="AD56" s="425"/>
      <c r="AE56" s="426"/>
      <c r="AF56" s="419"/>
      <c r="AG56" s="419"/>
      <c r="AH56" s="419"/>
      <c r="AI56" s="419"/>
      <c r="AJ56" s="419"/>
      <c r="AK56" s="419"/>
      <c r="AL56" s="419"/>
      <c r="AM56" s="427"/>
    </row>
    <row r="57" ht="12.75" customHeight="1">
      <c r="A57" s="3"/>
      <c r="B57" s="420" t="s">
        <v>158</v>
      </c>
      <c r="C57" s="421"/>
      <c r="D57" s="421"/>
      <c r="E57" s="421"/>
      <c r="F57" s="421"/>
      <c r="G57" s="421"/>
      <c r="H57" s="421"/>
      <c r="I57" s="421"/>
      <c r="J57" s="421"/>
      <c r="K57" s="421"/>
      <c r="L57" s="421"/>
      <c r="M57" s="421"/>
      <c r="N57" s="421"/>
      <c r="O57" s="421"/>
      <c r="P57" s="7"/>
      <c r="Q57" s="7"/>
      <c r="R57" s="7"/>
      <c r="S57" s="7"/>
      <c r="T57" s="7"/>
      <c r="U57" s="7"/>
      <c r="V57" s="421"/>
      <c r="W57" s="421"/>
      <c r="X57" s="421"/>
      <c r="Y57" s="421"/>
      <c r="Z57" s="421"/>
      <c r="AA57" s="421"/>
      <c r="AB57" s="421"/>
      <c r="AC57" s="421"/>
      <c r="AD57" s="422"/>
      <c r="AE57" s="426"/>
      <c r="AF57" s="419"/>
      <c r="AG57" s="419"/>
      <c r="AH57" s="419"/>
      <c r="AI57" s="419"/>
      <c r="AJ57" s="419"/>
      <c r="AK57" s="419"/>
      <c r="AL57" s="419"/>
      <c r="AM57" s="427"/>
    </row>
    <row r="58" ht="12.75" customHeight="1">
      <c r="A58" s="3"/>
      <c r="B58" s="426"/>
      <c r="C58" s="419"/>
      <c r="D58" s="419"/>
      <c r="E58" s="419"/>
      <c r="F58" s="419"/>
      <c r="G58" s="419"/>
      <c r="H58" s="419"/>
      <c r="I58" s="419"/>
      <c r="J58" s="419"/>
      <c r="K58" s="419"/>
      <c r="L58" s="419"/>
      <c r="M58" s="419"/>
      <c r="N58" s="419"/>
      <c r="O58" s="419"/>
      <c r="V58" s="419"/>
      <c r="W58" s="419"/>
      <c r="X58" s="419"/>
      <c r="Y58" s="419"/>
      <c r="Z58" s="419"/>
      <c r="AA58" s="419"/>
      <c r="AB58" s="419"/>
      <c r="AC58" s="419"/>
      <c r="AD58" s="427"/>
      <c r="AE58" s="426"/>
      <c r="AF58" s="419"/>
      <c r="AG58" s="419"/>
      <c r="AH58" s="419"/>
      <c r="AI58" s="419"/>
      <c r="AJ58" s="419"/>
      <c r="AK58" s="419"/>
      <c r="AL58" s="419"/>
      <c r="AM58" s="427"/>
    </row>
    <row r="59" ht="12.75" customHeight="1">
      <c r="A59" s="3"/>
      <c r="B59" s="423"/>
      <c r="C59" s="424"/>
      <c r="D59" s="424"/>
      <c r="E59" s="424"/>
      <c r="F59" s="424"/>
      <c r="G59" s="424"/>
      <c r="H59" s="424"/>
      <c r="I59" s="424"/>
      <c r="J59" s="424"/>
      <c r="K59" s="424"/>
      <c r="L59" s="424"/>
      <c r="M59" s="424"/>
      <c r="N59" s="424"/>
      <c r="O59" s="424"/>
      <c r="P59" s="12"/>
      <c r="Q59" s="12"/>
      <c r="R59" s="12"/>
      <c r="S59" s="12"/>
      <c r="T59" s="12"/>
      <c r="U59" s="12"/>
      <c r="V59" s="424"/>
      <c r="W59" s="424"/>
      <c r="X59" s="424"/>
      <c r="Y59" s="424"/>
      <c r="Z59" s="424"/>
      <c r="AA59" s="424"/>
      <c r="AB59" s="424"/>
      <c r="AC59" s="424"/>
      <c r="AD59" s="425"/>
      <c r="AE59" s="426"/>
      <c r="AF59" s="419"/>
      <c r="AG59" s="419"/>
      <c r="AH59" s="419"/>
      <c r="AI59" s="419"/>
      <c r="AJ59" s="419"/>
      <c r="AK59" s="419"/>
      <c r="AL59" s="419"/>
      <c r="AM59" s="427"/>
    </row>
    <row r="60" ht="12.75" customHeight="1">
      <c r="A60" s="3"/>
      <c r="B60" s="420" t="s">
        <v>159</v>
      </c>
      <c r="C60" s="421"/>
      <c r="D60" s="421"/>
      <c r="E60" s="421"/>
      <c r="F60" s="421"/>
      <c r="G60" s="421"/>
      <c r="H60" s="421"/>
      <c r="I60" s="421"/>
      <c r="J60" s="421"/>
      <c r="K60" s="421"/>
      <c r="L60" s="421"/>
      <c r="M60" s="421"/>
      <c r="N60" s="421"/>
      <c r="O60" s="421"/>
      <c r="P60" s="7"/>
      <c r="Q60" s="7"/>
      <c r="R60" s="7"/>
      <c r="S60" s="7"/>
      <c r="T60" s="7"/>
      <c r="U60" s="7"/>
      <c r="V60" s="421"/>
      <c r="W60" s="421"/>
      <c r="X60" s="421"/>
      <c r="Y60" s="421"/>
      <c r="Z60" s="421"/>
      <c r="AA60" s="421"/>
      <c r="AB60" s="421"/>
      <c r="AC60" s="421"/>
      <c r="AD60" s="422"/>
      <c r="AE60" s="426"/>
      <c r="AF60" s="419"/>
      <c r="AG60" s="419"/>
      <c r="AH60" s="419"/>
      <c r="AI60" s="419"/>
      <c r="AJ60" s="419"/>
      <c r="AK60" s="419"/>
      <c r="AL60" s="419"/>
      <c r="AM60" s="427"/>
    </row>
    <row r="61" ht="12.75" customHeight="1">
      <c r="A61" s="3"/>
      <c r="B61" s="426"/>
      <c r="C61" s="419"/>
      <c r="D61" s="419"/>
      <c r="E61" s="419"/>
      <c r="F61" s="419"/>
      <c r="G61" s="419"/>
      <c r="H61" s="419"/>
      <c r="I61" s="419"/>
      <c r="J61" s="419"/>
      <c r="K61" s="419"/>
      <c r="L61" s="419"/>
      <c r="M61" s="419"/>
      <c r="N61" s="419"/>
      <c r="O61" s="419"/>
      <c r="V61" s="419"/>
      <c r="W61" s="419"/>
      <c r="X61" s="419"/>
      <c r="Y61" s="419"/>
      <c r="Z61" s="419"/>
      <c r="AA61" s="419"/>
      <c r="AB61" s="419"/>
      <c r="AC61" s="419"/>
      <c r="AD61" s="427"/>
      <c r="AE61" s="426"/>
      <c r="AF61" s="419"/>
      <c r="AG61" s="419"/>
      <c r="AH61" s="419"/>
      <c r="AI61" s="419"/>
      <c r="AJ61" s="419"/>
      <c r="AK61" s="419"/>
      <c r="AL61" s="419"/>
      <c r="AM61" s="427"/>
    </row>
    <row r="62" ht="12.75" customHeight="1">
      <c r="A62" s="3"/>
      <c r="B62" s="423"/>
      <c r="C62" s="424"/>
      <c r="D62" s="424"/>
      <c r="E62" s="424"/>
      <c r="F62" s="424"/>
      <c r="G62" s="424"/>
      <c r="H62" s="424"/>
      <c r="I62" s="424"/>
      <c r="J62" s="424"/>
      <c r="K62" s="424"/>
      <c r="L62" s="424"/>
      <c r="M62" s="424"/>
      <c r="N62" s="424"/>
      <c r="O62" s="424"/>
      <c r="P62" s="12"/>
      <c r="Q62" s="12"/>
      <c r="R62" s="12"/>
      <c r="S62" s="12"/>
      <c r="T62" s="12"/>
      <c r="U62" s="12"/>
      <c r="V62" s="424"/>
      <c r="W62" s="424"/>
      <c r="X62" s="424"/>
      <c r="Y62" s="424"/>
      <c r="Z62" s="424"/>
      <c r="AA62" s="424"/>
      <c r="AB62" s="424"/>
      <c r="AC62" s="424"/>
      <c r="AD62" s="425"/>
      <c r="AE62" s="423"/>
      <c r="AF62" s="424"/>
      <c r="AG62" s="424"/>
      <c r="AH62" s="424"/>
      <c r="AI62" s="424"/>
      <c r="AJ62" s="424"/>
      <c r="AK62" s="424"/>
      <c r="AL62" s="424"/>
      <c r="AM62" s="425"/>
    </row>
    <row r="63" ht="12.75" customHeight="1">
      <c r="A63" s="3"/>
      <c r="B63" s="419"/>
      <c r="C63" s="419"/>
      <c r="D63" s="419"/>
      <c r="E63" s="419"/>
      <c r="F63" s="419"/>
      <c r="G63" s="419"/>
      <c r="H63" s="419"/>
      <c r="I63" s="419"/>
      <c r="J63" s="419"/>
      <c r="K63" s="419"/>
      <c r="L63" s="419"/>
      <c r="M63" s="419"/>
      <c r="N63" s="419"/>
      <c r="O63" s="419"/>
      <c r="V63" s="419"/>
      <c r="W63" s="419"/>
      <c r="X63" s="419"/>
      <c r="Y63" s="419"/>
      <c r="Z63" s="419"/>
      <c r="AA63" s="419"/>
      <c r="AB63" s="419"/>
      <c r="AC63" s="419"/>
      <c r="AD63" s="419"/>
      <c r="AE63" s="419"/>
      <c r="AF63" s="419"/>
      <c r="AG63" s="419"/>
      <c r="AH63" s="419"/>
      <c r="AI63" s="419"/>
      <c r="AJ63" s="419"/>
      <c r="AK63" s="419"/>
      <c r="AL63" s="419"/>
      <c r="AM63" s="419"/>
    </row>
    <row r="64" ht="12.75" customHeight="1">
      <c r="A64" s="3"/>
      <c r="B64" s="3"/>
      <c r="E64" s="376"/>
    </row>
    <row r="65" ht="12.75" customHeight="1">
      <c r="A65" s="3"/>
      <c r="B65" s="3" t="s">
        <v>152</v>
      </c>
      <c r="E65" s="376"/>
    </row>
    <row r="66" ht="12.75" customHeight="1">
      <c r="A66" s="419"/>
      <c r="B66" s="419"/>
      <c r="C66" s="419"/>
      <c r="D66" s="419"/>
      <c r="E66" s="419"/>
      <c r="F66" s="419"/>
      <c r="G66" s="419"/>
      <c r="H66" s="419"/>
      <c r="I66" s="419"/>
      <c r="J66" s="419"/>
      <c r="K66" s="419"/>
      <c r="L66" s="419"/>
      <c r="M66" s="419"/>
      <c r="N66" s="419"/>
      <c r="O66" s="419"/>
      <c r="P66" s="419"/>
      <c r="Q66" s="419"/>
      <c r="R66" s="419"/>
      <c r="S66" s="419"/>
      <c r="T66" s="419"/>
      <c r="U66" s="419"/>
      <c r="V66" s="419"/>
      <c r="W66" s="419"/>
      <c r="X66" s="419"/>
      <c r="Y66" s="419"/>
      <c r="Z66" s="419"/>
      <c r="AA66" s="419"/>
      <c r="AB66" s="419"/>
      <c r="AC66" s="419"/>
      <c r="AD66" s="419"/>
      <c r="AE66" s="419"/>
      <c r="AF66" s="419"/>
      <c r="AG66" s="419"/>
      <c r="AH66" s="419"/>
      <c r="AI66" s="419"/>
      <c r="AJ66" s="419"/>
      <c r="AK66" s="419"/>
      <c r="AL66" s="419"/>
      <c r="AM66" s="419"/>
      <c r="AN66" s="419"/>
    </row>
    <row r="67" ht="12.75" customHeight="1">
      <c r="A67" s="419"/>
      <c r="B67" s="420" t="s">
        <v>153</v>
      </c>
      <c r="C67" s="421"/>
      <c r="D67" s="421"/>
      <c r="E67" s="421"/>
      <c r="F67" s="421"/>
      <c r="G67" s="421"/>
      <c r="H67" s="421"/>
      <c r="I67" s="421"/>
      <c r="J67" s="421"/>
      <c r="K67" s="421"/>
      <c r="L67" s="421"/>
      <c r="M67" s="421"/>
      <c r="N67" s="421"/>
      <c r="O67" s="7"/>
      <c r="P67" s="7"/>
      <c r="Q67" s="7"/>
      <c r="R67" s="7"/>
      <c r="S67" s="7"/>
      <c r="T67" s="7"/>
      <c r="U67" s="422"/>
      <c r="V67" s="420" t="s">
        <v>154</v>
      </c>
      <c r="W67" s="421"/>
      <c r="X67" s="421"/>
      <c r="Y67" s="421"/>
      <c r="Z67" s="421"/>
      <c r="AA67" s="421"/>
      <c r="AB67" s="421"/>
      <c r="AC67" s="421"/>
      <c r="AD67" s="422"/>
      <c r="AE67" s="420" t="s">
        <v>155</v>
      </c>
      <c r="AF67" s="421"/>
      <c r="AG67" s="421"/>
      <c r="AH67" s="421"/>
      <c r="AI67" s="421"/>
      <c r="AJ67" s="421"/>
      <c r="AK67" s="421"/>
      <c r="AL67" s="421"/>
      <c r="AM67" s="422"/>
      <c r="AN67" s="419"/>
    </row>
    <row r="68" ht="12.75" customHeight="1">
      <c r="A68" s="419"/>
      <c r="B68" s="423"/>
      <c r="C68" s="424"/>
      <c r="D68" s="424"/>
      <c r="E68" s="424"/>
      <c r="F68" s="424"/>
      <c r="G68" s="424"/>
      <c r="H68" s="424"/>
      <c r="I68" s="424"/>
      <c r="J68" s="424"/>
      <c r="K68" s="424"/>
      <c r="L68" s="424"/>
      <c r="M68" s="424"/>
      <c r="N68" s="424"/>
      <c r="O68" s="12"/>
      <c r="P68" s="12"/>
      <c r="Q68" s="12"/>
      <c r="R68" s="12"/>
      <c r="S68" s="12"/>
      <c r="T68" s="12"/>
      <c r="U68" s="425"/>
      <c r="V68" s="423"/>
      <c r="W68" s="424"/>
      <c r="X68" s="424"/>
      <c r="Y68" s="424"/>
      <c r="Z68" s="424"/>
      <c r="AA68" s="424"/>
      <c r="AB68" s="424"/>
      <c r="AC68" s="424"/>
      <c r="AD68" s="425"/>
      <c r="AE68" s="423"/>
      <c r="AF68" s="424"/>
      <c r="AG68" s="424"/>
      <c r="AH68" s="424"/>
      <c r="AI68" s="424"/>
      <c r="AJ68" s="424"/>
      <c r="AK68" s="424"/>
      <c r="AL68" s="424"/>
      <c r="AM68" s="425"/>
      <c r="AN68" s="419"/>
    </row>
    <row r="69" ht="12.75" customHeight="1">
      <c r="A69" s="419"/>
      <c r="B69" s="420" t="s">
        <v>156</v>
      </c>
      <c r="C69" s="421"/>
      <c r="D69" s="421"/>
      <c r="E69" s="421"/>
      <c r="F69" s="421"/>
      <c r="G69" s="421"/>
      <c r="H69" s="421"/>
      <c r="I69" s="421"/>
      <c r="J69" s="421"/>
      <c r="K69" s="421"/>
      <c r="L69" s="421"/>
      <c r="M69" s="421"/>
      <c r="N69" s="421"/>
      <c r="O69" s="421"/>
      <c r="P69" s="7"/>
      <c r="Q69" s="7"/>
      <c r="R69" s="7"/>
      <c r="S69" s="7"/>
      <c r="T69" s="7"/>
      <c r="U69" s="7"/>
      <c r="V69" s="421"/>
      <c r="W69" s="421"/>
      <c r="X69" s="421"/>
      <c r="Y69" s="421"/>
      <c r="Z69" s="421"/>
      <c r="AA69" s="421"/>
      <c r="AB69" s="421"/>
      <c r="AC69" s="421"/>
      <c r="AD69" s="422"/>
      <c r="AE69" s="420" t="s">
        <v>157</v>
      </c>
      <c r="AF69" s="421"/>
      <c r="AG69" s="421"/>
      <c r="AH69" s="421"/>
      <c r="AI69" s="421"/>
      <c r="AJ69" s="421"/>
      <c r="AK69" s="421"/>
      <c r="AL69" s="421"/>
      <c r="AM69" s="422"/>
      <c r="AN69" s="419"/>
    </row>
    <row r="70" ht="12.75" customHeight="1">
      <c r="A70" s="419"/>
      <c r="B70" s="426"/>
      <c r="C70" s="419"/>
      <c r="D70" s="419"/>
      <c r="E70" s="419"/>
      <c r="F70" s="419"/>
      <c r="G70" s="419"/>
      <c r="H70" s="419"/>
      <c r="I70" s="419"/>
      <c r="J70" s="419"/>
      <c r="K70" s="419"/>
      <c r="L70" s="419"/>
      <c r="M70" s="419"/>
      <c r="N70" s="419"/>
      <c r="O70" s="419"/>
      <c r="V70" s="419"/>
      <c r="W70" s="419"/>
      <c r="X70" s="419"/>
      <c r="Y70" s="419"/>
      <c r="Z70" s="419"/>
      <c r="AA70" s="419"/>
      <c r="AB70" s="419"/>
      <c r="AC70" s="419"/>
      <c r="AD70" s="427"/>
      <c r="AE70" s="426"/>
      <c r="AF70" s="419"/>
      <c r="AG70" s="419"/>
      <c r="AH70" s="419"/>
      <c r="AI70" s="419"/>
      <c r="AJ70" s="419"/>
      <c r="AK70" s="419"/>
      <c r="AL70" s="419"/>
      <c r="AM70" s="427"/>
      <c r="AN70" s="419"/>
    </row>
    <row r="71" ht="12.75" customHeight="1">
      <c r="A71" s="419"/>
      <c r="B71" s="423"/>
      <c r="C71" s="424"/>
      <c r="D71" s="424"/>
      <c r="E71" s="424"/>
      <c r="F71" s="424"/>
      <c r="G71" s="424"/>
      <c r="H71" s="424"/>
      <c r="I71" s="424"/>
      <c r="J71" s="424"/>
      <c r="K71" s="424"/>
      <c r="L71" s="424"/>
      <c r="M71" s="424"/>
      <c r="N71" s="424"/>
      <c r="O71" s="424"/>
      <c r="P71" s="12"/>
      <c r="Q71" s="12"/>
      <c r="R71" s="12"/>
      <c r="S71" s="12"/>
      <c r="T71" s="12"/>
      <c r="U71" s="12"/>
      <c r="V71" s="424"/>
      <c r="W71" s="424"/>
      <c r="X71" s="424"/>
      <c r="Y71" s="424"/>
      <c r="Z71" s="424"/>
      <c r="AA71" s="424"/>
      <c r="AB71" s="424"/>
      <c r="AC71" s="424"/>
      <c r="AD71" s="425"/>
      <c r="AE71" s="426"/>
      <c r="AF71" s="419"/>
      <c r="AG71" s="419"/>
      <c r="AH71" s="419"/>
      <c r="AI71" s="419"/>
      <c r="AJ71" s="419"/>
      <c r="AK71" s="419"/>
      <c r="AL71" s="419"/>
      <c r="AM71" s="427"/>
      <c r="AN71" s="419"/>
    </row>
    <row r="72" ht="12.75" customHeight="1">
      <c r="A72" s="419"/>
      <c r="B72" s="420" t="s">
        <v>158</v>
      </c>
      <c r="C72" s="421"/>
      <c r="D72" s="421"/>
      <c r="E72" s="421"/>
      <c r="F72" s="421"/>
      <c r="G72" s="421"/>
      <c r="H72" s="421"/>
      <c r="I72" s="421"/>
      <c r="J72" s="421"/>
      <c r="K72" s="421"/>
      <c r="L72" s="421"/>
      <c r="M72" s="421"/>
      <c r="N72" s="421"/>
      <c r="O72" s="421"/>
      <c r="P72" s="7"/>
      <c r="Q72" s="7"/>
      <c r="R72" s="7"/>
      <c r="S72" s="7"/>
      <c r="T72" s="7"/>
      <c r="U72" s="7"/>
      <c r="V72" s="421"/>
      <c r="W72" s="421"/>
      <c r="X72" s="421"/>
      <c r="Y72" s="421"/>
      <c r="Z72" s="421"/>
      <c r="AA72" s="421"/>
      <c r="AB72" s="421"/>
      <c r="AC72" s="421"/>
      <c r="AD72" s="422"/>
      <c r="AE72" s="426"/>
      <c r="AF72" s="419"/>
      <c r="AG72" s="419"/>
      <c r="AH72" s="419"/>
      <c r="AI72" s="419"/>
      <c r="AJ72" s="419"/>
      <c r="AK72" s="419"/>
      <c r="AL72" s="419"/>
      <c r="AM72" s="427"/>
      <c r="AN72" s="419"/>
    </row>
    <row r="73" ht="12.75" customHeight="1">
      <c r="A73" s="419"/>
      <c r="B73" s="426"/>
      <c r="C73" s="419"/>
      <c r="D73" s="419"/>
      <c r="E73" s="419"/>
      <c r="F73" s="419"/>
      <c r="G73" s="419"/>
      <c r="H73" s="419"/>
      <c r="I73" s="419"/>
      <c r="J73" s="419"/>
      <c r="K73" s="419"/>
      <c r="L73" s="419"/>
      <c r="M73" s="419"/>
      <c r="N73" s="419"/>
      <c r="O73" s="419"/>
      <c r="V73" s="419"/>
      <c r="W73" s="419"/>
      <c r="X73" s="419"/>
      <c r="Y73" s="419"/>
      <c r="Z73" s="419"/>
      <c r="AA73" s="419"/>
      <c r="AB73" s="419"/>
      <c r="AC73" s="419"/>
      <c r="AD73" s="427"/>
      <c r="AE73" s="426"/>
      <c r="AF73" s="419"/>
      <c r="AG73" s="419"/>
      <c r="AH73" s="419"/>
      <c r="AI73" s="419"/>
      <c r="AJ73" s="419"/>
      <c r="AK73" s="419"/>
      <c r="AL73" s="419"/>
      <c r="AM73" s="427"/>
      <c r="AN73" s="419"/>
    </row>
    <row r="74" ht="12.75" customHeight="1">
      <c r="A74" s="419"/>
      <c r="B74" s="423"/>
      <c r="C74" s="424"/>
      <c r="D74" s="424"/>
      <c r="E74" s="424"/>
      <c r="F74" s="424"/>
      <c r="G74" s="424"/>
      <c r="H74" s="424"/>
      <c r="I74" s="424"/>
      <c r="J74" s="424"/>
      <c r="K74" s="424"/>
      <c r="L74" s="424"/>
      <c r="M74" s="424"/>
      <c r="N74" s="424"/>
      <c r="O74" s="424"/>
      <c r="P74" s="12"/>
      <c r="Q74" s="12"/>
      <c r="R74" s="12"/>
      <c r="S74" s="12"/>
      <c r="T74" s="12"/>
      <c r="U74" s="12"/>
      <c r="V74" s="424"/>
      <c r="W74" s="424"/>
      <c r="X74" s="424"/>
      <c r="Y74" s="424"/>
      <c r="Z74" s="424"/>
      <c r="AA74" s="424"/>
      <c r="AB74" s="424"/>
      <c r="AC74" s="424"/>
      <c r="AD74" s="425"/>
      <c r="AE74" s="426"/>
      <c r="AF74" s="419"/>
      <c r="AG74" s="419"/>
      <c r="AH74" s="419"/>
      <c r="AI74" s="419"/>
      <c r="AJ74" s="419"/>
      <c r="AK74" s="419"/>
      <c r="AL74" s="419"/>
      <c r="AM74" s="427"/>
      <c r="AN74" s="419"/>
    </row>
    <row r="75" ht="12.75" customHeight="1">
      <c r="A75" s="419"/>
      <c r="B75" s="420" t="s">
        <v>159</v>
      </c>
      <c r="C75" s="421"/>
      <c r="D75" s="421"/>
      <c r="E75" s="421"/>
      <c r="F75" s="421"/>
      <c r="G75" s="421"/>
      <c r="H75" s="421"/>
      <c r="I75" s="421"/>
      <c r="J75" s="421"/>
      <c r="K75" s="421"/>
      <c r="L75" s="421"/>
      <c r="M75" s="421"/>
      <c r="N75" s="421"/>
      <c r="O75" s="421"/>
      <c r="P75" s="7"/>
      <c r="Q75" s="7"/>
      <c r="R75" s="7"/>
      <c r="S75" s="7"/>
      <c r="T75" s="7"/>
      <c r="U75" s="7"/>
      <c r="V75" s="421"/>
      <c r="W75" s="421"/>
      <c r="X75" s="421"/>
      <c r="Y75" s="421"/>
      <c r="Z75" s="421"/>
      <c r="AA75" s="421"/>
      <c r="AB75" s="421"/>
      <c r="AC75" s="421"/>
      <c r="AD75" s="422"/>
      <c r="AE75" s="426"/>
      <c r="AF75" s="419"/>
      <c r="AG75" s="419"/>
      <c r="AH75" s="419"/>
      <c r="AI75" s="419"/>
      <c r="AJ75" s="419"/>
      <c r="AK75" s="419"/>
      <c r="AL75" s="419"/>
      <c r="AM75" s="427"/>
      <c r="AN75" s="419"/>
    </row>
    <row r="76" ht="12.75" customHeight="1">
      <c r="A76" s="419"/>
      <c r="B76" s="426"/>
      <c r="C76" s="419"/>
      <c r="D76" s="419"/>
      <c r="E76" s="419"/>
      <c r="F76" s="419"/>
      <c r="G76" s="419"/>
      <c r="H76" s="419"/>
      <c r="I76" s="419"/>
      <c r="J76" s="419"/>
      <c r="K76" s="419"/>
      <c r="L76" s="419"/>
      <c r="M76" s="419"/>
      <c r="N76" s="419"/>
      <c r="O76" s="419"/>
      <c r="V76" s="419"/>
      <c r="W76" s="419"/>
      <c r="X76" s="419"/>
      <c r="Y76" s="419"/>
      <c r="Z76" s="419"/>
      <c r="AA76" s="419"/>
      <c r="AB76" s="419"/>
      <c r="AC76" s="419"/>
      <c r="AD76" s="427"/>
      <c r="AE76" s="426"/>
      <c r="AF76" s="419"/>
      <c r="AG76" s="419"/>
      <c r="AH76" s="419"/>
      <c r="AI76" s="419"/>
      <c r="AJ76" s="419"/>
      <c r="AK76" s="419"/>
      <c r="AL76" s="419"/>
      <c r="AM76" s="427"/>
      <c r="AN76" s="419"/>
    </row>
    <row r="77" ht="12.75" customHeight="1">
      <c r="A77" s="419"/>
      <c r="B77" s="423"/>
      <c r="C77" s="424"/>
      <c r="D77" s="424"/>
      <c r="E77" s="424"/>
      <c r="F77" s="424"/>
      <c r="G77" s="424"/>
      <c r="H77" s="424"/>
      <c r="I77" s="424"/>
      <c r="J77" s="424"/>
      <c r="K77" s="424"/>
      <c r="L77" s="424"/>
      <c r="M77" s="424"/>
      <c r="N77" s="424"/>
      <c r="O77" s="424"/>
      <c r="P77" s="12"/>
      <c r="Q77" s="12"/>
      <c r="R77" s="12"/>
      <c r="S77" s="12"/>
      <c r="T77" s="12"/>
      <c r="U77" s="12"/>
      <c r="V77" s="424"/>
      <c r="W77" s="424"/>
      <c r="X77" s="424"/>
      <c r="Y77" s="424"/>
      <c r="Z77" s="424"/>
      <c r="AA77" s="424"/>
      <c r="AB77" s="424"/>
      <c r="AC77" s="424"/>
      <c r="AD77" s="425"/>
      <c r="AE77" s="423"/>
      <c r="AF77" s="424"/>
      <c r="AG77" s="424"/>
      <c r="AH77" s="424"/>
      <c r="AI77" s="424"/>
      <c r="AJ77" s="424"/>
      <c r="AK77" s="424"/>
      <c r="AL77" s="424"/>
      <c r="AM77" s="425"/>
      <c r="AN77" s="419"/>
    </row>
    <row r="78" ht="12.75" customHeight="1">
      <c r="A78" s="419"/>
      <c r="E78" s="376"/>
    </row>
    <row r="79" ht="12.75" customHeight="1">
      <c r="A79" s="3"/>
      <c r="B79" s="420" t="s">
        <v>153</v>
      </c>
      <c r="C79" s="421"/>
      <c r="D79" s="421"/>
      <c r="E79" s="421"/>
      <c r="F79" s="421"/>
      <c r="G79" s="421"/>
      <c r="H79" s="421"/>
      <c r="I79" s="421"/>
      <c r="J79" s="421"/>
      <c r="K79" s="421"/>
      <c r="L79" s="421"/>
      <c r="M79" s="421"/>
      <c r="N79" s="421"/>
      <c r="O79" s="7"/>
      <c r="P79" s="7"/>
      <c r="Q79" s="7"/>
      <c r="R79" s="7"/>
      <c r="S79" s="7"/>
      <c r="T79" s="7"/>
      <c r="U79" s="422"/>
      <c r="V79" s="420" t="s">
        <v>154</v>
      </c>
      <c r="W79" s="421"/>
      <c r="X79" s="421"/>
      <c r="Y79" s="421"/>
      <c r="Z79" s="421"/>
      <c r="AA79" s="421"/>
      <c r="AB79" s="421"/>
      <c r="AC79" s="421"/>
      <c r="AD79" s="422"/>
      <c r="AE79" s="420" t="s">
        <v>155</v>
      </c>
      <c r="AF79" s="421"/>
      <c r="AG79" s="421"/>
      <c r="AH79" s="421"/>
      <c r="AI79" s="421"/>
      <c r="AJ79" s="421"/>
      <c r="AK79" s="421"/>
      <c r="AL79" s="421"/>
      <c r="AM79" s="422"/>
    </row>
    <row r="80" ht="12.75" customHeight="1">
      <c r="A80" s="3"/>
      <c r="B80" s="423"/>
      <c r="C80" s="424"/>
      <c r="D80" s="424"/>
      <c r="E80" s="424"/>
      <c r="F80" s="424"/>
      <c r="G80" s="424"/>
      <c r="H80" s="424"/>
      <c r="I80" s="424"/>
      <c r="J80" s="424"/>
      <c r="K80" s="424"/>
      <c r="L80" s="424"/>
      <c r="M80" s="424"/>
      <c r="N80" s="424"/>
      <c r="O80" s="12"/>
      <c r="P80" s="12"/>
      <c r="Q80" s="12"/>
      <c r="R80" s="12"/>
      <c r="S80" s="12"/>
      <c r="T80" s="12"/>
      <c r="U80" s="425"/>
      <c r="V80" s="423"/>
      <c r="W80" s="424"/>
      <c r="X80" s="424"/>
      <c r="Y80" s="424"/>
      <c r="Z80" s="424"/>
      <c r="AA80" s="424"/>
      <c r="AB80" s="424"/>
      <c r="AC80" s="424"/>
      <c r="AD80" s="425"/>
      <c r="AE80" s="423"/>
      <c r="AF80" s="424"/>
      <c r="AG80" s="424"/>
      <c r="AH80" s="424"/>
      <c r="AI80" s="424"/>
      <c r="AJ80" s="424"/>
      <c r="AK80" s="424"/>
      <c r="AL80" s="424"/>
      <c r="AM80" s="425"/>
    </row>
    <row r="81" ht="12.75" customHeight="1">
      <c r="A81" s="3"/>
      <c r="B81" s="420" t="s">
        <v>156</v>
      </c>
      <c r="C81" s="421"/>
      <c r="D81" s="421"/>
      <c r="E81" s="421"/>
      <c r="F81" s="421"/>
      <c r="G81" s="421"/>
      <c r="H81" s="421"/>
      <c r="I81" s="421"/>
      <c r="J81" s="421"/>
      <c r="K81" s="421"/>
      <c r="L81" s="421"/>
      <c r="M81" s="421"/>
      <c r="N81" s="421"/>
      <c r="O81" s="421"/>
      <c r="P81" s="7"/>
      <c r="Q81" s="7"/>
      <c r="R81" s="7"/>
      <c r="S81" s="7"/>
      <c r="T81" s="7"/>
      <c r="U81" s="7"/>
      <c r="V81" s="421"/>
      <c r="W81" s="421"/>
      <c r="X81" s="421"/>
      <c r="Y81" s="421"/>
      <c r="Z81" s="421"/>
      <c r="AA81" s="421"/>
      <c r="AB81" s="421"/>
      <c r="AC81" s="421"/>
      <c r="AD81" s="422"/>
      <c r="AE81" s="420" t="s">
        <v>157</v>
      </c>
      <c r="AF81" s="421"/>
      <c r="AG81" s="421"/>
      <c r="AH81" s="421"/>
      <c r="AI81" s="421"/>
      <c r="AJ81" s="421"/>
      <c r="AK81" s="421"/>
      <c r="AL81" s="421"/>
      <c r="AM81" s="422"/>
    </row>
    <row r="82" ht="12.75" customHeight="1">
      <c r="A82" s="3"/>
      <c r="B82" s="426"/>
      <c r="C82" s="419"/>
      <c r="D82" s="419"/>
      <c r="E82" s="419"/>
      <c r="F82" s="419"/>
      <c r="G82" s="419"/>
      <c r="H82" s="419"/>
      <c r="I82" s="419"/>
      <c r="J82" s="419"/>
      <c r="K82" s="419"/>
      <c r="L82" s="419"/>
      <c r="M82" s="419"/>
      <c r="N82" s="419"/>
      <c r="O82" s="419"/>
      <c r="V82" s="419"/>
      <c r="W82" s="419"/>
      <c r="X82" s="419"/>
      <c r="Y82" s="419"/>
      <c r="Z82" s="419"/>
      <c r="AA82" s="419"/>
      <c r="AB82" s="419"/>
      <c r="AC82" s="419"/>
      <c r="AD82" s="427"/>
      <c r="AE82" s="426"/>
      <c r="AF82" s="419"/>
      <c r="AG82" s="419"/>
      <c r="AH82" s="419"/>
      <c r="AI82" s="419"/>
      <c r="AJ82" s="419"/>
      <c r="AK82" s="419"/>
      <c r="AL82" s="419"/>
      <c r="AM82" s="427"/>
    </row>
    <row r="83" ht="12.75" customHeight="1">
      <c r="A83" s="3"/>
      <c r="B83" s="423"/>
      <c r="C83" s="424"/>
      <c r="D83" s="424"/>
      <c r="E83" s="424"/>
      <c r="F83" s="424"/>
      <c r="G83" s="424"/>
      <c r="H83" s="424"/>
      <c r="I83" s="424"/>
      <c r="J83" s="424"/>
      <c r="K83" s="424"/>
      <c r="L83" s="424"/>
      <c r="M83" s="424"/>
      <c r="N83" s="424"/>
      <c r="O83" s="424"/>
      <c r="P83" s="12"/>
      <c r="Q83" s="12"/>
      <c r="R83" s="12"/>
      <c r="S83" s="12"/>
      <c r="T83" s="12"/>
      <c r="U83" s="12"/>
      <c r="V83" s="424"/>
      <c r="W83" s="424"/>
      <c r="X83" s="424"/>
      <c r="Y83" s="424"/>
      <c r="Z83" s="424"/>
      <c r="AA83" s="424"/>
      <c r="AB83" s="424"/>
      <c r="AC83" s="424"/>
      <c r="AD83" s="425"/>
      <c r="AE83" s="426"/>
      <c r="AF83" s="419"/>
      <c r="AG83" s="419"/>
      <c r="AH83" s="419"/>
      <c r="AI83" s="419"/>
      <c r="AJ83" s="419"/>
      <c r="AK83" s="419"/>
      <c r="AL83" s="419"/>
      <c r="AM83" s="427"/>
    </row>
    <row r="84" ht="12.75" customHeight="1">
      <c r="A84" s="3"/>
      <c r="B84" s="420" t="s">
        <v>158</v>
      </c>
      <c r="C84" s="421"/>
      <c r="D84" s="421"/>
      <c r="E84" s="421"/>
      <c r="F84" s="421"/>
      <c r="G84" s="421"/>
      <c r="H84" s="421"/>
      <c r="I84" s="421"/>
      <c r="J84" s="421"/>
      <c r="K84" s="421"/>
      <c r="L84" s="421"/>
      <c r="M84" s="421"/>
      <c r="N84" s="421"/>
      <c r="O84" s="421"/>
      <c r="P84" s="7"/>
      <c r="Q84" s="7"/>
      <c r="R84" s="7"/>
      <c r="S84" s="7"/>
      <c r="T84" s="7"/>
      <c r="U84" s="7"/>
      <c r="V84" s="421"/>
      <c r="W84" s="421"/>
      <c r="X84" s="421"/>
      <c r="Y84" s="421"/>
      <c r="Z84" s="421"/>
      <c r="AA84" s="421"/>
      <c r="AB84" s="421"/>
      <c r="AC84" s="421"/>
      <c r="AD84" s="422"/>
      <c r="AE84" s="426"/>
      <c r="AF84" s="419"/>
      <c r="AG84" s="419"/>
      <c r="AH84" s="419"/>
      <c r="AI84" s="419"/>
      <c r="AJ84" s="419"/>
      <c r="AK84" s="419"/>
      <c r="AL84" s="419"/>
      <c r="AM84" s="427"/>
    </row>
    <row r="85" ht="12.75" customHeight="1">
      <c r="A85" s="3"/>
      <c r="B85" s="426"/>
      <c r="C85" s="419"/>
      <c r="D85" s="419"/>
      <c r="E85" s="419"/>
      <c r="F85" s="419"/>
      <c r="G85" s="419"/>
      <c r="H85" s="419"/>
      <c r="I85" s="419"/>
      <c r="J85" s="419"/>
      <c r="K85" s="419"/>
      <c r="L85" s="419"/>
      <c r="M85" s="419"/>
      <c r="N85" s="419"/>
      <c r="O85" s="419"/>
      <c r="V85" s="419"/>
      <c r="W85" s="419"/>
      <c r="X85" s="419"/>
      <c r="Y85" s="419"/>
      <c r="Z85" s="419"/>
      <c r="AA85" s="419"/>
      <c r="AB85" s="419"/>
      <c r="AC85" s="419"/>
      <c r="AD85" s="427"/>
      <c r="AE85" s="426"/>
      <c r="AF85" s="419"/>
      <c r="AG85" s="419"/>
      <c r="AH85" s="419"/>
      <c r="AI85" s="419"/>
      <c r="AJ85" s="419"/>
      <c r="AK85" s="419"/>
      <c r="AL85" s="419"/>
      <c r="AM85" s="427"/>
    </row>
    <row r="86" ht="12.75" customHeight="1">
      <c r="A86" s="3"/>
      <c r="B86" s="423"/>
      <c r="C86" s="424"/>
      <c r="D86" s="424"/>
      <c r="E86" s="424"/>
      <c r="F86" s="424"/>
      <c r="G86" s="424"/>
      <c r="H86" s="424"/>
      <c r="I86" s="424"/>
      <c r="J86" s="424"/>
      <c r="K86" s="424"/>
      <c r="L86" s="424"/>
      <c r="M86" s="424"/>
      <c r="N86" s="424"/>
      <c r="O86" s="424"/>
      <c r="P86" s="12"/>
      <c r="Q86" s="12"/>
      <c r="R86" s="12"/>
      <c r="S86" s="12"/>
      <c r="T86" s="12"/>
      <c r="U86" s="12"/>
      <c r="V86" s="424"/>
      <c r="W86" s="424"/>
      <c r="X86" s="424"/>
      <c r="Y86" s="424"/>
      <c r="Z86" s="424"/>
      <c r="AA86" s="424"/>
      <c r="AB86" s="424"/>
      <c r="AC86" s="424"/>
      <c r="AD86" s="425"/>
      <c r="AE86" s="426"/>
      <c r="AF86" s="419"/>
      <c r="AG86" s="419"/>
      <c r="AH86" s="419"/>
      <c r="AI86" s="419"/>
      <c r="AJ86" s="419"/>
      <c r="AK86" s="419"/>
      <c r="AL86" s="419"/>
      <c r="AM86" s="427"/>
    </row>
    <row r="87" ht="12.75" customHeight="1">
      <c r="A87" s="3"/>
      <c r="B87" s="420" t="s">
        <v>159</v>
      </c>
      <c r="C87" s="421"/>
      <c r="D87" s="421"/>
      <c r="E87" s="421"/>
      <c r="F87" s="421"/>
      <c r="G87" s="421"/>
      <c r="H87" s="421"/>
      <c r="I87" s="421"/>
      <c r="J87" s="421"/>
      <c r="K87" s="421"/>
      <c r="L87" s="421"/>
      <c r="M87" s="421"/>
      <c r="N87" s="421"/>
      <c r="O87" s="421"/>
      <c r="P87" s="7"/>
      <c r="Q87" s="7"/>
      <c r="R87" s="7"/>
      <c r="S87" s="7"/>
      <c r="T87" s="7"/>
      <c r="U87" s="7"/>
      <c r="V87" s="421"/>
      <c r="W87" s="421"/>
      <c r="X87" s="421"/>
      <c r="Y87" s="421"/>
      <c r="Z87" s="421"/>
      <c r="AA87" s="421"/>
      <c r="AB87" s="421"/>
      <c r="AC87" s="421"/>
      <c r="AD87" s="422"/>
      <c r="AE87" s="426"/>
      <c r="AF87" s="419"/>
      <c r="AG87" s="419"/>
      <c r="AH87" s="419"/>
      <c r="AI87" s="419"/>
      <c r="AJ87" s="419"/>
      <c r="AK87" s="419"/>
      <c r="AL87" s="419"/>
      <c r="AM87" s="427"/>
    </row>
    <row r="88" ht="12.75" customHeight="1">
      <c r="A88" s="3"/>
      <c r="B88" s="426"/>
      <c r="C88" s="419"/>
      <c r="D88" s="419"/>
      <c r="E88" s="419"/>
      <c r="F88" s="419"/>
      <c r="G88" s="419"/>
      <c r="H88" s="419"/>
      <c r="I88" s="419"/>
      <c r="J88" s="419"/>
      <c r="K88" s="419"/>
      <c r="L88" s="419"/>
      <c r="M88" s="419"/>
      <c r="N88" s="419"/>
      <c r="O88" s="419"/>
      <c r="V88" s="419"/>
      <c r="W88" s="419"/>
      <c r="X88" s="419"/>
      <c r="Y88" s="419"/>
      <c r="Z88" s="419"/>
      <c r="AA88" s="419"/>
      <c r="AB88" s="419"/>
      <c r="AC88" s="419"/>
      <c r="AD88" s="427"/>
      <c r="AE88" s="426"/>
      <c r="AF88" s="419"/>
      <c r="AG88" s="419"/>
      <c r="AH88" s="419"/>
      <c r="AI88" s="419"/>
      <c r="AJ88" s="419"/>
      <c r="AK88" s="419"/>
      <c r="AL88" s="419"/>
      <c r="AM88" s="427"/>
    </row>
    <row r="89" ht="12.75" customHeight="1">
      <c r="A89" s="3"/>
      <c r="B89" s="423"/>
      <c r="C89" s="424"/>
      <c r="D89" s="424"/>
      <c r="E89" s="424"/>
      <c r="F89" s="424"/>
      <c r="G89" s="424"/>
      <c r="H89" s="424"/>
      <c r="I89" s="424"/>
      <c r="J89" s="424"/>
      <c r="K89" s="424"/>
      <c r="L89" s="424"/>
      <c r="M89" s="424"/>
      <c r="N89" s="424"/>
      <c r="O89" s="424"/>
      <c r="P89" s="12"/>
      <c r="Q89" s="12"/>
      <c r="R89" s="12"/>
      <c r="S89" s="12"/>
      <c r="T89" s="12"/>
      <c r="U89" s="12"/>
      <c r="V89" s="424"/>
      <c r="W89" s="424"/>
      <c r="X89" s="424"/>
      <c r="Y89" s="424"/>
      <c r="Z89" s="424"/>
      <c r="AA89" s="424"/>
      <c r="AB89" s="424"/>
      <c r="AC89" s="424"/>
      <c r="AD89" s="425"/>
      <c r="AE89" s="423"/>
      <c r="AF89" s="424"/>
      <c r="AG89" s="424"/>
      <c r="AH89" s="424"/>
      <c r="AI89" s="424"/>
      <c r="AJ89" s="424"/>
      <c r="AK89" s="424"/>
      <c r="AL89" s="424"/>
      <c r="AM89" s="425"/>
    </row>
    <row r="90" ht="12.75" customHeight="1">
      <c r="A90" s="3"/>
      <c r="B90" s="419"/>
      <c r="C90" s="419"/>
      <c r="D90" s="419"/>
      <c r="E90" s="419"/>
      <c r="F90" s="419"/>
      <c r="G90" s="419"/>
      <c r="H90" s="419"/>
      <c r="I90" s="419"/>
      <c r="J90" s="419"/>
      <c r="K90" s="419"/>
      <c r="L90" s="419"/>
      <c r="M90" s="419"/>
      <c r="N90" s="419"/>
      <c r="O90" s="419"/>
      <c r="V90" s="419"/>
      <c r="W90" s="419"/>
      <c r="X90" s="419"/>
      <c r="Y90" s="419"/>
      <c r="Z90" s="419"/>
      <c r="AA90" s="419"/>
      <c r="AB90" s="419"/>
      <c r="AC90" s="419"/>
      <c r="AD90" s="419"/>
      <c r="AE90" s="419"/>
      <c r="AF90" s="419"/>
      <c r="AG90" s="419"/>
      <c r="AH90" s="419"/>
      <c r="AI90" s="419"/>
      <c r="AJ90" s="419"/>
      <c r="AK90" s="419"/>
      <c r="AL90" s="419"/>
      <c r="AM90" s="419"/>
    </row>
    <row r="91" ht="12.75" customHeight="1">
      <c r="A91" s="3"/>
      <c r="B91" s="420" t="s">
        <v>153</v>
      </c>
      <c r="C91" s="421"/>
      <c r="D91" s="421"/>
      <c r="E91" s="421"/>
      <c r="F91" s="421"/>
      <c r="G91" s="421"/>
      <c r="H91" s="421"/>
      <c r="I91" s="421"/>
      <c r="J91" s="421"/>
      <c r="K91" s="421"/>
      <c r="L91" s="421"/>
      <c r="M91" s="421"/>
      <c r="N91" s="421"/>
      <c r="O91" s="7"/>
      <c r="P91" s="7"/>
      <c r="Q91" s="7"/>
      <c r="R91" s="7"/>
      <c r="S91" s="7"/>
      <c r="T91" s="7"/>
      <c r="U91" s="422"/>
      <c r="V91" s="420" t="s">
        <v>154</v>
      </c>
      <c r="W91" s="421"/>
      <c r="X91" s="421"/>
      <c r="Y91" s="421"/>
      <c r="Z91" s="421"/>
      <c r="AA91" s="421"/>
      <c r="AB91" s="421"/>
      <c r="AC91" s="421"/>
      <c r="AD91" s="422"/>
      <c r="AE91" s="420" t="s">
        <v>155</v>
      </c>
      <c r="AF91" s="421"/>
      <c r="AG91" s="421"/>
      <c r="AH91" s="421"/>
      <c r="AI91" s="421"/>
      <c r="AJ91" s="421"/>
      <c r="AK91" s="421"/>
      <c r="AL91" s="421"/>
      <c r="AM91" s="422"/>
    </row>
    <row r="92" ht="12.75" customHeight="1">
      <c r="A92" s="3"/>
      <c r="B92" s="423"/>
      <c r="C92" s="424"/>
      <c r="D92" s="424"/>
      <c r="E92" s="424"/>
      <c r="F92" s="424"/>
      <c r="G92" s="424"/>
      <c r="H92" s="424"/>
      <c r="I92" s="424"/>
      <c r="J92" s="424"/>
      <c r="K92" s="424"/>
      <c r="L92" s="424"/>
      <c r="M92" s="424"/>
      <c r="N92" s="424"/>
      <c r="O92" s="12"/>
      <c r="P92" s="12"/>
      <c r="Q92" s="12"/>
      <c r="R92" s="12"/>
      <c r="S92" s="12"/>
      <c r="T92" s="12"/>
      <c r="U92" s="425"/>
      <c r="V92" s="423"/>
      <c r="W92" s="424"/>
      <c r="X92" s="424"/>
      <c r="Y92" s="424"/>
      <c r="Z92" s="424"/>
      <c r="AA92" s="424"/>
      <c r="AB92" s="424"/>
      <c r="AC92" s="424"/>
      <c r="AD92" s="425"/>
      <c r="AE92" s="423"/>
      <c r="AF92" s="424"/>
      <c r="AG92" s="424"/>
      <c r="AH92" s="424"/>
      <c r="AI92" s="424"/>
      <c r="AJ92" s="424"/>
      <c r="AK92" s="424"/>
      <c r="AL92" s="424"/>
      <c r="AM92" s="425"/>
    </row>
    <row r="93" ht="12.75" customHeight="1">
      <c r="A93" s="3"/>
      <c r="B93" s="420" t="s">
        <v>156</v>
      </c>
      <c r="C93" s="421"/>
      <c r="D93" s="421"/>
      <c r="E93" s="421"/>
      <c r="F93" s="421"/>
      <c r="G93" s="421"/>
      <c r="H93" s="421"/>
      <c r="I93" s="421"/>
      <c r="J93" s="421"/>
      <c r="K93" s="421"/>
      <c r="L93" s="421"/>
      <c r="M93" s="421"/>
      <c r="N93" s="421"/>
      <c r="O93" s="421"/>
      <c r="P93" s="7"/>
      <c r="Q93" s="7"/>
      <c r="R93" s="7"/>
      <c r="S93" s="7"/>
      <c r="T93" s="7"/>
      <c r="U93" s="7"/>
      <c r="V93" s="421"/>
      <c r="W93" s="421"/>
      <c r="X93" s="421"/>
      <c r="Y93" s="421"/>
      <c r="Z93" s="421"/>
      <c r="AA93" s="421"/>
      <c r="AB93" s="421"/>
      <c r="AC93" s="421"/>
      <c r="AD93" s="422"/>
      <c r="AE93" s="420" t="s">
        <v>157</v>
      </c>
      <c r="AF93" s="421"/>
      <c r="AG93" s="421"/>
      <c r="AH93" s="421"/>
      <c r="AI93" s="421"/>
      <c r="AJ93" s="421"/>
      <c r="AK93" s="421"/>
      <c r="AL93" s="421"/>
      <c r="AM93" s="422"/>
    </row>
    <row r="94" ht="12.75" customHeight="1">
      <c r="A94" s="3"/>
      <c r="B94" s="426"/>
      <c r="C94" s="419"/>
      <c r="D94" s="419"/>
      <c r="E94" s="419"/>
      <c r="F94" s="419"/>
      <c r="G94" s="419"/>
      <c r="H94" s="419"/>
      <c r="I94" s="419"/>
      <c r="J94" s="419"/>
      <c r="K94" s="419"/>
      <c r="L94" s="419"/>
      <c r="M94" s="419"/>
      <c r="N94" s="419"/>
      <c r="O94" s="419"/>
      <c r="V94" s="419"/>
      <c r="W94" s="419"/>
      <c r="X94" s="419"/>
      <c r="Y94" s="419"/>
      <c r="Z94" s="419"/>
      <c r="AA94" s="419"/>
      <c r="AB94" s="419"/>
      <c r="AC94" s="419"/>
      <c r="AD94" s="427"/>
      <c r="AE94" s="426"/>
      <c r="AF94" s="419"/>
      <c r="AG94" s="419"/>
      <c r="AH94" s="419"/>
      <c r="AI94" s="419"/>
      <c r="AJ94" s="419"/>
      <c r="AK94" s="419"/>
      <c r="AL94" s="419"/>
      <c r="AM94" s="427"/>
    </row>
    <row r="95" ht="12.75" customHeight="1">
      <c r="A95" s="3"/>
      <c r="B95" s="423"/>
      <c r="C95" s="424"/>
      <c r="D95" s="424"/>
      <c r="E95" s="424"/>
      <c r="F95" s="424"/>
      <c r="G95" s="424"/>
      <c r="H95" s="424"/>
      <c r="I95" s="424"/>
      <c r="J95" s="424"/>
      <c r="K95" s="424"/>
      <c r="L95" s="424"/>
      <c r="M95" s="424"/>
      <c r="N95" s="424"/>
      <c r="O95" s="424"/>
      <c r="P95" s="12"/>
      <c r="Q95" s="12"/>
      <c r="R95" s="12"/>
      <c r="S95" s="12"/>
      <c r="T95" s="12"/>
      <c r="U95" s="12"/>
      <c r="V95" s="424"/>
      <c r="W95" s="424"/>
      <c r="X95" s="424"/>
      <c r="Y95" s="424"/>
      <c r="Z95" s="424"/>
      <c r="AA95" s="424"/>
      <c r="AB95" s="424"/>
      <c r="AC95" s="424"/>
      <c r="AD95" s="425"/>
      <c r="AE95" s="426"/>
      <c r="AF95" s="419"/>
      <c r="AG95" s="419"/>
      <c r="AH95" s="419"/>
      <c r="AI95" s="419"/>
      <c r="AJ95" s="419"/>
      <c r="AK95" s="419"/>
      <c r="AL95" s="419"/>
      <c r="AM95" s="427"/>
    </row>
    <row r="96" ht="12.75" customHeight="1">
      <c r="A96" s="3"/>
      <c r="B96" s="420" t="s">
        <v>158</v>
      </c>
      <c r="C96" s="421"/>
      <c r="D96" s="421"/>
      <c r="E96" s="421"/>
      <c r="F96" s="421"/>
      <c r="G96" s="421"/>
      <c r="H96" s="421"/>
      <c r="I96" s="421"/>
      <c r="J96" s="421"/>
      <c r="K96" s="421"/>
      <c r="L96" s="421"/>
      <c r="M96" s="421"/>
      <c r="N96" s="421"/>
      <c r="O96" s="421"/>
      <c r="P96" s="7"/>
      <c r="Q96" s="7"/>
      <c r="R96" s="7"/>
      <c r="S96" s="7"/>
      <c r="T96" s="7"/>
      <c r="U96" s="7"/>
      <c r="V96" s="421"/>
      <c r="W96" s="421"/>
      <c r="X96" s="421"/>
      <c r="Y96" s="421"/>
      <c r="Z96" s="421"/>
      <c r="AA96" s="421"/>
      <c r="AB96" s="421"/>
      <c r="AC96" s="421"/>
      <c r="AD96" s="422"/>
      <c r="AE96" s="426"/>
      <c r="AF96" s="419"/>
      <c r="AG96" s="419"/>
      <c r="AH96" s="419"/>
      <c r="AI96" s="419"/>
      <c r="AJ96" s="419"/>
      <c r="AK96" s="419"/>
      <c r="AL96" s="419"/>
      <c r="AM96" s="427"/>
    </row>
    <row r="97" ht="12.75" customHeight="1">
      <c r="A97" s="3"/>
      <c r="B97" s="426"/>
      <c r="C97" s="419"/>
      <c r="D97" s="419"/>
      <c r="E97" s="419"/>
      <c r="F97" s="419"/>
      <c r="G97" s="419"/>
      <c r="H97" s="419"/>
      <c r="I97" s="419"/>
      <c r="J97" s="419"/>
      <c r="K97" s="419"/>
      <c r="L97" s="419"/>
      <c r="M97" s="419"/>
      <c r="N97" s="419"/>
      <c r="O97" s="419"/>
      <c r="V97" s="419"/>
      <c r="W97" s="419"/>
      <c r="X97" s="419"/>
      <c r="Y97" s="419"/>
      <c r="Z97" s="419"/>
      <c r="AA97" s="419"/>
      <c r="AB97" s="419"/>
      <c r="AC97" s="419"/>
      <c r="AD97" s="427"/>
      <c r="AE97" s="426"/>
      <c r="AF97" s="419"/>
      <c r="AG97" s="419"/>
      <c r="AH97" s="419"/>
      <c r="AI97" s="419"/>
      <c r="AJ97" s="419"/>
      <c r="AK97" s="419"/>
      <c r="AL97" s="419"/>
      <c r="AM97" s="427"/>
    </row>
    <row r="98" ht="12.75" customHeight="1">
      <c r="A98" s="3"/>
      <c r="B98" s="423"/>
      <c r="C98" s="424"/>
      <c r="D98" s="424"/>
      <c r="E98" s="424"/>
      <c r="F98" s="424"/>
      <c r="G98" s="424"/>
      <c r="H98" s="424"/>
      <c r="I98" s="424"/>
      <c r="J98" s="424"/>
      <c r="K98" s="424"/>
      <c r="L98" s="424"/>
      <c r="M98" s="424"/>
      <c r="N98" s="424"/>
      <c r="O98" s="424"/>
      <c r="P98" s="12"/>
      <c r="Q98" s="12"/>
      <c r="R98" s="12"/>
      <c r="S98" s="12"/>
      <c r="T98" s="12"/>
      <c r="U98" s="12"/>
      <c r="V98" s="424"/>
      <c r="W98" s="424"/>
      <c r="X98" s="424"/>
      <c r="Y98" s="424"/>
      <c r="Z98" s="424"/>
      <c r="AA98" s="424"/>
      <c r="AB98" s="424"/>
      <c r="AC98" s="424"/>
      <c r="AD98" s="425"/>
      <c r="AE98" s="426"/>
      <c r="AF98" s="419"/>
      <c r="AG98" s="419"/>
      <c r="AH98" s="419"/>
      <c r="AI98" s="419"/>
      <c r="AJ98" s="419"/>
      <c r="AK98" s="419"/>
      <c r="AL98" s="419"/>
      <c r="AM98" s="427"/>
    </row>
    <row r="99" ht="12.75" customHeight="1">
      <c r="A99" s="3"/>
      <c r="B99" s="420" t="s">
        <v>159</v>
      </c>
      <c r="C99" s="421"/>
      <c r="D99" s="421"/>
      <c r="E99" s="421"/>
      <c r="F99" s="421"/>
      <c r="G99" s="421"/>
      <c r="H99" s="421"/>
      <c r="I99" s="421"/>
      <c r="J99" s="421"/>
      <c r="K99" s="421"/>
      <c r="L99" s="421"/>
      <c r="M99" s="421"/>
      <c r="N99" s="421"/>
      <c r="O99" s="421"/>
      <c r="P99" s="7"/>
      <c r="Q99" s="7"/>
      <c r="R99" s="7"/>
      <c r="S99" s="7"/>
      <c r="T99" s="7"/>
      <c r="U99" s="7"/>
      <c r="V99" s="421"/>
      <c r="W99" s="421"/>
      <c r="X99" s="421"/>
      <c r="Y99" s="421"/>
      <c r="Z99" s="421"/>
      <c r="AA99" s="421"/>
      <c r="AB99" s="421"/>
      <c r="AC99" s="421"/>
      <c r="AD99" s="422"/>
      <c r="AE99" s="426"/>
      <c r="AF99" s="419"/>
      <c r="AG99" s="419"/>
      <c r="AH99" s="419"/>
      <c r="AI99" s="419"/>
      <c r="AJ99" s="419"/>
      <c r="AK99" s="419"/>
      <c r="AL99" s="419"/>
      <c r="AM99" s="427"/>
    </row>
    <row r="100" ht="12.75" customHeight="1">
      <c r="A100" s="3"/>
      <c r="B100" s="426"/>
      <c r="C100" s="419"/>
      <c r="D100" s="419"/>
      <c r="E100" s="419"/>
      <c r="F100" s="419"/>
      <c r="G100" s="419"/>
      <c r="H100" s="419"/>
      <c r="I100" s="419"/>
      <c r="J100" s="419"/>
      <c r="K100" s="419"/>
      <c r="L100" s="419"/>
      <c r="M100" s="419"/>
      <c r="N100" s="419"/>
      <c r="O100" s="419"/>
      <c r="V100" s="419"/>
      <c r="W100" s="419"/>
      <c r="X100" s="419"/>
      <c r="Y100" s="419"/>
      <c r="Z100" s="419"/>
      <c r="AA100" s="419"/>
      <c r="AB100" s="419"/>
      <c r="AC100" s="419"/>
      <c r="AD100" s="427"/>
      <c r="AE100" s="426"/>
      <c r="AF100" s="419"/>
      <c r="AG100" s="419"/>
      <c r="AH100" s="419"/>
      <c r="AI100" s="419"/>
      <c r="AJ100" s="419"/>
      <c r="AK100" s="419"/>
      <c r="AL100" s="419"/>
      <c r="AM100" s="427"/>
    </row>
    <row r="101" ht="12.75" customHeight="1">
      <c r="A101" s="3"/>
      <c r="B101" s="423"/>
      <c r="C101" s="424"/>
      <c r="D101" s="424"/>
      <c r="E101" s="424"/>
      <c r="F101" s="424"/>
      <c r="G101" s="424"/>
      <c r="H101" s="424"/>
      <c r="I101" s="424"/>
      <c r="J101" s="424"/>
      <c r="K101" s="424"/>
      <c r="L101" s="424"/>
      <c r="M101" s="424"/>
      <c r="N101" s="424"/>
      <c r="O101" s="424"/>
      <c r="P101" s="12"/>
      <c r="Q101" s="12"/>
      <c r="R101" s="12"/>
      <c r="S101" s="12"/>
      <c r="T101" s="12"/>
      <c r="U101" s="12"/>
      <c r="V101" s="424"/>
      <c r="W101" s="424"/>
      <c r="X101" s="424"/>
      <c r="Y101" s="424"/>
      <c r="Z101" s="424"/>
      <c r="AA101" s="424"/>
      <c r="AB101" s="424"/>
      <c r="AC101" s="424"/>
      <c r="AD101" s="425"/>
      <c r="AE101" s="423"/>
      <c r="AF101" s="424"/>
      <c r="AG101" s="424"/>
      <c r="AH101" s="424"/>
      <c r="AI101" s="424"/>
      <c r="AJ101" s="424"/>
      <c r="AK101" s="424"/>
      <c r="AL101" s="424"/>
      <c r="AM101" s="425"/>
    </row>
    <row r="102" ht="12.75" customHeight="1">
      <c r="A102" s="3"/>
      <c r="B102" s="419"/>
      <c r="C102" s="419"/>
      <c r="D102" s="419"/>
      <c r="E102" s="419"/>
      <c r="F102" s="419"/>
      <c r="G102" s="419"/>
      <c r="H102" s="419"/>
      <c r="I102" s="419"/>
      <c r="J102" s="419"/>
      <c r="K102" s="419"/>
      <c r="L102" s="419"/>
      <c r="M102" s="419"/>
      <c r="N102" s="419"/>
      <c r="O102" s="419"/>
      <c r="V102" s="419"/>
      <c r="W102" s="419"/>
      <c r="X102" s="419"/>
      <c r="Y102" s="419"/>
      <c r="Z102" s="419"/>
      <c r="AA102" s="419"/>
      <c r="AB102" s="419"/>
      <c r="AC102" s="419"/>
      <c r="AD102" s="419"/>
      <c r="AE102" s="419"/>
      <c r="AF102" s="419"/>
      <c r="AG102" s="419"/>
      <c r="AH102" s="419"/>
      <c r="AI102" s="419"/>
      <c r="AJ102" s="419"/>
      <c r="AK102" s="419"/>
      <c r="AL102" s="419"/>
      <c r="AM102" s="419"/>
    </row>
    <row r="103" ht="12.75" customHeight="1">
      <c r="A103" s="3"/>
      <c r="B103" s="420" t="s">
        <v>153</v>
      </c>
      <c r="C103" s="421"/>
      <c r="D103" s="421"/>
      <c r="E103" s="421"/>
      <c r="F103" s="421"/>
      <c r="G103" s="421"/>
      <c r="H103" s="421"/>
      <c r="I103" s="421"/>
      <c r="J103" s="421"/>
      <c r="K103" s="421"/>
      <c r="L103" s="421"/>
      <c r="M103" s="421"/>
      <c r="N103" s="421"/>
      <c r="O103" s="7"/>
      <c r="P103" s="7"/>
      <c r="Q103" s="7"/>
      <c r="R103" s="7"/>
      <c r="S103" s="7"/>
      <c r="T103" s="7"/>
      <c r="U103" s="422"/>
      <c r="V103" s="420" t="s">
        <v>154</v>
      </c>
      <c r="W103" s="421"/>
      <c r="X103" s="421"/>
      <c r="Y103" s="421"/>
      <c r="Z103" s="421"/>
      <c r="AA103" s="421"/>
      <c r="AB103" s="421"/>
      <c r="AC103" s="421"/>
      <c r="AD103" s="422"/>
      <c r="AE103" s="420" t="s">
        <v>155</v>
      </c>
      <c r="AF103" s="421"/>
      <c r="AG103" s="421"/>
      <c r="AH103" s="421"/>
      <c r="AI103" s="421"/>
      <c r="AJ103" s="421"/>
      <c r="AK103" s="421"/>
      <c r="AL103" s="421"/>
      <c r="AM103" s="422"/>
    </row>
    <row r="104" ht="12.75" customHeight="1">
      <c r="A104" s="3"/>
      <c r="B104" s="423"/>
      <c r="C104" s="424"/>
      <c r="D104" s="424"/>
      <c r="E104" s="424"/>
      <c r="F104" s="424"/>
      <c r="G104" s="424"/>
      <c r="H104" s="424"/>
      <c r="I104" s="424"/>
      <c r="J104" s="424"/>
      <c r="K104" s="424"/>
      <c r="L104" s="424"/>
      <c r="M104" s="424"/>
      <c r="N104" s="424"/>
      <c r="O104" s="12"/>
      <c r="P104" s="12"/>
      <c r="Q104" s="12"/>
      <c r="R104" s="12"/>
      <c r="S104" s="12"/>
      <c r="T104" s="12"/>
      <c r="U104" s="425"/>
      <c r="V104" s="423"/>
      <c r="W104" s="424"/>
      <c r="X104" s="424"/>
      <c r="Y104" s="424"/>
      <c r="Z104" s="424"/>
      <c r="AA104" s="424"/>
      <c r="AB104" s="424"/>
      <c r="AC104" s="424"/>
      <c r="AD104" s="425"/>
      <c r="AE104" s="423"/>
      <c r="AF104" s="424"/>
      <c r="AG104" s="424"/>
      <c r="AH104" s="424"/>
      <c r="AI104" s="424"/>
      <c r="AJ104" s="424"/>
      <c r="AK104" s="424"/>
      <c r="AL104" s="424"/>
      <c r="AM104" s="425"/>
    </row>
    <row r="105" ht="12.75" customHeight="1">
      <c r="A105" s="3"/>
      <c r="B105" s="420" t="s">
        <v>156</v>
      </c>
      <c r="C105" s="421"/>
      <c r="D105" s="421"/>
      <c r="E105" s="421"/>
      <c r="F105" s="421"/>
      <c r="G105" s="421"/>
      <c r="H105" s="421"/>
      <c r="I105" s="421"/>
      <c r="J105" s="421"/>
      <c r="K105" s="421"/>
      <c r="L105" s="421"/>
      <c r="M105" s="421"/>
      <c r="N105" s="421"/>
      <c r="O105" s="421"/>
      <c r="P105" s="7"/>
      <c r="Q105" s="7"/>
      <c r="R105" s="7"/>
      <c r="S105" s="7"/>
      <c r="T105" s="7"/>
      <c r="U105" s="7"/>
      <c r="V105" s="421"/>
      <c r="W105" s="421"/>
      <c r="X105" s="421"/>
      <c r="Y105" s="421"/>
      <c r="Z105" s="421"/>
      <c r="AA105" s="421"/>
      <c r="AB105" s="421"/>
      <c r="AC105" s="421"/>
      <c r="AD105" s="422"/>
      <c r="AE105" s="420" t="s">
        <v>157</v>
      </c>
      <c r="AF105" s="421"/>
      <c r="AG105" s="421"/>
      <c r="AH105" s="421"/>
      <c r="AI105" s="421"/>
      <c r="AJ105" s="421"/>
      <c r="AK105" s="421"/>
      <c r="AL105" s="421"/>
      <c r="AM105" s="422"/>
    </row>
    <row r="106" ht="12.75" customHeight="1">
      <c r="A106" s="3"/>
      <c r="B106" s="426"/>
      <c r="C106" s="419"/>
      <c r="D106" s="419"/>
      <c r="E106" s="419"/>
      <c r="F106" s="419"/>
      <c r="G106" s="419"/>
      <c r="H106" s="419"/>
      <c r="I106" s="419"/>
      <c r="J106" s="419"/>
      <c r="K106" s="419"/>
      <c r="L106" s="419"/>
      <c r="M106" s="419"/>
      <c r="N106" s="419"/>
      <c r="O106" s="419"/>
      <c r="V106" s="419"/>
      <c r="W106" s="419"/>
      <c r="X106" s="419"/>
      <c r="Y106" s="419"/>
      <c r="Z106" s="419"/>
      <c r="AA106" s="419"/>
      <c r="AB106" s="419"/>
      <c r="AC106" s="419"/>
      <c r="AD106" s="427"/>
      <c r="AE106" s="426"/>
      <c r="AF106" s="419"/>
      <c r="AG106" s="419"/>
      <c r="AH106" s="419"/>
      <c r="AI106" s="419"/>
      <c r="AJ106" s="419"/>
      <c r="AK106" s="419"/>
      <c r="AL106" s="419"/>
      <c r="AM106" s="427"/>
    </row>
    <row r="107" ht="12.75" customHeight="1">
      <c r="A107" s="3"/>
      <c r="B107" s="423"/>
      <c r="C107" s="424"/>
      <c r="D107" s="424"/>
      <c r="E107" s="424"/>
      <c r="F107" s="424"/>
      <c r="G107" s="424"/>
      <c r="H107" s="424"/>
      <c r="I107" s="424"/>
      <c r="J107" s="424"/>
      <c r="K107" s="424"/>
      <c r="L107" s="424"/>
      <c r="M107" s="424"/>
      <c r="N107" s="424"/>
      <c r="O107" s="424"/>
      <c r="P107" s="12"/>
      <c r="Q107" s="12"/>
      <c r="R107" s="12"/>
      <c r="S107" s="12"/>
      <c r="T107" s="12"/>
      <c r="U107" s="12"/>
      <c r="V107" s="424"/>
      <c r="W107" s="424"/>
      <c r="X107" s="424"/>
      <c r="Y107" s="424"/>
      <c r="Z107" s="424"/>
      <c r="AA107" s="424"/>
      <c r="AB107" s="424"/>
      <c r="AC107" s="424"/>
      <c r="AD107" s="425"/>
      <c r="AE107" s="426"/>
      <c r="AF107" s="419"/>
      <c r="AG107" s="419"/>
      <c r="AH107" s="419"/>
      <c r="AI107" s="419"/>
      <c r="AJ107" s="419"/>
      <c r="AK107" s="419"/>
      <c r="AL107" s="419"/>
      <c r="AM107" s="427"/>
    </row>
    <row r="108" ht="12.75" customHeight="1">
      <c r="A108" s="3"/>
      <c r="B108" s="420" t="s">
        <v>158</v>
      </c>
      <c r="C108" s="421"/>
      <c r="D108" s="421"/>
      <c r="E108" s="421"/>
      <c r="F108" s="421"/>
      <c r="G108" s="421"/>
      <c r="H108" s="421"/>
      <c r="I108" s="421"/>
      <c r="J108" s="421"/>
      <c r="K108" s="421"/>
      <c r="L108" s="421"/>
      <c r="M108" s="421"/>
      <c r="N108" s="421"/>
      <c r="O108" s="421"/>
      <c r="P108" s="7"/>
      <c r="Q108" s="7"/>
      <c r="R108" s="7"/>
      <c r="S108" s="7"/>
      <c r="T108" s="7"/>
      <c r="U108" s="7"/>
      <c r="V108" s="421"/>
      <c r="W108" s="421"/>
      <c r="X108" s="421"/>
      <c r="Y108" s="421"/>
      <c r="Z108" s="421"/>
      <c r="AA108" s="421"/>
      <c r="AB108" s="421"/>
      <c r="AC108" s="421"/>
      <c r="AD108" s="422"/>
      <c r="AE108" s="426"/>
      <c r="AF108" s="419"/>
      <c r="AG108" s="419"/>
      <c r="AH108" s="419"/>
      <c r="AI108" s="419"/>
      <c r="AJ108" s="419"/>
      <c r="AK108" s="419"/>
      <c r="AL108" s="419"/>
      <c r="AM108" s="427"/>
    </row>
    <row r="109" ht="12.75" customHeight="1">
      <c r="A109" s="3"/>
      <c r="B109" s="426"/>
      <c r="C109" s="419"/>
      <c r="D109" s="419"/>
      <c r="E109" s="419"/>
      <c r="F109" s="419"/>
      <c r="G109" s="419"/>
      <c r="H109" s="419"/>
      <c r="I109" s="419"/>
      <c r="J109" s="419"/>
      <c r="K109" s="419"/>
      <c r="L109" s="419"/>
      <c r="M109" s="419"/>
      <c r="N109" s="419"/>
      <c r="O109" s="419"/>
      <c r="V109" s="419"/>
      <c r="W109" s="419"/>
      <c r="X109" s="419"/>
      <c r="Y109" s="419"/>
      <c r="Z109" s="419"/>
      <c r="AA109" s="419"/>
      <c r="AB109" s="419"/>
      <c r="AC109" s="419"/>
      <c r="AD109" s="427"/>
      <c r="AE109" s="426"/>
      <c r="AF109" s="419"/>
      <c r="AG109" s="419"/>
      <c r="AH109" s="419"/>
      <c r="AI109" s="419"/>
      <c r="AJ109" s="419"/>
      <c r="AK109" s="419"/>
      <c r="AL109" s="419"/>
      <c r="AM109" s="427"/>
    </row>
    <row r="110" ht="12.75" customHeight="1">
      <c r="A110" s="3"/>
      <c r="B110" s="423"/>
      <c r="C110" s="424"/>
      <c r="D110" s="424"/>
      <c r="E110" s="424"/>
      <c r="F110" s="424"/>
      <c r="G110" s="424"/>
      <c r="H110" s="424"/>
      <c r="I110" s="424"/>
      <c r="J110" s="424"/>
      <c r="K110" s="424"/>
      <c r="L110" s="424"/>
      <c r="M110" s="424"/>
      <c r="N110" s="424"/>
      <c r="O110" s="424"/>
      <c r="P110" s="12"/>
      <c r="Q110" s="12"/>
      <c r="R110" s="12"/>
      <c r="S110" s="12"/>
      <c r="T110" s="12"/>
      <c r="U110" s="12"/>
      <c r="V110" s="424"/>
      <c r="W110" s="424"/>
      <c r="X110" s="424"/>
      <c r="Y110" s="424"/>
      <c r="Z110" s="424"/>
      <c r="AA110" s="424"/>
      <c r="AB110" s="424"/>
      <c r="AC110" s="424"/>
      <c r="AD110" s="425"/>
      <c r="AE110" s="426"/>
      <c r="AF110" s="419"/>
      <c r="AG110" s="419"/>
      <c r="AH110" s="419"/>
      <c r="AI110" s="419"/>
      <c r="AJ110" s="419"/>
      <c r="AK110" s="419"/>
      <c r="AL110" s="419"/>
      <c r="AM110" s="427"/>
    </row>
    <row r="111" ht="12.75" customHeight="1">
      <c r="A111" s="3"/>
      <c r="B111" s="420" t="s">
        <v>159</v>
      </c>
      <c r="C111" s="421"/>
      <c r="D111" s="421"/>
      <c r="E111" s="421"/>
      <c r="F111" s="421"/>
      <c r="G111" s="421"/>
      <c r="H111" s="421"/>
      <c r="I111" s="421"/>
      <c r="J111" s="421"/>
      <c r="K111" s="421"/>
      <c r="L111" s="421"/>
      <c r="M111" s="421"/>
      <c r="N111" s="421"/>
      <c r="O111" s="421"/>
      <c r="P111" s="7"/>
      <c r="Q111" s="7"/>
      <c r="R111" s="7"/>
      <c r="S111" s="7"/>
      <c r="T111" s="7"/>
      <c r="U111" s="7"/>
      <c r="V111" s="421"/>
      <c r="W111" s="421"/>
      <c r="X111" s="421"/>
      <c r="Y111" s="421"/>
      <c r="Z111" s="421"/>
      <c r="AA111" s="421"/>
      <c r="AB111" s="421"/>
      <c r="AC111" s="421"/>
      <c r="AD111" s="422"/>
      <c r="AE111" s="426"/>
      <c r="AF111" s="419"/>
      <c r="AG111" s="419"/>
      <c r="AH111" s="419"/>
      <c r="AI111" s="419"/>
      <c r="AJ111" s="419"/>
      <c r="AK111" s="419"/>
      <c r="AL111" s="419"/>
      <c r="AM111" s="427"/>
    </row>
    <row r="112" ht="12.75" customHeight="1">
      <c r="A112" s="3"/>
      <c r="B112" s="426"/>
      <c r="C112" s="419"/>
      <c r="D112" s="419"/>
      <c r="E112" s="419"/>
      <c r="F112" s="419"/>
      <c r="G112" s="419"/>
      <c r="H112" s="419"/>
      <c r="I112" s="419"/>
      <c r="J112" s="419"/>
      <c r="K112" s="419"/>
      <c r="L112" s="419"/>
      <c r="M112" s="419"/>
      <c r="N112" s="419"/>
      <c r="O112" s="419"/>
      <c r="V112" s="419"/>
      <c r="W112" s="419"/>
      <c r="X112" s="419"/>
      <c r="Y112" s="419"/>
      <c r="Z112" s="419"/>
      <c r="AA112" s="419"/>
      <c r="AB112" s="419"/>
      <c r="AC112" s="419"/>
      <c r="AD112" s="427"/>
      <c r="AE112" s="426"/>
      <c r="AF112" s="419"/>
      <c r="AG112" s="419"/>
      <c r="AH112" s="419"/>
      <c r="AI112" s="419"/>
      <c r="AJ112" s="419"/>
      <c r="AK112" s="419"/>
      <c r="AL112" s="419"/>
      <c r="AM112" s="427"/>
    </row>
    <row r="113" ht="12.75" customHeight="1">
      <c r="A113" s="3"/>
      <c r="B113" s="423"/>
      <c r="C113" s="424"/>
      <c r="D113" s="424"/>
      <c r="E113" s="424"/>
      <c r="F113" s="424"/>
      <c r="G113" s="424"/>
      <c r="H113" s="424"/>
      <c r="I113" s="424"/>
      <c r="J113" s="424"/>
      <c r="K113" s="424"/>
      <c r="L113" s="424"/>
      <c r="M113" s="424"/>
      <c r="N113" s="424"/>
      <c r="O113" s="424"/>
      <c r="P113" s="12"/>
      <c r="Q113" s="12"/>
      <c r="R113" s="12"/>
      <c r="S113" s="12"/>
      <c r="T113" s="12"/>
      <c r="U113" s="12"/>
      <c r="V113" s="424"/>
      <c r="W113" s="424"/>
      <c r="X113" s="424"/>
      <c r="Y113" s="424"/>
      <c r="Z113" s="424"/>
      <c r="AA113" s="424"/>
      <c r="AB113" s="424"/>
      <c r="AC113" s="424"/>
      <c r="AD113" s="425"/>
      <c r="AE113" s="423"/>
      <c r="AF113" s="424"/>
      <c r="AG113" s="424"/>
      <c r="AH113" s="424"/>
      <c r="AI113" s="424"/>
      <c r="AJ113" s="424"/>
      <c r="AK113" s="424"/>
      <c r="AL113" s="424"/>
      <c r="AM113" s="425"/>
    </row>
    <row r="114" ht="12.75" customHeight="1">
      <c r="A114" s="3"/>
      <c r="B114" s="419"/>
      <c r="C114" s="419"/>
      <c r="D114" s="419"/>
      <c r="E114" s="419"/>
      <c r="F114" s="419"/>
      <c r="G114" s="419"/>
      <c r="H114" s="419"/>
      <c r="I114" s="419"/>
      <c r="J114" s="419"/>
      <c r="K114" s="419"/>
      <c r="L114" s="419"/>
      <c r="M114" s="419"/>
      <c r="N114" s="419"/>
      <c r="O114" s="419"/>
      <c r="V114" s="419"/>
      <c r="W114" s="419"/>
      <c r="X114" s="419"/>
      <c r="Y114" s="419"/>
      <c r="Z114" s="419"/>
      <c r="AA114" s="419"/>
      <c r="AB114" s="419"/>
      <c r="AC114" s="419"/>
      <c r="AD114" s="419"/>
      <c r="AE114" s="419"/>
      <c r="AF114" s="419"/>
      <c r="AG114" s="419"/>
      <c r="AH114" s="419"/>
      <c r="AI114" s="419"/>
      <c r="AJ114" s="419"/>
      <c r="AK114" s="419"/>
      <c r="AL114" s="419"/>
      <c r="AM114" s="419"/>
    </row>
    <row r="115" ht="12.75" customHeight="1">
      <c r="A115" s="3"/>
      <c r="B115" s="420" t="s">
        <v>153</v>
      </c>
      <c r="C115" s="421"/>
      <c r="D115" s="421"/>
      <c r="E115" s="421"/>
      <c r="F115" s="421"/>
      <c r="G115" s="421"/>
      <c r="H115" s="421"/>
      <c r="I115" s="421"/>
      <c r="J115" s="421"/>
      <c r="K115" s="421"/>
      <c r="L115" s="421"/>
      <c r="M115" s="421"/>
      <c r="N115" s="421"/>
      <c r="O115" s="7"/>
      <c r="P115" s="7"/>
      <c r="Q115" s="7"/>
      <c r="R115" s="7"/>
      <c r="S115" s="7"/>
      <c r="T115" s="7"/>
      <c r="U115" s="422"/>
      <c r="V115" s="420" t="s">
        <v>154</v>
      </c>
      <c r="W115" s="421"/>
      <c r="X115" s="421"/>
      <c r="Y115" s="421"/>
      <c r="Z115" s="421"/>
      <c r="AA115" s="421"/>
      <c r="AB115" s="421"/>
      <c r="AC115" s="421"/>
      <c r="AD115" s="422"/>
      <c r="AE115" s="420" t="s">
        <v>155</v>
      </c>
      <c r="AF115" s="421"/>
      <c r="AG115" s="421"/>
      <c r="AH115" s="421"/>
      <c r="AI115" s="421"/>
      <c r="AJ115" s="421"/>
      <c r="AK115" s="421"/>
      <c r="AL115" s="421"/>
      <c r="AM115" s="422"/>
    </row>
    <row r="116" ht="12.75" customHeight="1">
      <c r="A116" s="3"/>
      <c r="B116" s="423"/>
      <c r="C116" s="424"/>
      <c r="D116" s="424"/>
      <c r="E116" s="424"/>
      <c r="F116" s="424"/>
      <c r="G116" s="424"/>
      <c r="H116" s="424"/>
      <c r="I116" s="424"/>
      <c r="J116" s="424"/>
      <c r="K116" s="424"/>
      <c r="L116" s="424"/>
      <c r="M116" s="424"/>
      <c r="N116" s="424"/>
      <c r="O116" s="12"/>
      <c r="P116" s="12"/>
      <c r="Q116" s="12"/>
      <c r="R116" s="12"/>
      <c r="S116" s="12"/>
      <c r="T116" s="12"/>
      <c r="U116" s="425"/>
      <c r="V116" s="423"/>
      <c r="W116" s="424"/>
      <c r="X116" s="424"/>
      <c r="Y116" s="424"/>
      <c r="Z116" s="424"/>
      <c r="AA116" s="424"/>
      <c r="AB116" s="424"/>
      <c r="AC116" s="424"/>
      <c r="AD116" s="425"/>
      <c r="AE116" s="423"/>
      <c r="AF116" s="424"/>
      <c r="AG116" s="424"/>
      <c r="AH116" s="424"/>
      <c r="AI116" s="424"/>
      <c r="AJ116" s="424"/>
      <c r="AK116" s="424"/>
      <c r="AL116" s="424"/>
      <c r="AM116" s="425"/>
    </row>
    <row r="117" ht="12.75" customHeight="1">
      <c r="A117" s="3"/>
      <c r="B117" s="420" t="s">
        <v>156</v>
      </c>
      <c r="C117" s="421"/>
      <c r="D117" s="421"/>
      <c r="E117" s="421"/>
      <c r="F117" s="421"/>
      <c r="G117" s="421"/>
      <c r="H117" s="421"/>
      <c r="I117" s="421"/>
      <c r="J117" s="421"/>
      <c r="K117" s="421"/>
      <c r="L117" s="421"/>
      <c r="M117" s="421"/>
      <c r="N117" s="421"/>
      <c r="O117" s="421"/>
      <c r="P117" s="7"/>
      <c r="Q117" s="7"/>
      <c r="R117" s="7"/>
      <c r="S117" s="7"/>
      <c r="T117" s="7"/>
      <c r="U117" s="7"/>
      <c r="V117" s="421"/>
      <c r="W117" s="421"/>
      <c r="X117" s="421"/>
      <c r="Y117" s="421"/>
      <c r="Z117" s="421"/>
      <c r="AA117" s="421"/>
      <c r="AB117" s="421"/>
      <c r="AC117" s="421"/>
      <c r="AD117" s="422"/>
      <c r="AE117" s="420" t="s">
        <v>157</v>
      </c>
      <c r="AF117" s="421"/>
      <c r="AG117" s="421"/>
      <c r="AH117" s="421"/>
      <c r="AI117" s="421"/>
      <c r="AJ117" s="421"/>
      <c r="AK117" s="421"/>
      <c r="AL117" s="421"/>
      <c r="AM117" s="422"/>
    </row>
    <row r="118" ht="12.75" customHeight="1">
      <c r="A118" s="3"/>
      <c r="B118" s="426"/>
      <c r="C118" s="419"/>
      <c r="D118" s="419"/>
      <c r="E118" s="419"/>
      <c r="F118" s="419"/>
      <c r="G118" s="419"/>
      <c r="H118" s="419"/>
      <c r="I118" s="419"/>
      <c r="J118" s="419"/>
      <c r="K118" s="419"/>
      <c r="L118" s="419"/>
      <c r="M118" s="419"/>
      <c r="N118" s="419"/>
      <c r="O118" s="419"/>
      <c r="V118" s="419"/>
      <c r="W118" s="419"/>
      <c r="X118" s="419"/>
      <c r="Y118" s="419"/>
      <c r="Z118" s="419"/>
      <c r="AA118" s="419"/>
      <c r="AB118" s="419"/>
      <c r="AC118" s="419"/>
      <c r="AD118" s="427"/>
      <c r="AE118" s="426"/>
      <c r="AF118" s="419"/>
      <c r="AG118" s="419"/>
      <c r="AH118" s="419"/>
      <c r="AI118" s="419"/>
      <c r="AJ118" s="419"/>
      <c r="AK118" s="419"/>
      <c r="AL118" s="419"/>
      <c r="AM118" s="427"/>
    </row>
    <row r="119" ht="12.75" customHeight="1">
      <c r="A119" s="3"/>
      <c r="B119" s="423"/>
      <c r="C119" s="424"/>
      <c r="D119" s="424"/>
      <c r="E119" s="424"/>
      <c r="F119" s="424"/>
      <c r="G119" s="424"/>
      <c r="H119" s="424"/>
      <c r="I119" s="424"/>
      <c r="J119" s="424"/>
      <c r="K119" s="424"/>
      <c r="L119" s="424"/>
      <c r="M119" s="424"/>
      <c r="N119" s="424"/>
      <c r="O119" s="424"/>
      <c r="P119" s="12"/>
      <c r="Q119" s="12"/>
      <c r="R119" s="12"/>
      <c r="S119" s="12"/>
      <c r="T119" s="12"/>
      <c r="U119" s="12"/>
      <c r="V119" s="424"/>
      <c r="W119" s="424"/>
      <c r="X119" s="424"/>
      <c r="Y119" s="424"/>
      <c r="Z119" s="424"/>
      <c r="AA119" s="424"/>
      <c r="AB119" s="424"/>
      <c r="AC119" s="424"/>
      <c r="AD119" s="425"/>
      <c r="AE119" s="426"/>
      <c r="AF119" s="419"/>
      <c r="AG119" s="419"/>
      <c r="AH119" s="419"/>
      <c r="AI119" s="419"/>
      <c r="AJ119" s="419"/>
      <c r="AK119" s="419"/>
      <c r="AL119" s="419"/>
      <c r="AM119" s="427"/>
    </row>
    <row r="120" ht="12.75" customHeight="1">
      <c r="A120" s="3"/>
      <c r="B120" s="420" t="s">
        <v>158</v>
      </c>
      <c r="C120" s="421"/>
      <c r="D120" s="421"/>
      <c r="E120" s="421"/>
      <c r="F120" s="421"/>
      <c r="G120" s="421"/>
      <c r="H120" s="421"/>
      <c r="I120" s="421"/>
      <c r="J120" s="421"/>
      <c r="K120" s="421"/>
      <c r="L120" s="421"/>
      <c r="M120" s="421"/>
      <c r="N120" s="421"/>
      <c r="O120" s="421"/>
      <c r="P120" s="7"/>
      <c r="Q120" s="7"/>
      <c r="R120" s="7"/>
      <c r="S120" s="7"/>
      <c r="T120" s="7"/>
      <c r="U120" s="7"/>
      <c r="V120" s="421"/>
      <c r="W120" s="421"/>
      <c r="X120" s="421"/>
      <c r="Y120" s="421"/>
      <c r="Z120" s="421"/>
      <c r="AA120" s="421"/>
      <c r="AB120" s="421"/>
      <c r="AC120" s="421"/>
      <c r="AD120" s="422"/>
      <c r="AE120" s="426"/>
      <c r="AF120" s="419"/>
      <c r="AG120" s="419"/>
      <c r="AH120" s="419"/>
      <c r="AI120" s="419"/>
      <c r="AJ120" s="419"/>
      <c r="AK120" s="419"/>
      <c r="AL120" s="419"/>
      <c r="AM120" s="427"/>
    </row>
    <row r="121" ht="12.75" customHeight="1">
      <c r="A121" s="3"/>
      <c r="B121" s="426"/>
      <c r="C121" s="419"/>
      <c r="D121" s="419"/>
      <c r="E121" s="419"/>
      <c r="F121" s="419"/>
      <c r="G121" s="419"/>
      <c r="H121" s="419"/>
      <c r="I121" s="419"/>
      <c r="J121" s="419"/>
      <c r="K121" s="419"/>
      <c r="L121" s="419"/>
      <c r="M121" s="419"/>
      <c r="N121" s="419"/>
      <c r="O121" s="419"/>
      <c r="V121" s="419"/>
      <c r="W121" s="419"/>
      <c r="X121" s="419"/>
      <c r="Y121" s="419"/>
      <c r="Z121" s="419"/>
      <c r="AA121" s="419"/>
      <c r="AB121" s="419"/>
      <c r="AC121" s="419"/>
      <c r="AD121" s="427"/>
      <c r="AE121" s="426"/>
      <c r="AF121" s="419"/>
      <c r="AG121" s="419"/>
      <c r="AH121" s="419"/>
      <c r="AI121" s="419"/>
      <c r="AJ121" s="419"/>
      <c r="AK121" s="419"/>
      <c r="AL121" s="419"/>
      <c r="AM121" s="427"/>
    </row>
    <row r="122" ht="12.75" customHeight="1">
      <c r="A122" s="3"/>
      <c r="B122" s="423"/>
      <c r="C122" s="424"/>
      <c r="D122" s="424"/>
      <c r="E122" s="424"/>
      <c r="F122" s="424"/>
      <c r="G122" s="424"/>
      <c r="H122" s="424"/>
      <c r="I122" s="424"/>
      <c r="J122" s="424"/>
      <c r="K122" s="424"/>
      <c r="L122" s="424"/>
      <c r="M122" s="424"/>
      <c r="N122" s="424"/>
      <c r="O122" s="424"/>
      <c r="P122" s="12"/>
      <c r="Q122" s="12"/>
      <c r="R122" s="12"/>
      <c r="S122" s="12"/>
      <c r="T122" s="12"/>
      <c r="U122" s="12"/>
      <c r="V122" s="424"/>
      <c r="W122" s="424"/>
      <c r="X122" s="424"/>
      <c r="Y122" s="424"/>
      <c r="Z122" s="424"/>
      <c r="AA122" s="424"/>
      <c r="AB122" s="424"/>
      <c r="AC122" s="424"/>
      <c r="AD122" s="425"/>
      <c r="AE122" s="426"/>
      <c r="AF122" s="419"/>
      <c r="AG122" s="419"/>
      <c r="AH122" s="419"/>
      <c r="AI122" s="419"/>
      <c r="AJ122" s="419"/>
      <c r="AK122" s="419"/>
      <c r="AL122" s="419"/>
      <c r="AM122" s="427"/>
    </row>
    <row r="123" ht="12.75" customHeight="1">
      <c r="A123" s="3"/>
      <c r="B123" s="420" t="s">
        <v>159</v>
      </c>
      <c r="C123" s="421"/>
      <c r="D123" s="421"/>
      <c r="E123" s="421"/>
      <c r="F123" s="421"/>
      <c r="G123" s="421"/>
      <c r="H123" s="421"/>
      <c r="I123" s="421"/>
      <c r="J123" s="421"/>
      <c r="K123" s="421"/>
      <c r="L123" s="421"/>
      <c r="M123" s="421"/>
      <c r="N123" s="421"/>
      <c r="O123" s="421"/>
      <c r="P123" s="7"/>
      <c r="Q123" s="7"/>
      <c r="R123" s="7"/>
      <c r="S123" s="7"/>
      <c r="T123" s="7"/>
      <c r="U123" s="7"/>
      <c r="V123" s="421"/>
      <c r="W123" s="421"/>
      <c r="X123" s="421"/>
      <c r="Y123" s="421"/>
      <c r="Z123" s="421"/>
      <c r="AA123" s="421"/>
      <c r="AB123" s="421"/>
      <c r="AC123" s="421"/>
      <c r="AD123" s="422"/>
      <c r="AE123" s="426"/>
      <c r="AF123" s="419"/>
      <c r="AG123" s="419"/>
      <c r="AH123" s="419"/>
      <c r="AI123" s="419"/>
      <c r="AJ123" s="419"/>
      <c r="AK123" s="419"/>
      <c r="AL123" s="419"/>
      <c r="AM123" s="427"/>
    </row>
    <row r="124" ht="12.75" customHeight="1">
      <c r="A124" s="3"/>
      <c r="B124" s="426"/>
      <c r="C124" s="419"/>
      <c r="D124" s="419"/>
      <c r="E124" s="419"/>
      <c r="F124" s="419"/>
      <c r="G124" s="419"/>
      <c r="H124" s="419"/>
      <c r="I124" s="419"/>
      <c r="J124" s="419"/>
      <c r="K124" s="419"/>
      <c r="L124" s="419"/>
      <c r="M124" s="419"/>
      <c r="N124" s="419"/>
      <c r="O124" s="419"/>
      <c r="V124" s="419"/>
      <c r="W124" s="419"/>
      <c r="X124" s="419"/>
      <c r="Y124" s="419"/>
      <c r="Z124" s="419"/>
      <c r="AA124" s="419"/>
      <c r="AB124" s="419"/>
      <c r="AC124" s="419"/>
      <c r="AD124" s="427"/>
      <c r="AE124" s="426"/>
      <c r="AF124" s="419"/>
      <c r="AG124" s="419"/>
      <c r="AH124" s="419"/>
      <c r="AI124" s="419"/>
      <c r="AJ124" s="419"/>
      <c r="AK124" s="419"/>
      <c r="AL124" s="419"/>
      <c r="AM124" s="427"/>
    </row>
    <row r="125" ht="12.75" customHeight="1">
      <c r="A125" s="3"/>
      <c r="B125" s="423"/>
      <c r="C125" s="424"/>
      <c r="D125" s="424"/>
      <c r="E125" s="424"/>
      <c r="F125" s="424"/>
      <c r="G125" s="424"/>
      <c r="H125" s="424"/>
      <c r="I125" s="424"/>
      <c r="J125" s="424"/>
      <c r="K125" s="424"/>
      <c r="L125" s="424"/>
      <c r="M125" s="424"/>
      <c r="N125" s="424"/>
      <c r="O125" s="424"/>
      <c r="P125" s="12"/>
      <c r="Q125" s="12"/>
      <c r="R125" s="12"/>
      <c r="S125" s="12"/>
      <c r="T125" s="12"/>
      <c r="U125" s="12"/>
      <c r="V125" s="424"/>
      <c r="W125" s="424"/>
      <c r="X125" s="424"/>
      <c r="Y125" s="424"/>
      <c r="Z125" s="424"/>
      <c r="AA125" s="424"/>
      <c r="AB125" s="424"/>
      <c r="AC125" s="424"/>
      <c r="AD125" s="425"/>
      <c r="AE125" s="423"/>
      <c r="AF125" s="424"/>
      <c r="AG125" s="424"/>
      <c r="AH125" s="424"/>
      <c r="AI125" s="424"/>
      <c r="AJ125" s="424"/>
      <c r="AK125" s="424"/>
      <c r="AL125" s="424"/>
      <c r="AM125" s="425"/>
    </row>
    <row r="126" ht="12.75" customHeight="1">
      <c r="A126" s="3"/>
      <c r="B126" s="419"/>
      <c r="C126" s="419"/>
      <c r="D126" s="419"/>
      <c r="E126" s="419"/>
      <c r="F126" s="419"/>
      <c r="G126" s="419"/>
      <c r="H126" s="419"/>
      <c r="I126" s="419"/>
      <c r="J126" s="419"/>
      <c r="K126" s="419"/>
      <c r="L126" s="419"/>
      <c r="M126" s="419"/>
      <c r="N126" s="419"/>
      <c r="O126" s="419"/>
      <c r="V126" s="419"/>
      <c r="W126" s="419"/>
      <c r="X126" s="419"/>
      <c r="Y126" s="419"/>
      <c r="Z126" s="419"/>
      <c r="AA126" s="419"/>
      <c r="AB126" s="419"/>
      <c r="AC126" s="419"/>
      <c r="AD126" s="419"/>
      <c r="AE126" s="419"/>
      <c r="AF126" s="419"/>
      <c r="AG126" s="419"/>
      <c r="AH126" s="419"/>
      <c r="AI126" s="419"/>
      <c r="AJ126" s="419"/>
      <c r="AK126" s="419"/>
      <c r="AL126" s="419"/>
      <c r="AM126" s="419"/>
    </row>
  </sheetData>
  <printOptions gridLines="1" horizontalCentered="1"/>
  <pageMargins bottom="0.11811023622047244" footer="0.0" header="0.0" left="0.0" right="0.0" top="0.0"/>
  <pageSetup paperSize="11" cellComments="atEnd" orientation="portrait" pageOrder="overThenDown"/>
  <rowBreaks count="2" manualBreakCount="2">
    <brk man="1"/>
    <brk id="63" man="1"/>
  </rowBreaks>
  <colBreaks count="2" manualBreakCount="2">
    <brk man="1"/>
    <brk id="39" man="1"/>
  </colBrea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1" width="2.25"/>
  </cols>
  <sheetData>
    <row r="1" ht="12.75" customHeight="1">
      <c r="A1" s="3"/>
    </row>
    <row r="2" ht="12.75" customHeight="1">
      <c r="A2" s="3" t="s">
        <v>160</v>
      </c>
    </row>
    <row r="3" ht="12.75" customHeight="1">
      <c r="A3" s="428" t="s">
        <v>161</v>
      </c>
      <c r="B3" s="429"/>
      <c r="C3" s="429"/>
      <c r="D3" s="429"/>
      <c r="E3" s="429"/>
      <c r="F3" s="429"/>
      <c r="G3" s="429"/>
      <c r="H3" s="429"/>
      <c r="I3" s="429"/>
      <c r="J3" s="429"/>
      <c r="K3" s="429"/>
      <c r="L3" s="429"/>
      <c r="M3" s="429"/>
      <c r="N3" s="429"/>
      <c r="O3" s="429"/>
      <c r="P3" s="429"/>
      <c r="Q3" s="429"/>
      <c r="R3" s="429"/>
      <c r="S3" s="429"/>
      <c r="T3" s="429"/>
      <c r="U3" s="429"/>
      <c r="V3" s="429"/>
      <c r="W3" s="429"/>
      <c r="X3" s="429"/>
      <c r="Y3" s="429"/>
      <c r="Z3" s="429"/>
      <c r="AA3" s="429"/>
      <c r="AB3" s="429"/>
      <c r="AC3" s="429"/>
      <c r="AD3" s="429"/>
      <c r="AE3" s="430"/>
    </row>
    <row r="4" ht="12.75" customHeight="1">
      <c r="A4" s="89"/>
      <c r="B4" s="7"/>
      <c r="C4" s="7"/>
      <c r="D4" s="7"/>
      <c r="E4" s="7"/>
      <c r="F4" s="7"/>
      <c r="G4" s="7"/>
      <c r="H4" s="7"/>
      <c r="I4" s="7"/>
      <c r="J4" s="7"/>
      <c r="K4" s="7"/>
      <c r="L4" s="7"/>
      <c r="M4" s="7"/>
      <c r="N4" s="7"/>
      <c r="O4" s="7"/>
      <c r="P4" s="7"/>
      <c r="Q4" s="7"/>
      <c r="R4" s="7"/>
      <c r="S4" s="7"/>
      <c r="T4" s="7"/>
      <c r="U4" s="7"/>
      <c r="V4" s="7"/>
      <c r="W4" s="7"/>
      <c r="X4" s="7"/>
      <c r="Y4" s="7"/>
      <c r="Z4" s="7"/>
      <c r="AA4" s="7"/>
      <c r="AB4" s="7"/>
      <c r="AC4" s="7"/>
      <c r="AD4" s="7"/>
      <c r="AE4" s="8"/>
    </row>
    <row r="5" ht="12.75" customHeight="1">
      <c r="A5" s="156"/>
      <c r="B5" s="157"/>
      <c r="C5" s="157"/>
      <c r="D5" s="157"/>
      <c r="E5" s="157"/>
      <c r="F5" s="157"/>
      <c r="G5" s="157"/>
      <c r="H5" s="157"/>
      <c r="I5" s="157"/>
      <c r="J5" s="157"/>
      <c r="K5" s="157"/>
      <c r="L5" s="157"/>
      <c r="M5" s="157"/>
      <c r="N5" s="157"/>
      <c r="O5" s="157"/>
      <c r="P5" s="157"/>
      <c r="Q5" s="157"/>
      <c r="R5" s="157"/>
      <c r="S5" s="157"/>
      <c r="T5" s="157"/>
      <c r="U5" s="157"/>
      <c r="V5" s="157"/>
      <c r="W5" s="157"/>
      <c r="X5" s="157"/>
      <c r="Y5" s="157"/>
      <c r="Z5" s="157"/>
      <c r="AA5" s="157"/>
      <c r="AB5" s="157"/>
      <c r="AC5" s="157"/>
      <c r="AD5" s="157"/>
      <c r="AE5" s="158"/>
    </row>
    <row r="6" ht="12.75" customHeight="1">
      <c r="A6" s="9"/>
      <c r="AE6" s="10"/>
    </row>
    <row r="7" ht="12.75" customHeight="1">
      <c r="A7" s="156"/>
      <c r="B7" s="157"/>
      <c r="C7" s="157"/>
      <c r="D7" s="157"/>
      <c r="E7" s="157"/>
      <c r="F7" s="157"/>
      <c r="G7" s="157"/>
      <c r="H7" s="157"/>
      <c r="I7" s="157"/>
      <c r="J7" s="157"/>
      <c r="K7" s="157"/>
      <c r="L7" s="157"/>
      <c r="M7" s="157"/>
      <c r="N7" s="157"/>
      <c r="O7" s="157"/>
      <c r="P7" s="157"/>
      <c r="Q7" s="157"/>
      <c r="R7" s="157"/>
      <c r="S7" s="157"/>
      <c r="T7" s="157"/>
      <c r="U7" s="157"/>
      <c r="V7" s="157"/>
      <c r="W7" s="157"/>
      <c r="X7" s="157"/>
      <c r="Y7" s="157"/>
      <c r="Z7" s="157"/>
      <c r="AA7" s="157"/>
      <c r="AB7" s="157"/>
      <c r="AC7" s="157"/>
      <c r="AD7" s="157"/>
      <c r="AE7" s="158"/>
    </row>
    <row r="8" ht="12.75" customHeight="1">
      <c r="A8" s="9"/>
      <c r="AE8" s="10"/>
    </row>
    <row r="9" ht="12.75" customHeight="1">
      <c r="A9" s="156"/>
      <c r="B9" s="157"/>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8"/>
    </row>
    <row r="10" ht="12.75" customHeight="1">
      <c r="A10" s="9"/>
      <c r="AE10" s="10"/>
    </row>
    <row r="11" ht="12.75" customHeight="1">
      <c r="A11" s="156"/>
      <c r="B11" s="157"/>
      <c r="C11" s="157"/>
      <c r="D11" s="157"/>
      <c r="E11" s="157"/>
      <c r="F11" s="157"/>
      <c r="G11" s="157"/>
      <c r="H11" s="157"/>
      <c r="I11" s="157"/>
      <c r="J11" s="157"/>
      <c r="K11" s="157"/>
      <c r="L11" s="157"/>
      <c r="M11" s="157"/>
      <c r="N11" s="157"/>
      <c r="O11" s="157"/>
      <c r="P11" s="157"/>
      <c r="Q11" s="157"/>
      <c r="R11" s="157"/>
      <c r="S11" s="157"/>
      <c r="T11" s="157"/>
      <c r="U11" s="157"/>
      <c r="V11" s="157"/>
      <c r="W11" s="157"/>
      <c r="X11" s="157"/>
      <c r="Y11" s="157"/>
      <c r="Z11" s="157"/>
      <c r="AA11" s="157"/>
      <c r="AB11" s="157"/>
      <c r="AC11" s="157"/>
      <c r="AD11" s="157"/>
      <c r="AE11" s="158"/>
    </row>
    <row r="12" ht="12.75" customHeight="1">
      <c r="A12" s="9"/>
      <c r="AE12" s="10"/>
    </row>
    <row r="13" ht="12.75" customHeight="1">
      <c r="A13" s="156"/>
      <c r="B13" s="157"/>
      <c r="C13" s="157"/>
      <c r="D13" s="157"/>
      <c r="E13" s="157"/>
      <c r="F13" s="157"/>
      <c r="G13" s="157"/>
      <c r="H13" s="157"/>
      <c r="I13" s="157"/>
      <c r="J13" s="157"/>
      <c r="K13" s="157"/>
      <c r="L13" s="157"/>
      <c r="M13" s="157"/>
      <c r="N13" s="157"/>
      <c r="O13" s="157"/>
      <c r="P13" s="157"/>
      <c r="Q13" s="157"/>
      <c r="R13" s="157"/>
      <c r="S13" s="157"/>
      <c r="T13" s="157"/>
      <c r="U13" s="157"/>
      <c r="V13" s="157"/>
      <c r="W13" s="157"/>
      <c r="X13" s="157"/>
      <c r="Y13" s="157"/>
      <c r="Z13" s="157"/>
      <c r="AA13" s="157"/>
      <c r="AB13" s="157"/>
      <c r="AC13" s="157"/>
      <c r="AD13" s="157"/>
      <c r="AE13" s="158"/>
    </row>
    <row r="14" ht="12.75" customHeight="1">
      <c r="A14" s="9"/>
      <c r="AE14" s="10"/>
    </row>
    <row r="15" ht="12.75" customHeight="1">
      <c r="A15" s="156"/>
      <c r="B15" s="157"/>
      <c r="C15" s="157"/>
      <c r="D15" s="157"/>
      <c r="E15" s="157"/>
      <c r="F15" s="157"/>
      <c r="G15" s="157"/>
      <c r="H15" s="157"/>
      <c r="I15" s="157"/>
      <c r="J15" s="157"/>
      <c r="K15" s="157"/>
      <c r="L15" s="157"/>
      <c r="M15" s="157"/>
      <c r="N15" s="157"/>
      <c r="O15" s="157"/>
      <c r="P15" s="157"/>
      <c r="Q15" s="157"/>
      <c r="R15" s="157"/>
      <c r="S15" s="157"/>
      <c r="T15" s="157"/>
      <c r="U15" s="157"/>
      <c r="V15" s="157"/>
      <c r="W15" s="157"/>
      <c r="X15" s="157"/>
      <c r="Y15" s="157"/>
      <c r="Z15" s="157"/>
      <c r="AA15" s="157"/>
      <c r="AB15" s="157"/>
      <c r="AC15" s="157"/>
      <c r="AD15" s="157"/>
      <c r="AE15" s="158"/>
    </row>
    <row r="16" ht="12.75" customHeight="1">
      <c r="A16" s="9"/>
      <c r="AE16" s="10"/>
    </row>
    <row r="17" ht="12.75" customHeight="1">
      <c r="A17" s="156"/>
      <c r="B17" s="157"/>
      <c r="C17" s="157"/>
      <c r="D17" s="157"/>
      <c r="E17" s="157"/>
      <c r="F17" s="157"/>
      <c r="G17" s="157"/>
      <c r="H17" s="157"/>
      <c r="I17" s="157"/>
      <c r="J17" s="157"/>
      <c r="K17" s="157"/>
      <c r="L17" s="157"/>
      <c r="M17" s="157"/>
      <c r="N17" s="157"/>
      <c r="O17" s="157"/>
      <c r="P17" s="157"/>
      <c r="Q17" s="157"/>
      <c r="R17" s="157"/>
      <c r="S17" s="157"/>
      <c r="T17" s="157"/>
      <c r="U17" s="157"/>
      <c r="V17" s="157"/>
      <c r="W17" s="157"/>
      <c r="X17" s="157"/>
      <c r="Y17" s="157"/>
      <c r="Z17" s="157"/>
      <c r="AA17" s="157"/>
      <c r="AB17" s="157"/>
      <c r="AC17" s="157"/>
      <c r="AD17" s="157"/>
      <c r="AE17" s="158"/>
    </row>
    <row r="18" ht="12.75" customHeight="1">
      <c r="A18" s="9"/>
      <c r="AE18" s="10"/>
    </row>
    <row r="19" ht="12.75" customHeight="1">
      <c r="A19" s="156"/>
      <c r="B19" s="157"/>
      <c r="C19" s="157"/>
      <c r="D19" s="157"/>
      <c r="E19" s="157"/>
      <c r="F19" s="157"/>
      <c r="G19" s="157"/>
      <c r="H19" s="157"/>
      <c r="I19" s="157"/>
      <c r="J19" s="157"/>
      <c r="K19" s="157"/>
      <c r="L19" s="157"/>
      <c r="M19" s="157"/>
      <c r="N19" s="157"/>
      <c r="O19" s="157"/>
      <c r="P19" s="157"/>
      <c r="Q19" s="157"/>
      <c r="R19" s="157"/>
      <c r="S19" s="157"/>
      <c r="T19" s="157"/>
      <c r="U19" s="157"/>
      <c r="V19" s="157"/>
      <c r="W19" s="157"/>
      <c r="X19" s="157"/>
      <c r="Y19" s="157"/>
      <c r="Z19" s="157"/>
      <c r="AA19" s="157"/>
      <c r="AB19" s="157"/>
      <c r="AC19" s="157"/>
      <c r="AD19" s="157"/>
      <c r="AE19" s="158"/>
    </row>
    <row r="20" ht="12.75" customHeight="1">
      <c r="A20" s="9"/>
      <c r="AE20" s="10"/>
    </row>
    <row r="21" ht="12.75" customHeight="1">
      <c r="A21" s="156"/>
      <c r="B21" s="157"/>
      <c r="C21" s="157"/>
      <c r="D21" s="157"/>
      <c r="E21" s="157"/>
      <c r="F21" s="157"/>
      <c r="G21" s="157"/>
      <c r="H21" s="157"/>
      <c r="I21" s="157"/>
      <c r="J21" s="157"/>
      <c r="K21" s="157"/>
      <c r="L21" s="157"/>
      <c r="M21" s="157"/>
      <c r="N21" s="157"/>
      <c r="O21" s="157"/>
      <c r="P21" s="157"/>
      <c r="Q21" s="157"/>
      <c r="R21" s="157"/>
      <c r="S21" s="157"/>
      <c r="T21" s="157"/>
      <c r="U21" s="157"/>
      <c r="V21" s="157"/>
      <c r="W21" s="157"/>
      <c r="X21" s="157"/>
      <c r="Y21" s="157"/>
      <c r="Z21" s="157"/>
      <c r="AA21" s="157"/>
      <c r="AB21" s="157"/>
      <c r="AC21" s="157"/>
      <c r="AD21" s="157"/>
      <c r="AE21" s="158"/>
    </row>
    <row r="22" ht="12.75" customHeight="1">
      <c r="A22" s="9"/>
      <c r="AE22" s="10"/>
    </row>
    <row r="23" ht="12.75" customHeight="1">
      <c r="A23" s="156"/>
      <c r="B23" s="157"/>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157"/>
      <c r="AA23" s="157"/>
      <c r="AB23" s="157"/>
      <c r="AC23" s="157"/>
      <c r="AD23" s="157"/>
      <c r="AE23" s="158"/>
    </row>
    <row r="24" ht="12.75" customHeight="1">
      <c r="A24" s="9"/>
      <c r="AE24" s="10"/>
    </row>
    <row r="25" ht="12.75" customHeight="1">
      <c r="A25" s="156"/>
      <c r="B25" s="157"/>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c r="AA25" s="157"/>
      <c r="AB25" s="157"/>
      <c r="AC25" s="157"/>
      <c r="AD25" s="157"/>
      <c r="AE25" s="158"/>
    </row>
    <row r="26" ht="12.75" customHeight="1">
      <c r="A26" s="9"/>
      <c r="AE26" s="10"/>
    </row>
    <row r="27" ht="12.75" customHeight="1">
      <c r="A27" s="156"/>
      <c r="B27" s="157"/>
      <c r="C27" s="157"/>
      <c r="D27" s="157"/>
      <c r="E27" s="157"/>
      <c r="F27" s="157"/>
      <c r="G27" s="157"/>
      <c r="H27" s="157"/>
      <c r="I27" s="157"/>
      <c r="J27" s="157"/>
      <c r="K27" s="157"/>
      <c r="L27" s="157"/>
      <c r="M27" s="157"/>
      <c r="N27" s="157"/>
      <c r="O27" s="157"/>
      <c r="P27" s="157"/>
      <c r="Q27" s="157"/>
      <c r="R27" s="157"/>
      <c r="S27" s="157"/>
      <c r="T27" s="157"/>
      <c r="U27" s="157"/>
      <c r="V27" s="157"/>
      <c r="W27" s="157"/>
      <c r="X27" s="157"/>
      <c r="Y27" s="157"/>
      <c r="Z27" s="157"/>
      <c r="AA27" s="157"/>
      <c r="AB27" s="157"/>
      <c r="AC27" s="157"/>
      <c r="AD27" s="157"/>
      <c r="AE27" s="158"/>
    </row>
    <row r="28" ht="12.75" customHeight="1">
      <c r="A28" s="9"/>
      <c r="AE28" s="10"/>
    </row>
    <row r="29" ht="12.75" customHeight="1">
      <c r="A29" s="156"/>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8"/>
    </row>
    <row r="30" ht="12.75" customHeight="1">
      <c r="A30" s="9"/>
      <c r="AE30" s="10"/>
    </row>
    <row r="31" ht="12.75" customHeight="1">
      <c r="A31" s="156"/>
      <c r="B31" s="157"/>
      <c r="C31" s="157"/>
      <c r="D31" s="157"/>
      <c r="E31" s="157"/>
      <c r="F31" s="157"/>
      <c r="G31" s="157"/>
      <c r="H31" s="157"/>
      <c r="I31" s="157"/>
      <c r="J31" s="157"/>
      <c r="K31" s="157"/>
      <c r="L31" s="157"/>
      <c r="M31" s="157"/>
      <c r="N31" s="157"/>
      <c r="O31" s="157"/>
      <c r="P31" s="157"/>
      <c r="Q31" s="157"/>
      <c r="R31" s="157"/>
      <c r="S31" s="157"/>
      <c r="T31" s="157"/>
      <c r="U31" s="157"/>
      <c r="V31" s="157"/>
      <c r="W31" s="157"/>
      <c r="X31" s="157"/>
      <c r="Y31" s="157"/>
      <c r="Z31" s="157"/>
      <c r="AA31" s="157"/>
      <c r="AB31" s="157"/>
      <c r="AC31" s="157"/>
      <c r="AD31" s="157"/>
      <c r="AE31" s="158"/>
    </row>
    <row r="32" ht="12.75" customHeight="1">
      <c r="A32" s="9"/>
      <c r="AE32" s="10"/>
    </row>
    <row r="33" ht="12.75" customHeight="1">
      <c r="A33" s="156"/>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c r="AA33" s="157"/>
      <c r="AB33" s="157"/>
      <c r="AC33" s="157"/>
      <c r="AD33" s="157"/>
      <c r="AE33" s="158"/>
    </row>
    <row r="34" ht="12.75" customHeight="1">
      <c r="A34" s="9"/>
      <c r="AE34" s="10"/>
    </row>
    <row r="35" ht="12.75" customHeight="1">
      <c r="A35" s="156"/>
      <c r="B35" s="157"/>
      <c r="C35" s="157"/>
      <c r="D35" s="157"/>
      <c r="E35" s="157"/>
      <c r="F35" s="157"/>
      <c r="G35" s="157"/>
      <c r="H35" s="157"/>
      <c r="I35" s="157"/>
      <c r="J35" s="157"/>
      <c r="K35" s="157"/>
      <c r="L35" s="157"/>
      <c r="M35" s="157"/>
      <c r="N35" s="157"/>
      <c r="O35" s="157"/>
      <c r="P35" s="157"/>
      <c r="Q35" s="157"/>
      <c r="R35" s="157"/>
      <c r="S35" s="157"/>
      <c r="T35" s="157"/>
      <c r="U35" s="157"/>
      <c r="V35" s="157"/>
      <c r="W35" s="157"/>
      <c r="X35" s="157"/>
      <c r="Y35" s="157"/>
      <c r="Z35" s="157"/>
      <c r="AA35" s="157"/>
      <c r="AB35" s="157"/>
      <c r="AC35" s="157"/>
      <c r="AD35" s="157"/>
      <c r="AE35" s="158"/>
    </row>
    <row r="36" ht="12.75" customHeight="1">
      <c r="A36" s="9"/>
      <c r="AE36" s="10"/>
    </row>
    <row r="37" ht="12.75" customHeight="1">
      <c r="A37" s="156"/>
      <c r="B37" s="157"/>
      <c r="C37" s="157"/>
      <c r="D37" s="157"/>
      <c r="E37" s="157"/>
      <c r="F37" s="157"/>
      <c r="G37" s="157"/>
      <c r="H37" s="157"/>
      <c r="I37" s="157"/>
      <c r="J37" s="157"/>
      <c r="K37" s="157"/>
      <c r="L37" s="157"/>
      <c r="M37" s="157"/>
      <c r="N37" s="157"/>
      <c r="O37" s="157"/>
      <c r="P37" s="157"/>
      <c r="Q37" s="157"/>
      <c r="R37" s="157"/>
      <c r="S37" s="157"/>
      <c r="T37" s="157"/>
      <c r="U37" s="157"/>
      <c r="V37" s="157"/>
      <c r="W37" s="157"/>
      <c r="X37" s="157"/>
      <c r="Y37" s="157"/>
      <c r="Z37" s="157"/>
      <c r="AA37" s="157"/>
      <c r="AB37" s="157"/>
      <c r="AC37" s="157"/>
      <c r="AD37" s="157"/>
      <c r="AE37" s="158"/>
    </row>
    <row r="38" ht="12.75" customHeight="1">
      <c r="A38" s="9"/>
      <c r="AE38" s="10"/>
    </row>
    <row r="39" ht="12.75" customHeight="1">
      <c r="A39" s="156"/>
      <c r="B39" s="157"/>
      <c r="C39" s="157"/>
      <c r="D39" s="157"/>
      <c r="E39" s="157"/>
      <c r="F39" s="157"/>
      <c r="G39" s="157"/>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8"/>
    </row>
    <row r="40" ht="12.75" customHeight="1">
      <c r="A40" s="9"/>
      <c r="AE40" s="10"/>
    </row>
    <row r="41" ht="12.75" customHeight="1">
      <c r="A41" s="156"/>
      <c r="B41" s="157"/>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c r="AA41" s="157"/>
      <c r="AB41" s="157"/>
      <c r="AC41" s="157"/>
      <c r="AD41" s="157"/>
      <c r="AE41" s="158"/>
    </row>
    <row r="42" ht="12.75" customHeight="1">
      <c r="A42" s="9"/>
      <c r="AE42" s="10"/>
    </row>
    <row r="43" ht="12.75" customHeight="1">
      <c r="A43" s="156"/>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8"/>
    </row>
    <row r="44" ht="12.75" customHeight="1">
      <c r="A44" s="9"/>
      <c r="AE44" s="10"/>
    </row>
    <row r="45" ht="12.75" customHeight="1">
      <c r="A45" s="156"/>
      <c r="B45" s="157"/>
      <c r="C45" s="157"/>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8"/>
    </row>
    <row r="46" ht="12.75" customHeight="1">
      <c r="A46" s="9"/>
      <c r="AE46" s="10"/>
    </row>
    <row r="47" ht="12.75" customHeight="1">
      <c r="A47" s="156"/>
      <c r="B47" s="157"/>
      <c r="C47" s="157"/>
      <c r="D47" s="157"/>
      <c r="E47" s="157"/>
      <c r="F47" s="157"/>
      <c r="G47" s="157"/>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8"/>
    </row>
    <row r="48" ht="12.75" customHeight="1">
      <c r="A48" s="9"/>
      <c r="AE48" s="10"/>
    </row>
    <row r="49" ht="12.75" customHeight="1">
      <c r="A49" s="156"/>
      <c r="B49" s="157"/>
      <c r="C49" s="157"/>
      <c r="D49" s="157"/>
      <c r="E49" s="157"/>
      <c r="F49" s="157"/>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8"/>
    </row>
    <row r="50" ht="12.75" customHeight="1">
      <c r="A50" s="9"/>
      <c r="AE50" s="10"/>
    </row>
    <row r="51" ht="12.75" customHeight="1">
      <c r="A51" s="156"/>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8"/>
    </row>
    <row r="52" ht="12.75" customHeight="1">
      <c r="A52" s="9"/>
      <c r="AE52" s="10"/>
    </row>
    <row r="53" ht="12.75" customHeight="1">
      <c r="A53" s="156"/>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8"/>
    </row>
    <row r="54" ht="12.75" customHeight="1">
      <c r="A54" s="9"/>
      <c r="AE54" s="10"/>
    </row>
    <row r="55" ht="12.75" customHeight="1">
      <c r="A55" s="156"/>
      <c r="B55" s="157"/>
      <c r="C55" s="157"/>
      <c r="D55" s="157"/>
      <c r="E55" s="157"/>
      <c r="F55" s="157"/>
      <c r="G55" s="157"/>
      <c r="H55" s="157"/>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8"/>
    </row>
    <row r="56" ht="12.75" customHeight="1">
      <c r="A56" s="9"/>
      <c r="AE56" s="10"/>
    </row>
    <row r="57" ht="12.75" customHeight="1">
      <c r="A57" s="11"/>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3"/>
    </row>
    <row r="58" ht="12.75" customHeight="1">
      <c r="A58" s="3"/>
    </row>
    <row r="59" ht="12.75" customHeight="1">
      <c r="A59" s="3" t="s">
        <v>160</v>
      </c>
    </row>
    <row r="60" ht="12.75" customHeight="1">
      <c r="A60" s="428" t="s">
        <v>161</v>
      </c>
      <c r="B60" s="429"/>
      <c r="C60" s="429"/>
      <c r="D60" s="429"/>
      <c r="E60" s="429"/>
      <c r="F60" s="429"/>
      <c r="G60" s="429"/>
      <c r="H60" s="429"/>
      <c r="I60" s="429"/>
      <c r="J60" s="429"/>
      <c r="K60" s="429"/>
      <c r="L60" s="429"/>
      <c r="M60" s="429"/>
      <c r="N60" s="429"/>
      <c r="O60" s="429"/>
      <c r="P60" s="429"/>
      <c r="Q60" s="429"/>
      <c r="R60" s="429"/>
      <c r="S60" s="429"/>
      <c r="T60" s="429"/>
      <c r="U60" s="429"/>
      <c r="V60" s="429"/>
      <c r="W60" s="429"/>
      <c r="X60" s="429"/>
      <c r="Y60" s="429"/>
      <c r="Z60" s="429"/>
      <c r="AA60" s="429"/>
      <c r="AB60" s="429"/>
      <c r="AC60" s="429"/>
      <c r="AD60" s="429"/>
      <c r="AE60" s="430"/>
    </row>
    <row r="61" ht="12.75" customHeight="1">
      <c r="A61" s="9"/>
      <c r="AE61" s="10"/>
    </row>
    <row r="62" ht="12.75" customHeight="1">
      <c r="A62" s="156"/>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c r="AA62" s="157"/>
      <c r="AB62" s="157"/>
      <c r="AC62" s="157"/>
      <c r="AD62" s="157"/>
      <c r="AE62" s="158"/>
    </row>
    <row r="63" ht="12.75" customHeight="1">
      <c r="A63" s="9"/>
      <c r="AE63" s="10"/>
    </row>
    <row r="64" ht="12.75" customHeight="1">
      <c r="A64" s="156"/>
      <c r="B64" s="157"/>
      <c r="C64" s="157"/>
      <c r="D64" s="157"/>
      <c r="E64" s="157"/>
      <c r="F64" s="157"/>
      <c r="G64" s="157"/>
      <c r="H64" s="157"/>
      <c r="I64" s="157"/>
      <c r="J64" s="157"/>
      <c r="K64" s="157"/>
      <c r="L64" s="157"/>
      <c r="M64" s="157"/>
      <c r="N64" s="157"/>
      <c r="O64" s="157"/>
      <c r="P64" s="157"/>
      <c r="Q64" s="157"/>
      <c r="R64" s="157"/>
      <c r="S64" s="157"/>
      <c r="T64" s="157"/>
      <c r="U64" s="157"/>
      <c r="V64" s="157"/>
      <c r="W64" s="157"/>
      <c r="X64" s="157"/>
      <c r="Y64" s="157"/>
      <c r="Z64" s="157"/>
      <c r="AA64" s="157"/>
      <c r="AB64" s="157"/>
      <c r="AC64" s="157"/>
      <c r="AD64" s="157"/>
      <c r="AE64" s="158"/>
    </row>
    <row r="65" ht="12.75" customHeight="1">
      <c r="A65" s="9"/>
      <c r="AE65" s="10"/>
    </row>
    <row r="66" ht="12.75" customHeight="1">
      <c r="A66" s="156"/>
      <c r="B66" s="157"/>
      <c r="C66" s="157"/>
      <c r="D66" s="157"/>
      <c r="E66" s="157"/>
      <c r="F66" s="157"/>
      <c r="G66" s="157"/>
      <c r="H66" s="157"/>
      <c r="I66" s="157"/>
      <c r="J66" s="157"/>
      <c r="K66" s="157"/>
      <c r="L66" s="157"/>
      <c r="M66" s="157"/>
      <c r="N66" s="157"/>
      <c r="O66" s="157"/>
      <c r="P66" s="157"/>
      <c r="Q66" s="157"/>
      <c r="R66" s="157"/>
      <c r="S66" s="157"/>
      <c r="T66" s="157"/>
      <c r="U66" s="157"/>
      <c r="V66" s="157"/>
      <c r="W66" s="157"/>
      <c r="X66" s="157"/>
      <c r="Y66" s="157"/>
      <c r="Z66" s="157"/>
      <c r="AA66" s="157"/>
      <c r="AB66" s="157"/>
      <c r="AC66" s="157"/>
      <c r="AD66" s="157"/>
      <c r="AE66" s="158"/>
    </row>
    <row r="67" ht="12.75" customHeight="1">
      <c r="A67" s="9"/>
      <c r="AE67" s="10"/>
    </row>
    <row r="68" ht="12.75" customHeight="1">
      <c r="A68" s="156"/>
      <c r="B68" s="157"/>
      <c r="C68" s="157"/>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8"/>
    </row>
    <row r="69" ht="12.75" customHeight="1">
      <c r="A69" s="9"/>
      <c r="AE69" s="10"/>
    </row>
    <row r="70" ht="12.75" customHeight="1">
      <c r="A70" s="156"/>
      <c r="B70" s="157"/>
      <c r="C70" s="157"/>
      <c r="D70" s="157"/>
      <c r="E70" s="157"/>
      <c r="F70" s="157"/>
      <c r="G70" s="157"/>
      <c r="H70" s="157"/>
      <c r="I70" s="157"/>
      <c r="J70" s="157"/>
      <c r="K70" s="157"/>
      <c r="L70" s="157"/>
      <c r="M70" s="157"/>
      <c r="N70" s="157"/>
      <c r="O70" s="157"/>
      <c r="P70" s="157"/>
      <c r="Q70" s="157"/>
      <c r="R70" s="157"/>
      <c r="S70" s="157"/>
      <c r="T70" s="157"/>
      <c r="U70" s="157"/>
      <c r="V70" s="157"/>
      <c r="W70" s="157"/>
      <c r="X70" s="157"/>
      <c r="Y70" s="157"/>
      <c r="Z70" s="157"/>
      <c r="AA70" s="157"/>
      <c r="AB70" s="157"/>
      <c r="AC70" s="157"/>
      <c r="AD70" s="157"/>
      <c r="AE70" s="158"/>
    </row>
    <row r="71" ht="12.75" customHeight="1">
      <c r="A71" s="9"/>
      <c r="AE71" s="10"/>
    </row>
    <row r="72" ht="12.75" customHeight="1">
      <c r="A72" s="156"/>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8"/>
    </row>
    <row r="73" ht="12.75" customHeight="1">
      <c r="A73" s="9"/>
      <c r="AE73" s="10"/>
    </row>
    <row r="74" ht="12.75" customHeight="1">
      <c r="A74" s="156"/>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c r="AA74" s="157"/>
      <c r="AB74" s="157"/>
      <c r="AC74" s="157"/>
      <c r="AD74" s="157"/>
      <c r="AE74" s="158"/>
    </row>
    <row r="75" ht="12.75" customHeight="1">
      <c r="A75" s="9"/>
      <c r="AE75" s="10"/>
    </row>
    <row r="76" ht="12.75" customHeight="1">
      <c r="A76" s="156"/>
      <c r="B76" s="157"/>
      <c r="C76" s="157"/>
      <c r="D76" s="157"/>
      <c r="E76" s="157"/>
      <c r="F76" s="157"/>
      <c r="G76" s="157"/>
      <c r="H76" s="157"/>
      <c r="I76" s="157"/>
      <c r="J76" s="157"/>
      <c r="K76" s="157"/>
      <c r="L76" s="157"/>
      <c r="M76" s="157"/>
      <c r="N76" s="157"/>
      <c r="O76" s="157"/>
      <c r="P76" s="157"/>
      <c r="Q76" s="157"/>
      <c r="R76" s="157"/>
      <c r="S76" s="157"/>
      <c r="T76" s="157"/>
      <c r="U76" s="157"/>
      <c r="V76" s="157"/>
      <c r="W76" s="157"/>
      <c r="X76" s="157"/>
      <c r="Y76" s="157"/>
      <c r="Z76" s="157"/>
      <c r="AA76" s="157"/>
      <c r="AB76" s="157"/>
      <c r="AC76" s="157"/>
      <c r="AD76" s="157"/>
      <c r="AE76" s="158"/>
    </row>
    <row r="77" ht="12.75" customHeight="1">
      <c r="A77" s="9"/>
      <c r="AE77" s="10"/>
    </row>
    <row r="78" ht="12.75" customHeight="1">
      <c r="A78" s="156"/>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c r="AA78" s="157"/>
      <c r="AB78" s="157"/>
      <c r="AC78" s="157"/>
      <c r="AD78" s="157"/>
      <c r="AE78" s="158"/>
    </row>
    <row r="79" ht="12.75" customHeight="1">
      <c r="A79" s="9"/>
      <c r="AE79" s="10"/>
    </row>
    <row r="80" ht="12.75" customHeight="1">
      <c r="A80" s="156"/>
      <c r="B80" s="157"/>
      <c r="C80" s="157"/>
      <c r="D80" s="157"/>
      <c r="E80" s="157"/>
      <c r="F80" s="157"/>
      <c r="G80" s="157"/>
      <c r="H80" s="157"/>
      <c r="I80" s="157"/>
      <c r="J80" s="157"/>
      <c r="K80" s="157"/>
      <c r="L80" s="157"/>
      <c r="M80" s="157"/>
      <c r="N80" s="157"/>
      <c r="O80" s="157"/>
      <c r="P80" s="157"/>
      <c r="Q80" s="157"/>
      <c r="R80" s="157"/>
      <c r="S80" s="157"/>
      <c r="T80" s="157"/>
      <c r="U80" s="157"/>
      <c r="V80" s="157"/>
      <c r="W80" s="157"/>
      <c r="X80" s="157"/>
      <c r="Y80" s="157"/>
      <c r="Z80" s="157"/>
      <c r="AA80" s="157"/>
      <c r="AB80" s="157"/>
      <c r="AC80" s="157"/>
      <c r="AD80" s="157"/>
      <c r="AE80" s="158"/>
    </row>
    <row r="81" ht="12.75" customHeight="1">
      <c r="A81" s="9"/>
      <c r="AE81" s="10"/>
    </row>
    <row r="82" ht="12.75" customHeight="1">
      <c r="A82" s="156"/>
      <c r="B82" s="157"/>
      <c r="C82" s="157"/>
      <c r="D82" s="157"/>
      <c r="E82" s="157"/>
      <c r="F82" s="157"/>
      <c r="G82" s="157"/>
      <c r="H82" s="157"/>
      <c r="I82" s="157"/>
      <c r="J82" s="157"/>
      <c r="K82" s="157"/>
      <c r="L82" s="157"/>
      <c r="M82" s="157"/>
      <c r="N82" s="157"/>
      <c r="O82" s="157"/>
      <c r="P82" s="157"/>
      <c r="Q82" s="157"/>
      <c r="R82" s="157"/>
      <c r="S82" s="157"/>
      <c r="T82" s="157"/>
      <c r="U82" s="157"/>
      <c r="V82" s="157"/>
      <c r="W82" s="157"/>
      <c r="X82" s="157"/>
      <c r="Y82" s="157"/>
      <c r="Z82" s="157"/>
      <c r="AA82" s="157"/>
      <c r="AB82" s="157"/>
      <c r="AC82" s="157"/>
      <c r="AD82" s="157"/>
      <c r="AE82" s="158"/>
    </row>
    <row r="83" ht="12.75" customHeight="1">
      <c r="A83" s="9"/>
      <c r="AE83" s="10"/>
    </row>
    <row r="84" ht="12.75" customHeight="1">
      <c r="A84" s="156"/>
      <c r="B84" s="157"/>
      <c r="C84" s="157"/>
      <c r="D84" s="157"/>
      <c r="E84" s="157"/>
      <c r="F84" s="157"/>
      <c r="G84" s="157"/>
      <c r="H84" s="157"/>
      <c r="I84" s="157"/>
      <c r="J84" s="157"/>
      <c r="K84" s="157"/>
      <c r="L84" s="157"/>
      <c r="M84" s="157"/>
      <c r="N84" s="157"/>
      <c r="O84" s="157"/>
      <c r="P84" s="157"/>
      <c r="Q84" s="157"/>
      <c r="R84" s="157"/>
      <c r="S84" s="157"/>
      <c r="T84" s="157"/>
      <c r="U84" s="157"/>
      <c r="V84" s="157"/>
      <c r="W84" s="157"/>
      <c r="X84" s="157"/>
      <c r="Y84" s="157"/>
      <c r="Z84" s="157"/>
      <c r="AA84" s="157"/>
      <c r="AB84" s="157"/>
      <c r="AC84" s="157"/>
      <c r="AD84" s="157"/>
      <c r="AE84" s="158"/>
    </row>
    <row r="85" ht="12.75" customHeight="1">
      <c r="A85" s="9"/>
      <c r="AE85" s="10"/>
    </row>
    <row r="86" ht="12.75" customHeight="1">
      <c r="A86" s="156"/>
      <c r="B86" s="157"/>
      <c r="C86" s="157"/>
      <c r="D86" s="157"/>
      <c r="E86" s="157"/>
      <c r="F86" s="157"/>
      <c r="G86" s="157"/>
      <c r="H86" s="157"/>
      <c r="I86" s="157"/>
      <c r="J86" s="157"/>
      <c r="K86" s="157"/>
      <c r="L86" s="157"/>
      <c r="M86" s="157"/>
      <c r="N86" s="157"/>
      <c r="O86" s="157"/>
      <c r="P86" s="157"/>
      <c r="Q86" s="157"/>
      <c r="R86" s="157"/>
      <c r="S86" s="157"/>
      <c r="T86" s="157"/>
      <c r="U86" s="157"/>
      <c r="V86" s="157"/>
      <c r="W86" s="157"/>
      <c r="X86" s="157"/>
      <c r="Y86" s="157"/>
      <c r="Z86" s="157"/>
      <c r="AA86" s="157"/>
      <c r="AB86" s="157"/>
      <c r="AC86" s="157"/>
      <c r="AD86" s="157"/>
      <c r="AE86" s="158"/>
    </row>
    <row r="87" ht="12.75" customHeight="1">
      <c r="A87" s="9"/>
      <c r="AE87" s="10"/>
    </row>
    <row r="88" ht="12.75" customHeight="1">
      <c r="A88" s="156"/>
      <c r="B88" s="157"/>
      <c r="C88" s="157"/>
      <c r="D88" s="157"/>
      <c r="E88" s="157"/>
      <c r="F88" s="157"/>
      <c r="G88" s="157"/>
      <c r="H88" s="157"/>
      <c r="I88" s="157"/>
      <c r="J88" s="157"/>
      <c r="K88" s="157"/>
      <c r="L88" s="157"/>
      <c r="M88" s="157"/>
      <c r="N88" s="157"/>
      <c r="O88" s="157"/>
      <c r="P88" s="157"/>
      <c r="Q88" s="157"/>
      <c r="R88" s="157"/>
      <c r="S88" s="157"/>
      <c r="T88" s="157"/>
      <c r="U88" s="157"/>
      <c r="V88" s="157"/>
      <c r="W88" s="157"/>
      <c r="X88" s="157"/>
      <c r="Y88" s="157"/>
      <c r="Z88" s="157"/>
      <c r="AA88" s="157"/>
      <c r="AB88" s="157"/>
      <c r="AC88" s="157"/>
      <c r="AD88" s="157"/>
      <c r="AE88" s="158"/>
    </row>
    <row r="89" ht="12.75" customHeight="1">
      <c r="A89" s="9"/>
      <c r="AE89" s="10"/>
    </row>
    <row r="90" ht="12.75" customHeight="1">
      <c r="A90" s="156"/>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c r="AA90" s="157"/>
      <c r="AB90" s="157"/>
      <c r="AC90" s="157"/>
      <c r="AD90" s="157"/>
      <c r="AE90" s="158"/>
    </row>
    <row r="91" ht="12.75" customHeight="1">
      <c r="A91" s="9"/>
      <c r="AE91" s="10"/>
    </row>
    <row r="92" ht="12.75" customHeight="1">
      <c r="A92" s="156"/>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c r="AA92" s="157"/>
      <c r="AB92" s="157"/>
      <c r="AC92" s="157"/>
      <c r="AD92" s="157"/>
      <c r="AE92" s="158"/>
    </row>
    <row r="93" ht="12.75" customHeight="1">
      <c r="A93" s="9"/>
      <c r="AE93" s="10"/>
    </row>
    <row r="94" ht="12.75" customHeight="1">
      <c r="A94" s="156"/>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c r="AA94" s="157"/>
      <c r="AB94" s="157"/>
      <c r="AC94" s="157"/>
      <c r="AD94" s="157"/>
      <c r="AE94" s="158"/>
    </row>
    <row r="95" ht="12.75" customHeight="1">
      <c r="A95" s="9"/>
      <c r="AE95" s="10"/>
    </row>
    <row r="96" ht="12.75" customHeight="1">
      <c r="A96" s="156"/>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c r="AA96" s="157"/>
      <c r="AB96" s="157"/>
      <c r="AC96" s="157"/>
      <c r="AD96" s="157"/>
      <c r="AE96" s="158"/>
    </row>
    <row r="97" ht="12.75" customHeight="1">
      <c r="A97" s="9"/>
      <c r="AE97" s="10"/>
    </row>
    <row r="98" ht="12.75" customHeight="1">
      <c r="A98" s="156"/>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c r="AA98" s="157"/>
      <c r="AB98" s="157"/>
      <c r="AC98" s="157"/>
      <c r="AD98" s="157"/>
      <c r="AE98" s="158"/>
    </row>
    <row r="99" ht="12.75" customHeight="1">
      <c r="A99" s="9"/>
      <c r="AE99" s="10"/>
    </row>
    <row r="100" ht="12.75" customHeight="1">
      <c r="A100" s="156"/>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c r="AA100" s="157"/>
      <c r="AB100" s="157"/>
      <c r="AC100" s="157"/>
      <c r="AD100" s="157"/>
      <c r="AE100" s="158"/>
    </row>
    <row r="101" ht="12.75" customHeight="1">
      <c r="A101" s="9"/>
      <c r="AE101" s="10"/>
    </row>
    <row r="102" ht="12.75" customHeight="1">
      <c r="A102" s="156"/>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157"/>
      <c r="AE102" s="158"/>
    </row>
    <row r="103" ht="12.75" customHeight="1">
      <c r="A103" s="9"/>
      <c r="AE103" s="10"/>
    </row>
    <row r="104" ht="12.75" customHeight="1">
      <c r="A104" s="156"/>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c r="AA104" s="157"/>
      <c r="AB104" s="157"/>
      <c r="AC104" s="157"/>
      <c r="AD104" s="157"/>
      <c r="AE104" s="158"/>
    </row>
    <row r="105" ht="12.75" customHeight="1">
      <c r="A105" s="9"/>
      <c r="AE105" s="10"/>
    </row>
    <row r="106" ht="12.75" customHeight="1">
      <c r="A106" s="156"/>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157"/>
      <c r="AE106" s="158"/>
    </row>
    <row r="107" ht="12.75" customHeight="1">
      <c r="A107" s="9"/>
      <c r="AE107" s="10"/>
    </row>
    <row r="108" ht="12.75" customHeight="1">
      <c r="A108" s="156"/>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c r="AA108" s="157"/>
      <c r="AB108" s="157"/>
      <c r="AC108" s="157"/>
      <c r="AD108" s="157"/>
      <c r="AE108" s="158"/>
    </row>
    <row r="109" ht="12.75" customHeight="1">
      <c r="A109" s="9"/>
      <c r="AE109" s="10"/>
    </row>
    <row r="110" ht="12.75" customHeight="1">
      <c r="A110" s="156"/>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c r="AA110" s="157"/>
      <c r="AB110" s="157"/>
      <c r="AC110" s="157"/>
      <c r="AD110" s="157"/>
      <c r="AE110" s="158"/>
    </row>
    <row r="111" ht="12.75" customHeight="1">
      <c r="A111" s="9"/>
      <c r="AE111" s="10"/>
    </row>
    <row r="112" ht="12.75" customHeight="1">
      <c r="A112" s="156"/>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c r="AA112" s="157"/>
      <c r="AB112" s="157"/>
      <c r="AC112" s="157"/>
      <c r="AD112" s="157"/>
      <c r="AE112" s="158"/>
    </row>
    <row r="113" ht="12.75" customHeight="1">
      <c r="A113" s="9"/>
      <c r="AE113" s="10"/>
    </row>
    <row r="114" ht="12.75" customHeight="1">
      <c r="A114" s="1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3"/>
    </row>
    <row r="115" ht="12.75" customHeight="1">
      <c r="A115" s="3"/>
    </row>
    <row r="116" ht="12.75" customHeight="1">
      <c r="A116" s="3" t="s">
        <v>162</v>
      </c>
    </row>
    <row r="117" ht="12.75" customHeight="1">
      <c r="A117" s="431" t="s">
        <v>162</v>
      </c>
      <c r="B117" s="380"/>
      <c r="C117" s="380"/>
      <c r="D117" s="380"/>
      <c r="E117" s="380"/>
      <c r="F117" s="380"/>
      <c r="G117" s="432"/>
      <c r="H117" s="431" t="s">
        <v>163</v>
      </c>
      <c r="I117" s="380"/>
      <c r="J117" s="380"/>
      <c r="K117" s="380"/>
      <c r="L117" s="380"/>
      <c r="M117" s="380"/>
      <c r="N117" s="380"/>
      <c r="O117" s="380"/>
      <c r="P117" s="380"/>
      <c r="Q117" s="380"/>
      <c r="R117" s="380"/>
      <c r="S117" s="380"/>
      <c r="T117" s="380"/>
      <c r="U117" s="380"/>
      <c r="V117" s="380"/>
      <c r="W117" s="380"/>
      <c r="X117" s="380"/>
      <c r="Y117" s="380"/>
      <c r="Z117" s="380"/>
      <c r="AA117" s="380"/>
      <c r="AB117" s="380"/>
      <c r="AC117" s="380"/>
      <c r="AD117" s="380"/>
      <c r="AE117" s="379"/>
    </row>
    <row r="118" ht="12.75" customHeight="1">
      <c r="A118" s="9"/>
      <c r="G118" s="10"/>
      <c r="AE118" s="10"/>
    </row>
    <row r="119" ht="12.75" customHeight="1">
      <c r="A119" s="156"/>
      <c r="B119" s="157"/>
      <c r="C119" s="157"/>
      <c r="D119" s="157"/>
      <c r="E119" s="157"/>
      <c r="F119" s="157"/>
      <c r="G119" s="158"/>
      <c r="H119" s="157"/>
      <c r="I119" s="157"/>
      <c r="J119" s="157"/>
      <c r="K119" s="157"/>
      <c r="L119" s="157"/>
      <c r="M119" s="157"/>
      <c r="N119" s="157"/>
      <c r="O119" s="157"/>
      <c r="P119" s="157"/>
      <c r="Q119" s="157"/>
      <c r="R119" s="157"/>
      <c r="S119" s="157"/>
      <c r="T119" s="157"/>
      <c r="U119" s="157"/>
      <c r="V119" s="157"/>
      <c r="W119" s="157"/>
      <c r="X119" s="157"/>
      <c r="Y119" s="157"/>
      <c r="Z119" s="157"/>
      <c r="AA119" s="157"/>
      <c r="AB119" s="157"/>
      <c r="AC119" s="157"/>
      <c r="AD119" s="157"/>
      <c r="AE119" s="158"/>
    </row>
    <row r="120" ht="12.75" customHeight="1">
      <c r="A120" s="9"/>
      <c r="G120" s="10"/>
      <c r="AE120" s="10"/>
    </row>
    <row r="121" ht="12.75" customHeight="1">
      <c r="A121" s="156"/>
      <c r="B121" s="157"/>
      <c r="C121" s="157"/>
      <c r="D121" s="157"/>
      <c r="E121" s="157"/>
      <c r="F121" s="157"/>
      <c r="G121" s="158"/>
      <c r="H121" s="157"/>
      <c r="I121" s="157"/>
      <c r="J121" s="157"/>
      <c r="K121" s="157"/>
      <c r="L121" s="157"/>
      <c r="M121" s="157"/>
      <c r="N121" s="157"/>
      <c r="O121" s="157"/>
      <c r="P121" s="157"/>
      <c r="Q121" s="157"/>
      <c r="R121" s="157"/>
      <c r="S121" s="157"/>
      <c r="T121" s="157"/>
      <c r="U121" s="157"/>
      <c r="V121" s="157"/>
      <c r="W121" s="157"/>
      <c r="X121" s="157"/>
      <c r="Y121" s="157"/>
      <c r="Z121" s="157"/>
      <c r="AA121" s="157"/>
      <c r="AB121" s="157"/>
      <c r="AC121" s="157"/>
      <c r="AD121" s="157"/>
      <c r="AE121" s="158"/>
    </row>
    <row r="122" ht="12.75" customHeight="1">
      <c r="A122" s="9"/>
      <c r="G122" s="10"/>
      <c r="AE122" s="10"/>
    </row>
    <row r="123" ht="12.75" customHeight="1">
      <c r="A123" s="156"/>
      <c r="B123" s="157"/>
      <c r="C123" s="157"/>
      <c r="D123" s="157"/>
      <c r="E123" s="157"/>
      <c r="F123" s="157"/>
      <c r="G123" s="158"/>
      <c r="H123" s="157"/>
      <c r="I123" s="157"/>
      <c r="J123" s="157"/>
      <c r="K123" s="157"/>
      <c r="L123" s="157"/>
      <c r="M123" s="157"/>
      <c r="N123" s="157"/>
      <c r="O123" s="157"/>
      <c r="P123" s="157"/>
      <c r="Q123" s="157"/>
      <c r="R123" s="157"/>
      <c r="S123" s="157"/>
      <c r="T123" s="157"/>
      <c r="U123" s="157"/>
      <c r="V123" s="157"/>
      <c r="W123" s="157"/>
      <c r="X123" s="157"/>
      <c r="Y123" s="157"/>
      <c r="Z123" s="157"/>
      <c r="AA123" s="157"/>
      <c r="AB123" s="157"/>
      <c r="AC123" s="157"/>
      <c r="AD123" s="157"/>
      <c r="AE123" s="158"/>
    </row>
    <row r="124" ht="12.75" customHeight="1">
      <c r="A124" s="9"/>
      <c r="G124" s="10"/>
      <c r="AE124" s="10"/>
    </row>
    <row r="125" ht="12.75" customHeight="1">
      <c r="A125" s="156"/>
      <c r="B125" s="157"/>
      <c r="C125" s="157"/>
      <c r="D125" s="157"/>
      <c r="E125" s="157"/>
      <c r="F125" s="157"/>
      <c r="G125" s="158"/>
      <c r="H125" s="157"/>
      <c r="I125" s="157"/>
      <c r="J125" s="157"/>
      <c r="K125" s="157"/>
      <c r="L125" s="157"/>
      <c r="M125" s="157"/>
      <c r="N125" s="157"/>
      <c r="O125" s="157"/>
      <c r="P125" s="157"/>
      <c r="Q125" s="157"/>
      <c r="R125" s="157"/>
      <c r="S125" s="157"/>
      <c r="T125" s="157"/>
      <c r="U125" s="157"/>
      <c r="V125" s="157"/>
      <c r="W125" s="157"/>
      <c r="X125" s="157"/>
      <c r="Y125" s="157"/>
      <c r="Z125" s="157"/>
      <c r="AA125" s="157"/>
      <c r="AB125" s="157"/>
      <c r="AC125" s="157"/>
      <c r="AD125" s="157"/>
      <c r="AE125" s="158"/>
    </row>
    <row r="126" ht="12.75" customHeight="1">
      <c r="A126" s="9"/>
      <c r="G126" s="10"/>
      <c r="AE126" s="10"/>
    </row>
    <row r="127" ht="12.75" customHeight="1">
      <c r="A127" s="156"/>
      <c r="B127" s="157"/>
      <c r="C127" s="157"/>
      <c r="D127" s="157"/>
      <c r="E127" s="157"/>
      <c r="F127" s="157"/>
      <c r="G127" s="158"/>
      <c r="H127" s="157"/>
      <c r="I127" s="157"/>
      <c r="J127" s="157"/>
      <c r="K127" s="157"/>
      <c r="L127" s="157"/>
      <c r="M127" s="157"/>
      <c r="N127" s="157"/>
      <c r="O127" s="157"/>
      <c r="P127" s="157"/>
      <c r="Q127" s="157"/>
      <c r="R127" s="157"/>
      <c r="S127" s="157"/>
      <c r="T127" s="157"/>
      <c r="U127" s="157"/>
      <c r="V127" s="157"/>
      <c r="W127" s="157"/>
      <c r="X127" s="157"/>
      <c r="Y127" s="157"/>
      <c r="Z127" s="157"/>
      <c r="AA127" s="157"/>
      <c r="AB127" s="157"/>
      <c r="AC127" s="157"/>
      <c r="AD127" s="157"/>
      <c r="AE127" s="158"/>
    </row>
    <row r="128" ht="12.75" customHeight="1">
      <c r="A128" s="9"/>
      <c r="G128" s="10"/>
      <c r="AE128" s="10"/>
    </row>
    <row r="129" ht="12.75" customHeight="1">
      <c r="A129" s="156"/>
      <c r="B129" s="157"/>
      <c r="C129" s="157"/>
      <c r="D129" s="157"/>
      <c r="E129" s="157"/>
      <c r="F129" s="157"/>
      <c r="G129" s="158"/>
      <c r="H129" s="157"/>
      <c r="I129" s="157"/>
      <c r="J129" s="157"/>
      <c r="K129" s="157"/>
      <c r="L129" s="157"/>
      <c r="M129" s="157"/>
      <c r="N129" s="157"/>
      <c r="O129" s="157"/>
      <c r="P129" s="157"/>
      <c r="Q129" s="157"/>
      <c r="R129" s="157"/>
      <c r="S129" s="157"/>
      <c r="T129" s="157"/>
      <c r="U129" s="157"/>
      <c r="V129" s="157"/>
      <c r="W129" s="157"/>
      <c r="X129" s="157"/>
      <c r="Y129" s="157"/>
      <c r="Z129" s="157"/>
      <c r="AA129" s="157"/>
      <c r="AB129" s="157"/>
      <c r="AC129" s="157"/>
      <c r="AD129" s="157"/>
      <c r="AE129" s="158"/>
    </row>
    <row r="130" ht="12.75" customHeight="1">
      <c r="A130" s="9"/>
      <c r="G130" s="10"/>
      <c r="AE130" s="10"/>
    </row>
    <row r="131" ht="12.75" customHeight="1">
      <c r="A131" s="156"/>
      <c r="B131" s="157"/>
      <c r="C131" s="157"/>
      <c r="D131" s="157"/>
      <c r="E131" s="157"/>
      <c r="F131" s="157"/>
      <c r="G131" s="158"/>
      <c r="H131" s="157"/>
      <c r="I131" s="157"/>
      <c r="J131" s="157"/>
      <c r="K131" s="157"/>
      <c r="L131" s="157"/>
      <c r="M131" s="157"/>
      <c r="N131" s="157"/>
      <c r="O131" s="157"/>
      <c r="P131" s="157"/>
      <c r="Q131" s="157"/>
      <c r="R131" s="157"/>
      <c r="S131" s="157"/>
      <c r="T131" s="157"/>
      <c r="U131" s="157"/>
      <c r="V131" s="157"/>
      <c r="W131" s="157"/>
      <c r="X131" s="157"/>
      <c r="Y131" s="157"/>
      <c r="Z131" s="157"/>
      <c r="AA131" s="157"/>
      <c r="AB131" s="157"/>
      <c r="AC131" s="157"/>
      <c r="AD131" s="157"/>
      <c r="AE131" s="158"/>
    </row>
    <row r="132" ht="12.75" customHeight="1">
      <c r="A132" s="9"/>
      <c r="G132" s="10"/>
      <c r="AE132" s="10"/>
    </row>
    <row r="133" ht="12.75" customHeight="1">
      <c r="A133" s="156"/>
      <c r="B133" s="157"/>
      <c r="C133" s="157"/>
      <c r="D133" s="157"/>
      <c r="E133" s="157"/>
      <c r="F133" s="157"/>
      <c r="G133" s="158"/>
      <c r="H133" s="157"/>
      <c r="I133" s="157"/>
      <c r="J133" s="157"/>
      <c r="K133" s="157"/>
      <c r="L133" s="157"/>
      <c r="M133" s="157"/>
      <c r="N133" s="157"/>
      <c r="O133" s="157"/>
      <c r="P133" s="157"/>
      <c r="Q133" s="157"/>
      <c r="R133" s="157"/>
      <c r="S133" s="157"/>
      <c r="T133" s="157"/>
      <c r="U133" s="157"/>
      <c r="V133" s="157"/>
      <c r="W133" s="157"/>
      <c r="X133" s="157"/>
      <c r="Y133" s="157"/>
      <c r="Z133" s="157"/>
      <c r="AA133" s="157"/>
      <c r="AB133" s="157"/>
      <c r="AC133" s="157"/>
      <c r="AD133" s="157"/>
      <c r="AE133" s="158"/>
    </row>
    <row r="134" ht="12.75" customHeight="1">
      <c r="A134" s="9"/>
      <c r="G134" s="10"/>
      <c r="AE134" s="10"/>
    </row>
    <row r="135" ht="12.75" customHeight="1">
      <c r="A135" s="156"/>
      <c r="B135" s="157"/>
      <c r="C135" s="157"/>
      <c r="D135" s="157"/>
      <c r="E135" s="157"/>
      <c r="F135" s="157"/>
      <c r="G135" s="158"/>
      <c r="H135" s="157"/>
      <c r="I135" s="157"/>
      <c r="J135" s="157"/>
      <c r="K135" s="157"/>
      <c r="L135" s="157"/>
      <c r="M135" s="157"/>
      <c r="N135" s="157"/>
      <c r="O135" s="157"/>
      <c r="P135" s="157"/>
      <c r="Q135" s="157"/>
      <c r="R135" s="157"/>
      <c r="S135" s="157"/>
      <c r="T135" s="157"/>
      <c r="U135" s="157"/>
      <c r="V135" s="157"/>
      <c r="W135" s="157"/>
      <c r="X135" s="157"/>
      <c r="Y135" s="157"/>
      <c r="Z135" s="157"/>
      <c r="AA135" s="157"/>
      <c r="AB135" s="157"/>
      <c r="AC135" s="157"/>
      <c r="AD135" s="157"/>
      <c r="AE135" s="158"/>
    </row>
    <row r="136" ht="12.75" customHeight="1">
      <c r="A136" s="9"/>
      <c r="G136" s="10"/>
      <c r="AE136" s="10"/>
    </row>
    <row r="137" ht="12.75" customHeight="1">
      <c r="A137" s="156"/>
      <c r="B137" s="157"/>
      <c r="C137" s="157"/>
      <c r="D137" s="157"/>
      <c r="E137" s="157"/>
      <c r="F137" s="157"/>
      <c r="G137" s="158"/>
      <c r="H137" s="157"/>
      <c r="I137" s="157"/>
      <c r="J137" s="157"/>
      <c r="K137" s="157"/>
      <c r="L137" s="157"/>
      <c r="M137" s="157"/>
      <c r="N137" s="157"/>
      <c r="O137" s="157"/>
      <c r="P137" s="157"/>
      <c r="Q137" s="157"/>
      <c r="R137" s="157"/>
      <c r="S137" s="157"/>
      <c r="T137" s="157"/>
      <c r="U137" s="157"/>
      <c r="V137" s="157"/>
      <c r="W137" s="157"/>
      <c r="X137" s="157"/>
      <c r="Y137" s="157"/>
      <c r="Z137" s="157"/>
      <c r="AA137" s="157"/>
      <c r="AB137" s="157"/>
      <c r="AC137" s="157"/>
      <c r="AD137" s="157"/>
      <c r="AE137" s="158"/>
    </row>
    <row r="138" ht="12.75" customHeight="1">
      <c r="A138" s="9"/>
      <c r="G138" s="10"/>
      <c r="AE138" s="10"/>
    </row>
    <row r="139" ht="12.75" customHeight="1">
      <c r="A139" s="156"/>
      <c r="B139" s="157"/>
      <c r="C139" s="157"/>
      <c r="D139" s="157"/>
      <c r="E139" s="157"/>
      <c r="F139" s="157"/>
      <c r="G139" s="158"/>
      <c r="H139" s="157"/>
      <c r="I139" s="157"/>
      <c r="J139" s="157"/>
      <c r="K139" s="157"/>
      <c r="L139" s="157"/>
      <c r="M139" s="157"/>
      <c r="N139" s="157"/>
      <c r="O139" s="157"/>
      <c r="P139" s="157"/>
      <c r="Q139" s="157"/>
      <c r="R139" s="157"/>
      <c r="S139" s="157"/>
      <c r="T139" s="157"/>
      <c r="U139" s="157"/>
      <c r="V139" s="157"/>
      <c r="W139" s="157"/>
      <c r="X139" s="157"/>
      <c r="Y139" s="157"/>
      <c r="Z139" s="157"/>
      <c r="AA139" s="157"/>
      <c r="AB139" s="157"/>
      <c r="AC139" s="157"/>
      <c r="AD139" s="157"/>
      <c r="AE139" s="158"/>
    </row>
    <row r="140" ht="12.75" customHeight="1">
      <c r="A140" s="9"/>
      <c r="G140" s="10"/>
      <c r="AE140" s="10"/>
    </row>
    <row r="141" ht="12.75" customHeight="1">
      <c r="A141" s="156"/>
      <c r="B141" s="157"/>
      <c r="C141" s="157"/>
      <c r="D141" s="157"/>
      <c r="E141" s="157"/>
      <c r="F141" s="157"/>
      <c r="G141" s="158"/>
      <c r="H141" s="157"/>
      <c r="I141" s="157"/>
      <c r="J141" s="157"/>
      <c r="K141" s="157"/>
      <c r="L141" s="157"/>
      <c r="M141" s="157"/>
      <c r="N141" s="157"/>
      <c r="O141" s="157"/>
      <c r="P141" s="157"/>
      <c r="Q141" s="157"/>
      <c r="R141" s="157"/>
      <c r="S141" s="157"/>
      <c r="T141" s="157"/>
      <c r="U141" s="157"/>
      <c r="V141" s="157"/>
      <c r="W141" s="157"/>
      <c r="X141" s="157"/>
      <c r="Y141" s="157"/>
      <c r="Z141" s="157"/>
      <c r="AA141" s="157"/>
      <c r="AB141" s="157"/>
      <c r="AC141" s="157"/>
      <c r="AD141" s="157"/>
      <c r="AE141" s="158"/>
    </row>
    <row r="142" ht="12.75" customHeight="1">
      <c r="A142" s="9"/>
      <c r="G142" s="10"/>
      <c r="AE142" s="10"/>
    </row>
    <row r="143" ht="12.75" customHeight="1">
      <c r="A143" s="156"/>
      <c r="B143" s="157"/>
      <c r="C143" s="157"/>
      <c r="D143" s="157"/>
      <c r="E143" s="157"/>
      <c r="F143" s="157"/>
      <c r="G143" s="158"/>
      <c r="H143" s="157"/>
      <c r="I143" s="157"/>
      <c r="J143" s="157"/>
      <c r="K143" s="157"/>
      <c r="L143" s="157"/>
      <c r="M143" s="157"/>
      <c r="N143" s="157"/>
      <c r="O143" s="157"/>
      <c r="P143" s="157"/>
      <c r="Q143" s="157"/>
      <c r="R143" s="157"/>
      <c r="S143" s="157"/>
      <c r="T143" s="157"/>
      <c r="U143" s="157"/>
      <c r="V143" s="157"/>
      <c r="W143" s="157"/>
      <c r="X143" s="157"/>
      <c r="Y143" s="157"/>
      <c r="Z143" s="157"/>
      <c r="AA143" s="157"/>
      <c r="AB143" s="157"/>
      <c r="AC143" s="157"/>
      <c r="AD143" s="157"/>
      <c r="AE143" s="158"/>
    </row>
    <row r="144" ht="12.75" customHeight="1">
      <c r="A144" s="9"/>
      <c r="G144" s="10"/>
      <c r="AE144" s="10"/>
    </row>
    <row r="145" ht="12.75" customHeight="1">
      <c r="A145" s="156"/>
      <c r="B145" s="157"/>
      <c r="C145" s="157"/>
      <c r="D145" s="157"/>
      <c r="E145" s="157"/>
      <c r="F145" s="157"/>
      <c r="G145" s="158"/>
      <c r="H145" s="157"/>
      <c r="I145" s="157"/>
      <c r="J145" s="157"/>
      <c r="K145" s="157"/>
      <c r="L145" s="157"/>
      <c r="M145" s="157"/>
      <c r="N145" s="157"/>
      <c r="O145" s="157"/>
      <c r="P145" s="157"/>
      <c r="Q145" s="157"/>
      <c r="R145" s="157"/>
      <c r="S145" s="157"/>
      <c r="T145" s="157"/>
      <c r="U145" s="157"/>
      <c r="V145" s="157"/>
      <c r="W145" s="157"/>
      <c r="X145" s="157"/>
      <c r="Y145" s="157"/>
      <c r="Z145" s="157"/>
      <c r="AA145" s="157"/>
      <c r="AB145" s="157"/>
      <c r="AC145" s="157"/>
      <c r="AD145" s="157"/>
      <c r="AE145" s="158"/>
    </row>
    <row r="146" ht="12.75" customHeight="1">
      <c r="A146" s="9"/>
      <c r="G146" s="10"/>
      <c r="AE146" s="10"/>
    </row>
    <row r="147" ht="12.75" customHeight="1">
      <c r="A147" s="156"/>
      <c r="B147" s="157"/>
      <c r="C147" s="157"/>
      <c r="D147" s="157"/>
      <c r="E147" s="157"/>
      <c r="F147" s="157"/>
      <c r="G147" s="158"/>
      <c r="H147" s="157"/>
      <c r="I147" s="157"/>
      <c r="J147" s="157"/>
      <c r="K147" s="157"/>
      <c r="L147" s="157"/>
      <c r="M147" s="157"/>
      <c r="N147" s="157"/>
      <c r="O147" s="157"/>
      <c r="P147" s="157"/>
      <c r="Q147" s="157"/>
      <c r="R147" s="157"/>
      <c r="S147" s="157"/>
      <c r="T147" s="157"/>
      <c r="U147" s="157"/>
      <c r="V147" s="157"/>
      <c r="W147" s="157"/>
      <c r="X147" s="157"/>
      <c r="Y147" s="157"/>
      <c r="Z147" s="157"/>
      <c r="AA147" s="157"/>
      <c r="AB147" s="157"/>
      <c r="AC147" s="157"/>
      <c r="AD147" s="157"/>
      <c r="AE147" s="158"/>
    </row>
    <row r="148" ht="12.75" customHeight="1">
      <c r="A148" s="9"/>
      <c r="G148" s="10"/>
      <c r="AE148" s="10"/>
    </row>
    <row r="149" ht="12.75" customHeight="1">
      <c r="A149" s="156"/>
      <c r="B149" s="157"/>
      <c r="C149" s="157"/>
      <c r="D149" s="157"/>
      <c r="E149" s="157"/>
      <c r="F149" s="157"/>
      <c r="G149" s="158"/>
      <c r="H149" s="157"/>
      <c r="I149" s="157"/>
      <c r="J149" s="157"/>
      <c r="K149" s="157"/>
      <c r="L149" s="157"/>
      <c r="M149" s="157"/>
      <c r="N149" s="157"/>
      <c r="O149" s="157"/>
      <c r="P149" s="157"/>
      <c r="Q149" s="157"/>
      <c r="R149" s="157"/>
      <c r="S149" s="157"/>
      <c r="T149" s="157"/>
      <c r="U149" s="157"/>
      <c r="V149" s="157"/>
      <c r="W149" s="157"/>
      <c r="X149" s="157"/>
      <c r="Y149" s="157"/>
      <c r="Z149" s="157"/>
      <c r="AA149" s="157"/>
      <c r="AB149" s="157"/>
      <c r="AC149" s="157"/>
      <c r="AD149" s="157"/>
      <c r="AE149" s="158"/>
    </row>
    <row r="150" ht="12.75" customHeight="1">
      <c r="A150" s="9"/>
      <c r="G150" s="10"/>
      <c r="AE150" s="10"/>
    </row>
    <row r="151" ht="12.75" customHeight="1">
      <c r="A151" s="156"/>
      <c r="B151" s="157"/>
      <c r="C151" s="157"/>
      <c r="D151" s="157"/>
      <c r="E151" s="157"/>
      <c r="F151" s="157"/>
      <c r="G151" s="158"/>
      <c r="H151" s="157"/>
      <c r="I151" s="157"/>
      <c r="J151" s="157"/>
      <c r="K151" s="157"/>
      <c r="L151" s="157"/>
      <c r="M151" s="157"/>
      <c r="N151" s="157"/>
      <c r="O151" s="157"/>
      <c r="P151" s="157"/>
      <c r="Q151" s="157"/>
      <c r="R151" s="157"/>
      <c r="S151" s="157"/>
      <c r="T151" s="157"/>
      <c r="U151" s="157"/>
      <c r="V151" s="157"/>
      <c r="W151" s="157"/>
      <c r="X151" s="157"/>
      <c r="Y151" s="157"/>
      <c r="Z151" s="157"/>
      <c r="AA151" s="157"/>
      <c r="AB151" s="157"/>
      <c r="AC151" s="157"/>
      <c r="AD151" s="157"/>
      <c r="AE151" s="158"/>
    </row>
    <row r="152" ht="12.75" customHeight="1">
      <c r="A152" s="9"/>
      <c r="G152" s="10"/>
      <c r="AE152" s="10"/>
    </row>
    <row r="153" ht="12.75" customHeight="1">
      <c r="A153" s="156"/>
      <c r="B153" s="157"/>
      <c r="C153" s="157"/>
      <c r="D153" s="157"/>
      <c r="E153" s="157"/>
      <c r="F153" s="157"/>
      <c r="G153" s="158"/>
      <c r="H153" s="157"/>
      <c r="I153" s="157"/>
      <c r="J153" s="157"/>
      <c r="K153" s="157"/>
      <c r="L153" s="157"/>
      <c r="M153" s="157"/>
      <c r="N153" s="157"/>
      <c r="O153" s="157"/>
      <c r="P153" s="157"/>
      <c r="Q153" s="157"/>
      <c r="R153" s="157"/>
      <c r="S153" s="157"/>
      <c r="T153" s="157"/>
      <c r="U153" s="157"/>
      <c r="V153" s="157"/>
      <c r="W153" s="157"/>
      <c r="X153" s="157"/>
      <c r="Y153" s="157"/>
      <c r="Z153" s="157"/>
      <c r="AA153" s="157"/>
      <c r="AB153" s="157"/>
      <c r="AC153" s="157"/>
      <c r="AD153" s="157"/>
      <c r="AE153" s="158"/>
    </row>
    <row r="154" ht="12.75" customHeight="1">
      <c r="A154" s="9"/>
      <c r="G154" s="10"/>
      <c r="AE154" s="10"/>
    </row>
    <row r="155" ht="12.75" customHeight="1">
      <c r="A155" s="156"/>
      <c r="B155" s="157"/>
      <c r="C155" s="157"/>
      <c r="D155" s="157"/>
      <c r="E155" s="157"/>
      <c r="F155" s="157"/>
      <c r="G155" s="158"/>
      <c r="H155" s="157"/>
      <c r="I155" s="157"/>
      <c r="J155" s="157"/>
      <c r="K155" s="157"/>
      <c r="L155" s="157"/>
      <c r="M155" s="157"/>
      <c r="N155" s="157"/>
      <c r="O155" s="157"/>
      <c r="P155" s="157"/>
      <c r="Q155" s="157"/>
      <c r="R155" s="157"/>
      <c r="S155" s="157"/>
      <c r="T155" s="157"/>
      <c r="U155" s="157"/>
      <c r="V155" s="157"/>
      <c r="W155" s="157"/>
      <c r="X155" s="157"/>
      <c r="Y155" s="157"/>
      <c r="Z155" s="157"/>
      <c r="AA155" s="157"/>
      <c r="AB155" s="157"/>
      <c r="AC155" s="157"/>
      <c r="AD155" s="157"/>
      <c r="AE155" s="158"/>
    </row>
    <row r="156" ht="12.75" customHeight="1">
      <c r="A156" s="9"/>
      <c r="G156" s="10"/>
      <c r="AE156" s="10"/>
    </row>
    <row r="157" ht="12.75" customHeight="1">
      <c r="A157" s="156"/>
      <c r="B157" s="157"/>
      <c r="C157" s="157"/>
      <c r="D157" s="157"/>
      <c r="E157" s="157"/>
      <c r="F157" s="157"/>
      <c r="G157" s="158"/>
      <c r="H157" s="157"/>
      <c r="I157" s="157"/>
      <c r="J157" s="157"/>
      <c r="K157" s="157"/>
      <c r="L157" s="157"/>
      <c r="M157" s="157"/>
      <c r="N157" s="157"/>
      <c r="O157" s="157"/>
      <c r="P157" s="157"/>
      <c r="Q157" s="157"/>
      <c r="R157" s="157"/>
      <c r="S157" s="157"/>
      <c r="T157" s="157"/>
      <c r="U157" s="157"/>
      <c r="V157" s="157"/>
      <c r="W157" s="157"/>
      <c r="X157" s="157"/>
      <c r="Y157" s="157"/>
      <c r="Z157" s="157"/>
      <c r="AA157" s="157"/>
      <c r="AB157" s="157"/>
      <c r="AC157" s="157"/>
      <c r="AD157" s="157"/>
      <c r="AE157" s="158"/>
    </row>
    <row r="158" ht="12.75" customHeight="1">
      <c r="A158" s="9"/>
      <c r="G158" s="10"/>
      <c r="AE158" s="10"/>
    </row>
    <row r="159" ht="12.75" customHeight="1">
      <c r="A159" s="156"/>
      <c r="B159" s="157"/>
      <c r="C159" s="157"/>
      <c r="D159" s="157"/>
      <c r="E159" s="157"/>
      <c r="F159" s="157"/>
      <c r="G159" s="158"/>
      <c r="H159" s="157"/>
      <c r="I159" s="157"/>
      <c r="J159" s="157"/>
      <c r="K159" s="157"/>
      <c r="L159" s="157"/>
      <c r="M159" s="157"/>
      <c r="N159" s="157"/>
      <c r="O159" s="157"/>
      <c r="P159" s="157"/>
      <c r="Q159" s="157"/>
      <c r="R159" s="157"/>
      <c r="S159" s="157"/>
      <c r="T159" s="157"/>
      <c r="U159" s="157"/>
      <c r="V159" s="157"/>
      <c r="W159" s="157"/>
      <c r="X159" s="157"/>
      <c r="Y159" s="157"/>
      <c r="Z159" s="157"/>
      <c r="AA159" s="157"/>
      <c r="AB159" s="157"/>
      <c r="AC159" s="157"/>
      <c r="AD159" s="157"/>
      <c r="AE159" s="158"/>
    </row>
    <row r="160" ht="12.75" customHeight="1">
      <c r="A160" s="9"/>
      <c r="G160" s="10"/>
      <c r="AE160" s="10"/>
    </row>
    <row r="161" ht="12.75" customHeight="1">
      <c r="A161" s="156"/>
      <c r="B161" s="157"/>
      <c r="C161" s="157"/>
      <c r="D161" s="157"/>
      <c r="E161" s="157"/>
      <c r="F161" s="157"/>
      <c r="G161" s="158"/>
      <c r="H161" s="157"/>
      <c r="I161" s="157"/>
      <c r="J161" s="157"/>
      <c r="K161" s="157"/>
      <c r="L161" s="157"/>
      <c r="M161" s="157"/>
      <c r="N161" s="157"/>
      <c r="O161" s="157"/>
      <c r="P161" s="157"/>
      <c r="Q161" s="157"/>
      <c r="R161" s="157"/>
      <c r="S161" s="157"/>
      <c r="T161" s="157"/>
      <c r="U161" s="157"/>
      <c r="V161" s="157"/>
      <c r="W161" s="157"/>
      <c r="X161" s="157"/>
      <c r="Y161" s="157"/>
      <c r="Z161" s="157"/>
      <c r="AA161" s="157"/>
      <c r="AB161" s="157"/>
      <c r="AC161" s="157"/>
      <c r="AD161" s="157"/>
      <c r="AE161" s="158"/>
    </row>
    <row r="162" ht="12.75" customHeight="1">
      <c r="A162" s="9"/>
      <c r="G162" s="10"/>
      <c r="AE162" s="10"/>
    </row>
    <row r="163" ht="12.75" customHeight="1">
      <c r="A163" s="156"/>
      <c r="B163" s="157"/>
      <c r="C163" s="157"/>
      <c r="D163" s="157"/>
      <c r="E163" s="157"/>
      <c r="F163" s="157"/>
      <c r="G163" s="158"/>
      <c r="H163" s="157"/>
      <c r="I163" s="157"/>
      <c r="J163" s="157"/>
      <c r="K163" s="157"/>
      <c r="L163" s="157"/>
      <c r="M163" s="157"/>
      <c r="N163" s="157"/>
      <c r="O163" s="157"/>
      <c r="P163" s="157"/>
      <c r="Q163" s="157"/>
      <c r="R163" s="157"/>
      <c r="S163" s="157"/>
      <c r="T163" s="157"/>
      <c r="U163" s="157"/>
      <c r="V163" s="157"/>
      <c r="W163" s="157"/>
      <c r="X163" s="157"/>
      <c r="Y163" s="157"/>
      <c r="Z163" s="157"/>
      <c r="AA163" s="157"/>
      <c r="AB163" s="157"/>
      <c r="AC163" s="157"/>
      <c r="AD163" s="157"/>
      <c r="AE163" s="158"/>
    </row>
    <row r="164" ht="12.75" customHeight="1">
      <c r="A164" s="9"/>
      <c r="G164" s="10"/>
      <c r="AE164" s="10"/>
    </row>
    <row r="165" ht="12.75" customHeight="1">
      <c r="A165" s="156"/>
      <c r="B165" s="157"/>
      <c r="C165" s="157"/>
      <c r="D165" s="157"/>
      <c r="E165" s="157"/>
      <c r="F165" s="157"/>
      <c r="G165" s="158"/>
      <c r="H165" s="157"/>
      <c r="I165" s="157"/>
      <c r="J165" s="157"/>
      <c r="K165" s="157"/>
      <c r="L165" s="157"/>
      <c r="M165" s="157"/>
      <c r="N165" s="157"/>
      <c r="O165" s="157"/>
      <c r="P165" s="157"/>
      <c r="Q165" s="157"/>
      <c r="R165" s="157"/>
      <c r="S165" s="157"/>
      <c r="T165" s="157"/>
      <c r="U165" s="157"/>
      <c r="V165" s="157"/>
      <c r="W165" s="157"/>
      <c r="X165" s="157"/>
      <c r="Y165" s="157"/>
      <c r="Z165" s="157"/>
      <c r="AA165" s="157"/>
      <c r="AB165" s="157"/>
      <c r="AC165" s="157"/>
      <c r="AD165" s="157"/>
      <c r="AE165" s="158"/>
    </row>
    <row r="166" ht="12.75" customHeight="1">
      <c r="A166" s="9"/>
      <c r="G166" s="10"/>
      <c r="AE166" s="10"/>
    </row>
    <row r="167" ht="12.75" customHeight="1">
      <c r="A167" s="156"/>
      <c r="B167" s="157"/>
      <c r="C167" s="157"/>
      <c r="D167" s="157"/>
      <c r="E167" s="157"/>
      <c r="F167" s="157"/>
      <c r="G167" s="158"/>
      <c r="H167" s="157"/>
      <c r="I167" s="157"/>
      <c r="J167" s="157"/>
      <c r="K167" s="157"/>
      <c r="L167" s="157"/>
      <c r="M167" s="157"/>
      <c r="N167" s="157"/>
      <c r="O167" s="157"/>
      <c r="P167" s="157"/>
      <c r="Q167" s="157"/>
      <c r="R167" s="157"/>
      <c r="S167" s="157"/>
      <c r="T167" s="157"/>
      <c r="U167" s="157"/>
      <c r="V167" s="157"/>
      <c r="W167" s="157"/>
      <c r="X167" s="157"/>
      <c r="Y167" s="157"/>
      <c r="Z167" s="157"/>
      <c r="AA167" s="157"/>
      <c r="AB167" s="157"/>
      <c r="AC167" s="157"/>
      <c r="AD167" s="157"/>
      <c r="AE167" s="158"/>
    </row>
    <row r="168" ht="12.75" customHeight="1">
      <c r="A168" s="9"/>
      <c r="G168" s="10"/>
      <c r="AE168" s="10"/>
    </row>
    <row r="169" ht="12.75" customHeight="1">
      <c r="A169" s="156"/>
      <c r="B169" s="157"/>
      <c r="C169" s="157"/>
      <c r="D169" s="157"/>
      <c r="E169" s="157"/>
      <c r="F169" s="157"/>
      <c r="G169" s="158"/>
      <c r="H169" s="157"/>
      <c r="I169" s="157"/>
      <c r="J169" s="157"/>
      <c r="K169" s="157"/>
      <c r="L169" s="157"/>
      <c r="M169" s="157"/>
      <c r="N169" s="157"/>
      <c r="O169" s="157"/>
      <c r="P169" s="157"/>
      <c r="Q169" s="157"/>
      <c r="R169" s="157"/>
      <c r="S169" s="157"/>
      <c r="T169" s="157"/>
      <c r="U169" s="157"/>
      <c r="V169" s="157"/>
      <c r="W169" s="157"/>
      <c r="X169" s="157"/>
      <c r="Y169" s="157"/>
      <c r="Z169" s="157"/>
      <c r="AA169" s="157"/>
      <c r="AB169" s="157"/>
      <c r="AC169" s="157"/>
      <c r="AD169" s="157"/>
      <c r="AE169" s="158"/>
    </row>
    <row r="170" ht="12.75" customHeight="1">
      <c r="A170" s="9"/>
      <c r="G170" s="10"/>
      <c r="AE170" s="10"/>
    </row>
    <row r="171" ht="12.75" customHeight="1">
      <c r="A171" s="11"/>
      <c r="B171" s="12"/>
      <c r="C171" s="12"/>
      <c r="D171" s="12"/>
      <c r="E171" s="12"/>
      <c r="F171" s="12"/>
      <c r="G171" s="13"/>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3"/>
    </row>
    <row r="172" ht="12.75" customHeight="1">
      <c r="A172" s="3"/>
    </row>
    <row r="173" ht="12.75" customHeight="1">
      <c r="A173" s="3" t="s">
        <v>162</v>
      </c>
    </row>
    <row r="174" ht="12.75" customHeight="1">
      <c r="A174" s="431" t="s">
        <v>162</v>
      </c>
      <c r="B174" s="380"/>
      <c r="C174" s="380"/>
      <c r="D174" s="380"/>
      <c r="E174" s="380"/>
      <c r="F174" s="380"/>
      <c r="G174" s="432"/>
      <c r="H174" s="431" t="s">
        <v>163</v>
      </c>
      <c r="I174" s="380"/>
      <c r="J174" s="380"/>
      <c r="K174" s="380"/>
      <c r="L174" s="380"/>
      <c r="M174" s="380"/>
      <c r="N174" s="380"/>
      <c r="O174" s="380"/>
      <c r="P174" s="380"/>
      <c r="Q174" s="380"/>
      <c r="R174" s="380"/>
      <c r="S174" s="380"/>
      <c r="T174" s="380"/>
      <c r="U174" s="380"/>
      <c r="V174" s="380"/>
      <c r="W174" s="380"/>
      <c r="X174" s="380"/>
      <c r="Y174" s="380"/>
      <c r="Z174" s="380"/>
      <c r="AA174" s="380"/>
      <c r="AB174" s="380"/>
      <c r="AC174" s="380"/>
      <c r="AD174" s="380"/>
      <c r="AE174" s="379"/>
    </row>
    <row r="175" ht="12.75" customHeight="1">
      <c r="A175" s="9"/>
      <c r="G175" s="10"/>
      <c r="AE175" s="10"/>
    </row>
    <row r="176" ht="12.75" customHeight="1">
      <c r="A176" s="156"/>
      <c r="B176" s="157"/>
      <c r="C176" s="157"/>
      <c r="D176" s="157"/>
      <c r="E176" s="157"/>
      <c r="F176" s="157"/>
      <c r="G176" s="158"/>
      <c r="H176" s="157"/>
      <c r="I176" s="157"/>
      <c r="J176" s="157"/>
      <c r="K176" s="157"/>
      <c r="L176" s="157"/>
      <c r="M176" s="157"/>
      <c r="N176" s="157"/>
      <c r="O176" s="157"/>
      <c r="P176" s="157"/>
      <c r="Q176" s="157"/>
      <c r="R176" s="157"/>
      <c r="S176" s="157"/>
      <c r="T176" s="157"/>
      <c r="U176" s="157"/>
      <c r="V176" s="157"/>
      <c r="W176" s="157"/>
      <c r="X176" s="157"/>
      <c r="Y176" s="157"/>
      <c r="Z176" s="157"/>
      <c r="AA176" s="157"/>
      <c r="AB176" s="157"/>
      <c r="AC176" s="157"/>
      <c r="AD176" s="157"/>
      <c r="AE176" s="158"/>
    </row>
    <row r="177" ht="12.75" customHeight="1">
      <c r="A177" s="9"/>
      <c r="G177" s="10"/>
      <c r="AE177" s="10"/>
    </row>
    <row r="178" ht="12.75" customHeight="1">
      <c r="A178" s="156"/>
      <c r="B178" s="157"/>
      <c r="C178" s="157"/>
      <c r="D178" s="157"/>
      <c r="E178" s="157"/>
      <c r="F178" s="157"/>
      <c r="G178" s="158"/>
      <c r="H178" s="157"/>
      <c r="I178" s="157"/>
      <c r="J178" s="157"/>
      <c r="K178" s="157"/>
      <c r="L178" s="157"/>
      <c r="M178" s="157"/>
      <c r="N178" s="157"/>
      <c r="O178" s="157"/>
      <c r="P178" s="157"/>
      <c r="Q178" s="157"/>
      <c r="R178" s="157"/>
      <c r="S178" s="157"/>
      <c r="T178" s="157"/>
      <c r="U178" s="157"/>
      <c r="V178" s="157"/>
      <c r="W178" s="157"/>
      <c r="X178" s="157"/>
      <c r="Y178" s="157"/>
      <c r="Z178" s="157"/>
      <c r="AA178" s="157"/>
      <c r="AB178" s="157"/>
      <c r="AC178" s="157"/>
      <c r="AD178" s="157"/>
      <c r="AE178" s="158"/>
    </row>
    <row r="179" ht="12.75" customHeight="1">
      <c r="A179" s="9"/>
      <c r="G179" s="10"/>
      <c r="AE179" s="10"/>
    </row>
    <row r="180" ht="12.75" customHeight="1">
      <c r="A180" s="156"/>
      <c r="B180" s="157"/>
      <c r="C180" s="157"/>
      <c r="D180" s="157"/>
      <c r="E180" s="157"/>
      <c r="F180" s="157"/>
      <c r="G180" s="158"/>
      <c r="H180" s="157"/>
      <c r="I180" s="157"/>
      <c r="J180" s="157"/>
      <c r="K180" s="157"/>
      <c r="L180" s="157"/>
      <c r="M180" s="157"/>
      <c r="N180" s="157"/>
      <c r="O180" s="157"/>
      <c r="P180" s="157"/>
      <c r="Q180" s="157"/>
      <c r="R180" s="157"/>
      <c r="S180" s="157"/>
      <c r="T180" s="157"/>
      <c r="U180" s="157"/>
      <c r="V180" s="157"/>
      <c r="W180" s="157"/>
      <c r="X180" s="157"/>
      <c r="Y180" s="157"/>
      <c r="Z180" s="157"/>
      <c r="AA180" s="157"/>
      <c r="AB180" s="157"/>
      <c r="AC180" s="157"/>
      <c r="AD180" s="157"/>
      <c r="AE180" s="158"/>
    </row>
    <row r="181" ht="12.75" customHeight="1">
      <c r="A181" s="9"/>
      <c r="G181" s="10"/>
      <c r="AE181" s="10"/>
    </row>
    <row r="182" ht="12.75" customHeight="1">
      <c r="A182" s="156"/>
      <c r="B182" s="157"/>
      <c r="C182" s="157"/>
      <c r="D182" s="157"/>
      <c r="E182" s="157"/>
      <c r="F182" s="157"/>
      <c r="G182" s="158"/>
      <c r="H182" s="157"/>
      <c r="I182" s="157"/>
      <c r="J182" s="157"/>
      <c r="K182" s="157"/>
      <c r="L182" s="157"/>
      <c r="M182" s="157"/>
      <c r="N182" s="157"/>
      <c r="O182" s="157"/>
      <c r="P182" s="157"/>
      <c r="Q182" s="157"/>
      <c r="R182" s="157"/>
      <c r="S182" s="157"/>
      <c r="T182" s="157"/>
      <c r="U182" s="157"/>
      <c r="V182" s="157"/>
      <c r="W182" s="157"/>
      <c r="X182" s="157"/>
      <c r="Y182" s="157"/>
      <c r="Z182" s="157"/>
      <c r="AA182" s="157"/>
      <c r="AB182" s="157"/>
      <c r="AC182" s="157"/>
      <c r="AD182" s="157"/>
      <c r="AE182" s="158"/>
    </row>
    <row r="183" ht="12.75" customHeight="1">
      <c r="A183" s="9"/>
      <c r="G183" s="10"/>
      <c r="AE183" s="10"/>
    </row>
    <row r="184" ht="12.75" customHeight="1">
      <c r="A184" s="156"/>
      <c r="B184" s="157"/>
      <c r="C184" s="157"/>
      <c r="D184" s="157"/>
      <c r="E184" s="157"/>
      <c r="F184" s="157"/>
      <c r="G184" s="158"/>
      <c r="H184" s="157"/>
      <c r="I184" s="157"/>
      <c r="J184" s="157"/>
      <c r="K184" s="157"/>
      <c r="L184" s="157"/>
      <c r="M184" s="157"/>
      <c r="N184" s="157"/>
      <c r="O184" s="157"/>
      <c r="P184" s="157"/>
      <c r="Q184" s="157"/>
      <c r="R184" s="157"/>
      <c r="S184" s="157"/>
      <c r="T184" s="157"/>
      <c r="U184" s="157"/>
      <c r="V184" s="157"/>
      <c r="W184" s="157"/>
      <c r="X184" s="157"/>
      <c r="Y184" s="157"/>
      <c r="Z184" s="157"/>
      <c r="AA184" s="157"/>
      <c r="AB184" s="157"/>
      <c r="AC184" s="157"/>
      <c r="AD184" s="157"/>
      <c r="AE184" s="158"/>
    </row>
    <row r="185" ht="12.75" customHeight="1">
      <c r="A185" s="9"/>
      <c r="G185" s="10"/>
      <c r="AE185" s="10"/>
    </row>
    <row r="186" ht="12.75" customHeight="1">
      <c r="A186" s="156"/>
      <c r="B186" s="157"/>
      <c r="C186" s="157"/>
      <c r="D186" s="157"/>
      <c r="E186" s="157"/>
      <c r="F186" s="157"/>
      <c r="G186" s="158"/>
      <c r="H186" s="157"/>
      <c r="I186" s="157"/>
      <c r="J186" s="157"/>
      <c r="K186" s="157"/>
      <c r="L186" s="157"/>
      <c r="M186" s="157"/>
      <c r="N186" s="157"/>
      <c r="O186" s="157"/>
      <c r="P186" s="157"/>
      <c r="Q186" s="157"/>
      <c r="R186" s="157"/>
      <c r="S186" s="157"/>
      <c r="T186" s="157"/>
      <c r="U186" s="157"/>
      <c r="V186" s="157"/>
      <c r="W186" s="157"/>
      <c r="X186" s="157"/>
      <c r="Y186" s="157"/>
      <c r="Z186" s="157"/>
      <c r="AA186" s="157"/>
      <c r="AB186" s="157"/>
      <c r="AC186" s="157"/>
      <c r="AD186" s="157"/>
      <c r="AE186" s="158"/>
    </row>
    <row r="187" ht="12.75" customHeight="1">
      <c r="A187" s="9"/>
      <c r="G187" s="10"/>
      <c r="AE187" s="10"/>
    </row>
    <row r="188" ht="12.75" customHeight="1">
      <c r="A188" s="156"/>
      <c r="B188" s="157"/>
      <c r="C188" s="157"/>
      <c r="D188" s="157"/>
      <c r="E188" s="157"/>
      <c r="F188" s="157"/>
      <c r="G188" s="158"/>
      <c r="H188" s="157"/>
      <c r="I188" s="157"/>
      <c r="J188" s="157"/>
      <c r="K188" s="157"/>
      <c r="L188" s="157"/>
      <c r="M188" s="157"/>
      <c r="N188" s="157"/>
      <c r="O188" s="157"/>
      <c r="P188" s="157"/>
      <c r="Q188" s="157"/>
      <c r="R188" s="157"/>
      <c r="S188" s="157"/>
      <c r="T188" s="157"/>
      <c r="U188" s="157"/>
      <c r="V188" s="157"/>
      <c r="W188" s="157"/>
      <c r="X188" s="157"/>
      <c r="Y188" s="157"/>
      <c r="Z188" s="157"/>
      <c r="AA188" s="157"/>
      <c r="AB188" s="157"/>
      <c r="AC188" s="157"/>
      <c r="AD188" s="157"/>
      <c r="AE188" s="158"/>
    </row>
    <row r="189" ht="12.75" customHeight="1">
      <c r="A189" s="9"/>
      <c r="G189" s="10"/>
      <c r="AE189" s="10"/>
    </row>
    <row r="190" ht="12.75" customHeight="1">
      <c r="A190" s="156"/>
      <c r="B190" s="157"/>
      <c r="C190" s="157"/>
      <c r="D190" s="157"/>
      <c r="E190" s="157"/>
      <c r="F190" s="157"/>
      <c r="G190" s="158"/>
      <c r="H190" s="157"/>
      <c r="I190" s="157"/>
      <c r="J190" s="157"/>
      <c r="K190" s="157"/>
      <c r="L190" s="157"/>
      <c r="M190" s="157"/>
      <c r="N190" s="157"/>
      <c r="O190" s="157"/>
      <c r="P190" s="157"/>
      <c r="Q190" s="157"/>
      <c r="R190" s="157"/>
      <c r="S190" s="157"/>
      <c r="T190" s="157"/>
      <c r="U190" s="157"/>
      <c r="V190" s="157"/>
      <c r="W190" s="157"/>
      <c r="X190" s="157"/>
      <c r="Y190" s="157"/>
      <c r="Z190" s="157"/>
      <c r="AA190" s="157"/>
      <c r="AB190" s="157"/>
      <c r="AC190" s="157"/>
      <c r="AD190" s="157"/>
      <c r="AE190" s="158"/>
    </row>
    <row r="191" ht="12.75" customHeight="1">
      <c r="A191" s="9"/>
      <c r="G191" s="10"/>
      <c r="AE191" s="10"/>
    </row>
    <row r="192" ht="12.75" customHeight="1">
      <c r="A192" s="156"/>
      <c r="B192" s="157"/>
      <c r="C192" s="157"/>
      <c r="D192" s="157"/>
      <c r="E192" s="157"/>
      <c r="F192" s="157"/>
      <c r="G192" s="158"/>
      <c r="H192" s="157"/>
      <c r="I192" s="157"/>
      <c r="J192" s="157"/>
      <c r="K192" s="157"/>
      <c r="L192" s="157"/>
      <c r="M192" s="157"/>
      <c r="N192" s="157"/>
      <c r="O192" s="157"/>
      <c r="P192" s="157"/>
      <c r="Q192" s="157"/>
      <c r="R192" s="157"/>
      <c r="S192" s="157"/>
      <c r="T192" s="157"/>
      <c r="U192" s="157"/>
      <c r="V192" s="157"/>
      <c r="W192" s="157"/>
      <c r="X192" s="157"/>
      <c r="Y192" s="157"/>
      <c r="Z192" s="157"/>
      <c r="AA192" s="157"/>
      <c r="AB192" s="157"/>
      <c r="AC192" s="157"/>
      <c r="AD192" s="157"/>
      <c r="AE192" s="158"/>
    </row>
    <row r="193" ht="12.75" customHeight="1">
      <c r="A193" s="9"/>
      <c r="G193" s="10"/>
      <c r="AE193" s="10"/>
    </row>
    <row r="194" ht="12.75" customHeight="1">
      <c r="A194" s="156"/>
      <c r="B194" s="157"/>
      <c r="C194" s="157"/>
      <c r="D194" s="157"/>
      <c r="E194" s="157"/>
      <c r="F194" s="157"/>
      <c r="G194" s="158"/>
      <c r="H194" s="157"/>
      <c r="I194" s="157"/>
      <c r="J194" s="157"/>
      <c r="K194" s="157"/>
      <c r="L194" s="157"/>
      <c r="M194" s="157"/>
      <c r="N194" s="157"/>
      <c r="O194" s="157"/>
      <c r="P194" s="157"/>
      <c r="Q194" s="157"/>
      <c r="R194" s="157"/>
      <c r="S194" s="157"/>
      <c r="T194" s="157"/>
      <c r="U194" s="157"/>
      <c r="V194" s="157"/>
      <c r="W194" s="157"/>
      <c r="X194" s="157"/>
      <c r="Y194" s="157"/>
      <c r="Z194" s="157"/>
      <c r="AA194" s="157"/>
      <c r="AB194" s="157"/>
      <c r="AC194" s="157"/>
      <c r="AD194" s="157"/>
      <c r="AE194" s="158"/>
    </row>
    <row r="195" ht="12.75" customHeight="1">
      <c r="A195" s="9"/>
      <c r="G195" s="10"/>
      <c r="AE195" s="10"/>
    </row>
    <row r="196" ht="12.75" customHeight="1">
      <c r="A196" s="156"/>
      <c r="B196" s="157"/>
      <c r="C196" s="157"/>
      <c r="D196" s="157"/>
      <c r="E196" s="157"/>
      <c r="F196" s="157"/>
      <c r="G196" s="158"/>
      <c r="H196" s="157"/>
      <c r="I196" s="157"/>
      <c r="J196" s="157"/>
      <c r="K196" s="157"/>
      <c r="L196" s="157"/>
      <c r="M196" s="157"/>
      <c r="N196" s="157"/>
      <c r="O196" s="157"/>
      <c r="P196" s="157"/>
      <c r="Q196" s="157"/>
      <c r="R196" s="157"/>
      <c r="S196" s="157"/>
      <c r="T196" s="157"/>
      <c r="U196" s="157"/>
      <c r="V196" s="157"/>
      <c r="W196" s="157"/>
      <c r="X196" s="157"/>
      <c r="Y196" s="157"/>
      <c r="Z196" s="157"/>
      <c r="AA196" s="157"/>
      <c r="AB196" s="157"/>
      <c r="AC196" s="157"/>
      <c r="AD196" s="157"/>
      <c r="AE196" s="158"/>
    </row>
    <row r="197" ht="12.75" customHeight="1">
      <c r="A197" s="9"/>
      <c r="G197" s="10"/>
      <c r="AE197" s="10"/>
    </row>
    <row r="198" ht="12.75" customHeight="1">
      <c r="A198" s="156"/>
      <c r="B198" s="157"/>
      <c r="C198" s="157"/>
      <c r="D198" s="157"/>
      <c r="E198" s="157"/>
      <c r="F198" s="157"/>
      <c r="G198" s="158"/>
      <c r="H198" s="157"/>
      <c r="I198" s="157"/>
      <c r="J198" s="157"/>
      <c r="K198" s="157"/>
      <c r="L198" s="157"/>
      <c r="M198" s="157"/>
      <c r="N198" s="157"/>
      <c r="O198" s="157"/>
      <c r="P198" s="157"/>
      <c r="Q198" s="157"/>
      <c r="R198" s="157"/>
      <c r="S198" s="157"/>
      <c r="T198" s="157"/>
      <c r="U198" s="157"/>
      <c r="V198" s="157"/>
      <c r="W198" s="157"/>
      <c r="X198" s="157"/>
      <c r="Y198" s="157"/>
      <c r="Z198" s="157"/>
      <c r="AA198" s="157"/>
      <c r="AB198" s="157"/>
      <c r="AC198" s="157"/>
      <c r="AD198" s="157"/>
      <c r="AE198" s="158"/>
    </row>
    <row r="199" ht="12.75" customHeight="1">
      <c r="A199" s="9"/>
      <c r="G199" s="10"/>
      <c r="AE199" s="10"/>
    </row>
    <row r="200" ht="12.75" customHeight="1">
      <c r="A200" s="156"/>
      <c r="B200" s="157"/>
      <c r="C200" s="157"/>
      <c r="D200" s="157"/>
      <c r="E200" s="157"/>
      <c r="F200" s="157"/>
      <c r="G200" s="158"/>
      <c r="H200" s="157"/>
      <c r="I200" s="157"/>
      <c r="J200" s="157"/>
      <c r="K200" s="157"/>
      <c r="L200" s="157"/>
      <c r="M200" s="157"/>
      <c r="N200" s="157"/>
      <c r="O200" s="157"/>
      <c r="P200" s="157"/>
      <c r="Q200" s="157"/>
      <c r="R200" s="157"/>
      <c r="S200" s="157"/>
      <c r="T200" s="157"/>
      <c r="U200" s="157"/>
      <c r="V200" s="157"/>
      <c r="W200" s="157"/>
      <c r="X200" s="157"/>
      <c r="Y200" s="157"/>
      <c r="Z200" s="157"/>
      <c r="AA200" s="157"/>
      <c r="AB200" s="157"/>
      <c r="AC200" s="157"/>
      <c r="AD200" s="157"/>
      <c r="AE200" s="158"/>
    </row>
    <row r="201" ht="12.75" customHeight="1">
      <c r="A201" s="9"/>
      <c r="G201" s="10"/>
      <c r="AE201" s="10"/>
    </row>
    <row r="202" ht="12.75" customHeight="1">
      <c r="A202" s="156"/>
      <c r="B202" s="157"/>
      <c r="C202" s="157"/>
      <c r="D202" s="157"/>
      <c r="E202" s="157"/>
      <c r="F202" s="157"/>
      <c r="G202" s="158"/>
      <c r="H202" s="157"/>
      <c r="I202" s="157"/>
      <c r="J202" s="157"/>
      <c r="K202" s="157"/>
      <c r="L202" s="157"/>
      <c r="M202" s="157"/>
      <c r="N202" s="157"/>
      <c r="O202" s="157"/>
      <c r="P202" s="157"/>
      <c r="Q202" s="157"/>
      <c r="R202" s="157"/>
      <c r="S202" s="157"/>
      <c r="T202" s="157"/>
      <c r="U202" s="157"/>
      <c r="V202" s="157"/>
      <c r="W202" s="157"/>
      <c r="X202" s="157"/>
      <c r="Y202" s="157"/>
      <c r="Z202" s="157"/>
      <c r="AA202" s="157"/>
      <c r="AB202" s="157"/>
      <c r="AC202" s="157"/>
      <c r="AD202" s="157"/>
      <c r="AE202" s="158"/>
    </row>
    <row r="203" ht="12.75" customHeight="1">
      <c r="A203" s="9"/>
      <c r="G203" s="10"/>
      <c r="AE203" s="10"/>
    </row>
    <row r="204" ht="12.75" customHeight="1">
      <c r="A204" s="156"/>
      <c r="B204" s="157"/>
      <c r="C204" s="157"/>
      <c r="D204" s="157"/>
      <c r="E204" s="157"/>
      <c r="F204" s="157"/>
      <c r="G204" s="158"/>
      <c r="H204" s="157"/>
      <c r="I204" s="157"/>
      <c r="J204" s="157"/>
      <c r="K204" s="157"/>
      <c r="L204" s="157"/>
      <c r="M204" s="157"/>
      <c r="N204" s="157"/>
      <c r="O204" s="157"/>
      <c r="P204" s="157"/>
      <c r="Q204" s="157"/>
      <c r="R204" s="157"/>
      <c r="S204" s="157"/>
      <c r="T204" s="157"/>
      <c r="U204" s="157"/>
      <c r="V204" s="157"/>
      <c r="W204" s="157"/>
      <c r="X204" s="157"/>
      <c r="Y204" s="157"/>
      <c r="Z204" s="157"/>
      <c r="AA204" s="157"/>
      <c r="AB204" s="157"/>
      <c r="AC204" s="157"/>
      <c r="AD204" s="157"/>
      <c r="AE204" s="158"/>
    </row>
    <row r="205" ht="12.75" customHeight="1">
      <c r="A205" s="9"/>
      <c r="G205" s="10"/>
      <c r="AE205" s="10"/>
    </row>
    <row r="206" ht="12.75" customHeight="1">
      <c r="A206" s="156"/>
      <c r="B206" s="157"/>
      <c r="C206" s="157"/>
      <c r="D206" s="157"/>
      <c r="E206" s="157"/>
      <c r="F206" s="157"/>
      <c r="G206" s="158"/>
      <c r="H206" s="157"/>
      <c r="I206" s="157"/>
      <c r="J206" s="157"/>
      <c r="K206" s="157"/>
      <c r="L206" s="157"/>
      <c r="M206" s="157"/>
      <c r="N206" s="157"/>
      <c r="O206" s="157"/>
      <c r="P206" s="157"/>
      <c r="Q206" s="157"/>
      <c r="R206" s="157"/>
      <c r="S206" s="157"/>
      <c r="T206" s="157"/>
      <c r="U206" s="157"/>
      <c r="V206" s="157"/>
      <c r="W206" s="157"/>
      <c r="X206" s="157"/>
      <c r="Y206" s="157"/>
      <c r="Z206" s="157"/>
      <c r="AA206" s="157"/>
      <c r="AB206" s="157"/>
      <c r="AC206" s="157"/>
      <c r="AD206" s="157"/>
      <c r="AE206" s="158"/>
    </row>
    <row r="207" ht="12.75" customHeight="1">
      <c r="A207" s="9"/>
      <c r="G207" s="10"/>
      <c r="AE207" s="10"/>
    </row>
    <row r="208" ht="12.75" customHeight="1">
      <c r="A208" s="156"/>
      <c r="B208" s="157"/>
      <c r="C208" s="157"/>
      <c r="D208" s="157"/>
      <c r="E208" s="157"/>
      <c r="F208" s="157"/>
      <c r="G208" s="158"/>
      <c r="H208" s="157"/>
      <c r="I208" s="157"/>
      <c r="J208" s="157"/>
      <c r="K208" s="157"/>
      <c r="L208" s="157"/>
      <c r="M208" s="157"/>
      <c r="N208" s="157"/>
      <c r="O208" s="157"/>
      <c r="P208" s="157"/>
      <c r="Q208" s="157"/>
      <c r="R208" s="157"/>
      <c r="S208" s="157"/>
      <c r="T208" s="157"/>
      <c r="U208" s="157"/>
      <c r="V208" s="157"/>
      <c r="W208" s="157"/>
      <c r="X208" s="157"/>
      <c r="Y208" s="157"/>
      <c r="Z208" s="157"/>
      <c r="AA208" s="157"/>
      <c r="AB208" s="157"/>
      <c r="AC208" s="157"/>
      <c r="AD208" s="157"/>
      <c r="AE208" s="158"/>
    </row>
    <row r="209" ht="12.75" customHeight="1">
      <c r="A209" s="9"/>
      <c r="G209" s="10"/>
      <c r="AE209" s="10"/>
    </row>
    <row r="210" ht="12.75" customHeight="1">
      <c r="A210" s="156"/>
      <c r="B210" s="157"/>
      <c r="C210" s="157"/>
      <c r="D210" s="157"/>
      <c r="E210" s="157"/>
      <c r="F210" s="157"/>
      <c r="G210" s="158"/>
      <c r="H210" s="157"/>
      <c r="I210" s="157"/>
      <c r="J210" s="157"/>
      <c r="K210" s="157"/>
      <c r="L210" s="157"/>
      <c r="M210" s="157"/>
      <c r="N210" s="157"/>
      <c r="O210" s="157"/>
      <c r="P210" s="157"/>
      <c r="Q210" s="157"/>
      <c r="R210" s="157"/>
      <c r="S210" s="157"/>
      <c r="T210" s="157"/>
      <c r="U210" s="157"/>
      <c r="V210" s="157"/>
      <c r="W210" s="157"/>
      <c r="X210" s="157"/>
      <c r="Y210" s="157"/>
      <c r="Z210" s="157"/>
      <c r="AA210" s="157"/>
      <c r="AB210" s="157"/>
      <c r="AC210" s="157"/>
      <c r="AD210" s="157"/>
      <c r="AE210" s="158"/>
    </row>
    <row r="211" ht="12.75" customHeight="1">
      <c r="A211" s="9"/>
      <c r="G211" s="10"/>
      <c r="AE211" s="10"/>
    </row>
    <row r="212" ht="12.75" customHeight="1">
      <c r="A212" s="156"/>
      <c r="B212" s="157"/>
      <c r="C212" s="157"/>
      <c r="D212" s="157"/>
      <c r="E212" s="157"/>
      <c r="F212" s="157"/>
      <c r="G212" s="158"/>
      <c r="H212" s="157"/>
      <c r="I212" s="157"/>
      <c r="J212" s="157"/>
      <c r="K212" s="157"/>
      <c r="L212" s="157"/>
      <c r="M212" s="157"/>
      <c r="N212" s="157"/>
      <c r="O212" s="157"/>
      <c r="P212" s="157"/>
      <c r="Q212" s="157"/>
      <c r="R212" s="157"/>
      <c r="S212" s="157"/>
      <c r="T212" s="157"/>
      <c r="U212" s="157"/>
      <c r="V212" s="157"/>
      <c r="W212" s="157"/>
      <c r="X212" s="157"/>
      <c r="Y212" s="157"/>
      <c r="Z212" s="157"/>
      <c r="AA212" s="157"/>
      <c r="AB212" s="157"/>
      <c r="AC212" s="157"/>
      <c r="AD212" s="157"/>
      <c r="AE212" s="158"/>
    </row>
    <row r="213" ht="12.75" customHeight="1">
      <c r="A213" s="9"/>
      <c r="G213" s="10"/>
      <c r="AE213" s="10"/>
    </row>
    <row r="214" ht="12.75" customHeight="1">
      <c r="A214" s="156"/>
      <c r="B214" s="157"/>
      <c r="C214" s="157"/>
      <c r="D214" s="157"/>
      <c r="E214" s="157"/>
      <c r="F214" s="157"/>
      <c r="G214" s="158"/>
      <c r="H214" s="157"/>
      <c r="I214" s="157"/>
      <c r="J214" s="157"/>
      <c r="K214" s="157"/>
      <c r="L214" s="157"/>
      <c r="M214" s="157"/>
      <c r="N214" s="157"/>
      <c r="O214" s="157"/>
      <c r="P214" s="157"/>
      <c r="Q214" s="157"/>
      <c r="R214" s="157"/>
      <c r="S214" s="157"/>
      <c r="T214" s="157"/>
      <c r="U214" s="157"/>
      <c r="V214" s="157"/>
      <c r="W214" s="157"/>
      <c r="X214" s="157"/>
      <c r="Y214" s="157"/>
      <c r="Z214" s="157"/>
      <c r="AA214" s="157"/>
      <c r="AB214" s="157"/>
      <c r="AC214" s="157"/>
      <c r="AD214" s="157"/>
      <c r="AE214" s="158"/>
    </row>
    <row r="215" ht="12.75" customHeight="1">
      <c r="A215" s="9"/>
      <c r="G215" s="10"/>
      <c r="AE215" s="10"/>
    </row>
    <row r="216" ht="12.75" customHeight="1">
      <c r="A216" s="156"/>
      <c r="B216" s="157"/>
      <c r="C216" s="157"/>
      <c r="D216" s="157"/>
      <c r="E216" s="157"/>
      <c r="F216" s="157"/>
      <c r="G216" s="158"/>
      <c r="H216" s="157"/>
      <c r="I216" s="157"/>
      <c r="J216" s="157"/>
      <c r="K216" s="157"/>
      <c r="L216" s="157"/>
      <c r="M216" s="157"/>
      <c r="N216" s="157"/>
      <c r="O216" s="157"/>
      <c r="P216" s="157"/>
      <c r="Q216" s="157"/>
      <c r="R216" s="157"/>
      <c r="S216" s="157"/>
      <c r="T216" s="157"/>
      <c r="U216" s="157"/>
      <c r="V216" s="157"/>
      <c r="W216" s="157"/>
      <c r="X216" s="157"/>
      <c r="Y216" s="157"/>
      <c r="Z216" s="157"/>
      <c r="AA216" s="157"/>
      <c r="AB216" s="157"/>
      <c r="AC216" s="157"/>
      <c r="AD216" s="157"/>
      <c r="AE216" s="158"/>
    </row>
    <row r="217" ht="12.75" customHeight="1">
      <c r="A217" s="9"/>
      <c r="G217" s="10"/>
      <c r="AE217" s="10"/>
    </row>
    <row r="218" ht="12.75" customHeight="1">
      <c r="A218" s="156"/>
      <c r="B218" s="157"/>
      <c r="C218" s="157"/>
      <c r="D218" s="157"/>
      <c r="E218" s="157"/>
      <c r="F218" s="157"/>
      <c r="G218" s="158"/>
      <c r="H218" s="157"/>
      <c r="I218" s="157"/>
      <c r="J218" s="157"/>
      <c r="K218" s="157"/>
      <c r="L218" s="157"/>
      <c r="M218" s="157"/>
      <c r="N218" s="157"/>
      <c r="O218" s="157"/>
      <c r="P218" s="157"/>
      <c r="Q218" s="157"/>
      <c r="R218" s="157"/>
      <c r="S218" s="157"/>
      <c r="T218" s="157"/>
      <c r="U218" s="157"/>
      <c r="V218" s="157"/>
      <c r="W218" s="157"/>
      <c r="X218" s="157"/>
      <c r="Y218" s="157"/>
      <c r="Z218" s="157"/>
      <c r="AA218" s="157"/>
      <c r="AB218" s="157"/>
      <c r="AC218" s="157"/>
      <c r="AD218" s="157"/>
      <c r="AE218" s="158"/>
    </row>
    <row r="219" ht="12.75" customHeight="1">
      <c r="A219" s="9"/>
      <c r="G219" s="10"/>
      <c r="AE219" s="10"/>
    </row>
    <row r="220" ht="12.75" customHeight="1">
      <c r="A220" s="156"/>
      <c r="B220" s="157"/>
      <c r="C220" s="157"/>
      <c r="D220" s="157"/>
      <c r="E220" s="157"/>
      <c r="F220" s="157"/>
      <c r="G220" s="158"/>
      <c r="H220" s="157"/>
      <c r="I220" s="157"/>
      <c r="J220" s="157"/>
      <c r="K220" s="157"/>
      <c r="L220" s="157"/>
      <c r="M220" s="157"/>
      <c r="N220" s="157"/>
      <c r="O220" s="157"/>
      <c r="P220" s="157"/>
      <c r="Q220" s="157"/>
      <c r="R220" s="157"/>
      <c r="S220" s="157"/>
      <c r="T220" s="157"/>
      <c r="U220" s="157"/>
      <c r="V220" s="157"/>
      <c r="W220" s="157"/>
      <c r="X220" s="157"/>
      <c r="Y220" s="157"/>
      <c r="Z220" s="157"/>
      <c r="AA220" s="157"/>
      <c r="AB220" s="157"/>
      <c r="AC220" s="157"/>
      <c r="AD220" s="157"/>
      <c r="AE220" s="158"/>
    </row>
    <row r="221" ht="12.75" customHeight="1">
      <c r="A221" s="9"/>
      <c r="G221" s="10"/>
      <c r="AE221" s="10"/>
    </row>
    <row r="222" ht="12.75" customHeight="1">
      <c r="A222" s="156"/>
      <c r="B222" s="157"/>
      <c r="C222" s="157"/>
      <c r="D222" s="157"/>
      <c r="E222" s="157"/>
      <c r="F222" s="157"/>
      <c r="G222" s="158"/>
      <c r="H222" s="157"/>
      <c r="I222" s="157"/>
      <c r="J222" s="157"/>
      <c r="K222" s="157"/>
      <c r="L222" s="157"/>
      <c r="M222" s="157"/>
      <c r="N222" s="157"/>
      <c r="O222" s="157"/>
      <c r="P222" s="157"/>
      <c r="Q222" s="157"/>
      <c r="R222" s="157"/>
      <c r="S222" s="157"/>
      <c r="T222" s="157"/>
      <c r="U222" s="157"/>
      <c r="V222" s="157"/>
      <c r="W222" s="157"/>
      <c r="X222" s="157"/>
      <c r="Y222" s="157"/>
      <c r="Z222" s="157"/>
      <c r="AA222" s="157"/>
      <c r="AB222" s="157"/>
      <c r="AC222" s="157"/>
      <c r="AD222" s="157"/>
      <c r="AE222" s="158"/>
    </row>
    <row r="223" ht="12.75" customHeight="1">
      <c r="A223" s="9"/>
      <c r="G223" s="10"/>
      <c r="AE223" s="10"/>
    </row>
    <row r="224" ht="12.75" customHeight="1">
      <c r="A224" s="156"/>
      <c r="B224" s="157"/>
      <c r="C224" s="157"/>
      <c r="D224" s="157"/>
      <c r="E224" s="157"/>
      <c r="F224" s="157"/>
      <c r="G224" s="158"/>
      <c r="H224" s="157"/>
      <c r="I224" s="157"/>
      <c r="J224" s="157"/>
      <c r="K224" s="157"/>
      <c r="L224" s="157"/>
      <c r="M224" s="157"/>
      <c r="N224" s="157"/>
      <c r="O224" s="157"/>
      <c r="P224" s="157"/>
      <c r="Q224" s="157"/>
      <c r="R224" s="157"/>
      <c r="S224" s="157"/>
      <c r="T224" s="157"/>
      <c r="U224" s="157"/>
      <c r="V224" s="157"/>
      <c r="W224" s="157"/>
      <c r="X224" s="157"/>
      <c r="Y224" s="157"/>
      <c r="Z224" s="157"/>
      <c r="AA224" s="157"/>
      <c r="AB224" s="157"/>
      <c r="AC224" s="157"/>
      <c r="AD224" s="157"/>
      <c r="AE224" s="158"/>
    </row>
    <row r="225" ht="12.75" customHeight="1">
      <c r="A225" s="9"/>
      <c r="G225" s="10"/>
      <c r="AE225" s="10"/>
    </row>
    <row r="226" ht="12.75" customHeight="1">
      <c r="A226" s="156"/>
      <c r="B226" s="157"/>
      <c r="C226" s="157"/>
      <c r="D226" s="157"/>
      <c r="E226" s="157"/>
      <c r="F226" s="157"/>
      <c r="G226" s="158"/>
      <c r="H226" s="157"/>
      <c r="I226" s="157"/>
      <c r="J226" s="157"/>
      <c r="K226" s="157"/>
      <c r="L226" s="157"/>
      <c r="M226" s="157"/>
      <c r="N226" s="157"/>
      <c r="O226" s="157"/>
      <c r="P226" s="157"/>
      <c r="Q226" s="157"/>
      <c r="R226" s="157"/>
      <c r="S226" s="157"/>
      <c r="T226" s="157"/>
      <c r="U226" s="157"/>
      <c r="V226" s="157"/>
      <c r="W226" s="157"/>
      <c r="X226" s="157"/>
      <c r="Y226" s="157"/>
      <c r="Z226" s="157"/>
      <c r="AA226" s="157"/>
      <c r="AB226" s="157"/>
      <c r="AC226" s="157"/>
      <c r="AD226" s="157"/>
      <c r="AE226" s="158"/>
    </row>
    <row r="227" ht="12.75" customHeight="1">
      <c r="A227" s="9"/>
      <c r="G227" s="10"/>
      <c r="AE227" s="10"/>
    </row>
    <row r="228" ht="12.75" customHeight="1">
      <c r="A228" s="11"/>
      <c r="B228" s="12"/>
      <c r="C228" s="12"/>
      <c r="D228" s="12"/>
      <c r="E228" s="12"/>
      <c r="F228" s="12"/>
      <c r="G228" s="13"/>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3"/>
    </row>
    <row r="229" ht="12.75" customHeight="1"/>
    <row r="230" ht="12.75" customHeight="1">
      <c r="A230" s="3" t="s">
        <v>162</v>
      </c>
    </row>
    <row r="231" ht="12.75" customHeight="1">
      <c r="A231" s="431" t="s">
        <v>162</v>
      </c>
      <c r="B231" s="380"/>
      <c r="C231" s="380"/>
      <c r="D231" s="380"/>
      <c r="E231" s="380"/>
      <c r="F231" s="380"/>
      <c r="G231" s="432"/>
      <c r="H231" s="431" t="s">
        <v>163</v>
      </c>
      <c r="I231" s="380"/>
      <c r="J231" s="380"/>
      <c r="K231" s="380"/>
      <c r="L231" s="380"/>
      <c r="M231" s="380"/>
      <c r="N231" s="380"/>
      <c r="O231" s="380"/>
      <c r="P231" s="380"/>
      <c r="Q231" s="380"/>
      <c r="R231" s="380"/>
      <c r="S231" s="380"/>
      <c r="T231" s="380"/>
      <c r="U231" s="380"/>
      <c r="V231" s="380"/>
      <c r="W231" s="380"/>
      <c r="X231" s="380"/>
      <c r="Y231" s="380"/>
      <c r="Z231" s="380"/>
      <c r="AA231" s="380"/>
      <c r="AB231" s="380"/>
      <c r="AC231" s="380"/>
      <c r="AD231" s="380"/>
      <c r="AE231" s="379"/>
    </row>
    <row r="232" ht="12.75" customHeight="1">
      <c r="A232" s="9"/>
      <c r="G232" s="10"/>
      <c r="AE232" s="10"/>
    </row>
    <row r="233" ht="12.75" customHeight="1">
      <c r="A233" s="156"/>
      <c r="B233" s="157"/>
      <c r="C233" s="157"/>
      <c r="D233" s="157"/>
      <c r="E233" s="157"/>
      <c r="F233" s="157"/>
      <c r="G233" s="158"/>
      <c r="H233" s="157"/>
      <c r="I233" s="157"/>
      <c r="J233" s="157"/>
      <c r="K233" s="157"/>
      <c r="L233" s="157"/>
      <c r="M233" s="157"/>
      <c r="N233" s="157"/>
      <c r="O233" s="157"/>
      <c r="P233" s="157"/>
      <c r="Q233" s="157"/>
      <c r="R233" s="157"/>
      <c r="S233" s="157"/>
      <c r="T233" s="157"/>
      <c r="U233" s="157"/>
      <c r="V233" s="157"/>
      <c r="W233" s="157"/>
      <c r="X233" s="157"/>
      <c r="Y233" s="157"/>
      <c r="Z233" s="157"/>
      <c r="AA233" s="157"/>
      <c r="AB233" s="157"/>
      <c r="AC233" s="157"/>
      <c r="AD233" s="157"/>
      <c r="AE233" s="158"/>
    </row>
    <row r="234" ht="12.75" customHeight="1">
      <c r="A234" s="9"/>
      <c r="G234" s="10"/>
      <c r="AE234" s="10"/>
    </row>
    <row r="235" ht="12.75" customHeight="1">
      <c r="A235" s="156"/>
      <c r="B235" s="157"/>
      <c r="C235" s="157"/>
      <c r="D235" s="157"/>
      <c r="E235" s="157"/>
      <c r="F235" s="157"/>
      <c r="G235" s="158"/>
      <c r="H235" s="157"/>
      <c r="I235" s="157"/>
      <c r="J235" s="157"/>
      <c r="K235" s="157"/>
      <c r="L235" s="157"/>
      <c r="M235" s="157"/>
      <c r="N235" s="157"/>
      <c r="O235" s="157"/>
      <c r="P235" s="157"/>
      <c r="Q235" s="157"/>
      <c r="R235" s="157"/>
      <c r="S235" s="157"/>
      <c r="T235" s="157"/>
      <c r="U235" s="157"/>
      <c r="V235" s="157"/>
      <c r="W235" s="157"/>
      <c r="X235" s="157"/>
      <c r="Y235" s="157"/>
      <c r="Z235" s="157"/>
      <c r="AA235" s="157"/>
      <c r="AB235" s="157"/>
      <c r="AC235" s="157"/>
      <c r="AD235" s="157"/>
      <c r="AE235" s="158"/>
    </row>
    <row r="236" ht="12.75" customHeight="1">
      <c r="A236" s="9"/>
      <c r="G236" s="10"/>
      <c r="AE236" s="10"/>
    </row>
    <row r="237" ht="12.75" customHeight="1">
      <c r="A237" s="156"/>
      <c r="B237" s="157"/>
      <c r="C237" s="157"/>
      <c r="D237" s="157"/>
      <c r="E237" s="157"/>
      <c r="F237" s="157"/>
      <c r="G237" s="158"/>
      <c r="H237" s="157"/>
      <c r="I237" s="157"/>
      <c r="J237" s="157"/>
      <c r="K237" s="157"/>
      <c r="L237" s="157"/>
      <c r="M237" s="157"/>
      <c r="N237" s="157"/>
      <c r="O237" s="157"/>
      <c r="P237" s="157"/>
      <c r="Q237" s="157"/>
      <c r="R237" s="157"/>
      <c r="S237" s="157"/>
      <c r="T237" s="157"/>
      <c r="U237" s="157"/>
      <c r="V237" s="157"/>
      <c r="W237" s="157"/>
      <c r="X237" s="157"/>
      <c r="Y237" s="157"/>
      <c r="Z237" s="157"/>
      <c r="AA237" s="157"/>
      <c r="AB237" s="157"/>
      <c r="AC237" s="157"/>
      <c r="AD237" s="157"/>
      <c r="AE237" s="158"/>
    </row>
    <row r="238" ht="12.75" customHeight="1">
      <c r="A238" s="9"/>
      <c r="G238" s="10"/>
      <c r="AE238" s="10"/>
    </row>
    <row r="239" ht="12.75" customHeight="1">
      <c r="A239" s="156"/>
      <c r="B239" s="157"/>
      <c r="C239" s="157"/>
      <c r="D239" s="157"/>
      <c r="E239" s="157"/>
      <c r="F239" s="157"/>
      <c r="G239" s="158"/>
      <c r="H239" s="157"/>
      <c r="I239" s="157"/>
      <c r="J239" s="157"/>
      <c r="K239" s="157"/>
      <c r="L239" s="157"/>
      <c r="M239" s="157"/>
      <c r="N239" s="157"/>
      <c r="O239" s="157"/>
      <c r="P239" s="157"/>
      <c r="Q239" s="157"/>
      <c r="R239" s="157"/>
      <c r="S239" s="157"/>
      <c r="T239" s="157"/>
      <c r="U239" s="157"/>
      <c r="V239" s="157"/>
      <c r="W239" s="157"/>
      <c r="X239" s="157"/>
      <c r="Y239" s="157"/>
      <c r="Z239" s="157"/>
      <c r="AA239" s="157"/>
      <c r="AB239" s="157"/>
      <c r="AC239" s="157"/>
      <c r="AD239" s="157"/>
      <c r="AE239" s="158"/>
    </row>
    <row r="240" ht="12.75" customHeight="1">
      <c r="A240" s="9"/>
      <c r="G240" s="10"/>
      <c r="AE240" s="10"/>
    </row>
    <row r="241" ht="12.75" customHeight="1">
      <c r="A241" s="156"/>
      <c r="B241" s="157"/>
      <c r="C241" s="157"/>
      <c r="D241" s="157"/>
      <c r="E241" s="157"/>
      <c r="F241" s="157"/>
      <c r="G241" s="158"/>
      <c r="H241" s="157"/>
      <c r="I241" s="157"/>
      <c r="J241" s="157"/>
      <c r="K241" s="157"/>
      <c r="L241" s="157"/>
      <c r="M241" s="157"/>
      <c r="N241" s="157"/>
      <c r="O241" s="157"/>
      <c r="P241" s="157"/>
      <c r="Q241" s="157"/>
      <c r="R241" s="157"/>
      <c r="S241" s="157"/>
      <c r="T241" s="157"/>
      <c r="U241" s="157"/>
      <c r="V241" s="157"/>
      <c r="W241" s="157"/>
      <c r="X241" s="157"/>
      <c r="Y241" s="157"/>
      <c r="Z241" s="157"/>
      <c r="AA241" s="157"/>
      <c r="AB241" s="157"/>
      <c r="AC241" s="157"/>
      <c r="AD241" s="157"/>
      <c r="AE241" s="158"/>
    </row>
    <row r="242" ht="12.75" customHeight="1">
      <c r="A242" s="9"/>
      <c r="G242" s="10"/>
      <c r="AE242" s="10"/>
    </row>
    <row r="243" ht="12.75" customHeight="1">
      <c r="A243" s="156"/>
      <c r="B243" s="157"/>
      <c r="C243" s="157"/>
      <c r="D243" s="157"/>
      <c r="E243" s="157"/>
      <c r="F243" s="157"/>
      <c r="G243" s="158"/>
      <c r="H243" s="157"/>
      <c r="I243" s="157"/>
      <c r="J243" s="157"/>
      <c r="K243" s="157"/>
      <c r="L243" s="157"/>
      <c r="M243" s="157"/>
      <c r="N243" s="157"/>
      <c r="O243" s="157"/>
      <c r="P243" s="157"/>
      <c r="Q243" s="157"/>
      <c r="R243" s="157"/>
      <c r="S243" s="157"/>
      <c r="T243" s="157"/>
      <c r="U243" s="157"/>
      <c r="V243" s="157"/>
      <c r="W243" s="157"/>
      <c r="X243" s="157"/>
      <c r="Y243" s="157"/>
      <c r="Z243" s="157"/>
      <c r="AA243" s="157"/>
      <c r="AB243" s="157"/>
      <c r="AC243" s="157"/>
      <c r="AD243" s="157"/>
      <c r="AE243" s="158"/>
    </row>
    <row r="244" ht="12.75" customHeight="1">
      <c r="A244" s="9"/>
      <c r="G244" s="10"/>
      <c r="AE244" s="10"/>
    </row>
    <row r="245" ht="12.75" customHeight="1">
      <c r="A245" s="156"/>
      <c r="B245" s="157"/>
      <c r="C245" s="157"/>
      <c r="D245" s="157"/>
      <c r="E245" s="157"/>
      <c r="F245" s="157"/>
      <c r="G245" s="158"/>
      <c r="H245" s="157"/>
      <c r="I245" s="157"/>
      <c r="J245" s="157"/>
      <c r="K245" s="157"/>
      <c r="L245" s="157"/>
      <c r="M245" s="157"/>
      <c r="N245" s="157"/>
      <c r="O245" s="157"/>
      <c r="P245" s="157"/>
      <c r="Q245" s="157"/>
      <c r="R245" s="157"/>
      <c r="S245" s="157"/>
      <c r="T245" s="157"/>
      <c r="U245" s="157"/>
      <c r="V245" s="157"/>
      <c r="W245" s="157"/>
      <c r="X245" s="157"/>
      <c r="Y245" s="157"/>
      <c r="Z245" s="157"/>
      <c r="AA245" s="157"/>
      <c r="AB245" s="157"/>
      <c r="AC245" s="157"/>
      <c r="AD245" s="157"/>
      <c r="AE245" s="158"/>
    </row>
    <row r="246" ht="12.75" customHeight="1">
      <c r="A246" s="9"/>
      <c r="G246" s="10"/>
      <c r="AE246" s="10"/>
    </row>
    <row r="247" ht="12.75" customHeight="1">
      <c r="A247" s="156"/>
      <c r="B247" s="157"/>
      <c r="C247" s="157"/>
      <c r="D247" s="157"/>
      <c r="E247" s="157"/>
      <c r="F247" s="157"/>
      <c r="G247" s="158"/>
      <c r="H247" s="157"/>
      <c r="I247" s="157"/>
      <c r="J247" s="157"/>
      <c r="K247" s="157"/>
      <c r="L247" s="157"/>
      <c r="M247" s="157"/>
      <c r="N247" s="157"/>
      <c r="O247" s="157"/>
      <c r="P247" s="157"/>
      <c r="Q247" s="157"/>
      <c r="R247" s="157"/>
      <c r="S247" s="157"/>
      <c r="T247" s="157"/>
      <c r="U247" s="157"/>
      <c r="V247" s="157"/>
      <c r="W247" s="157"/>
      <c r="X247" s="157"/>
      <c r="Y247" s="157"/>
      <c r="Z247" s="157"/>
      <c r="AA247" s="157"/>
      <c r="AB247" s="157"/>
      <c r="AC247" s="157"/>
      <c r="AD247" s="157"/>
      <c r="AE247" s="158"/>
    </row>
    <row r="248" ht="12.75" customHeight="1">
      <c r="A248" s="9"/>
      <c r="G248" s="10"/>
      <c r="AE248" s="10"/>
    </row>
    <row r="249" ht="12.75" customHeight="1">
      <c r="A249" s="156"/>
      <c r="B249" s="157"/>
      <c r="C249" s="157"/>
      <c r="D249" s="157"/>
      <c r="E249" s="157"/>
      <c r="F249" s="157"/>
      <c r="G249" s="158"/>
      <c r="H249" s="157"/>
      <c r="I249" s="157"/>
      <c r="J249" s="157"/>
      <c r="K249" s="157"/>
      <c r="L249" s="157"/>
      <c r="M249" s="157"/>
      <c r="N249" s="157"/>
      <c r="O249" s="157"/>
      <c r="P249" s="157"/>
      <c r="Q249" s="157"/>
      <c r="R249" s="157"/>
      <c r="S249" s="157"/>
      <c r="T249" s="157"/>
      <c r="U249" s="157"/>
      <c r="V249" s="157"/>
      <c r="W249" s="157"/>
      <c r="X249" s="157"/>
      <c r="Y249" s="157"/>
      <c r="Z249" s="157"/>
      <c r="AA249" s="157"/>
      <c r="AB249" s="157"/>
      <c r="AC249" s="157"/>
      <c r="AD249" s="157"/>
      <c r="AE249" s="158"/>
    </row>
    <row r="250" ht="12.75" customHeight="1">
      <c r="A250" s="9"/>
      <c r="G250" s="10"/>
      <c r="AE250" s="10"/>
    </row>
    <row r="251" ht="12.75" customHeight="1">
      <c r="A251" s="156"/>
      <c r="B251" s="157"/>
      <c r="C251" s="157"/>
      <c r="D251" s="157"/>
      <c r="E251" s="157"/>
      <c r="F251" s="157"/>
      <c r="G251" s="158"/>
      <c r="H251" s="157"/>
      <c r="I251" s="157"/>
      <c r="J251" s="157"/>
      <c r="K251" s="157"/>
      <c r="L251" s="157"/>
      <c r="M251" s="157"/>
      <c r="N251" s="157"/>
      <c r="O251" s="157"/>
      <c r="P251" s="157"/>
      <c r="Q251" s="157"/>
      <c r="R251" s="157"/>
      <c r="S251" s="157"/>
      <c r="T251" s="157"/>
      <c r="U251" s="157"/>
      <c r="V251" s="157"/>
      <c r="W251" s="157"/>
      <c r="X251" s="157"/>
      <c r="Y251" s="157"/>
      <c r="Z251" s="157"/>
      <c r="AA251" s="157"/>
      <c r="AB251" s="157"/>
      <c r="AC251" s="157"/>
      <c r="AD251" s="157"/>
      <c r="AE251" s="158"/>
    </row>
    <row r="252" ht="12.75" customHeight="1">
      <c r="A252" s="9"/>
      <c r="G252" s="10"/>
      <c r="AE252" s="10"/>
    </row>
    <row r="253" ht="12.75" customHeight="1">
      <c r="A253" s="156"/>
      <c r="B253" s="157"/>
      <c r="C253" s="157"/>
      <c r="D253" s="157"/>
      <c r="E253" s="157"/>
      <c r="F253" s="157"/>
      <c r="G253" s="158"/>
      <c r="H253" s="157"/>
      <c r="I253" s="157"/>
      <c r="J253" s="157"/>
      <c r="K253" s="157"/>
      <c r="L253" s="157"/>
      <c r="M253" s="157"/>
      <c r="N253" s="157"/>
      <c r="O253" s="157"/>
      <c r="P253" s="157"/>
      <c r="Q253" s="157"/>
      <c r="R253" s="157"/>
      <c r="S253" s="157"/>
      <c r="T253" s="157"/>
      <c r="U253" s="157"/>
      <c r="V253" s="157"/>
      <c r="W253" s="157"/>
      <c r="X253" s="157"/>
      <c r="Y253" s="157"/>
      <c r="Z253" s="157"/>
      <c r="AA253" s="157"/>
      <c r="AB253" s="157"/>
      <c r="AC253" s="157"/>
      <c r="AD253" s="157"/>
      <c r="AE253" s="158"/>
    </row>
    <row r="254" ht="12.75" customHeight="1">
      <c r="A254" s="9"/>
      <c r="G254" s="10"/>
      <c r="AE254" s="10"/>
    </row>
    <row r="255" ht="12.75" customHeight="1">
      <c r="A255" s="156"/>
      <c r="B255" s="157"/>
      <c r="C255" s="157"/>
      <c r="D255" s="157"/>
      <c r="E255" s="157"/>
      <c r="F255" s="157"/>
      <c r="G255" s="158"/>
      <c r="H255" s="157"/>
      <c r="I255" s="157"/>
      <c r="J255" s="157"/>
      <c r="K255" s="157"/>
      <c r="L255" s="157"/>
      <c r="M255" s="157"/>
      <c r="N255" s="157"/>
      <c r="O255" s="157"/>
      <c r="P255" s="157"/>
      <c r="Q255" s="157"/>
      <c r="R255" s="157"/>
      <c r="S255" s="157"/>
      <c r="T255" s="157"/>
      <c r="U255" s="157"/>
      <c r="V255" s="157"/>
      <c r="W255" s="157"/>
      <c r="X255" s="157"/>
      <c r="Y255" s="157"/>
      <c r="Z255" s="157"/>
      <c r="AA255" s="157"/>
      <c r="AB255" s="157"/>
      <c r="AC255" s="157"/>
      <c r="AD255" s="157"/>
      <c r="AE255" s="158"/>
    </row>
    <row r="256" ht="12.75" customHeight="1">
      <c r="A256" s="9"/>
      <c r="G256" s="10"/>
      <c r="AE256" s="10"/>
    </row>
    <row r="257" ht="12.75" customHeight="1">
      <c r="A257" s="156"/>
      <c r="B257" s="157"/>
      <c r="C257" s="157"/>
      <c r="D257" s="157"/>
      <c r="E257" s="157"/>
      <c r="F257" s="157"/>
      <c r="G257" s="158"/>
      <c r="H257" s="157"/>
      <c r="I257" s="157"/>
      <c r="J257" s="157"/>
      <c r="K257" s="157"/>
      <c r="L257" s="157"/>
      <c r="M257" s="157"/>
      <c r="N257" s="157"/>
      <c r="O257" s="157"/>
      <c r="P257" s="157"/>
      <c r="Q257" s="157"/>
      <c r="R257" s="157"/>
      <c r="S257" s="157"/>
      <c r="T257" s="157"/>
      <c r="U257" s="157"/>
      <c r="V257" s="157"/>
      <c r="W257" s="157"/>
      <c r="X257" s="157"/>
      <c r="Y257" s="157"/>
      <c r="Z257" s="157"/>
      <c r="AA257" s="157"/>
      <c r="AB257" s="157"/>
      <c r="AC257" s="157"/>
      <c r="AD257" s="157"/>
      <c r="AE257" s="158"/>
    </row>
    <row r="258" ht="12.75" customHeight="1">
      <c r="A258" s="9"/>
      <c r="G258" s="10"/>
      <c r="AE258" s="10"/>
    </row>
    <row r="259" ht="12.75" customHeight="1">
      <c r="A259" s="156"/>
      <c r="B259" s="157"/>
      <c r="C259" s="157"/>
      <c r="D259" s="157"/>
      <c r="E259" s="157"/>
      <c r="F259" s="157"/>
      <c r="G259" s="158"/>
      <c r="H259" s="157"/>
      <c r="I259" s="157"/>
      <c r="J259" s="157"/>
      <c r="K259" s="157"/>
      <c r="L259" s="157"/>
      <c r="M259" s="157"/>
      <c r="N259" s="157"/>
      <c r="O259" s="157"/>
      <c r="P259" s="157"/>
      <c r="Q259" s="157"/>
      <c r="R259" s="157"/>
      <c r="S259" s="157"/>
      <c r="T259" s="157"/>
      <c r="U259" s="157"/>
      <c r="V259" s="157"/>
      <c r="W259" s="157"/>
      <c r="X259" s="157"/>
      <c r="Y259" s="157"/>
      <c r="Z259" s="157"/>
      <c r="AA259" s="157"/>
      <c r="AB259" s="157"/>
      <c r="AC259" s="157"/>
      <c r="AD259" s="157"/>
      <c r="AE259" s="158"/>
    </row>
    <row r="260" ht="12.75" customHeight="1">
      <c r="A260" s="9"/>
      <c r="G260" s="10"/>
      <c r="AE260" s="10"/>
    </row>
    <row r="261" ht="12.75" customHeight="1">
      <c r="A261" s="156"/>
      <c r="B261" s="157"/>
      <c r="C261" s="157"/>
      <c r="D261" s="157"/>
      <c r="E261" s="157"/>
      <c r="F261" s="157"/>
      <c r="G261" s="158"/>
      <c r="H261" s="157"/>
      <c r="I261" s="157"/>
      <c r="J261" s="157"/>
      <c r="K261" s="157"/>
      <c r="L261" s="157"/>
      <c r="M261" s="157"/>
      <c r="N261" s="157"/>
      <c r="O261" s="157"/>
      <c r="P261" s="157"/>
      <c r="Q261" s="157"/>
      <c r="R261" s="157"/>
      <c r="S261" s="157"/>
      <c r="T261" s="157"/>
      <c r="U261" s="157"/>
      <c r="V261" s="157"/>
      <c r="W261" s="157"/>
      <c r="X261" s="157"/>
      <c r="Y261" s="157"/>
      <c r="Z261" s="157"/>
      <c r="AA261" s="157"/>
      <c r="AB261" s="157"/>
      <c r="AC261" s="157"/>
      <c r="AD261" s="157"/>
      <c r="AE261" s="158"/>
    </row>
    <row r="262" ht="12.75" customHeight="1">
      <c r="A262" s="9"/>
      <c r="G262" s="10"/>
      <c r="AE262" s="10"/>
    </row>
    <row r="263" ht="12.75" customHeight="1">
      <c r="A263" s="156"/>
      <c r="B263" s="157"/>
      <c r="C263" s="157"/>
      <c r="D263" s="157"/>
      <c r="E263" s="157"/>
      <c r="F263" s="157"/>
      <c r="G263" s="158"/>
      <c r="H263" s="157"/>
      <c r="I263" s="157"/>
      <c r="J263" s="157"/>
      <c r="K263" s="157"/>
      <c r="L263" s="157"/>
      <c r="M263" s="157"/>
      <c r="N263" s="157"/>
      <c r="O263" s="157"/>
      <c r="P263" s="157"/>
      <c r="Q263" s="157"/>
      <c r="R263" s="157"/>
      <c r="S263" s="157"/>
      <c r="T263" s="157"/>
      <c r="U263" s="157"/>
      <c r="V263" s="157"/>
      <c r="W263" s="157"/>
      <c r="X263" s="157"/>
      <c r="Y263" s="157"/>
      <c r="Z263" s="157"/>
      <c r="AA263" s="157"/>
      <c r="AB263" s="157"/>
      <c r="AC263" s="157"/>
      <c r="AD263" s="157"/>
      <c r="AE263" s="158"/>
    </row>
    <row r="264" ht="12.75" customHeight="1">
      <c r="A264" s="9"/>
      <c r="G264" s="10"/>
      <c r="AE264" s="10"/>
    </row>
    <row r="265" ht="12.75" customHeight="1">
      <c r="A265" s="156"/>
      <c r="B265" s="157"/>
      <c r="C265" s="157"/>
      <c r="D265" s="157"/>
      <c r="E265" s="157"/>
      <c r="F265" s="157"/>
      <c r="G265" s="158"/>
      <c r="H265" s="157"/>
      <c r="I265" s="157"/>
      <c r="J265" s="157"/>
      <c r="K265" s="157"/>
      <c r="L265" s="157"/>
      <c r="M265" s="157"/>
      <c r="N265" s="157"/>
      <c r="O265" s="157"/>
      <c r="P265" s="157"/>
      <c r="Q265" s="157"/>
      <c r="R265" s="157"/>
      <c r="S265" s="157"/>
      <c r="T265" s="157"/>
      <c r="U265" s="157"/>
      <c r="V265" s="157"/>
      <c r="W265" s="157"/>
      <c r="X265" s="157"/>
      <c r="Y265" s="157"/>
      <c r="Z265" s="157"/>
      <c r="AA265" s="157"/>
      <c r="AB265" s="157"/>
      <c r="AC265" s="157"/>
      <c r="AD265" s="157"/>
      <c r="AE265" s="158"/>
    </row>
    <row r="266" ht="12.75" customHeight="1">
      <c r="A266" s="9"/>
      <c r="G266" s="10"/>
      <c r="AE266" s="10"/>
    </row>
    <row r="267" ht="12.75" customHeight="1">
      <c r="A267" s="156"/>
      <c r="B267" s="157"/>
      <c r="C267" s="157"/>
      <c r="D267" s="157"/>
      <c r="E267" s="157"/>
      <c r="F267" s="157"/>
      <c r="G267" s="158"/>
      <c r="H267" s="157"/>
      <c r="I267" s="157"/>
      <c r="J267" s="157"/>
      <c r="K267" s="157"/>
      <c r="L267" s="157"/>
      <c r="M267" s="157"/>
      <c r="N267" s="157"/>
      <c r="O267" s="157"/>
      <c r="P267" s="157"/>
      <c r="Q267" s="157"/>
      <c r="R267" s="157"/>
      <c r="S267" s="157"/>
      <c r="T267" s="157"/>
      <c r="U267" s="157"/>
      <c r="V267" s="157"/>
      <c r="W267" s="157"/>
      <c r="X267" s="157"/>
      <c r="Y267" s="157"/>
      <c r="Z267" s="157"/>
      <c r="AA267" s="157"/>
      <c r="AB267" s="157"/>
      <c r="AC267" s="157"/>
      <c r="AD267" s="157"/>
      <c r="AE267" s="158"/>
    </row>
    <row r="268" ht="12.75" customHeight="1">
      <c r="A268" s="9"/>
      <c r="G268" s="10"/>
      <c r="AE268" s="10"/>
    </row>
    <row r="269" ht="12.75" customHeight="1">
      <c r="A269" s="156"/>
      <c r="B269" s="157"/>
      <c r="C269" s="157"/>
      <c r="D269" s="157"/>
      <c r="E269" s="157"/>
      <c r="F269" s="157"/>
      <c r="G269" s="158"/>
      <c r="H269" s="157"/>
      <c r="I269" s="157"/>
      <c r="J269" s="157"/>
      <c r="K269" s="157"/>
      <c r="L269" s="157"/>
      <c r="M269" s="157"/>
      <c r="N269" s="157"/>
      <c r="O269" s="157"/>
      <c r="P269" s="157"/>
      <c r="Q269" s="157"/>
      <c r="R269" s="157"/>
      <c r="S269" s="157"/>
      <c r="T269" s="157"/>
      <c r="U269" s="157"/>
      <c r="V269" s="157"/>
      <c r="W269" s="157"/>
      <c r="X269" s="157"/>
      <c r="Y269" s="157"/>
      <c r="Z269" s="157"/>
      <c r="AA269" s="157"/>
      <c r="AB269" s="157"/>
      <c r="AC269" s="157"/>
      <c r="AD269" s="157"/>
      <c r="AE269" s="158"/>
    </row>
    <row r="270" ht="12.75" customHeight="1">
      <c r="A270" s="9"/>
      <c r="G270" s="10"/>
      <c r="AE270" s="10"/>
    </row>
    <row r="271" ht="12.75" customHeight="1">
      <c r="A271" s="156"/>
      <c r="B271" s="157"/>
      <c r="C271" s="157"/>
      <c r="D271" s="157"/>
      <c r="E271" s="157"/>
      <c r="F271" s="157"/>
      <c r="G271" s="158"/>
      <c r="H271" s="157"/>
      <c r="I271" s="157"/>
      <c r="J271" s="157"/>
      <c r="K271" s="157"/>
      <c r="L271" s="157"/>
      <c r="M271" s="157"/>
      <c r="N271" s="157"/>
      <c r="O271" s="157"/>
      <c r="P271" s="157"/>
      <c r="Q271" s="157"/>
      <c r="R271" s="157"/>
      <c r="S271" s="157"/>
      <c r="T271" s="157"/>
      <c r="U271" s="157"/>
      <c r="V271" s="157"/>
      <c r="W271" s="157"/>
      <c r="X271" s="157"/>
      <c r="Y271" s="157"/>
      <c r="Z271" s="157"/>
      <c r="AA271" s="157"/>
      <c r="AB271" s="157"/>
      <c r="AC271" s="157"/>
      <c r="AD271" s="157"/>
      <c r="AE271" s="158"/>
    </row>
    <row r="272" ht="12.75" customHeight="1">
      <c r="A272" s="9"/>
      <c r="G272" s="10"/>
      <c r="AE272" s="10"/>
    </row>
    <row r="273" ht="12.75" customHeight="1">
      <c r="A273" s="156"/>
      <c r="B273" s="157"/>
      <c r="C273" s="157"/>
      <c r="D273" s="157"/>
      <c r="E273" s="157"/>
      <c r="F273" s="157"/>
      <c r="G273" s="158"/>
      <c r="H273" s="157"/>
      <c r="I273" s="157"/>
      <c r="J273" s="157"/>
      <c r="K273" s="157"/>
      <c r="L273" s="157"/>
      <c r="M273" s="157"/>
      <c r="N273" s="157"/>
      <c r="O273" s="157"/>
      <c r="P273" s="157"/>
      <c r="Q273" s="157"/>
      <c r="R273" s="157"/>
      <c r="S273" s="157"/>
      <c r="T273" s="157"/>
      <c r="U273" s="157"/>
      <c r="V273" s="157"/>
      <c r="W273" s="157"/>
      <c r="X273" s="157"/>
      <c r="Y273" s="157"/>
      <c r="Z273" s="157"/>
      <c r="AA273" s="157"/>
      <c r="AB273" s="157"/>
      <c r="AC273" s="157"/>
      <c r="AD273" s="157"/>
      <c r="AE273" s="158"/>
    </row>
    <row r="274" ht="12.75" customHeight="1">
      <c r="A274" s="9"/>
      <c r="G274" s="10"/>
      <c r="AE274" s="10"/>
    </row>
    <row r="275" ht="12.75" customHeight="1">
      <c r="A275" s="156"/>
      <c r="B275" s="157"/>
      <c r="C275" s="157"/>
      <c r="D275" s="157"/>
      <c r="E275" s="157"/>
      <c r="F275" s="157"/>
      <c r="G275" s="158"/>
      <c r="H275" s="157"/>
      <c r="I275" s="157"/>
      <c r="J275" s="157"/>
      <c r="K275" s="157"/>
      <c r="L275" s="157"/>
      <c r="M275" s="157"/>
      <c r="N275" s="157"/>
      <c r="O275" s="157"/>
      <c r="P275" s="157"/>
      <c r="Q275" s="157"/>
      <c r="R275" s="157"/>
      <c r="S275" s="157"/>
      <c r="T275" s="157"/>
      <c r="U275" s="157"/>
      <c r="V275" s="157"/>
      <c r="W275" s="157"/>
      <c r="X275" s="157"/>
      <c r="Y275" s="157"/>
      <c r="Z275" s="157"/>
      <c r="AA275" s="157"/>
      <c r="AB275" s="157"/>
      <c r="AC275" s="157"/>
      <c r="AD275" s="157"/>
      <c r="AE275" s="158"/>
    </row>
    <row r="276" ht="12.75" customHeight="1">
      <c r="A276" s="9"/>
      <c r="G276" s="10"/>
      <c r="AE276" s="10"/>
    </row>
    <row r="277" ht="12.75" customHeight="1">
      <c r="A277" s="156"/>
      <c r="B277" s="157"/>
      <c r="C277" s="157"/>
      <c r="D277" s="157"/>
      <c r="E277" s="157"/>
      <c r="F277" s="157"/>
      <c r="G277" s="158"/>
      <c r="H277" s="157"/>
      <c r="I277" s="157"/>
      <c r="J277" s="157"/>
      <c r="K277" s="157"/>
      <c r="L277" s="157"/>
      <c r="M277" s="157"/>
      <c r="N277" s="157"/>
      <c r="O277" s="157"/>
      <c r="P277" s="157"/>
      <c r="Q277" s="157"/>
      <c r="R277" s="157"/>
      <c r="S277" s="157"/>
      <c r="T277" s="157"/>
      <c r="U277" s="157"/>
      <c r="V277" s="157"/>
      <c r="W277" s="157"/>
      <c r="X277" s="157"/>
      <c r="Y277" s="157"/>
      <c r="Z277" s="157"/>
      <c r="AA277" s="157"/>
      <c r="AB277" s="157"/>
      <c r="AC277" s="157"/>
      <c r="AD277" s="157"/>
      <c r="AE277" s="158"/>
    </row>
    <row r="278" ht="12.75" customHeight="1">
      <c r="A278" s="9"/>
      <c r="G278" s="10"/>
      <c r="AE278" s="10"/>
    </row>
    <row r="279" ht="12.75" customHeight="1">
      <c r="A279" s="156"/>
      <c r="B279" s="157"/>
      <c r="C279" s="157"/>
      <c r="D279" s="157"/>
      <c r="E279" s="157"/>
      <c r="F279" s="157"/>
      <c r="G279" s="158"/>
      <c r="H279" s="157"/>
      <c r="I279" s="157"/>
      <c r="J279" s="157"/>
      <c r="K279" s="157"/>
      <c r="L279" s="157"/>
      <c r="M279" s="157"/>
      <c r="N279" s="157"/>
      <c r="O279" s="157"/>
      <c r="P279" s="157"/>
      <c r="Q279" s="157"/>
      <c r="R279" s="157"/>
      <c r="S279" s="157"/>
      <c r="T279" s="157"/>
      <c r="U279" s="157"/>
      <c r="V279" s="157"/>
      <c r="W279" s="157"/>
      <c r="X279" s="157"/>
      <c r="Y279" s="157"/>
      <c r="Z279" s="157"/>
      <c r="AA279" s="157"/>
      <c r="AB279" s="157"/>
      <c r="AC279" s="157"/>
      <c r="AD279" s="157"/>
      <c r="AE279" s="158"/>
    </row>
    <row r="280" ht="12.75" customHeight="1">
      <c r="A280" s="9"/>
      <c r="G280" s="10"/>
      <c r="AE280" s="10"/>
    </row>
    <row r="281" ht="12.75" customHeight="1">
      <c r="A281" s="156"/>
      <c r="B281" s="157"/>
      <c r="C281" s="157"/>
      <c r="D281" s="157"/>
      <c r="E281" s="157"/>
      <c r="F281" s="157"/>
      <c r="G281" s="158"/>
      <c r="H281" s="157"/>
      <c r="I281" s="157"/>
      <c r="J281" s="157"/>
      <c r="K281" s="157"/>
      <c r="L281" s="157"/>
      <c r="M281" s="157"/>
      <c r="N281" s="157"/>
      <c r="O281" s="157"/>
      <c r="P281" s="157"/>
      <c r="Q281" s="157"/>
      <c r="R281" s="157"/>
      <c r="S281" s="157"/>
      <c r="T281" s="157"/>
      <c r="U281" s="157"/>
      <c r="V281" s="157"/>
      <c r="W281" s="157"/>
      <c r="X281" s="157"/>
      <c r="Y281" s="157"/>
      <c r="Z281" s="157"/>
      <c r="AA281" s="157"/>
      <c r="AB281" s="157"/>
      <c r="AC281" s="157"/>
      <c r="AD281" s="157"/>
      <c r="AE281" s="158"/>
    </row>
    <row r="282" ht="12.75" customHeight="1">
      <c r="A282" s="9"/>
      <c r="G282" s="10"/>
      <c r="AE282" s="10"/>
    </row>
    <row r="283" ht="12.75" customHeight="1">
      <c r="A283" s="156"/>
      <c r="B283" s="157"/>
      <c r="C283" s="157"/>
      <c r="D283" s="157"/>
      <c r="E283" s="157"/>
      <c r="F283" s="157"/>
      <c r="G283" s="158"/>
      <c r="H283" s="157"/>
      <c r="I283" s="157"/>
      <c r="J283" s="157"/>
      <c r="K283" s="157"/>
      <c r="L283" s="157"/>
      <c r="M283" s="157"/>
      <c r="N283" s="157"/>
      <c r="O283" s="157"/>
      <c r="P283" s="157"/>
      <c r="Q283" s="157"/>
      <c r="R283" s="157"/>
      <c r="S283" s="157"/>
      <c r="T283" s="157"/>
      <c r="U283" s="157"/>
      <c r="V283" s="157"/>
      <c r="W283" s="157"/>
      <c r="X283" s="157"/>
      <c r="Y283" s="157"/>
      <c r="Z283" s="157"/>
      <c r="AA283" s="157"/>
      <c r="AB283" s="157"/>
      <c r="AC283" s="157"/>
      <c r="AD283" s="157"/>
      <c r="AE283" s="158"/>
    </row>
    <row r="284" ht="12.75" customHeight="1">
      <c r="A284" s="9"/>
      <c r="G284" s="10"/>
      <c r="AE284" s="10"/>
    </row>
    <row r="285" ht="12.75" customHeight="1">
      <c r="A285" s="11"/>
      <c r="B285" s="12"/>
      <c r="C285" s="12"/>
      <c r="D285" s="12"/>
      <c r="E285" s="12"/>
      <c r="F285" s="12"/>
      <c r="G285" s="13"/>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3"/>
    </row>
    <row r="286" ht="12.75" customHeight="1">
      <c r="A286" s="3"/>
    </row>
    <row r="287" ht="12.75" customHeight="1">
      <c r="A287" s="3" t="s">
        <v>162</v>
      </c>
    </row>
    <row r="288" ht="12.75" customHeight="1">
      <c r="A288" s="431" t="s">
        <v>162</v>
      </c>
      <c r="B288" s="380"/>
      <c r="C288" s="380"/>
      <c r="D288" s="380"/>
      <c r="E288" s="380"/>
      <c r="F288" s="380"/>
      <c r="G288" s="432"/>
      <c r="H288" s="431" t="s">
        <v>163</v>
      </c>
      <c r="I288" s="380"/>
      <c r="J288" s="380"/>
      <c r="K288" s="380"/>
      <c r="L288" s="380"/>
      <c r="M288" s="380"/>
      <c r="N288" s="380"/>
      <c r="O288" s="380"/>
      <c r="P288" s="380"/>
      <c r="Q288" s="380"/>
      <c r="R288" s="380"/>
      <c r="S288" s="380"/>
      <c r="T288" s="380"/>
      <c r="U288" s="380"/>
      <c r="V288" s="380"/>
      <c r="W288" s="380"/>
      <c r="X288" s="380"/>
      <c r="Y288" s="380"/>
      <c r="Z288" s="380"/>
      <c r="AA288" s="380"/>
      <c r="AB288" s="380"/>
      <c r="AC288" s="380"/>
      <c r="AD288" s="380"/>
      <c r="AE288" s="379"/>
    </row>
    <row r="289" ht="12.75" customHeight="1">
      <c r="A289" s="9"/>
      <c r="G289" s="10"/>
      <c r="AE289" s="10"/>
    </row>
    <row r="290" ht="12.75" customHeight="1">
      <c r="A290" s="156"/>
      <c r="B290" s="157"/>
      <c r="C290" s="157"/>
      <c r="D290" s="157"/>
      <c r="E290" s="157"/>
      <c r="F290" s="157"/>
      <c r="G290" s="158"/>
      <c r="H290" s="157"/>
      <c r="I290" s="157"/>
      <c r="J290" s="157"/>
      <c r="K290" s="157"/>
      <c r="L290" s="157"/>
      <c r="M290" s="157"/>
      <c r="N290" s="157"/>
      <c r="O290" s="157"/>
      <c r="P290" s="157"/>
      <c r="Q290" s="157"/>
      <c r="R290" s="157"/>
      <c r="S290" s="157"/>
      <c r="T290" s="157"/>
      <c r="U290" s="157"/>
      <c r="V290" s="157"/>
      <c r="W290" s="157"/>
      <c r="X290" s="157"/>
      <c r="Y290" s="157"/>
      <c r="Z290" s="157"/>
      <c r="AA290" s="157"/>
      <c r="AB290" s="157"/>
      <c r="AC290" s="157"/>
      <c r="AD290" s="157"/>
      <c r="AE290" s="158"/>
    </row>
    <row r="291" ht="12.75" customHeight="1">
      <c r="A291" s="9"/>
      <c r="G291" s="10"/>
      <c r="AE291" s="10"/>
    </row>
    <row r="292" ht="12.75" customHeight="1">
      <c r="A292" s="156"/>
      <c r="B292" s="157"/>
      <c r="C292" s="157"/>
      <c r="D292" s="157"/>
      <c r="E292" s="157"/>
      <c r="F292" s="157"/>
      <c r="G292" s="158"/>
      <c r="H292" s="157"/>
      <c r="I292" s="157"/>
      <c r="J292" s="157"/>
      <c r="K292" s="157"/>
      <c r="L292" s="157"/>
      <c r="M292" s="157"/>
      <c r="N292" s="157"/>
      <c r="O292" s="157"/>
      <c r="P292" s="157"/>
      <c r="Q292" s="157"/>
      <c r="R292" s="157"/>
      <c r="S292" s="157"/>
      <c r="T292" s="157"/>
      <c r="U292" s="157"/>
      <c r="V292" s="157"/>
      <c r="W292" s="157"/>
      <c r="X292" s="157"/>
      <c r="Y292" s="157"/>
      <c r="Z292" s="157"/>
      <c r="AA292" s="157"/>
      <c r="AB292" s="157"/>
      <c r="AC292" s="157"/>
      <c r="AD292" s="157"/>
      <c r="AE292" s="158"/>
    </row>
    <row r="293" ht="12.75" customHeight="1">
      <c r="A293" s="9"/>
      <c r="G293" s="10"/>
      <c r="AE293" s="10"/>
    </row>
    <row r="294" ht="12.75" customHeight="1">
      <c r="A294" s="156"/>
      <c r="B294" s="157"/>
      <c r="C294" s="157"/>
      <c r="D294" s="157"/>
      <c r="E294" s="157"/>
      <c r="F294" s="157"/>
      <c r="G294" s="158"/>
      <c r="H294" s="157"/>
      <c r="I294" s="157"/>
      <c r="J294" s="157"/>
      <c r="K294" s="157"/>
      <c r="L294" s="157"/>
      <c r="M294" s="157"/>
      <c r="N294" s="157"/>
      <c r="O294" s="157"/>
      <c r="P294" s="157"/>
      <c r="Q294" s="157"/>
      <c r="R294" s="157"/>
      <c r="S294" s="157"/>
      <c r="T294" s="157"/>
      <c r="U294" s="157"/>
      <c r="V294" s="157"/>
      <c r="W294" s="157"/>
      <c r="X294" s="157"/>
      <c r="Y294" s="157"/>
      <c r="Z294" s="157"/>
      <c r="AA294" s="157"/>
      <c r="AB294" s="157"/>
      <c r="AC294" s="157"/>
      <c r="AD294" s="157"/>
      <c r="AE294" s="158"/>
    </row>
    <row r="295" ht="12.75" customHeight="1">
      <c r="A295" s="9"/>
      <c r="G295" s="10"/>
      <c r="AE295" s="10"/>
    </row>
    <row r="296" ht="12.75" customHeight="1">
      <c r="A296" s="156"/>
      <c r="B296" s="157"/>
      <c r="C296" s="157"/>
      <c r="D296" s="157"/>
      <c r="E296" s="157"/>
      <c r="F296" s="157"/>
      <c r="G296" s="158"/>
      <c r="H296" s="157"/>
      <c r="I296" s="157"/>
      <c r="J296" s="157"/>
      <c r="K296" s="157"/>
      <c r="L296" s="157"/>
      <c r="M296" s="157"/>
      <c r="N296" s="157"/>
      <c r="O296" s="157"/>
      <c r="P296" s="157"/>
      <c r="Q296" s="157"/>
      <c r="R296" s="157"/>
      <c r="S296" s="157"/>
      <c r="T296" s="157"/>
      <c r="U296" s="157"/>
      <c r="V296" s="157"/>
      <c r="W296" s="157"/>
      <c r="X296" s="157"/>
      <c r="Y296" s="157"/>
      <c r="Z296" s="157"/>
      <c r="AA296" s="157"/>
      <c r="AB296" s="157"/>
      <c r="AC296" s="157"/>
      <c r="AD296" s="157"/>
      <c r="AE296" s="158"/>
    </row>
    <row r="297" ht="12.75" customHeight="1">
      <c r="A297" s="9"/>
      <c r="G297" s="10"/>
      <c r="AE297" s="10"/>
    </row>
    <row r="298" ht="12.75" customHeight="1">
      <c r="A298" s="156"/>
      <c r="B298" s="157"/>
      <c r="C298" s="157"/>
      <c r="D298" s="157"/>
      <c r="E298" s="157"/>
      <c r="F298" s="157"/>
      <c r="G298" s="158"/>
      <c r="H298" s="157"/>
      <c r="I298" s="157"/>
      <c r="J298" s="157"/>
      <c r="K298" s="157"/>
      <c r="L298" s="157"/>
      <c r="M298" s="157"/>
      <c r="N298" s="157"/>
      <c r="O298" s="157"/>
      <c r="P298" s="157"/>
      <c r="Q298" s="157"/>
      <c r="R298" s="157"/>
      <c r="S298" s="157"/>
      <c r="T298" s="157"/>
      <c r="U298" s="157"/>
      <c r="V298" s="157"/>
      <c r="W298" s="157"/>
      <c r="X298" s="157"/>
      <c r="Y298" s="157"/>
      <c r="Z298" s="157"/>
      <c r="AA298" s="157"/>
      <c r="AB298" s="157"/>
      <c r="AC298" s="157"/>
      <c r="AD298" s="157"/>
      <c r="AE298" s="158"/>
    </row>
    <row r="299" ht="12.75" customHeight="1">
      <c r="A299" s="9"/>
      <c r="G299" s="10"/>
      <c r="AE299" s="10"/>
    </row>
    <row r="300" ht="12.75" customHeight="1">
      <c r="A300" s="156"/>
      <c r="B300" s="157"/>
      <c r="C300" s="157"/>
      <c r="D300" s="157"/>
      <c r="E300" s="157"/>
      <c r="F300" s="157"/>
      <c r="G300" s="158"/>
      <c r="H300" s="157"/>
      <c r="I300" s="157"/>
      <c r="J300" s="157"/>
      <c r="K300" s="157"/>
      <c r="L300" s="157"/>
      <c r="M300" s="157"/>
      <c r="N300" s="157"/>
      <c r="O300" s="157"/>
      <c r="P300" s="157"/>
      <c r="Q300" s="157"/>
      <c r="R300" s="157"/>
      <c r="S300" s="157"/>
      <c r="T300" s="157"/>
      <c r="U300" s="157"/>
      <c r="V300" s="157"/>
      <c r="W300" s="157"/>
      <c r="X300" s="157"/>
      <c r="Y300" s="157"/>
      <c r="Z300" s="157"/>
      <c r="AA300" s="157"/>
      <c r="AB300" s="157"/>
      <c r="AC300" s="157"/>
      <c r="AD300" s="157"/>
      <c r="AE300" s="158"/>
    </row>
    <row r="301" ht="12.75" customHeight="1">
      <c r="A301" s="9"/>
      <c r="G301" s="10"/>
      <c r="AE301" s="10"/>
    </row>
    <row r="302" ht="12.75" customHeight="1">
      <c r="A302" s="156"/>
      <c r="B302" s="157"/>
      <c r="C302" s="157"/>
      <c r="D302" s="157"/>
      <c r="E302" s="157"/>
      <c r="F302" s="157"/>
      <c r="G302" s="158"/>
      <c r="H302" s="157"/>
      <c r="I302" s="157"/>
      <c r="J302" s="157"/>
      <c r="K302" s="157"/>
      <c r="L302" s="157"/>
      <c r="M302" s="157"/>
      <c r="N302" s="157"/>
      <c r="O302" s="157"/>
      <c r="P302" s="157"/>
      <c r="Q302" s="157"/>
      <c r="R302" s="157"/>
      <c r="S302" s="157"/>
      <c r="T302" s="157"/>
      <c r="U302" s="157"/>
      <c r="V302" s="157"/>
      <c r="W302" s="157"/>
      <c r="X302" s="157"/>
      <c r="Y302" s="157"/>
      <c r="Z302" s="157"/>
      <c r="AA302" s="157"/>
      <c r="AB302" s="157"/>
      <c r="AC302" s="157"/>
      <c r="AD302" s="157"/>
      <c r="AE302" s="158"/>
    </row>
    <row r="303" ht="12.75" customHeight="1">
      <c r="A303" s="9"/>
      <c r="G303" s="10"/>
      <c r="AE303" s="10"/>
    </row>
    <row r="304" ht="12.75" customHeight="1">
      <c r="A304" s="156"/>
      <c r="B304" s="157"/>
      <c r="C304" s="157"/>
      <c r="D304" s="157"/>
      <c r="E304" s="157"/>
      <c r="F304" s="157"/>
      <c r="G304" s="158"/>
      <c r="H304" s="157"/>
      <c r="I304" s="157"/>
      <c r="J304" s="157"/>
      <c r="K304" s="157"/>
      <c r="L304" s="157"/>
      <c r="M304" s="157"/>
      <c r="N304" s="157"/>
      <c r="O304" s="157"/>
      <c r="P304" s="157"/>
      <c r="Q304" s="157"/>
      <c r="R304" s="157"/>
      <c r="S304" s="157"/>
      <c r="T304" s="157"/>
      <c r="U304" s="157"/>
      <c r="V304" s="157"/>
      <c r="W304" s="157"/>
      <c r="X304" s="157"/>
      <c r="Y304" s="157"/>
      <c r="Z304" s="157"/>
      <c r="AA304" s="157"/>
      <c r="AB304" s="157"/>
      <c r="AC304" s="157"/>
      <c r="AD304" s="157"/>
      <c r="AE304" s="158"/>
    </row>
    <row r="305" ht="12.75" customHeight="1">
      <c r="A305" s="9"/>
      <c r="G305" s="10"/>
      <c r="AE305" s="10"/>
    </row>
    <row r="306" ht="12.75" customHeight="1">
      <c r="A306" s="156"/>
      <c r="B306" s="157"/>
      <c r="C306" s="157"/>
      <c r="D306" s="157"/>
      <c r="E306" s="157"/>
      <c r="F306" s="157"/>
      <c r="G306" s="158"/>
      <c r="H306" s="157"/>
      <c r="I306" s="157"/>
      <c r="J306" s="157"/>
      <c r="K306" s="157"/>
      <c r="L306" s="157"/>
      <c r="M306" s="157"/>
      <c r="N306" s="157"/>
      <c r="O306" s="157"/>
      <c r="P306" s="157"/>
      <c r="Q306" s="157"/>
      <c r="R306" s="157"/>
      <c r="S306" s="157"/>
      <c r="T306" s="157"/>
      <c r="U306" s="157"/>
      <c r="V306" s="157"/>
      <c r="W306" s="157"/>
      <c r="X306" s="157"/>
      <c r="Y306" s="157"/>
      <c r="Z306" s="157"/>
      <c r="AA306" s="157"/>
      <c r="AB306" s="157"/>
      <c r="AC306" s="157"/>
      <c r="AD306" s="157"/>
      <c r="AE306" s="158"/>
    </row>
    <row r="307" ht="12.75" customHeight="1">
      <c r="A307" s="9"/>
      <c r="G307" s="10"/>
      <c r="AE307" s="10"/>
    </row>
    <row r="308" ht="12.75" customHeight="1">
      <c r="A308" s="156"/>
      <c r="B308" s="157"/>
      <c r="C308" s="157"/>
      <c r="D308" s="157"/>
      <c r="E308" s="157"/>
      <c r="F308" s="157"/>
      <c r="G308" s="158"/>
      <c r="H308" s="157"/>
      <c r="I308" s="157"/>
      <c r="J308" s="157"/>
      <c r="K308" s="157"/>
      <c r="L308" s="157"/>
      <c r="M308" s="157"/>
      <c r="N308" s="157"/>
      <c r="O308" s="157"/>
      <c r="P308" s="157"/>
      <c r="Q308" s="157"/>
      <c r="R308" s="157"/>
      <c r="S308" s="157"/>
      <c r="T308" s="157"/>
      <c r="U308" s="157"/>
      <c r="V308" s="157"/>
      <c r="W308" s="157"/>
      <c r="X308" s="157"/>
      <c r="Y308" s="157"/>
      <c r="Z308" s="157"/>
      <c r="AA308" s="157"/>
      <c r="AB308" s="157"/>
      <c r="AC308" s="157"/>
      <c r="AD308" s="157"/>
      <c r="AE308" s="158"/>
    </row>
    <row r="309" ht="12.75" customHeight="1">
      <c r="A309" s="9"/>
      <c r="G309" s="10"/>
      <c r="AE309" s="10"/>
    </row>
    <row r="310" ht="12.75" customHeight="1">
      <c r="A310" s="156"/>
      <c r="B310" s="157"/>
      <c r="C310" s="157"/>
      <c r="D310" s="157"/>
      <c r="E310" s="157"/>
      <c r="F310" s="157"/>
      <c r="G310" s="158"/>
      <c r="H310" s="157"/>
      <c r="I310" s="157"/>
      <c r="J310" s="157"/>
      <c r="K310" s="157"/>
      <c r="L310" s="157"/>
      <c r="M310" s="157"/>
      <c r="N310" s="157"/>
      <c r="O310" s="157"/>
      <c r="P310" s="157"/>
      <c r="Q310" s="157"/>
      <c r="R310" s="157"/>
      <c r="S310" s="157"/>
      <c r="T310" s="157"/>
      <c r="U310" s="157"/>
      <c r="V310" s="157"/>
      <c r="W310" s="157"/>
      <c r="X310" s="157"/>
      <c r="Y310" s="157"/>
      <c r="Z310" s="157"/>
      <c r="AA310" s="157"/>
      <c r="AB310" s="157"/>
      <c r="AC310" s="157"/>
      <c r="AD310" s="157"/>
      <c r="AE310" s="158"/>
    </row>
    <row r="311" ht="12.75" customHeight="1">
      <c r="A311" s="9"/>
      <c r="G311" s="10"/>
      <c r="AE311" s="10"/>
    </row>
    <row r="312" ht="12.75" customHeight="1">
      <c r="A312" s="156"/>
      <c r="B312" s="157"/>
      <c r="C312" s="157"/>
      <c r="D312" s="157"/>
      <c r="E312" s="157"/>
      <c r="F312" s="157"/>
      <c r="G312" s="158"/>
      <c r="H312" s="157"/>
      <c r="I312" s="157"/>
      <c r="J312" s="157"/>
      <c r="K312" s="157"/>
      <c r="L312" s="157"/>
      <c r="M312" s="157"/>
      <c r="N312" s="157"/>
      <c r="O312" s="157"/>
      <c r="P312" s="157"/>
      <c r="Q312" s="157"/>
      <c r="R312" s="157"/>
      <c r="S312" s="157"/>
      <c r="T312" s="157"/>
      <c r="U312" s="157"/>
      <c r="V312" s="157"/>
      <c r="W312" s="157"/>
      <c r="X312" s="157"/>
      <c r="Y312" s="157"/>
      <c r="Z312" s="157"/>
      <c r="AA312" s="157"/>
      <c r="AB312" s="157"/>
      <c r="AC312" s="157"/>
      <c r="AD312" s="157"/>
      <c r="AE312" s="158"/>
    </row>
    <row r="313" ht="12.75" customHeight="1">
      <c r="A313" s="9"/>
      <c r="G313" s="10"/>
      <c r="AE313" s="10"/>
    </row>
    <row r="314" ht="12.75" customHeight="1">
      <c r="A314" s="156"/>
      <c r="B314" s="157"/>
      <c r="C314" s="157"/>
      <c r="D314" s="157"/>
      <c r="E314" s="157"/>
      <c r="F314" s="157"/>
      <c r="G314" s="158"/>
      <c r="H314" s="157"/>
      <c r="I314" s="157"/>
      <c r="J314" s="157"/>
      <c r="K314" s="157"/>
      <c r="L314" s="157"/>
      <c r="M314" s="157"/>
      <c r="N314" s="157"/>
      <c r="O314" s="157"/>
      <c r="P314" s="157"/>
      <c r="Q314" s="157"/>
      <c r="R314" s="157"/>
      <c r="S314" s="157"/>
      <c r="T314" s="157"/>
      <c r="U314" s="157"/>
      <c r="V314" s="157"/>
      <c r="W314" s="157"/>
      <c r="X314" s="157"/>
      <c r="Y314" s="157"/>
      <c r="Z314" s="157"/>
      <c r="AA314" s="157"/>
      <c r="AB314" s="157"/>
      <c r="AC314" s="157"/>
      <c r="AD314" s="157"/>
      <c r="AE314" s="158"/>
    </row>
    <row r="315" ht="12.75" customHeight="1">
      <c r="A315" s="9"/>
      <c r="G315" s="10"/>
      <c r="AE315" s="10"/>
    </row>
    <row r="316" ht="12.75" customHeight="1">
      <c r="A316" s="156"/>
      <c r="B316" s="157"/>
      <c r="C316" s="157"/>
      <c r="D316" s="157"/>
      <c r="E316" s="157"/>
      <c r="F316" s="157"/>
      <c r="G316" s="158"/>
      <c r="H316" s="157"/>
      <c r="I316" s="157"/>
      <c r="J316" s="157"/>
      <c r="K316" s="157"/>
      <c r="L316" s="157"/>
      <c r="M316" s="157"/>
      <c r="N316" s="157"/>
      <c r="O316" s="157"/>
      <c r="P316" s="157"/>
      <c r="Q316" s="157"/>
      <c r="R316" s="157"/>
      <c r="S316" s="157"/>
      <c r="T316" s="157"/>
      <c r="U316" s="157"/>
      <c r="V316" s="157"/>
      <c r="W316" s="157"/>
      <c r="X316" s="157"/>
      <c r="Y316" s="157"/>
      <c r="Z316" s="157"/>
      <c r="AA316" s="157"/>
      <c r="AB316" s="157"/>
      <c r="AC316" s="157"/>
      <c r="AD316" s="157"/>
      <c r="AE316" s="158"/>
    </row>
    <row r="317" ht="12.75" customHeight="1">
      <c r="A317" s="9"/>
      <c r="G317" s="10"/>
      <c r="AE317" s="10"/>
    </row>
    <row r="318" ht="12.75" customHeight="1">
      <c r="A318" s="156"/>
      <c r="B318" s="157"/>
      <c r="C318" s="157"/>
      <c r="D318" s="157"/>
      <c r="E318" s="157"/>
      <c r="F318" s="157"/>
      <c r="G318" s="158"/>
      <c r="H318" s="157"/>
      <c r="I318" s="157"/>
      <c r="J318" s="157"/>
      <c r="K318" s="157"/>
      <c r="L318" s="157"/>
      <c r="M318" s="157"/>
      <c r="N318" s="157"/>
      <c r="O318" s="157"/>
      <c r="P318" s="157"/>
      <c r="Q318" s="157"/>
      <c r="R318" s="157"/>
      <c r="S318" s="157"/>
      <c r="T318" s="157"/>
      <c r="U318" s="157"/>
      <c r="V318" s="157"/>
      <c r="W318" s="157"/>
      <c r="X318" s="157"/>
      <c r="Y318" s="157"/>
      <c r="Z318" s="157"/>
      <c r="AA318" s="157"/>
      <c r="AB318" s="157"/>
      <c r="AC318" s="157"/>
      <c r="AD318" s="157"/>
      <c r="AE318" s="158"/>
    </row>
    <row r="319" ht="12.75" customHeight="1">
      <c r="A319" s="9"/>
      <c r="G319" s="10"/>
      <c r="AE319" s="10"/>
    </row>
    <row r="320" ht="12.75" customHeight="1">
      <c r="A320" s="156"/>
      <c r="B320" s="157"/>
      <c r="C320" s="157"/>
      <c r="D320" s="157"/>
      <c r="E320" s="157"/>
      <c r="F320" s="157"/>
      <c r="G320" s="158"/>
      <c r="H320" s="157"/>
      <c r="I320" s="157"/>
      <c r="J320" s="157"/>
      <c r="K320" s="157"/>
      <c r="L320" s="157"/>
      <c r="M320" s="157"/>
      <c r="N320" s="157"/>
      <c r="O320" s="157"/>
      <c r="P320" s="157"/>
      <c r="Q320" s="157"/>
      <c r="R320" s="157"/>
      <c r="S320" s="157"/>
      <c r="T320" s="157"/>
      <c r="U320" s="157"/>
      <c r="V320" s="157"/>
      <c r="W320" s="157"/>
      <c r="X320" s="157"/>
      <c r="Y320" s="157"/>
      <c r="Z320" s="157"/>
      <c r="AA320" s="157"/>
      <c r="AB320" s="157"/>
      <c r="AC320" s="157"/>
      <c r="AD320" s="157"/>
      <c r="AE320" s="158"/>
    </row>
    <row r="321" ht="12.75" customHeight="1">
      <c r="A321" s="9"/>
      <c r="G321" s="10"/>
      <c r="AE321" s="10"/>
    </row>
    <row r="322" ht="12.75" customHeight="1">
      <c r="A322" s="156"/>
      <c r="B322" s="157"/>
      <c r="C322" s="157"/>
      <c r="D322" s="157"/>
      <c r="E322" s="157"/>
      <c r="F322" s="157"/>
      <c r="G322" s="158"/>
      <c r="H322" s="157"/>
      <c r="I322" s="157"/>
      <c r="J322" s="157"/>
      <c r="K322" s="157"/>
      <c r="L322" s="157"/>
      <c r="M322" s="157"/>
      <c r="N322" s="157"/>
      <c r="O322" s="157"/>
      <c r="P322" s="157"/>
      <c r="Q322" s="157"/>
      <c r="R322" s="157"/>
      <c r="S322" s="157"/>
      <c r="T322" s="157"/>
      <c r="U322" s="157"/>
      <c r="V322" s="157"/>
      <c r="W322" s="157"/>
      <c r="X322" s="157"/>
      <c r="Y322" s="157"/>
      <c r="Z322" s="157"/>
      <c r="AA322" s="157"/>
      <c r="AB322" s="157"/>
      <c r="AC322" s="157"/>
      <c r="AD322" s="157"/>
      <c r="AE322" s="158"/>
    </row>
    <row r="323" ht="12.75" customHeight="1">
      <c r="A323" s="9"/>
      <c r="G323" s="10"/>
      <c r="AE323" s="10"/>
    </row>
    <row r="324" ht="12.75" customHeight="1">
      <c r="A324" s="156"/>
      <c r="B324" s="157"/>
      <c r="C324" s="157"/>
      <c r="D324" s="157"/>
      <c r="E324" s="157"/>
      <c r="F324" s="157"/>
      <c r="G324" s="158"/>
      <c r="H324" s="157"/>
      <c r="I324" s="157"/>
      <c r="J324" s="157"/>
      <c r="K324" s="157"/>
      <c r="L324" s="157"/>
      <c r="M324" s="157"/>
      <c r="N324" s="157"/>
      <c r="O324" s="157"/>
      <c r="P324" s="157"/>
      <c r="Q324" s="157"/>
      <c r="R324" s="157"/>
      <c r="S324" s="157"/>
      <c r="T324" s="157"/>
      <c r="U324" s="157"/>
      <c r="V324" s="157"/>
      <c r="W324" s="157"/>
      <c r="X324" s="157"/>
      <c r="Y324" s="157"/>
      <c r="Z324" s="157"/>
      <c r="AA324" s="157"/>
      <c r="AB324" s="157"/>
      <c r="AC324" s="157"/>
      <c r="AD324" s="157"/>
      <c r="AE324" s="158"/>
    </row>
    <row r="325" ht="12.75" customHeight="1">
      <c r="A325" s="9"/>
      <c r="G325" s="10"/>
      <c r="AE325" s="10"/>
    </row>
    <row r="326" ht="12.75" customHeight="1">
      <c r="A326" s="156"/>
      <c r="B326" s="157"/>
      <c r="C326" s="157"/>
      <c r="D326" s="157"/>
      <c r="E326" s="157"/>
      <c r="F326" s="157"/>
      <c r="G326" s="158"/>
      <c r="H326" s="157"/>
      <c r="I326" s="157"/>
      <c r="J326" s="157"/>
      <c r="K326" s="157"/>
      <c r="L326" s="157"/>
      <c r="M326" s="157"/>
      <c r="N326" s="157"/>
      <c r="O326" s="157"/>
      <c r="P326" s="157"/>
      <c r="Q326" s="157"/>
      <c r="R326" s="157"/>
      <c r="S326" s="157"/>
      <c r="T326" s="157"/>
      <c r="U326" s="157"/>
      <c r="V326" s="157"/>
      <c r="W326" s="157"/>
      <c r="X326" s="157"/>
      <c r="Y326" s="157"/>
      <c r="Z326" s="157"/>
      <c r="AA326" s="157"/>
      <c r="AB326" s="157"/>
      <c r="AC326" s="157"/>
      <c r="AD326" s="157"/>
      <c r="AE326" s="158"/>
    </row>
    <row r="327" ht="12.75" customHeight="1">
      <c r="A327" s="9"/>
      <c r="G327" s="10"/>
      <c r="AE327" s="10"/>
    </row>
    <row r="328" ht="12.75" customHeight="1">
      <c r="A328" s="156"/>
      <c r="B328" s="157"/>
      <c r="C328" s="157"/>
      <c r="D328" s="157"/>
      <c r="E328" s="157"/>
      <c r="F328" s="157"/>
      <c r="G328" s="158"/>
      <c r="H328" s="157"/>
      <c r="I328" s="157"/>
      <c r="J328" s="157"/>
      <c r="K328" s="157"/>
      <c r="L328" s="157"/>
      <c r="M328" s="157"/>
      <c r="N328" s="157"/>
      <c r="O328" s="157"/>
      <c r="P328" s="157"/>
      <c r="Q328" s="157"/>
      <c r="R328" s="157"/>
      <c r="S328" s="157"/>
      <c r="T328" s="157"/>
      <c r="U328" s="157"/>
      <c r="V328" s="157"/>
      <c r="W328" s="157"/>
      <c r="X328" s="157"/>
      <c r="Y328" s="157"/>
      <c r="Z328" s="157"/>
      <c r="AA328" s="157"/>
      <c r="AB328" s="157"/>
      <c r="AC328" s="157"/>
      <c r="AD328" s="157"/>
      <c r="AE328" s="158"/>
    </row>
    <row r="329" ht="12.75" customHeight="1">
      <c r="A329" s="9"/>
      <c r="G329" s="10"/>
      <c r="AE329" s="10"/>
    </row>
    <row r="330" ht="12.75" customHeight="1">
      <c r="A330" s="156"/>
      <c r="B330" s="157"/>
      <c r="C330" s="157"/>
      <c r="D330" s="157"/>
      <c r="E330" s="157"/>
      <c r="F330" s="157"/>
      <c r="G330" s="158"/>
      <c r="H330" s="157"/>
      <c r="I330" s="157"/>
      <c r="J330" s="157"/>
      <c r="K330" s="157"/>
      <c r="L330" s="157"/>
      <c r="M330" s="157"/>
      <c r="N330" s="157"/>
      <c r="O330" s="157"/>
      <c r="P330" s="157"/>
      <c r="Q330" s="157"/>
      <c r="R330" s="157"/>
      <c r="S330" s="157"/>
      <c r="T330" s="157"/>
      <c r="U330" s="157"/>
      <c r="V330" s="157"/>
      <c r="W330" s="157"/>
      <c r="X330" s="157"/>
      <c r="Y330" s="157"/>
      <c r="Z330" s="157"/>
      <c r="AA330" s="157"/>
      <c r="AB330" s="157"/>
      <c r="AC330" s="157"/>
      <c r="AD330" s="157"/>
      <c r="AE330" s="158"/>
    </row>
    <row r="331" ht="12.75" customHeight="1">
      <c r="A331" s="9"/>
      <c r="G331" s="10"/>
      <c r="AE331" s="10"/>
    </row>
    <row r="332" ht="12.75" customHeight="1">
      <c r="A332" s="156"/>
      <c r="B332" s="157"/>
      <c r="C332" s="157"/>
      <c r="D332" s="157"/>
      <c r="E332" s="157"/>
      <c r="F332" s="157"/>
      <c r="G332" s="158"/>
      <c r="H332" s="157"/>
      <c r="I332" s="157"/>
      <c r="J332" s="157"/>
      <c r="K332" s="157"/>
      <c r="L332" s="157"/>
      <c r="M332" s="157"/>
      <c r="N332" s="157"/>
      <c r="O332" s="157"/>
      <c r="P332" s="157"/>
      <c r="Q332" s="157"/>
      <c r="R332" s="157"/>
      <c r="S332" s="157"/>
      <c r="T332" s="157"/>
      <c r="U332" s="157"/>
      <c r="V332" s="157"/>
      <c r="W332" s="157"/>
      <c r="X332" s="157"/>
      <c r="Y332" s="157"/>
      <c r="Z332" s="157"/>
      <c r="AA332" s="157"/>
      <c r="AB332" s="157"/>
      <c r="AC332" s="157"/>
      <c r="AD332" s="157"/>
      <c r="AE332" s="158"/>
    </row>
    <row r="333" ht="12.75" customHeight="1">
      <c r="A333" s="9"/>
      <c r="G333" s="10"/>
      <c r="AE333" s="10"/>
    </row>
    <row r="334" ht="12.75" customHeight="1">
      <c r="A334" s="156"/>
      <c r="B334" s="157"/>
      <c r="C334" s="157"/>
      <c r="D334" s="157"/>
      <c r="E334" s="157"/>
      <c r="F334" s="157"/>
      <c r="G334" s="158"/>
      <c r="H334" s="157"/>
      <c r="I334" s="157"/>
      <c r="J334" s="157"/>
      <c r="K334" s="157"/>
      <c r="L334" s="157"/>
      <c r="M334" s="157"/>
      <c r="N334" s="157"/>
      <c r="O334" s="157"/>
      <c r="P334" s="157"/>
      <c r="Q334" s="157"/>
      <c r="R334" s="157"/>
      <c r="S334" s="157"/>
      <c r="T334" s="157"/>
      <c r="U334" s="157"/>
      <c r="V334" s="157"/>
      <c r="W334" s="157"/>
      <c r="X334" s="157"/>
      <c r="Y334" s="157"/>
      <c r="Z334" s="157"/>
      <c r="AA334" s="157"/>
      <c r="AB334" s="157"/>
      <c r="AC334" s="157"/>
      <c r="AD334" s="157"/>
      <c r="AE334" s="158"/>
    </row>
    <row r="335" ht="12.75" customHeight="1">
      <c r="A335" s="9"/>
      <c r="G335" s="10"/>
      <c r="AE335" s="10"/>
    </row>
    <row r="336" ht="12.75" customHeight="1">
      <c r="A336" s="156"/>
      <c r="B336" s="157"/>
      <c r="C336" s="157"/>
      <c r="D336" s="157"/>
      <c r="E336" s="157"/>
      <c r="F336" s="157"/>
      <c r="G336" s="158"/>
      <c r="H336" s="157"/>
      <c r="I336" s="157"/>
      <c r="J336" s="157"/>
      <c r="K336" s="157"/>
      <c r="L336" s="157"/>
      <c r="M336" s="157"/>
      <c r="N336" s="157"/>
      <c r="O336" s="157"/>
      <c r="P336" s="157"/>
      <c r="Q336" s="157"/>
      <c r="R336" s="157"/>
      <c r="S336" s="157"/>
      <c r="T336" s="157"/>
      <c r="U336" s="157"/>
      <c r="V336" s="157"/>
      <c r="W336" s="157"/>
      <c r="X336" s="157"/>
      <c r="Y336" s="157"/>
      <c r="Z336" s="157"/>
      <c r="AA336" s="157"/>
      <c r="AB336" s="157"/>
      <c r="AC336" s="157"/>
      <c r="AD336" s="157"/>
      <c r="AE336" s="158"/>
    </row>
    <row r="337" ht="12.75" customHeight="1">
      <c r="A337" s="9"/>
      <c r="G337" s="10"/>
      <c r="AE337" s="10"/>
    </row>
    <row r="338" ht="12.75" customHeight="1">
      <c r="A338" s="156"/>
      <c r="B338" s="157"/>
      <c r="C338" s="157"/>
      <c r="D338" s="157"/>
      <c r="E338" s="157"/>
      <c r="F338" s="157"/>
      <c r="G338" s="158"/>
      <c r="H338" s="157"/>
      <c r="I338" s="157"/>
      <c r="J338" s="157"/>
      <c r="K338" s="157"/>
      <c r="L338" s="157"/>
      <c r="M338" s="157"/>
      <c r="N338" s="157"/>
      <c r="O338" s="157"/>
      <c r="P338" s="157"/>
      <c r="Q338" s="157"/>
      <c r="R338" s="157"/>
      <c r="S338" s="157"/>
      <c r="T338" s="157"/>
      <c r="U338" s="157"/>
      <c r="V338" s="157"/>
      <c r="W338" s="157"/>
      <c r="X338" s="157"/>
      <c r="Y338" s="157"/>
      <c r="Z338" s="157"/>
      <c r="AA338" s="157"/>
      <c r="AB338" s="157"/>
      <c r="AC338" s="157"/>
      <c r="AD338" s="157"/>
      <c r="AE338" s="158"/>
    </row>
    <row r="339" ht="12.75" customHeight="1">
      <c r="A339" s="9"/>
      <c r="G339" s="10"/>
      <c r="AE339" s="10"/>
    </row>
    <row r="340" ht="12.75" customHeight="1">
      <c r="A340" s="156"/>
      <c r="B340" s="157"/>
      <c r="C340" s="157"/>
      <c r="D340" s="157"/>
      <c r="E340" s="157"/>
      <c r="F340" s="157"/>
      <c r="G340" s="158"/>
      <c r="H340" s="157"/>
      <c r="I340" s="157"/>
      <c r="J340" s="157"/>
      <c r="K340" s="157"/>
      <c r="L340" s="157"/>
      <c r="M340" s="157"/>
      <c r="N340" s="157"/>
      <c r="O340" s="157"/>
      <c r="P340" s="157"/>
      <c r="Q340" s="157"/>
      <c r="R340" s="157"/>
      <c r="S340" s="157"/>
      <c r="T340" s="157"/>
      <c r="U340" s="157"/>
      <c r="V340" s="157"/>
      <c r="W340" s="157"/>
      <c r="X340" s="157"/>
      <c r="Y340" s="157"/>
      <c r="Z340" s="157"/>
      <c r="AA340" s="157"/>
      <c r="AB340" s="157"/>
      <c r="AC340" s="157"/>
      <c r="AD340" s="157"/>
      <c r="AE340" s="158"/>
    </row>
    <row r="341" ht="12.75" customHeight="1">
      <c r="A341" s="9"/>
      <c r="G341" s="10"/>
      <c r="AE341" s="10"/>
    </row>
    <row r="342" ht="12.75" customHeight="1">
      <c r="A342" s="11"/>
      <c r="B342" s="12"/>
      <c r="C342" s="12"/>
      <c r="D342" s="12"/>
      <c r="E342" s="12"/>
      <c r="F342" s="12"/>
      <c r="G342" s="13"/>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3"/>
    </row>
    <row r="343" ht="12.75" customHeight="1"/>
    <row r="344" ht="12.75" customHeight="1">
      <c r="A344" s="3" t="s">
        <v>164</v>
      </c>
    </row>
    <row r="345" ht="12.75" customHeight="1">
      <c r="A345" s="428" t="s">
        <v>165</v>
      </c>
      <c r="B345" s="429"/>
      <c r="C345" s="429"/>
      <c r="D345" s="429"/>
      <c r="E345" s="429"/>
      <c r="F345" s="429"/>
      <c r="G345" s="429"/>
      <c r="H345" s="429"/>
      <c r="I345" s="429"/>
      <c r="J345" s="429"/>
      <c r="K345" s="429"/>
      <c r="L345" s="429"/>
      <c r="M345" s="429"/>
      <c r="N345" s="429"/>
      <c r="O345" s="429"/>
      <c r="P345" s="429"/>
      <c r="Q345" s="429"/>
      <c r="R345" s="429"/>
      <c r="S345" s="429"/>
      <c r="T345" s="429"/>
      <c r="U345" s="429"/>
      <c r="V345" s="429"/>
      <c r="W345" s="429"/>
      <c r="X345" s="429"/>
      <c r="Y345" s="429"/>
      <c r="Z345" s="429"/>
      <c r="AA345" s="429"/>
      <c r="AB345" s="429"/>
      <c r="AC345" s="429"/>
      <c r="AD345" s="429"/>
      <c r="AE345" s="430"/>
    </row>
    <row r="346" ht="12.75" customHeight="1">
      <c r="A346" s="9" t="s">
        <v>166</v>
      </c>
      <c r="AE346" s="10"/>
    </row>
    <row r="347" ht="12.75" customHeight="1">
      <c r="A347" s="156"/>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c r="AA347" s="157"/>
      <c r="AB347" s="157"/>
      <c r="AC347" s="157"/>
      <c r="AD347" s="157"/>
      <c r="AE347" s="158"/>
    </row>
    <row r="348" ht="12.75" customHeight="1">
      <c r="A348" s="9"/>
      <c r="AE348" s="10"/>
    </row>
    <row r="349" ht="12.75" customHeight="1">
      <c r="A349" s="156"/>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c r="AA349" s="157"/>
      <c r="AB349" s="157"/>
      <c r="AC349" s="157"/>
      <c r="AD349" s="157"/>
      <c r="AE349" s="158"/>
    </row>
    <row r="350" ht="12.75" customHeight="1">
      <c r="A350" s="9"/>
      <c r="AE350" s="10"/>
    </row>
    <row r="351" ht="12.75" customHeight="1">
      <c r="A351" s="156"/>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c r="AA351" s="157"/>
      <c r="AB351" s="157"/>
      <c r="AC351" s="157"/>
      <c r="AD351" s="157"/>
      <c r="AE351" s="158"/>
    </row>
    <row r="352" ht="12.75" customHeight="1">
      <c r="A352" s="9" t="s">
        <v>167</v>
      </c>
      <c r="AE352" s="10"/>
    </row>
    <row r="353" ht="12.75" customHeight="1">
      <c r="A353" s="156"/>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c r="AA353" s="157"/>
      <c r="AB353" s="157"/>
      <c r="AC353" s="157"/>
      <c r="AD353" s="157"/>
      <c r="AE353" s="158"/>
    </row>
    <row r="354" ht="12.75" customHeight="1">
      <c r="A354" s="9"/>
      <c r="AE354" s="10"/>
    </row>
    <row r="355" ht="12.75" customHeight="1">
      <c r="A355" s="156"/>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c r="AA355" s="157"/>
      <c r="AB355" s="157"/>
      <c r="AC355" s="157"/>
      <c r="AD355" s="157"/>
      <c r="AE355" s="158"/>
    </row>
    <row r="356" ht="12.75" customHeight="1">
      <c r="A356" s="9"/>
      <c r="AE356" s="10"/>
    </row>
    <row r="357" ht="12.75" customHeight="1">
      <c r="A357" s="156"/>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c r="AA357" s="157"/>
      <c r="AB357" s="157"/>
      <c r="AC357" s="157"/>
      <c r="AD357" s="157"/>
      <c r="AE357" s="158"/>
    </row>
    <row r="358" ht="12.75" customHeight="1">
      <c r="A358" s="9"/>
      <c r="AE358" s="10"/>
    </row>
    <row r="359" ht="12.75" customHeight="1">
      <c r="A359" s="156"/>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c r="AA359" s="157"/>
      <c r="AB359" s="157"/>
      <c r="AC359" s="157"/>
      <c r="AD359" s="157"/>
      <c r="AE359" s="158"/>
    </row>
    <row r="360" ht="12.75" customHeight="1">
      <c r="A360" s="9"/>
      <c r="AE360" s="10"/>
    </row>
    <row r="361" ht="12.75" customHeight="1">
      <c r="A361" s="156"/>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c r="AA361" s="157"/>
      <c r="AB361" s="157"/>
      <c r="AC361" s="157"/>
      <c r="AD361" s="157"/>
      <c r="AE361" s="158"/>
    </row>
    <row r="362" ht="12.75" customHeight="1">
      <c r="A362" s="9" t="s">
        <v>168</v>
      </c>
      <c r="AE362" s="10"/>
    </row>
    <row r="363" ht="12.75" customHeight="1">
      <c r="A363" s="156"/>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c r="AA363" s="157"/>
      <c r="AB363" s="157"/>
      <c r="AC363" s="157"/>
      <c r="AD363" s="157"/>
      <c r="AE363" s="158"/>
    </row>
    <row r="364" ht="12.75" customHeight="1">
      <c r="A364" s="9"/>
      <c r="AE364" s="10"/>
    </row>
    <row r="365" ht="12.75" customHeight="1">
      <c r="A365" s="156"/>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c r="AA365" s="157"/>
      <c r="AB365" s="157"/>
      <c r="AC365" s="157"/>
      <c r="AD365" s="157"/>
      <c r="AE365" s="158"/>
    </row>
    <row r="366" ht="12.75" customHeight="1">
      <c r="A366" s="9"/>
      <c r="AE366" s="10"/>
    </row>
    <row r="367" ht="12.75" customHeight="1">
      <c r="A367" s="156"/>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c r="AA367" s="157"/>
      <c r="AB367" s="157"/>
      <c r="AC367" s="157"/>
      <c r="AD367" s="157"/>
      <c r="AE367" s="158"/>
    </row>
    <row r="368" ht="12.75" customHeight="1">
      <c r="A368" s="31" t="s">
        <v>169</v>
      </c>
      <c r="AE368" s="10"/>
    </row>
    <row r="369" ht="12.75" customHeight="1">
      <c r="A369" s="156"/>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c r="AA369" s="157"/>
      <c r="AB369" s="157"/>
      <c r="AC369" s="157"/>
      <c r="AD369" s="157"/>
      <c r="AE369" s="158"/>
    </row>
    <row r="370" ht="12.75" customHeight="1">
      <c r="A370" s="9"/>
      <c r="AE370" s="10"/>
    </row>
    <row r="371" ht="12.75" customHeight="1">
      <c r="A371" s="156"/>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c r="AA371" s="157"/>
      <c r="AB371" s="157"/>
      <c r="AC371" s="157"/>
      <c r="AD371" s="157"/>
      <c r="AE371" s="158"/>
    </row>
    <row r="372" ht="12.75" customHeight="1">
      <c r="A372" s="9"/>
      <c r="AE372" s="10"/>
    </row>
    <row r="373" ht="12.75" customHeight="1">
      <c r="A373" s="156"/>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c r="AA373" s="157"/>
      <c r="AB373" s="157"/>
      <c r="AC373" s="157"/>
      <c r="AD373" s="157"/>
      <c r="AE373" s="158"/>
    </row>
    <row r="374" ht="12.75" customHeight="1">
      <c r="A374" s="31" t="s">
        <v>170</v>
      </c>
      <c r="AE374" s="10"/>
    </row>
    <row r="375" ht="12.75" customHeight="1">
      <c r="A375" s="156"/>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c r="AA375" s="157"/>
      <c r="AB375" s="157"/>
      <c r="AC375" s="157"/>
      <c r="AD375" s="157"/>
      <c r="AE375" s="158"/>
    </row>
    <row r="376" ht="12.75" customHeight="1">
      <c r="A376" s="9"/>
      <c r="AE376" s="10"/>
    </row>
    <row r="377" ht="12.75" customHeight="1">
      <c r="A377" s="156"/>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c r="AA377" s="157"/>
      <c r="AB377" s="157"/>
      <c r="AC377" s="157"/>
      <c r="AD377" s="157"/>
      <c r="AE377" s="158"/>
    </row>
    <row r="378" ht="12.75" customHeight="1">
      <c r="A378" s="9"/>
      <c r="AE378" s="10"/>
    </row>
    <row r="379" ht="12.75" customHeight="1">
      <c r="A379" s="156"/>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c r="AA379" s="157"/>
      <c r="AB379" s="157"/>
      <c r="AC379" s="157"/>
      <c r="AD379" s="157"/>
      <c r="AE379" s="158"/>
    </row>
    <row r="380" ht="12.75" customHeight="1">
      <c r="A380" s="9"/>
      <c r="AE380" s="10"/>
    </row>
    <row r="381" ht="12.75" customHeight="1">
      <c r="A381" s="156"/>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c r="AA381" s="157"/>
      <c r="AB381" s="157"/>
      <c r="AC381" s="157"/>
      <c r="AD381" s="157"/>
      <c r="AE381" s="158"/>
    </row>
    <row r="382" ht="12.75" customHeight="1">
      <c r="A382" s="31" t="s">
        <v>171</v>
      </c>
      <c r="AE382" s="10"/>
    </row>
    <row r="383" ht="12.75" customHeight="1">
      <c r="A383" s="156"/>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c r="AA383" s="157"/>
      <c r="AB383" s="157"/>
      <c r="AC383" s="157"/>
      <c r="AD383" s="157"/>
      <c r="AE383" s="158"/>
    </row>
    <row r="384" ht="12.75" customHeight="1">
      <c r="A384" s="9"/>
      <c r="AE384" s="10"/>
    </row>
    <row r="385" ht="12.75" customHeight="1">
      <c r="A385" s="156"/>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c r="AA385" s="157"/>
      <c r="AB385" s="157"/>
      <c r="AC385" s="157"/>
      <c r="AD385" s="157"/>
      <c r="AE385" s="158"/>
    </row>
    <row r="386" ht="12.75" customHeight="1">
      <c r="A386" s="9"/>
      <c r="AE386" s="10"/>
    </row>
    <row r="387" ht="12.75" customHeight="1">
      <c r="A387" s="156"/>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c r="AA387" s="157"/>
      <c r="AB387" s="157"/>
      <c r="AC387" s="157"/>
      <c r="AD387" s="157"/>
      <c r="AE387" s="158"/>
    </row>
    <row r="388" ht="12.75" customHeight="1">
      <c r="A388" s="9"/>
      <c r="AE388" s="10"/>
    </row>
    <row r="389" ht="12.75" customHeight="1">
      <c r="A389" s="156"/>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c r="AA389" s="157"/>
      <c r="AB389" s="157"/>
      <c r="AC389" s="157"/>
      <c r="AD389" s="157"/>
      <c r="AE389" s="158"/>
    </row>
    <row r="390" ht="12.75" customHeight="1">
      <c r="A390" s="31" t="s">
        <v>172</v>
      </c>
      <c r="AE390" s="10"/>
    </row>
    <row r="391" ht="12.75" customHeight="1">
      <c r="A391" s="156"/>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c r="AA391" s="157"/>
      <c r="AB391" s="157"/>
      <c r="AC391" s="157"/>
      <c r="AD391" s="157"/>
      <c r="AE391" s="158"/>
    </row>
    <row r="392" ht="12.75" customHeight="1">
      <c r="A392" s="31" t="s">
        <v>173</v>
      </c>
      <c r="AE392" s="10"/>
    </row>
    <row r="393" ht="12.75" customHeight="1">
      <c r="A393" s="156"/>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c r="AA393" s="157"/>
      <c r="AB393" s="157"/>
      <c r="AC393" s="157"/>
      <c r="AD393" s="157"/>
      <c r="AE393" s="158"/>
    </row>
    <row r="394" ht="12.75" customHeight="1">
      <c r="A394" s="31" t="s">
        <v>174</v>
      </c>
      <c r="AE394" s="10"/>
    </row>
    <row r="395" ht="12.75" customHeight="1">
      <c r="A395" s="156"/>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c r="AA395" s="157"/>
      <c r="AB395" s="157"/>
      <c r="AC395" s="157"/>
      <c r="AD395" s="157"/>
      <c r="AE395" s="158"/>
    </row>
    <row r="396" ht="12.75" customHeight="1">
      <c r="A396" s="9"/>
      <c r="AE396" s="10"/>
    </row>
    <row r="397" ht="12.75" customHeight="1">
      <c r="A397" s="156"/>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c r="AA397" s="157"/>
      <c r="AB397" s="157"/>
      <c r="AC397" s="157"/>
      <c r="AD397" s="157"/>
      <c r="AE397" s="158"/>
    </row>
    <row r="398" ht="12.75" customHeight="1">
      <c r="A398" s="9"/>
      <c r="AE398" s="10"/>
    </row>
    <row r="399" ht="12.75" customHeight="1">
      <c r="A399" s="11"/>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3"/>
    </row>
    <row r="400" ht="12.75" customHeight="1">
      <c r="A400" s="3"/>
    </row>
    <row r="401" ht="12.75" customHeight="1">
      <c r="A401" s="3" t="s">
        <v>164</v>
      </c>
    </row>
    <row r="402" ht="12.75" customHeight="1">
      <c r="A402" s="428" t="s">
        <v>165</v>
      </c>
      <c r="B402" s="429"/>
      <c r="C402" s="429"/>
      <c r="D402" s="429"/>
      <c r="E402" s="429"/>
      <c r="F402" s="429"/>
      <c r="G402" s="429"/>
      <c r="H402" s="429"/>
      <c r="I402" s="429"/>
      <c r="J402" s="429"/>
      <c r="K402" s="429"/>
      <c r="L402" s="429"/>
      <c r="M402" s="429"/>
      <c r="N402" s="429"/>
      <c r="O402" s="429"/>
      <c r="P402" s="429"/>
      <c r="Q402" s="429"/>
      <c r="R402" s="429"/>
      <c r="S402" s="429"/>
      <c r="T402" s="429"/>
      <c r="U402" s="429"/>
      <c r="V402" s="429"/>
      <c r="W402" s="429"/>
      <c r="X402" s="429"/>
      <c r="Y402" s="429"/>
      <c r="Z402" s="429"/>
      <c r="AA402" s="429"/>
      <c r="AB402" s="429"/>
      <c r="AC402" s="429"/>
      <c r="AD402" s="429"/>
      <c r="AE402" s="430"/>
    </row>
    <row r="403" ht="12.75" customHeight="1">
      <c r="A403" s="31" t="s">
        <v>175</v>
      </c>
      <c r="AE403" s="10"/>
    </row>
    <row r="404" ht="12.75" customHeight="1">
      <c r="A404" s="159"/>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c r="AA404" s="157"/>
      <c r="AB404" s="157"/>
      <c r="AC404" s="157"/>
      <c r="AD404" s="157"/>
      <c r="AE404" s="158"/>
    </row>
    <row r="405" ht="12.75" customHeight="1">
      <c r="A405" s="31" t="s">
        <v>176</v>
      </c>
      <c r="AE405" s="10"/>
    </row>
    <row r="406" ht="12.75" customHeight="1">
      <c r="A406" s="159"/>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c r="AA406" s="157"/>
      <c r="AB406" s="157"/>
      <c r="AC406" s="157"/>
      <c r="AD406" s="157"/>
      <c r="AE406" s="158"/>
    </row>
    <row r="407" ht="12.75" customHeight="1">
      <c r="A407" s="433" t="s">
        <v>174</v>
      </c>
      <c r="AE407" s="10"/>
    </row>
    <row r="408" ht="12.75" customHeight="1">
      <c r="A408" s="156"/>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c r="AA408" s="157"/>
      <c r="AB408" s="157"/>
      <c r="AC408" s="157"/>
      <c r="AD408" s="157"/>
      <c r="AE408" s="158"/>
    </row>
    <row r="409" ht="12.75" customHeight="1">
      <c r="A409" s="31"/>
      <c r="AE409" s="10"/>
    </row>
    <row r="410" ht="12.75" customHeight="1">
      <c r="A410" s="156"/>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c r="AA410" s="157"/>
      <c r="AB410" s="157"/>
      <c r="AC410" s="157"/>
      <c r="AD410" s="157"/>
      <c r="AE410" s="158"/>
    </row>
    <row r="411" ht="12.75" customHeight="1">
      <c r="A411" s="433" t="s">
        <v>177</v>
      </c>
      <c r="AE411" s="10"/>
    </row>
    <row r="412" ht="12.75" customHeight="1">
      <c r="A412" s="156"/>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c r="AA412" s="157"/>
      <c r="AB412" s="157"/>
      <c r="AC412" s="157"/>
      <c r="AD412" s="157"/>
      <c r="AE412" s="158"/>
    </row>
    <row r="413" ht="12.75" customHeight="1">
      <c r="A413" s="31" t="s">
        <v>176</v>
      </c>
      <c r="AE413" s="10"/>
    </row>
    <row r="414" ht="12.75" customHeight="1">
      <c r="A414" s="156"/>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c r="AA414" s="157"/>
      <c r="AB414" s="157"/>
      <c r="AC414" s="157"/>
      <c r="AD414" s="157"/>
      <c r="AE414" s="158"/>
    </row>
    <row r="415" ht="12.75" customHeight="1">
      <c r="A415" s="31" t="s">
        <v>174</v>
      </c>
      <c r="AE415" s="10"/>
    </row>
    <row r="416" ht="12.75" customHeight="1">
      <c r="A416" s="156"/>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c r="AA416" s="157"/>
      <c r="AB416" s="157"/>
      <c r="AC416" s="157"/>
      <c r="AD416" s="157"/>
      <c r="AE416" s="158"/>
    </row>
    <row r="417" ht="12.75" customHeight="1">
      <c r="A417" s="9"/>
      <c r="AE417" s="10"/>
    </row>
    <row r="418" ht="12.75" customHeight="1">
      <c r="A418" s="156"/>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c r="AA418" s="157"/>
      <c r="AB418" s="157"/>
      <c r="AC418" s="157"/>
      <c r="AD418" s="157"/>
      <c r="AE418" s="158"/>
    </row>
    <row r="419" ht="12.75" customHeight="1">
      <c r="A419" s="31" t="s">
        <v>178</v>
      </c>
      <c r="AE419" s="10"/>
    </row>
    <row r="420" ht="12.75" customHeight="1">
      <c r="A420" s="156"/>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c r="AA420" s="157"/>
      <c r="AB420" s="157"/>
      <c r="AC420" s="157"/>
      <c r="AD420" s="157"/>
      <c r="AE420" s="158"/>
    </row>
    <row r="421" ht="12.75" customHeight="1">
      <c r="A421" s="9"/>
      <c r="AE421" s="10"/>
    </row>
    <row r="422" ht="12.75" customHeight="1">
      <c r="A422" s="156"/>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c r="AA422" s="157"/>
      <c r="AB422" s="157"/>
      <c r="AC422" s="157"/>
      <c r="AD422" s="157"/>
      <c r="AE422" s="158"/>
    </row>
    <row r="423" ht="12.75" customHeight="1">
      <c r="A423" s="31"/>
      <c r="AE423" s="10"/>
    </row>
    <row r="424" ht="12.75" customHeight="1">
      <c r="A424" s="156"/>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c r="AA424" s="157"/>
      <c r="AB424" s="157"/>
      <c r="AC424" s="157"/>
      <c r="AD424" s="157"/>
      <c r="AE424" s="158"/>
    </row>
    <row r="425" ht="12.75" customHeight="1">
      <c r="A425" s="31" t="s">
        <v>179</v>
      </c>
      <c r="AE425" s="10"/>
    </row>
    <row r="426" ht="12.75" customHeight="1">
      <c r="A426" s="156"/>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c r="AA426" s="157"/>
      <c r="AB426" s="157"/>
      <c r="AC426" s="157"/>
      <c r="AD426" s="157"/>
      <c r="AE426" s="158"/>
    </row>
    <row r="427" ht="12.75" customHeight="1">
      <c r="A427" s="434"/>
      <c r="AE427" s="10"/>
    </row>
    <row r="428" ht="12.75" customHeight="1">
      <c r="A428" s="156"/>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c r="AA428" s="157"/>
      <c r="AB428" s="157"/>
      <c r="AC428" s="157"/>
      <c r="AD428" s="157"/>
      <c r="AE428" s="158"/>
    </row>
    <row r="429" ht="12.75" customHeight="1">
      <c r="A429" s="435"/>
      <c r="AE429" s="10"/>
    </row>
    <row r="430" ht="12.75" customHeight="1">
      <c r="A430" s="156"/>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c r="AA430" s="157"/>
      <c r="AB430" s="157"/>
      <c r="AC430" s="157"/>
      <c r="AD430" s="157"/>
      <c r="AE430" s="158"/>
    </row>
    <row r="431" ht="12.75" customHeight="1">
      <c r="A431" s="31" t="s">
        <v>180</v>
      </c>
      <c r="AE431" s="10"/>
    </row>
    <row r="432" ht="12.75" customHeight="1">
      <c r="A432" s="156"/>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c r="AA432" s="157"/>
      <c r="AB432" s="157"/>
      <c r="AC432" s="157"/>
      <c r="AD432" s="157"/>
      <c r="AE432" s="158"/>
    </row>
    <row r="433" ht="12.75" customHeight="1">
      <c r="A433" s="434"/>
      <c r="AE433" s="10"/>
    </row>
    <row r="434" ht="12.75" customHeight="1">
      <c r="A434" s="156"/>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c r="AA434" s="157"/>
      <c r="AB434" s="157"/>
      <c r="AC434" s="157"/>
      <c r="AD434" s="157"/>
      <c r="AE434" s="158"/>
    </row>
    <row r="435" ht="12.75" customHeight="1">
      <c r="A435" s="435"/>
      <c r="AE435" s="10"/>
    </row>
    <row r="436" ht="12.75" customHeight="1">
      <c r="A436" s="156"/>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c r="AB436" s="157"/>
      <c r="AC436" s="157"/>
      <c r="AD436" s="157"/>
      <c r="AE436" s="158"/>
    </row>
    <row r="437" ht="12.75" customHeight="1">
      <c r="A437" s="434" t="s">
        <v>181</v>
      </c>
      <c r="AE437" s="10"/>
    </row>
    <row r="438" ht="12.75" customHeight="1">
      <c r="A438" s="156"/>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c r="AA438" s="157"/>
      <c r="AB438" s="157"/>
      <c r="AC438" s="157"/>
      <c r="AD438" s="157"/>
      <c r="AE438" s="158"/>
    </row>
    <row r="439" ht="12.75" customHeight="1">
      <c r="A439" s="435"/>
      <c r="AE439" s="10"/>
    </row>
    <row r="440" ht="12.75" customHeight="1">
      <c r="A440" s="156"/>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c r="AA440" s="157"/>
      <c r="AB440" s="157"/>
      <c r="AC440" s="157"/>
      <c r="AD440" s="157"/>
      <c r="AE440" s="158"/>
    </row>
    <row r="441" ht="12.75" customHeight="1">
      <c r="A441" s="434"/>
      <c r="AE441" s="10"/>
    </row>
    <row r="442" ht="12.75" customHeight="1">
      <c r="A442" s="156"/>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c r="AA442" s="157"/>
      <c r="AB442" s="157"/>
      <c r="AC442" s="157"/>
      <c r="AD442" s="157"/>
      <c r="AE442" s="158"/>
    </row>
    <row r="443" ht="12.75" customHeight="1">
      <c r="A443" s="435"/>
      <c r="AE443" s="10"/>
    </row>
    <row r="444" ht="12.75" customHeight="1">
      <c r="A444" s="156"/>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c r="AA444" s="157"/>
      <c r="AB444" s="157"/>
      <c r="AC444" s="157"/>
      <c r="AD444" s="157"/>
      <c r="AE444" s="158"/>
    </row>
    <row r="445" ht="12.75" customHeight="1">
      <c r="A445" s="434" t="s">
        <v>182</v>
      </c>
      <c r="AE445" s="10"/>
    </row>
    <row r="446" ht="12.75" customHeight="1">
      <c r="A446" s="156"/>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c r="AA446" s="157"/>
      <c r="AB446" s="157"/>
      <c r="AC446" s="157"/>
      <c r="AD446" s="157"/>
      <c r="AE446" s="158"/>
    </row>
    <row r="447" ht="12.75" customHeight="1">
      <c r="A447" s="435"/>
      <c r="AE447" s="10"/>
    </row>
    <row r="448" ht="12.75" customHeight="1">
      <c r="A448" s="156"/>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c r="AA448" s="157"/>
      <c r="AB448" s="157"/>
      <c r="AC448" s="157"/>
      <c r="AD448" s="157"/>
      <c r="AE448" s="158"/>
    </row>
    <row r="449" ht="12.75" customHeight="1">
      <c r="A449" s="31"/>
      <c r="AE449" s="10"/>
    </row>
    <row r="450" ht="12.75" customHeight="1">
      <c r="A450" s="156"/>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c r="AA450" s="157"/>
      <c r="AB450" s="157"/>
      <c r="AC450" s="157"/>
      <c r="AD450" s="157"/>
      <c r="AE450" s="158"/>
    </row>
    <row r="451" ht="12.75" customHeight="1">
      <c r="A451" s="31" t="s">
        <v>183</v>
      </c>
      <c r="AE451" s="10"/>
    </row>
    <row r="452" ht="12.75" customHeight="1">
      <c r="A452" s="156"/>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c r="AA452" s="157"/>
      <c r="AB452" s="157"/>
      <c r="AC452" s="157"/>
      <c r="AD452" s="157"/>
      <c r="AE452" s="158"/>
    </row>
    <row r="453" ht="12.75" customHeight="1">
      <c r="A453" s="9"/>
      <c r="AE453" s="10"/>
    </row>
    <row r="454" ht="12.75" customHeight="1">
      <c r="A454" s="156"/>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c r="AA454" s="157"/>
      <c r="AB454" s="157"/>
      <c r="AC454" s="157"/>
      <c r="AD454" s="157"/>
      <c r="AE454" s="158"/>
    </row>
    <row r="455" ht="12.75" customHeight="1">
      <c r="A455" s="9"/>
      <c r="AE455" s="10"/>
    </row>
    <row r="456" ht="12.75" customHeight="1">
      <c r="A456" s="11"/>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3"/>
    </row>
    <row r="457" ht="12.75" customHeight="1"/>
    <row r="458" ht="12.75" customHeight="1">
      <c r="A458" s="3" t="s">
        <v>164</v>
      </c>
    </row>
    <row r="459" ht="12.75" customHeight="1">
      <c r="A459" s="428" t="s">
        <v>165</v>
      </c>
      <c r="B459" s="429"/>
      <c r="C459" s="429"/>
      <c r="D459" s="429"/>
      <c r="E459" s="429"/>
      <c r="F459" s="429"/>
      <c r="G459" s="429"/>
      <c r="H459" s="429"/>
      <c r="I459" s="429"/>
      <c r="J459" s="429"/>
      <c r="K459" s="429"/>
      <c r="L459" s="429"/>
      <c r="M459" s="429"/>
      <c r="N459" s="429"/>
      <c r="O459" s="429"/>
      <c r="P459" s="429"/>
      <c r="Q459" s="429"/>
      <c r="R459" s="429"/>
      <c r="S459" s="429"/>
      <c r="T459" s="429"/>
      <c r="U459" s="429"/>
      <c r="V459" s="429"/>
      <c r="W459" s="429"/>
      <c r="X459" s="429"/>
      <c r="Y459" s="429"/>
      <c r="Z459" s="429"/>
      <c r="AA459" s="429"/>
      <c r="AB459" s="429"/>
      <c r="AC459" s="429"/>
      <c r="AD459" s="429"/>
      <c r="AE459" s="430"/>
    </row>
    <row r="460" ht="12.75" customHeight="1">
      <c r="A460" s="31" t="s">
        <v>184</v>
      </c>
      <c r="AE460" s="10"/>
    </row>
    <row r="461" ht="12.75" customHeight="1">
      <c r="A461" s="156"/>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c r="AA461" s="157"/>
      <c r="AB461" s="157"/>
      <c r="AC461" s="157"/>
      <c r="AD461" s="157"/>
      <c r="AE461" s="158"/>
    </row>
    <row r="462" ht="12.75" customHeight="1">
      <c r="A462" s="9"/>
      <c r="AE462" s="10"/>
    </row>
    <row r="463" ht="12.75" customHeight="1">
      <c r="A463" s="156"/>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c r="AA463" s="157"/>
      <c r="AB463" s="157"/>
      <c r="AC463" s="157"/>
      <c r="AD463" s="157"/>
      <c r="AE463" s="158"/>
    </row>
    <row r="464" ht="12.75" customHeight="1">
      <c r="A464" s="9"/>
      <c r="AE464" s="10"/>
    </row>
    <row r="465" ht="12.75" customHeight="1">
      <c r="A465" s="156"/>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c r="AA465" s="157"/>
      <c r="AB465" s="157"/>
      <c r="AC465" s="157"/>
      <c r="AD465" s="157"/>
      <c r="AE465" s="158"/>
    </row>
    <row r="466" ht="12.75" customHeight="1">
      <c r="A466" s="31"/>
      <c r="AE466" s="10"/>
    </row>
    <row r="467" ht="12.75" customHeight="1">
      <c r="A467" s="156"/>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c r="AA467" s="157"/>
      <c r="AB467" s="157"/>
      <c r="AC467" s="157"/>
      <c r="AD467" s="157"/>
      <c r="AE467" s="158"/>
    </row>
    <row r="468" ht="12.75" customHeight="1">
      <c r="A468" s="434" t="s">
        <v>185</v>
      </c>
      <c r="AE468" s="10"/>
    </row>
    <row r="469" ht="12.75" customHeight="1">
      <c r="A469" s="156"/>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c r="AA469" s="157"/>
      <c r="AB469" s="157"/>
      <c r="AC469" s="157"/>
      <c r="AD469" s="157"/>
      <c r="AE469" s="158"/>
    </row>
    <row r="470" ht="12.75" customHeight="1">
      <c r="A470" s="9"/>
      <c r="AE470" s="10"/>
    </row>
    <row r="471" ht="12.75" customHeight="1">
      <c r="A471" s="156"/>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c r="AA471" s="157"/>
      <c r="AB471" s="157"/>
      <c r="AC471" s="157"/>
      <c r="AD471" s="157"/>
      <c r="AE471" s="158"/>
    </row>
    <row r="472" ht="12.75" customHeight="1">
      <c r="A472" s="435"/>
      <c r="AE472" s="10"/>
    </row>
    <row r="473" ht="12.75" customHeight="1">
      <c r="A473" s="156"/>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c r="AA473" s="157"/>
      <c r="AB473" s="157"/>
      <c r="AC473" s="157"/>
      <c r="AD473" s="157"/>
      <c r="AE473" s="158"/>
    </row>
    <row r="474" ht="12.75" customHeight="1">
      <c r="A474" s="434" t="s">
        <v>186</v>
      </c>
      <c r="AE474" s="10"/>
    </row>
    <row r="475" ht="12.75" customHeight="1">
      <c r="A475" s="156"/>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c r="AA475" s="157"/>
      <c r="AB475" s="157"/>
      <c r="AC475" s="157"/>
      <c r="AD475" s="157"/>
      <c r="AE475" s="158"/>
    </row>
    <row r="476" ht="12.75" customHeight="1">
      <c r="A476" s="9"/>
      <c r="AE476" s="10"/>
    </row>
    <row r="477" ht="12.75" customHeight="1">
      <c r="A477" s="156"/>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c r="AA477" s="157"/>
      <c r="AB477" s="157"/>
      <c r="AC477" s="157"/>
      <c r="AD477" s="157"/>
      <c r="AE477" s="158"/>
    </row>
    <row r="478" ht="12.75" customHeight="1">
      <c r="A478" s="435"/>
      <c r="AE478" s="10"/>
    </row>
    <row r="479" ht="12.75" customHeight="1">
      <c r="A479" s="156"/>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c r="AA479" s="157"/>
      <c r="AB479" s="157"/>
      <c r="AC479" s="157"/>
      <c r="AD479" s="157"/>
      <c r="AE479" s="158"/>
    </row>
    <row r="480" ht="12.75" customHeight="1">
      <c r="A480" s="434" t="s">
        <v>187</v>
      </c>
      <c r="AE480" s="10"/>
    </row>
    <row r="481" ht="12.75" customHeight="1">
      <c r="A481" s="156"/>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c r="AA481" s="157"/>
      <c r="AB481" s="157"/>
      <c r="AC481" s="157"/>
      <c r="AD481" s="157"/>
      <c r="AE481" s="158"/>
    </row>
    <row r="482" ht="12.75" customHeight="1">
      <c r="A482" s="435"/>
      <c r="AE482" s="10"/>
    </row>
    <row r="483" ht="12.75" customHeight="1">
      <c r="A483" s="156"/>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c r="AA483" s="157"/>
      <c r="AB483" s="157"/>
      <c r="AC483" s="157"/>
      <c r="AD483" s="157"/>
      <c r="AE483" s="158"/>
    </row>
    <row r="484" ht="12.75" customHeight="1">
      <c r="A484" s="31"/>
      <c r="AE484" s="10"/>
    </row>
    <row r="485" ht="12.75" customHeight="1">
      <c r="A485" s="156"/>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c r="AA485" s="157"/>
      <c r="AB485" s="157"/>
      <c r="AC485" s="157"/>
      <c r="AD485" s="157"/>
      <c r="AE485" s="158"/>
    </row>
    <row r="486" ht="12.75" customHeight="1">
      <c r="A486" s="434"/>
      <c r="AE486" s="10"/>
    </row>
    <row r="487" ht="12.75" customHeight="1">
      <c r="A487" s="156"/>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c r="AA487" s="157"/>
      <c r="AB487" s="157"/>
      <c r="AC487" s="157"/>
      <c r="AD487" s="157"/>
      <c r="AE487" s="158"/>
    </row>
    <row r="488" ht="12.75" customHeight="1">
      <c r="A488" s="31" t="s">
        <v>188</v>
      </c>
      <c r="AE488" s="10"/>
    </row>
    <row r="489" ht="12.75" customHeight="1">
      <c r="A489" s="156"/>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c r="AA489" s="157"/>
      <c r="AB489" s="157"/>
      <c r="AC489" s="157"/>
      <c r="AD489" s="157"/>
      <c r="AE489" s="158"/>
    </row>
    <row r="490" ht="12.75" customHeight="1">
      <c r="A490" s="435"/>
      <c r="AE490" s="10"/>
    </row>
    <row r="491" ht="12.75" customHeight="1">
      <c r="A491" s="156"/>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c r="AA491" s="157"/>
      <c r="AB491" s="157"/>
      <c r="AC491" s="157"/>
      <c r="AD491" s="157"/>
      <c r="AE491" s="158"/>
    </row>
    <row r="492" ht="12.75" customHeight="1">
      <c r="A492" s="434"/>
      <c r="AE492" s="10"/>
    </row>
    <row r="493" ht="12.75" customHeight="1">
      <c r="A493" s="156"/>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c r="AA493" s="157"/>
      <c r="AB493" s="157"/>
      <c r="AC493" s="157"/>
      <c r="AD493" s="157"/>
      <c r="AE493" s="158"/>
    </row>
    <row r="494" ht="12.75" customHeight="1">
      <c r="A494" s="434" t="s">
        <v>189</v>
      </c>
      <c r="AE494" s="10"/>
    </row>
    <row r="495" ht="12.75" customHeight="1">
      <c r="A495" s="156"/>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c r="AA495" s="157"/>
      <c r="AB495" s="157"/>
      <c r="AC495" s="157"/>
      <c r="AD495" s="157"/>
      <c r="AE495" s="158"/>
    </row>
    <row r="496" ht="12.75" customHeight="1">
      <c r="A496" s="435"/>
      <c r="AE496" s="10"/>
    </row>
    <row r="497" ht="12.75" customHeight="1">
      <c r="A497" s="156"/>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c r="AA497" s="157"/>
      <c r="AB497" s="157"/>
      <c r="AC497" s="157"/>
      <c r="AD497" s="157"/>
      <c r="AE497" s="158"/>
    </row>
    <row r="498" ht="12.75" customHeight="1">
      <c r="A498" s="435"/>
      <c r="AE498" s="10"/>
    </row>
    <row r="499" ht="12.75" customHeight="1">
      <c r="A499" s="156"/>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c r="AA499" s="157"/>
      <c r="AB499" s="157"/>
      <c r="AC499" s="157"/>
      <c r="AD499" s="157"/>
      <c r="AE499" s="158"/>
    </row>
    <row r="500" ht="12.75" customHeight="1">
      <c r="A500" s="434"/>
      <c r="AE500" s="10"/>
    </row>
    <row r="501" ht="12.75" customHeight="1">
      <c r="A501" s="156"/>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c r="AA501" s="157"/>
      <c r="AB501" s="157"/>
      <c r="AC501" s="157"/>
      <c r="AD501" s="157"/>
      <c r="AE501" s="158"/>
    </row>
    <row r="502" ht="12.75" customHeight="1">
      <c r="A502" s="434" t="s">
        <v>190</v>
      </c>
      <c r="AE502" s="10"/>
    </row>
    <row r="503" ht="12.75" customHeight="1">
      <c r="A503" s="156"/>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c r="AA503" s="157"/>
      <c r="AB503" s="157"/>
      <c r="AC503" s="157"/>
      <c r="AD503" s="157"/>
      <c r="AE503" s="158"/>
    </row>
    <row r="504" ht="12.75" customHeight="1">
      <c r="A504" s="435"/>
      <c r="AE504" s="10"/>
    </row>
    <row r="505" ht="12.75" customHeight="1">
      <c r="A505" s="156"/>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c r="AA505" s="157"/>
      <c r="AB505" s="157"/>
      <c r="AC505" s="157"/>
      <c r="AD505" s="157"/>
      <c r="AE505" s="158"/>
    </row>
    <row r="506" ht="12.75" customHeight="1">
      <c r="A506" s="435"/>
      <c r="AE506" s="10"/>
    </row>
    <row r="507" ht="12.75" customHeight="1">
      <c r="A507" s="156"/>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c r="AA507" s="157"/>
      <c r="AB507" s="157"/>
      <c r="AC507" s="157"/>
      <c r="AD507" s="157"/>
      <c r="AE507" s="158"/>
    </row>
    <row r="508" ht="12.75" customHeight="1">
      <c r="A508" s="31" t="s">
        <v>191</v>
      </c>
      <c r="AE508" s="10"/>
    </row>
    <row r="509" ht="12.75" customHeight="1">
      <c r="A509" s="156"/>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c r="AA509" s="157"/>
      <c r="AB509" s="157"/>
      <c r="AC509" s="157"/>
      <c r="AD509" s="157"/>
      <c r="AE509" s="158"/>
    </row>
    <row r="510" ht="12.75" customHeight="1">
      <c r="A510" s="9"/>
      <c r="AE510" s="10"/>
    </row>
    <row r="511" ht="12.75" customHeight="1">
      <c r="A511" s="156"/>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c r="AB511" s="157"/>
      <c r="AC511" s="157"/>
      <c r="AD511" s="157"/>
      <c r="AE511" s="158"/>
    </row>
    <row r="512" ht="12.75" customHeight="1">
      <c r="A512" s="9"/>
      <c r="AE512" s="10"/>
    </row>
    <row r="513" ht="12.75" customHeight="1">
      <c r="A513" s="1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3"/>
    </row>
    <row r="514" ht="12.75" customHeight="1"/>
    <row r="515" ht="12.75" customHeight="1">
      <c r="A515" s="3" t="s">
        <v>164</v>
      </c>
    </row>
    <row r="516" ht="12.75" customHeight="1">
      <c r="A516" s="428" t="s">
        <v>165</v>
      </c>
      <c r="B516" s="429"/>
      <c r="C516" s="429"/>
      <c r="D516" s="429"/>
      <c r="E516" s="429"/>
      <c r="F516" s="429"/>
      <c r="G516" s="429"/>
      <c r="H516" s="429"/>
      <c r="I516" s="429"/>
      <c r="J516" s="429"/>
      <c r="K516" s="429"/>
      <c r="L516" s="429"/>
      <c r="M516" s="429"/>
      <c r="N516" s="429"/>
      <c r="O516" s="429"/>
      <c r="P516" s="429"/>
      <c r="Q516" s="429"/>
      <c r="R516" s="429"/>
      <c r="S516" s="429"/>
      <c r="T516" s="429"/>
      <c r="U516" s="429"/>
      <c r="V516" s="429"/>
      <c r="W516" s="429"/>
      <c r="X516" s="429"/>
      <c r="Y516" s="429"/>
      <c r="Z516" s="429"/>
      <c r="AA516" s="429"/>
      <c r="AB516" s="429"/>
      <c r="AC516" s="429"/>
      <c r="AD516" s="429"/>
      <c r="AE516" s="430"/>
    </row>
    <row r="517" ht="12.75" customHeight="1">
      <c r="A517" s="31" t="s">
        <v>192</v>
      </c>
      <c r="AE517" s="10"/>
    </row>
    <row r="518" ht="12.75" customHeight="1">
      <c r="A518" s="156"/>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c r="AA518" s="157"/>
      <c r="AB518" s="157"/>
      <c r="AC518" s="157"/>
      <c r="AD518" s="157"/>
      <c r="AE518" s="158"/>
    </row>
    <row r="519" ht="12.75" customHeight="1">
      <c r="A519" s="9"/>
      <c r="AE519" s="10"/>
    </row>
    <row r="520" ht="12.75" customHeight="1">
      <c r="A520" s="156"/>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c r="AA520" s="157"/>
      <c r="AB520" s="157"/>
      <c r="AC520" s="157"/>
      <c r="AD520" s="157"/>
      <c r="AE520" s="158"/>
    </row>
    <row r="521" ht="12.75" customHeight="1">
      <c r="A521" s="9"/>
      <c r="AE521" s="10"/>
    </row>
    <row r="522" ht="12.75" customHeight="1">
      <c r="A522" s="156"/>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c r="AA522" s="157"/>
      <c r="AB522" s="157"/>
      <c r="AC522" s="157"/>
      <c r="AD522" s="157"/>
      <c r="AE522" s="158"/>
    </row>
    <row r="523" ht="12.75" customHeight="1">
      <c r="A523" s="9"/>
      <c r="AE523" s="10"/>
    </row>
    <row r="524" ht="12.75" customHeight="1">
      <c r="A524" s="156"/>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c r="AA524" s="157"/>
      <c r="AB524" s="157"/>
      <c r="AC524" s="157"/>
      <c r="AD524" s="157"/>
      <c r="AE524" s="158"/>
    </row>
    <row r="525" ht="12.75" customHeight="1">
      <c r="A525" s="31" t="s">
        <v>193</v>
      </c>
      <c r="AE525" s="10"/>
    </row>
    <row r="526" ht="12.75" customHeight="1">
      <c r="A526" s="156"/>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c r="AA526" s="157"/>
      <c r="AB526" s="157"/>
      <c r="AC526" s="157"/>
      <c r="AD526" s="157"/>
      <c r="AE526" s="158"/>
    </row>
    <row r="527" ht="12.75" customHeight="1">
      <c r="A527" s="9"/>
      <c r="AE527" s="10"/>
    </row>
    <row r="528" ht="12.75" customHeight="1">
      <c r="A528" s="156"/>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c r="AA528" s="157"/>
      <c r="AB528" s="157"/>
      <c r="AC528" s="157"/>
      <c r="AD528" s="157"/>
      <c r="AE528" s="158"/>
    </row>
    <row r="529" ht="12.75" customHeight="1">
      <c r="A529" s="9"/>
      <c r="AE529" s="10"/>
    </row>
    <row r="530" ht="12.75" customHeight="1">
      <c r="A530" s="156"/>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c r="AA530" s="157"/>
      <c r="AB530" s="157"/>
      <c r="AC530" s="157"/>
      <c r="AD530" s="157"/>
      <c r="AE530" s="158"/>
    </row>
    <row r="531" ht="12.75" customHeight="1">
      <c r="A531" s="9"/>
      <c r="AE531" s="10"/>
    </row>
    <row r="532" ht="12.75" customHeight="1">
      <c r="A532" s="156"/>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c r="AA532" s="157"/>
      <c r="AB532" s="157"/>
      <c r="AC532" s="157"/>
      <c r="AD532" s="157"/>
      <c r="AE532" s="158"/>
    </row>
    <row r="533" ht="12.75" customHeight="1">
      <c r="A533" s="31" t="s">
        <v>194</v>
      </c>
      <c r="AE533" s="10"/>
    </row>
    <row r="534" ht="12.75" customHeight="1">
      <c r="A534" s="156"/>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c r="AA534" s="157"/>
      <c r="AB534" s="157"/>
      <c r="AC534" s="157"/>
      <c r="AD534" s="157"/>
      <c r="AE534" s="158"/>
    </row>
    <row r="535" ht="12.75" customHeight="1">
      <c r="A535" s="9"/>
      <c r="AE535" s="10"/>
    </row>
    <row r="536" ht="12.75" customHeight="1">
      <c r="A536" s="156"/>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c r="AA536" s="157"/>
      <c r="AB536" s="157"/>
      <c r="AC536" s="157"/>
      <c r="AD536" s="157"/>
      <c r="AE536" s="158"/>
    </row>
    <row r="537" ht="12.75" customHeight="1">
      <c r="A537" s="9"/>
      <c r="AE537" s="10"/>
    </row>
    <row r="538" ht="12.75" customHeight="1">
      <c r="A538" s="156"/>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c r="AA538" s="157"/>
      <c r="AB538" s="157"/>
      <c r="AC538" s="157"/>
      <c r="AD538" s="157"/>
      <c r="AE538" s="158"/>
    </row>
    <row r="539" ht="12.75" customHeight="1">
      <c r="A539" s="31" t="s">
        <v>195</v>
      </c>
      <c r="AE539" s="10"/>
    </row>
    <row r="540" ht="12.75" customHeight="1">
      <c r="A540" s="156"/>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c r="AA540" s="157"/>
      <c r="AB540" s="157"/>
      <c r="AC540" s="157"/>
      <c r="AD540" s="157"/>
      <c r="AE540" s="158"/>
    </row>
    <row r="541" ht="12.75" customHeight="1">
      <c r="A541" s="435"/>
      <c r="AE541" s="10"/>
    </row>
    <row r="542" ht="12.75" customHeight="1">
      <c r="A542" s="156"/>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c r="AA542" s="157"/>
      <c r="AB542" s="157"/>
      <c r="AC542" s="157"/>
      <c r="AD542" s="157"/>
      <c r="AE542" s="158"/>
    </row>
    <row r="543" ht="12.75" customHeight="1">
      <c r="A543" s="434"/>
      <c r="AE543" s="10"/>
    </row>
    <row r="544" ht="12.75" customHeight="1">
      <c r="A544" s="156"/>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c r="AA544" s="157"/>
      <c r="AB544" s="157"/>
      <c r="AC544" s="157"/>
      <c r="AD544" s="157"/>
      <c r="AE544" s="158"/>
    </row>
    <row r="545" ht="12.75" customHeight="1">
      <c r="A545" s="435"/>
      <c r="AE545" s="10"/>
    </row>
    <row r="546" ht="12.75" customHeight="1">
      <c r="A546" s="156"/>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c r="AA546" s="157"/>
      <c r="AB546" s="157"/>
      <c r="AC546" s="157"/>
      <c r="AD546" s="157"/>
      <c r="AE546" s="158"/>
    </row>
    <row r="547" ht="12.75" customHeight="1">
      <c r="A547" s="434" t="s">
        <v>196</v>
      </c>
      <c r="AE547" s="10"/>
    </row>
    <row r="548" ht="12.75" customHeight="1">
      <c r="A548" s="156"/>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c r="AA548" s="157"/>
      <c r="AB548" s="157"/>
      <c r="AC548" s="157"/>
      <c r="AD548" s="157"/>
      <c r="AE548" s="158"/>
    </row>
    <row r="549" ht="12.75" customHeight="1">
      <c r="A549" s="435"/>
      <c r="AE549" s="10"/>
    </row>
    <row r="550" ht="12.75" customHeight="1">
      <c r="A550" s="156"/>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c r="AA550" s="157"/>
      <c r="AB550" s="157"/>
      <c r="AC550" s="157"/>
      <c r="AD550" s="157"/>
      <c r="AE550" s="158"/>
    </row>
    <row r="551" ht="12.75" customHeight="1">
      <c r="A551" s="434"/>
      <c r="AE551" s="10"/>
    </row>
    <row r="552" ht="12.75" customHeight="1">
      <c r="A552" s="156"/>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c r="AA552" s="157"/>
      <c r="AB552" s="157"/>
      <c r="AC552" s="157"/>
      <c r="AD552" s="157"/>
      <c r="AE552" s="158"/>
    </row>
    <row r="553" ht="12.75" customHeight="1">
      <c r="A553" s="31" t="s">
        <v>197</v>
      </c>
      <c r="AE553" s="10"/>
    </row>
    <row r="554" ht="12.75" customHeight="1">
      <c r="A554" s="156"/>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c r="AA554" s="157"/>
      <c r="AB554" s="157"/>
      <c r="AC554" s="157"/>
      <c r="AD554" s="157"/>
      <c r="AE554" s="158"/>
    </row>
    <row r="555" ht="12.75" customHeight="1">
      <c r="A555" s="9"/>
      <c r="AE555" s="10"/>
    </row>
    <row r="556" ht="12.75" customHeight="1">
      <c r="A556" s="156"/>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c r="AA556" s="157"/>
      <c r="AB556" s="157"/>
      <c r="AC556" s="157"/>
      <c r="AD556" s="157"/>
      <c r="AE556" s="158"/>
    </row>
    <row r="557" ht="12.75" customHeight="1">
      <c r="A557" s="31"/>
      <c r="AE557" s="10"/>
    </row>
    <row r="558" ht="12.75" customHeight="1">
      <c r="A558" s="156"/>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c r="AA558" s="157"/>
      <c r="AB558" s="157"/>
      <c r="AC558" s="157"/>
      <c r="AD558" s="157"/>
      <c r="AE558" s="158"/>
    </row>
    <row r="559" ht="12.75" customHeight="1">
      <c r="A559" s="434" t="s">
        <v>198</v>
      </c>
      <c r="AE559" s="10"/>
    </row>
    <row r="560" ht="12.75" customHeight="1">
      <c r="A560" s="156"/>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c r="AA560" s="157"/>
      <c r="AB560" s="157"/>
      <c r="AC560" s="157"/>
      <c r="AD560" s="157"/>
      <c r="AE560" s="158"/>
    </row>
    <row r="561" ht="12.75" customHeight="1">
      <c r="A561" s="31"/>
      <c r="AE561" s="10"/>
    </row>
    <row r="562" ht="12.75" customHeight="1">
      <c r="A562" s="156"/>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c r="AA562" s="157"/>
      <c r="AB562" s="157"/>
      <c r="AC562" s="157"/>
      <c r="AD562" s="157"/>
      <c r="AE562" s="158"/>
    </row>
    <row r="563" ht="12.75" customHeight="1">
      <c r="A563" s="31"/>
      <c r="AE563" s="10"/>
    </row>
    <row r="564" ht="12.75" customHeight="1">
      <c r="A564" s="156"/>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c r="AA564" s="157"/>
      <c r="AB564" s="157"/>
      <c r="AC564" s="157"/>
      <c r="AD564" s="157"/>
      <c r="AE564" s="158"/>
    </row>
    <row r="565" ht="12.75" customHeight="1">
      <c r="A565" s="31" t="s">
        <v>199</v>
      </c>
      <c r="AE565" s="10"/>
    </row>
    <row r="566" ht="12.75" customHeight="1">
      <c r="A566" s="156"/>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c r="AA566" s="157"/>
      <c r="AB566" s="157"/>
      <c r="AC566" s="157"/>
      <c r="AD566" s="157"/>
      <c r="AE566" s="158"/>
    </row>
    <row r="567" ht="12.75" customHeight="1">
      <c r="A567" s="31"/>
      <c r="AE567" s="10"/>
    </row>
    <row r="568" ht="12.75" customHeight="1">
      <c r="A568" s="156"/>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c r="AA568" s="157"/>
      <c r="AB568" s="157"/>
      <c r="AC568" s="157"/>
      <c r="AD568" s="157"/>
      <c r="AE568" s="158"/>
    </row>
    <row r="569" ht="12.75" customHeight="1">
      <c r="A569" s="9"/>
      <c r="AE569" s="10"/>
    </row>
    <row r="570" ht="12.75" customHeight="1">
      <c r="A570" s="11"/>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3"/>
    </row>
    <row r="571" ht="12.75" customHeight="1"/>
    <row r="572" ht="12.75" customHeight="1">
      <c r="A572" s="3" t="s">
        <v>200</v>
      </c>
    </row>
    <row r="573" ht="12.75" customHeight="1">
      <c r="A573" s="428" t="s">
        <v>165</v>
      </c>
      <c r="B573" s="429"/>
      <c r="C573" s="429"/>
      <c r="D573" s="429"/>
      <c r="E573" s="429"/>
      <c r="F573" s="429"/>
      <c r="G573" s="429"/>
      <c r="H573" s="429"/>
      <c r="I573" s="429"/>
      <c r="J573" s="429"/>
      <c r="K573" s="429"/>
      <c r="L573" s="429"/>
      <c r="M573" s="429"/>
      <c r="N573" s="429"/>
      <c r="O573" s="429"/>
      <c r="P573" s="429"/>
      <c r="Q573" s="429"/>
      <c r="R573" s="429"/>
      <c r="S573" s="429"/>
      <c r="T573" s="429"/>
      <c r="U573" s="429"/>
      <c r="V573" s="429"/>
      <c r="W573" s="429"/>
      <c r="X573" s="429"/>
      <c r="Y573" s="429"/>
      <c r="Z573" s="429"/>
      <c r="AA573" s="429"/>
      <c r="AB573" s="429"/>
      <c r="AC573" s="429"/>
      <c r="AD573" s="429"/>
      <c r="AE573" s="430"/>
    </row>
    <row r="574" ht="12.75" customHeight="1">
      <c r="A574" s="31" t="s">
        <v>201</v>
      </c>
      <c r="AE574" s="10"/>
    </row>
    <row r="575" ht="12.75" customHeight="1">
      <c r="A575" s="156"/>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c r="AA575" s="157"/>
      <c r="AB575" s="157"/>
      <c r="AC575" s="157"/>
      <c r="AD575" s="157"/>
      <c r="AE575" s="158"/>
    </row>
    <row r="576" ht="12.75" customHeight="1">
      <c r="A576" s="9"/>
      <c r="AE576" s="10"/>
    </row>
    <row r="577" ht="12.75" customHeight="1">
      <c r="A577" s="156"/>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c r="AA577" s="157"/>
      <c r="AB577" s="157"/>
      <c r="AC577" s="157"/>
      <c r="AD577" s="157"/>
      <c r="AE577" s="158"/>
    </row>
    <row r="578" ht="12.75" customHeight="1">
      <c r="A578" s="31" t="s">
        <v>202</v>
      </c>
      <c r="AE578" s="10"/>
    </row>
    <row r="579" ht="12.75" customHeight="1">
      <c r="A579" s="156"/>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c r="AA579" s="157"/>
      <c r="AB579" s="157"/>
      <c r="AC579" s="157"/>
      <c r="AD579" s="157"/>
      <c r="AE579" s="158"/>
    </row>
    <row r="580" ht="12.75" customHeight="1">
      <c r="A580" s="31"/>
      <c r="AE580" s="10"/>
    </row>
    <row r="581" ht="12.75" customHeight="1">
      <c r="A581" s="156"/>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c r="AA581" s="157"/>
      <c r="AB581" s="157"/>
      <c r="AC581" s="157"/>
      <c r="AD581" s="157"/>
      <c r="AE581" s="158"/>
    </row>
    <row r="582" ht="12.75" customHeight="1">
      <c r="A582" s="9"/>
      <c r="AE582" s="10"/>
    </row>
    <row r="583" ht="12.75" customHeight="1">
      <c r="A583" s="156"/>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c r="AA583" s="157"/>
      <c r="AB583" s="157"/>
      <c r="AC583" s="157"/>
      <c r="AD583" s="157"/>
      <c r="AE583" s="158"/>
    </row>
    <row r="584" ht="12.75" customHeight="1">
      <c r="A584" s="9"/>
      <c r="AE584" s="10"/>
    </row>
    <row r="585" ht="12.75" customHeight="1">
      <c r="A585" s="156"/>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c r="AA585" s="157"/>
      <c r="AB585" s="157"/>
      <c r="AC585" s="157"/>
      <c r="AD585" s="157"/>
      <c r="AE585" s="158"/>
    </row>
    <row r="586" ht="12.75" customHeight="1">
      <c r="A586" s="9"/>
      <c r="AE586" s="10"/>
    </row>
    <row r="587" ht="12.75" customHeight="1">
      <c r="A587" s="156"/>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c r="AA587" s="157"/>
      <c r="AB587" s="157"/>
      <c r="AC587" s="157"/>
      <c r="AD587" s="157"/>
      <c r="AE587" s="158"/>
    </row>
    <row r="588" ht="12.75" customHeight="1">
      <c r="A588" s="31" t="s">
        <v>203</v>
      </c>
      <c r="AE588" s="10"/>
    </row>
    <row r="589" ht="12.75" customHeight="1">
      <c r="A589" s="156"/>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c r="AA589" s="157"/>
      <c r="AB589" s="157"/>
      <c r="AC589" s="157"/>
      <c r="AD589" s="157"/>
      <c r="AE589" s="158"/>
    </row>
    <row r="590" ht="12.75" customHeight="1">
      <c r="A590" s="9"/>
      <c r="AE590" s="10"/>
    </row>
    <row r="591" ht="12.75" customHeight="1">
      <c r="A591" s="156"/>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c r="AA591" s="157"/>
      <c r="AB591" s="157"/>
      <c r="AC591" s="157"/>
      <c r="AD591" s="157"/>
      <c r="AE591" s="158"/>
    </row>
    <row r="592" ht="12.75" customHeight="1">
      <c r="A592" s="9"/>
      <c r="AE592" s="10"/>
    </row>
    <row r="593" ht="12.75" customHeight="1">
      <c r="A593" s="156"/>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c r="AA593" s="157"/>
      <c r="AB593" s="157"/>
      <c r="AC593" s="157"/>
      <c r="AD593" s="157"/>
      <c r="AE593" s="158"/>
    </row>
    <row r="594" ht="12.75" customHeight="1">
      <c r="A594" s="31" t="s">
        <v>204</v>
      </c>
      <c r="AE594" s="10"/>
    </row>
    <row r="595" ht="12.75" customHeight="1">
      <c r="A595" s="156"/>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c r="AA595" s="157"/>
      <c r="AB595" s="157"/>
      <c r="AC595" s="157"/>
      <c r="AD595" s="157"/>
      <c r="AE595" s="158"/>
    </row>
    <row r="596" ht="12.75" customHeight="1">
      <c r="A596" s="31"/>
      <c r="AE596" s="10"/>
    </row>
    <row r="597" ht="12.75" customHeight="1">
      <c r="A597" s="156"/>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c r="AA597" s="157"/>
      <c r="AB597" s="157"/>
      <c r="AC597" s="157"/>
      <c r="AD597" s="157"/>
      <c r="AE597" s="158"/>
    </row>
    <row r="598" ht="12.75" customHeight="1">
      <c r="A598" s="435"/>
      <c r="AE598" s="10"/>
    </row>
    <row r="599" ht="12.75" customHeight="1">
      <c r="A599" s="156"/>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c r="AA599" s="157"/>
      <c r="AB599" s="157"/>
      <c r="AC599" s="157"/>
      <c r="AD599" s="157"/>
      <c r="AE599" s="158"/>
    </row>
    <row r="600" ht="12.75" customHeight="1">
      <c r="A600" s="31" t="s">
        <v>201</v>
      </c>
      <c r="AE600" s="10"/>
    </row>
    <row r="601" ht="12.75" customHeight="1">
      <c r="A601" s="156"/>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c r="AA601" s="157"/>
      <c r="AB601" s="157"/>
      <c r="AC601" s="157"/>
      <c r="AD601" s="157"/>
      <c r="AE601" s="158"/>
    </row>
    <row r="602" ht="12.75" customHeight="1">
      <c r="A602" s="9"/>
      <c r="AE602" s="10"/>
    </row>
    <row r="603" ht="12.75" customHeight="1">
      <c r="A603" s="156"/>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c r="AA603" s="157"/>
      <c r="AB603" s="157"/>
      <c r="AC603" s="157"/>
      <c r="AD603" s="157"/>
      <c r="AE603" s="158"/>
    </row>
    <row r="604" ht="12.75" customHeight="1">
      <c r="A604" s="9"/>
      <c r="AE604" s="10"/>
    </row>
    <row r="605" ht="12.75" customHeight="1">
      <c r="A605" s="156"/>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c r="AA605" s="157"/>
      <c r="AB605" s="157"/>
      <c r="AC605" s="157"/>
      <c r="AD605" s="157"/>
      <c r="AE605" s="158"/>
    </row>
    <row r="606" ht="12.75" customHeight="1">
      <c r="A606" s="31" t="s">
        <v>202</v>
      </c>
      <c r="AE606" s="10"/>
    </row>
    <row r="607" ht="12.75" customHeight="1">
      <c r="A607" s="156"/>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c r="AA607" s="157"/>
      <c r="AB607" s="157"/>
      <c r="AC607" s="157"/>
      <c r="AD607" s="157"/>
      <c r="AE607" s="158"/>
    </row>
    <row r="608" ht="12.75" customHeight="1">
      <c r="A608" s="31"/>
      <c r="AE608" s="10"/>
    </row>
    <row r="609" ht="12.75" customHeight="1">
      <c r="A609" s="156"/>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c r="AA609" s="157"/>
      <c r="AB609" s="157"/>
      <c r="AC609" s="157"/>
      <c r="AD609" s="157"/>
      <c r="AE609" s="158"/>
    </row>
    <row r="610" ht="12.75" customHeight="1">
      <c r="A610" s="9"/>
      <c r="AE610" s="10"/>
    </row>
    <row r="611" ht="12.75" customHeight="1">
      <c r="A611" s="156"/>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c r="AA611" s="157"/>
      <c r="AB611" s="157"/>
      <c r="AC611" s="157"/>
      <c r="AD611" s="157"/>
      <c r="AE611" s="158"/>
    </row>
    <row r="612" ht="12.75" customHeight="1">
      <c r="A612" s="9"/>
      <c r="AE612" s="10"/>
    </row>
    <row r="613" ht="12.75" customHeight="1">
      <c r="A613" s="156"/>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c r="AA613" s="157"/>
      <c r="AB613" s="157"/>
      <c r="AC613" s="157"/>
      <c r="AD613" s="157"/>
      <c r="AE613" s="158"/>
    </row>
    <row r="614" ht="12.75" customHeight="1">
      <c r="A614" s="9"/>
      <c r="AE614" s="10"/>
    </row>
    <row r="615" ht="12.75" customHeight="1">
      <c r="A615" s="156"/>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c r="AA615" s="157"/>
      <c r="AB615" s="157"/>
      <c r="AC615" s="157"/>
      <c r="AD615" s="157"/>
      <c r="AE615" s="158"/>
    </row>
    <row r="616" ht="12.75" customHeight="1">
      <c r="A616" s="31" t="s">
        <v>203</v>
      </c>
      <c r="AE616" s="10"/>
    </row>
    <row r="617" ht="12.75" customHeight="1">
      <c r="A617" s="156"/>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c r="AA617" s="157"/>
      <c r="AB617" s="157"/>
      <c r="AC617" s="157"/>
      <c r="AD617" s="157"/>
      <c r="AE617" s="158"/>
    </row>
    <row r="618" ht="12.75" customHeight="1">
      <c r="A618" s="9"/>
      <c r="AE618" s="10"/>
    </row>
    <row r="619" ht="12.75" customHeight="1">
      <c r="A619" s="156"/>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c r="AA619" s="157"/>
      <c r="AB619" s="157"/>
      <c r="AC619" s="157"/>
      <c r="AD619" s="157"/>
      <c r="AE619" s="158"/>
    </row>
    <row r="620" ht="12.75" customHeight="1">
      <c r="A620" s="9"/>
      <c r="AE620" s="10"/>
    </row>
    <row r="621" ht="12.75" customHeight="1">
      <c r="A621" s="156"/>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c r="AA621" s="157"/>
      <c r="AB621" s="157"/>
      <c r="AC621" s="157"/>
      <c r="AD621" s="157"/>
      <c r="AE621" s="158"/>
    </row>
    <row r="622" ht="12.75" customHeight="1">
      <c r="A622" s="31" t="s">
        <v>204</v>
      </c>
      <c r="AE622" s="10"/>
    </row>
    <row r="623" ht="12.75" customHeight="1">
      <c r="A623" s="156"/>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c r="AA623" s="157"/>
      <c r="AB623" s="157"/>
      <c r="AC623" s="157"/>
      <c r="AD623" s="157"/>
      <c r="AE623" s="158"/>
    </row>
    <row r="624" ht="12.75" customHeight="1">
      <c r="A624" s="31"/>
      <c r="AE624" s="10"/>
    </row>
    <row r="625" ht="12.75" customHeight="1">
      <c r="A625" s="156"/>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c r="AA625" s="157"/>
      <c r="AB625" s="157"/>
      <c r="AC625" s="157"/>
      <c r="AD625" s="157"/>
      <c r="AE625" s="158"/>
    </row>
    <row r="626" ht="12.75" customHeight="1">
      <c r="A626" s="435"/>
      <c r="AE626" s="10"/>
    </row>
    <row r="627" ht="12.75" customHeight="1">
      <c r="A627" s="11"/>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3"/>
    </row>
    <row r="628" ht="12.75" customHeight="1"/>
    <row r="629" ht="12.75" customHeight="1">
      <c r="A629" s="3" t="s">
        <v>205</v>
      </c>
    </row>
    <row r="630" ht="12.75" customHeight="1">
      <c r="A630" s="431" t="s">
        <v>206</v>
      </c>
      <c r="B630" s="380"/>
      <c r="C630" s="380"/>
      <c r="D630" s="380"/>
      <c r="E630" s="380"/>
      <c r="F630" s="380"/>
      <c r="G630" s="431" t="s">
        <v>207</v>
      </c>
      <c r="H630" s="380"/>
      <c r="I630" s="380"/>
      <c r="J630" s="380"/>
      <c r="K630" s="380"/>
      <c r="L630" s="380"/>
      <c r="M630" s="380"/>
      <c r="N630" s="380"/>
      <c r="O630" s="380"/>
      <c r="P630" s="380"/>
      <c r="Q630" s="380"/>
      <c r="R630" s="380"/>
      <c r="S630" s="380"/>
      <c r="T630" s="380"/>
      <c r="U630" s="380"/>
      <c r="V630" s="380"/>
      <c r="W630" s="380"/>
      <c r="X630" s="380"/>
      <c r="Y630" s="380"/>
      <c r="Z630" s="380"/>
      <c r="AA630" s="380"/>
      <c r="AB630" s="380"/>
      <c r="AC630" s="380"/>
      <c r="AD630" s="380"/>
      <c r="AE630" s="379"/>
    </row>
    <row r="631" ht="12.75" customHeight="1">
      <c r="A631" s="9"/>
      <c r="G631" s="9"/>
      <c r="AE631" s="10"/>
    </row>
    <row r="632" ht="12.75" customHeight="1">
      <c r="A632" s="156"/>
      <c r="B632" s="157"/>
      <c r="C632" s="157"/>
      <c r="D632" s="157"/>
      <c r="E632" s="157"/>
      <c r="F632" s="157"/>
      <c r="G632" s="156"/>
      <c r="H632" s="157"/>
      <c r="I632" s="157"/>
      <c r="J632" s="157"/>
      <c r="K632" s="157"/>
      <c r="L632" s="157"/>
      <c r="M632" s="157"/>
      <c r="N632" s="157"/>
      <c r="O632" s="157"/>
      <c r="P632" s="157"/>
      <c r="Q632" s="157"/>
      <c r="R632" s="157"/>
      <c r="S632" s="157"/>
      <c r="T632" s="157"/>
      <c r="U632" s="157"/>
      <c r="V632" s="157"/>
      <c r="W632" s="157"/>
      <c r="X632" s="157"/>
      <c r="Y632" s="157"/>
      <c r="Z632" s="157"/>
      <c r="AA632" s="157"/>
      <c r="AB632" s="157"/>
      <c r="AC632" s="157"/>
      <c r="AD632" s="157"/>
      <c r="AE632" s="158"/>
    </row>
    <row r="633" ht="12.75" customHeight="1">
      <c r="A633" s="9"/>
      <c r="G633" s="9"/>
      <c r="AE633" s="10"/>
    </row>
    <row r="634" ht="12.75" customHeight="1">
      <c r="A634" s="156"/>
      <c r="B634" s="157"/>
      <c r="C634" s="157"/>
      <c r="D634" s="157"/>
      <c r="E634" s="157"/>
      <c r="F634" s="157"/>
      <c r="G634" s="156"/>
      <c r="H634" s="157"/>
      <c r="I634" s="157"/>
      <c r="J634" s="157"/>
      <c r="K634" s="157"/>
      <c r="L634" s="157"/>
      <c r="M634" s="157"/>
      <c r="N634" s="157"/>
      <c r="O634" s="157"/>
      <c r="P634" s="157"/>
      <c r="Q634" s="157"/>
      <c r="R634" s="157"/>
      <c r="S634" s="157"/>
      <c r="T634" s="157"/>
      <c r="U634" s="157"/>
      <c r="V634" s="157"/>
      <c r="W634" s="157"/>
      <c r="X634" s="157"/>
      <c r="Y634" s="157"/>
      <c r="Z634" s="157"/>
      <c r="AA634" s="157"/>
      <c r="AB634" s="157"/>
      <c r="AC634" s="157"/>
      <c r="AD634" s="157"/>
      <c r="AE634" s="158"/>
    </row>
    <row r="635" ht="12.75" customHeight="1">
      <c r="A635" s="9"/>
      <c r="G635" s="9"/>
      <c r="AE635" s="10"/>
    </row>
    <row r="636" ht="12.75" customHeight="1">
      <c r="A636" s="156"/>
      <c r="B636" s="157"/>
      <c r="C636" s="157"/>
      <c r="D636" s="157"/>
      <c r="E636" s="157"/>
      <c r="F636" s="157"/>
      <c r="G636" s="156"/>
      <c r="H636" s="157"/>
      <c r="I636" s="157"/>
      <c r="J636" s="157"/>
      <c r="K636" s="157"/>
      <c r="L636" s="157"/>
      <c r="M636" s="157"/>
      <c r="N636" s="157"/>
      <c r="O636" s="157"/>
      <c r="P636" s="157"/>
      <c r="Q636" s="157"/>
      <c r="R636" s="157"/>
      <c r="S636" s="157"/>
      <c r="T636" s="157"/>
      <c r="U636" s="157"/>
      <c r="V636" s="157"/>
      <c r="W636" s="157"/>
      <c r="X636" s="157"/>
      <c r="Y636" s="157"/>
      <c r="Z636" s="157"/>
      <c r="AA636" s="157"/>
      <c r="AB636" s="157"/>
      <c r="AC636" s="157"/>
      <c r="AD636" s="157"/>
      <c r="AE636" s="158"/>
    </row>
    <row r="637" ht="12.75" customHeight="1">
      <c r="A637" s="9"/>
      <c r="G637" s="9"/>
      <c r="AE637" s="10"/>
    </row>
    <row r="638" ht="12.75" customHeight="1">
      <c r="A638" s="156"/>
      <c r="B638" s="157"/>
      <c r="C638" s="157"/>
      <c r="D638" s="157"/>
      <c r="E638" s="157"/>
      <c r="F638" s="157"/>
      <c r="G638" s="156"/>
      <c r="H638" s="157"/>
      <c r="I638" s="157"/>
      <c r="J638" s="157"/>
      <c r="K638" s="157"/>
      <c r="L638" s="157"/>
      <c r="M638" s="157"/>
      <c r="N638" s="157"/>
      <c r="O638" s="157"/>
      <c r="P638" s="157"/>
      <c r="Q638" s="157"/>
      <c r="R638" s="157"/>
      <c r="S638" s="157"/>
      <c r="T638" s="157"/>
      <c r="U638" s="157"/>
      <c r="V638" s="157"/>
      <c r="W638" s="157"/>
      <c r="X638" s="157"/>
      <c r="Y638" s="157"/>
      <c r="Z638" s="157"/>
      <c r="AA638" s="157"/>
      <c r="AB638" s="157"/>
      <c r="AC638" s="157"/>
      <c r="AD638" s="157"/>
      <c r="AE638" s="158"/>
    </row>
    <row r="639" ht="12.75" customHeight="1">
      <c r="A639" s="9"/>
      <c r="G639" s="9"/>
      <c r="AE639" s="10"/>
    </row>
    <row r="640" ht="12.75" customHeight="1">
      <c r="A640" s="156"/>
      <c r="B640" s="157"/>
      <c r="C640" s="157"/>
      <c r="D640" s="157"/>
      <c r="E640" s="157"/>
      <c r="F640" s="157"/>
      <c r="G640" s="156"/>
      <c r="H640" s="157"/>
      <c r="I640" s="157"/>
      <c r="J640" s="157"/>
      <c r="K640" s="157"/>
      <c r="L640" s="157"/>
      <c r="M640" s="157"/>
      <c r="N640" s="157"/>
      <c r="O640" s="157"/>
      <c r="P640" s="157"/>
      <c r="Q640" s="157"/>
      <c r="R640" s="157"/>
      <c r="S640" s="157"/>
      <c r="T640" s="157"/>
      <c r="U640" s="157"/>
      <c r="V640" s="157"/>
      <c r="W640" s="157"/>
      <c r="X640" s="157"/>
      <c r="Y640" s="157"/>
      <c r="Z640" s="157"/>
      <c r="AA640" s="157"/>
      <c r="AB640" s="157"/>
      <c r="AC640" s="157"/>
      <c r="AD640" s="157"/>
      <c r="AE640" s="158"/>
    </row>
    <row r="641" ht="12.75" customHeight="1">
      <c r="A641" s="9"/>
      <c r="G641" s="9"/>
      <c r="AE641" s="10"/>
    </row>
    <row r="642" ht="12.75" customHeight="1">
      <c r="A642" s="156"/>
      <c r="B642" s="157"/>
      <c r="C642" s="157"/>
      <c r="D642" s="157"/>
      <c r="E642" s="157"/>
      <c r="F642" s="157"/>
      <c r="G642" s="156"/>
      <c r="H642" s="157"/>
      <c r="I642" s="157"/>
      <c r="J642" s="157"/>
      <c r="K642" s="157"/>
      <c r="L642" s="157"/>
      <c r="M642" s="157"/>
      <c r="N642" s="157"/>
      <c r="O642" s="157"/>
      <c r="P642" s="157"/>
      <c r="Q642" s="157"/>
      <c r="R642" s="157"/>
      <c r="S642" s="157"/>
      <c r="T642" s="157"/>
      <c r="U642" s="157"/>
      <c r="V642" s="157"/>
      <c r="W642" s="157"/>
      <c r="X642" s="157"/>
      <c r="Y642" s="157"/>
      <c r="Z642" s="157"/>
      <c r="AA642" s="157"/>
      <c r="AB642" s="157"/>
      <c r="AC642" s="157"/>
      <c r="AD642" s="157"/>
      <c r="AE642" s="158"/>
    </row>
    <row r="643" ht="12.75" customHeight="1">
      <c r="A643" s="9"/>
      <c r="G643" s="9"/>
      <c r="AE643" s="10"/>
    </row>
    <row r="644" ht="12.75" customHeight="1">
      <c r="A644" s="156"/>
      <c r="B644" s="157"/>
      <c r="C644" s="157"/>
      <c r="D644" s="157"/>
      <c r="E644" s="157"/>
      <c r="F644" s="157"/>
      <c r="G644" s="156"/>
      <c r="H644" s="157"/>
      <c r="I644" s="157"/>
      <c r="J644" s="157"/>
      <c r="K644" s="157"/>
      <c r="L644" s="157"/>
      <c r="M644" s="157"/>
      <c r="N644" s="157"/>
      <c r="O644" s="157"/>
      <c r="P644" s="157"/>
      <c r="Q644" s="157"/>
      <c r="R644" s="157"/>
      <c r="S644" s="157"/>
      <c r="T644" s="157"/>
      <c r="U644" s="157"/>
      <c r="V644" s="157"/>
      <c r="W644" s="157"/>
      <c r="X644" s="157"/>
      <c r="Y644" s="157"/>
      <c r="Z644" s="157"/>
      <c r="AA644" s="157"/>
      <c r="AB644" s="157"/>
      <c r="AC644" s="157"/>
      <c r="AD644" s="157"/>
      <c r="AE644" s="158"/>
    </row>
    <row r="645" ht="12.75" customHeight="1">
      <c r="A645" s="9"/>
      <c r="G645" s="9"/>
      <c r="AE645" s="10"/>
    </row>
    <row r="646" ht="12.75" customHeight="1">
      <c r="A646" s="156"/>
      <c r="B646" s="157"/>
      <c r="C646" s="157"/>
      <c r="D646" s="157"/>
      <c r="E646" s="157"/>
      <c r="F646" s="157"/>
      <c r="G646" s="156"/>
      <c r="H646" s="157"/>
      <c r="I646" s="157"/>
      <c r="J646" s="157"/>
      <c r="K646" s="157"/>
      <c r="L646" s="157"/>
      <c r="M646" s="157"/>
      <c r="N646" s="157"/>
      <c r="O646" s="157"/>
      <c r="P646" s="157"/>
      <c r="Q646" s="157"/>
      <c r="R646" s="157"/>
      <c r="S646" s="157"/>
      <c r="T646" s="157"/>
      <c r="U646" s="157"/>
      <c r="V646" s="157"/>
      <c r="W646" s="157"/>
      <c r="X646" s="157"/>
      <c r="Y646" s="157"/>
      <c r="Z646" s="157"/>
      <c r="AA646" s="157"/>
      <c r="AB646" s="157"/>
      <c r="AC646" s="157"/>
      <c r="AD646" s="157"/>
      <c r="AE646" s="158"/>
    </row>
    <row r="647" ht="12.75" customHeight="1">
      <c r="A647" s="9"/>
      <c r="G647" s="9"/>
      <c r="AE647" s="10"/>
    </row>
    <row r="648" ht="12.75" customHeight="1">
      <c r="A648" s="156"/>
      <c r="B648" s="157"/>
      <c r="C648" s="157"/>
      <c r="D648" s="157"/>
      <c r="E648" s="157"/>
      <c r="F648" s="157"/>
      <c r="G648" s="156"/>
      <c r="H648" s="157"/>
      <c r="I648" s="157"/>
      <c r="J648" s="157"/>
      <c r="K648" s="157"/>
      <c r="L648" s="157"/>
      <c r="M648" s="157"/>
      <c r="N648" s="157"/>
      <c r="O648" s="157"/>
      <c r="P648" s="157"/>
      <c r="Q648" s="157"/>
      <c r="R648" s="157"/>
      <c r="S648" s="157"/>
      <c r="T648" s="157"/>
      <c r="U648" s="157"/>
      <c r="V648" s="157"/>
      <c r="W648" s="157"/>
      <c r="X648" s="157"/>
      <c r="Y648" s="157"/>
      <c r="Z648" s="157"/>
      <c r="AA648" s="157"/>
      <c r="AB648" s="157"/>
      <c r="AC648" s="157"/>
      <c r="AD648" s="157"/>
      <c r="AE648" s="158"/>
    </row>
    <row r="649" ht="12.75" customHeight="1">
      <c r="A649" s="9"/>
      <c r="G649" s="9"/>
      <c r="AE649" s="10"/>
    </row>
    <row r="650" ht="12.75" customHeight="1">
      <c r="A650" s="156"/>
      <c r="B650" s="157"/>
      <c r="C650" s="157"/>
      <c r="D650" s="157"/>
      <c r="E650" s="157"/>
      <c r="F650" s="157"/>
      <c r="G650" s="156"/>
      <c r="H650" s="157"/>
      <c r="I650" s="157"/>
      <c r="J650" s="157"/>
      <c r="K650" s="157"/>
      <c r="L650" s="157"/>
      <c r="M650" s="157"/>
      <c r="N650" s="157"/>
      <c r="O650" s="157"/>
      <c r="P650" s="157"/>
      <c r="Q650" s="157"/>
      <c r="R650" s="157"/>
      <c r="S650" s="157"/>
      <c r="T650" s="157"/>
      <c r="U650" s="157"/>
      <c r="V650" s="157"/>
      <c r="W650" s="157"/>
      <c r="X650" s="157"/>
      <c r="Y650" s="157"/>
      <c r="Z650" s="157"/>
      <c r="AA650" s="157"/>
      <c r="AB650" s="157"/>
      <c r="AC650" s="157"/>
      <c r="AD650" s="157"/>
      <c r="AE650" s="158"/>
    </row>
    <row r="651" ht="12.75" customHeight="1">
      <c r="A651" s="9"/>
      <c r="G651" s="9"/>
      <c r="AE651" s="10"/>
    </row>
    <row r="652" ht="12.75" customHeight="1">
      <c r="A652" s="156"/>
      <c r="B652" s="157"/>
      <c r="C652" s="157"/>
      <c r="D652" s="157"/>
      <c r="E652" s="157"/>
      <c r="F652" s="157"/>
      <c r="G652" s="156"/>
      <c r="H652" s="157"/>
      <c r="I652" s="157"/>
      <c r="J652" s="157"/>
      <c r="K652" s="157"/>
      <c r="L652" s="157"/>
      <c r="M652" s="157"/>
      <c r="N652" s="157"/>
      <c r="O652" s="157"/>
      <c r="P652" s="157"/>
      <c r="Q652" s="157"/>
      <c r="R652" s="157"/>
      <c r="S652" s="157"/>
      <c r="T652" s="157"/>
      <c r="U652" s="157"/>
      <c r="V652" s="157"/>
      <c r="W652" s="157"/>
      <c r="X652" s="157"/>
      <c r="Y652" s="157"/>
      <c r="Z652" s="157"/>
      <c r="AA652" s="157"/>
      <c r="AB652" s="157"/>
      <c r="AC652" s="157"/>
      <c r="AD652" s="157"/>
      <c r="AE652" s="158"/>
    </row>
    <row r="653" ht="12.75" customHeight="1">
      <c r="A653" s="9"/>
      <c r="G653" s="9"/>
      <c r="AE653" s="10"/>
    </row>
    <row r="654" ht="12.75" customHeight="1">
      <c r="A654" s="156"/>
      <c r="B654" s="157"/>
      <c r="C654" s="157"/>
      <c r="D654" s="157"/>
      <c r="E654" s="157"/>
      <c r="F654" s="157"/>
      <c r="G654" s="156"/>
      <c r="H654" s="157"/>
      <c r="I654" s="157"/>
      <c r="J654" s="157"/>
      <c r="K654" s="157"/>
      <c r="L654" s="157"/>
      <c r="M654" s="157"/>
      <c r="N654" s="157"/>
      <c r="O654" s="157"/>
      <c r="P654" s="157"/>
      <c r="Q654" s="157"/>
      <c r="R654" s="157"/>
      <c r="S654" s="157"/>
      <c r="T654" s="157"/>
      <c r="U654" s="157"/>
      <c r="V654" s="157"/>
      <c r="W654" s="157"/>
      <c r="X654" s="157"/>
      <c r="Y654" s="157"/>
      <c r="Z654" s="157"/>
      <c r="AA654" s="157"/>
      <c r="AB654" s="157"/>
      <c r="AC654" s="157"/>
      <c r="AD654" s="157"/>
      <c r="AE654" s="158"/>
    </row>
    <row r="655" ht="12.75" customHeight="1">
      <c r="A655" s="9"/>
      <c r="G655" s="9"/>
      <c r="AE655" s="10"/>
    </row>
    <row r="656" ht="12.75" customHeight="1">
      <c r="A656" s="156"/>
      <c r="B656" s="157"/>
      <c r="C656" s="157"/>
      <c r="D656" s="157"/>
      <c r="E656" s="157"/>
      <c r="F656" s="157"/>
      <c r="G656" s="156"/>
      <c r="H656" s="157"/>
      <c r="I656" s="157"/>
      <c r="J656" s="157"/>
      <c r="K656" s="157"/>
      <c r="L656" s="157"/>
      <c r="M656" s="157"/>
      <c r="N656" s="157"/>
      <c r="O656" s="157"/>
      <c r="P656" s="157"/>
      <c r="Q656" s="157"/>
      <c r="R656" s="157"/>
      <c r="S656" s="157"/>
      <c r="T656" s="157"/>
      <c r="U656" s="157"/>
      <c r="V656" s="157"/>
      <c r="W656" s="157"/>
      <c r="X656" s="157"/>
      <c r="Y656" s="157"/>
      <c r="Z656" s="157"/>
      <c r="AA656" s="157"/>
      <c r="AB656" s="157"/>
      <c r="AC656" s="157"/>
      <c r="AD656" s="157"/>
      <c r="AE656" s="158"/>
    </row>
    <row r="657" ht="12.75" customHeight="1">
      <c r="A657" s="9"/>
      <c r="G657" s="9"/>
      <c r="AE657" s="10"/>
    </row>
    <row r="658" ht="12.75" customHeight="1">
      <c r="A658" s="156"/>
      <c r="B658" s="157"/>
      <c r="C658" s="157"/>
      <c r="D658" s="157"/>
      <c r="E658" s="157"/>
      <c r="F658" s="157"/>
      <c r="G658" s="156"/>
      <c r="H658" s="157"/>
      <c r="I658" s="157"/>
      <c r="J658" s="157"/>
      <c r="K658" s="157"/>
      <c r="L658" s="157"/>
      <c r="M658" s="157"/>
      <c r="N658" s="157"/>
      <c r="O658" s="157"/>
      <c r="P658" s="157"/>
      <c r="Q658" s="157"/>
      <c r="R658" s="157"/>
      <c r="S658" s="157"/>
      <c r="T658" s="157"/>
      <c r="U658" s="157"/>
      <c r="V658" s="157"/>
      <c r="W658" s="157"/>
      <c r="X658" s="157"/>
      <c r="Y658" s="157"/>
      <c r="Z658" s="157"/>
      <c r="AA658" s="157"/>
      <c r="AB658" s="157"/>
      <c r="AC658" s="157"/>
      <c r="AD658" s="157"/>
      <c r="AE658" s="158"/>
    </row>
    <row r="659" ht="12.75" customHeight="1">
      <c r="A659" s="9"/>
      <c r="G659" s="9"/>
      <c r="AE659" s="10"/>
    </row>
    <row r="660" ht="12.75" customHeight="1">
      <c r="A660" s="156"/>
      <c r="B660" s="157"/>
      <c r="C660" s="157"/>
      <c r="D660" s="157"/>
      <c r="E660" s="157"/>
      <c r="F660" s="157"/>
      <c r="G660" s="156"/>
      <c r="H660" s="157"/>
      <c r="I660" s="157"/>
      <c r="J660" s="157"/>
      <c r="K660" s="157"/>
      <c r="L660" s="157"/>
      <c r="M660" s="157"/>
      <c r="N660" s="157"/>
      <c r="O660" s="157"/>
      <c r="P660" s="157"/>
      <c r="Q660" s="157"/>
      <c r="R660" s="157"/>
      <c r="S660" s="157"/>
      <c r="T660" s="157"/>
      <c r="U660" s="157"/>
      <c r="V660" s="157"/>
      <c r="W660" s="157"/>
      <c r="X660" s="157"/>
      <c r="Y660" s="157"/>
      <c r="Z660" s="157"/>
      <c r="AA660" s="157"/>
      <c r="AB660" s="157"/>
      <c r="AC660" s="157"/>
      <c r="AD660" s="157"/>
      <c r="AE660" s="158"/>
    </row>
    <row r="661" ht="12.75" customHeight="1">
      <c r="A661" s="9"/>
      <c r="G661" s="9"/>
      <c r="AE661" s="10"/>
    </row>
    <row r="662" ht="12.75" customHeight="1">
      <c r="A662" s="156"/>
      <c r="B662" s="157"/>
      <c r="C662" s="157"/>
      <c r="D662" s="157"/>
      <c r="E662" s="157"/>
      <c r="F662" s="157"/>
      <c r="G662" s="156"/>
      <c r="H662" s="157"/>
      <c r="I662" s="157"/>
      <c r="J662" s="157"/>
      <c r="K662" s="157"/>
      <c r="L662" s="157"/>
      <c r="M662" s="157"/>
      <c r="N662" s="157"/>
      <c r="O662" s="157"/>
      <c r="P662" s="157"/>
      <c r="Q662" s="157"/>
      <c r="R662" s="157"/>
      <c r="S662" s="157"/>
      <c r="T662" s="157"/>
      <c r="U662" s="157"/>
      <c r="V662" s="157"/>
      <c r="W662" s="157"/>
      <c r="X662" s="157"/>
      <c r="Y662" s="157"/>
      <c r="Z662" s="157"/>
      <c r="AA662" s="157"/>
      <c r="AB662" s="157"/>
      <c r="AC662" s="157"/>
      <c r="AD662" s="157"/>
      <c r="AE662" s="158"/>
    </row>
    <row r="663" ht="12.75" customHeight="1">
      <c r="A663" s="9"/>
      <c r="G663" s="9"/>
      <c r="AE663" s="10"/>
    </row>
    <row r="664" ht="12.75" customHeight="1">
      <c r="A664" s="156"/>
      <c r="B664" s="157"/>
      <c r="C664" s="157"/>
      <c r="D664" s="157"/>
      <c r="E664" s="157"/>
      <c r="F664" s="157"/>
      <c r="G664" s="156"/>
      <c r="H664" s="157"/>
      <c r="I664" s="157"/>
      <c r="J664" s="157"/>
      <c r="K664" s="157"/>
      <c r="L664" s="157"/>
      <c r="M664" s="157"/>
      <c r="N664" s="157"/>
      <c r="O664" s="157"/>
      <c r="P664" s="157"/>
      <c r="Q664" s="157"/>
      <c r="R664" s="157"/>
      <c r="S664" s="157"/>
      <c r="T664" s="157"/>
      <c r="U664" s="157"/>
      <c r="V664" s="157"/>
      <c r="W664" s="157"/>
      <c r="X664" s="157"/>
      <c r="Y664" s="157"/>
      <c r="Z664" s="157"/>
      <c r="AA664" s="157"/>
      <c r="AB664" s="157"/>
      <c r="AC664" s="157"/>
      <c r="AD664" s="157"/>
      <c r="AE664" s="158"/>
    </row>
    <row r="665" ht="12.75" customHeight="1">
      <c r="A665" s="9"/>
      <c r="G665" s="9"/>
      <c r="AE665" s="10"/>
    </row>
    <row r="666" ht="12.75" customHeight="1">
      <c r="A666" s="156"/>
      <c r="B666" s="157"/>
      <c r="C666" s="157"/>
      <c r="D666" s="157"/>
      <c r="E666" s="157"/>
      <c r="F666" s="157"/>
      <c r="G666" s="156"/>
      <c r="H666" s="157"/>
      <c r="I666" s="157"/>
      <c r="J666" s="157"/>
      <c r="K666" s="157"/>
      <c r="L666" s="157"/>
      <c r="M666" s="157"/>
      <c r="N666" s="157"/>
      <c r="O666" s="157"/>
      <c r="P666" s="157"/>
      <c r="Q666" s="157"/>
      <c r="R666" s="157"/>
      <c r="S666" s="157"/>
      <c r="T666" s="157"/>
      <c r="U666" s="157"/>
      <c r="V666" s="157"/>
      <c r="W666" s="157"/>
      <c r="X666" s="157"/>
      <c r="Y666" s="157"/>
      <c r="Z666" s="157"/>
      <c r="AA666" s="157"/>
      <c r="AB666" s="157"/>
      <c r="AC666" s="157"/>
      <c r="AD666" s="157"/>
      <c r="AE666" s="158"/>
    </row>
    <row r="667" ht="12.75" customHeight="1">
      <c r="A667" s="9"/>
      <c r="G667" s="9"/>
      <c r="AE667" s="10"/>
    </row>
    <row r="668" ht="12.75" customHeight="1">
      <c r="A668" s="156"/>
      <c r="B668" s="157"/>
      <c r="C668" s="157"/>
      <c r="D668" s="157"/>
      <c r="E668" s="157"/>
      <c r="F668" s="157"/>
      <c r="G668" s="156"/>
      <c r="H668" s="157"/>
      <c r="I668" s="157"/>
      <c r="J668" s="157"/>
      <c r="K668" s="157"/>
      <c r="L668" s="157"/>
      <c r="M668" s="157"/>
      <c r="N668" s="157"/>
      <c r="O668" s="157"/>
      <c r="P668" s="157"/>
      <c r="Q668" s="157"/>
      <c r="R668" s="157"/>
      <c r="S668" s="157"/>
      <c r="T668" s="157"/>
      <c r="U668" s="157"/>
      <c r="V668" s="157"/>
      <c r="W668" s="157"/>
      <c r="X668" s="157"/>
      <c r="Y668" s="157"/>
      <c r="Z668" s="157"/>
      <c r="AA668" s="157"/>
      <c r="AB668" s="157"/>
      <c r="AC668" s="157"/>
      <c r="AD668" s="157"/>
      <c r="AE668" s="158"/>
    </row>
    <row r="669" ht="12.75" customHeight="1">
      <c r="A669" s="9"/>
      <c r="G669" s="9"/>
      <c r="AE669" s="10"/>
    </row>
    <row r="670" ht="12.75" customHeight="1">
      <c r="A670" s="156"/>
      <c r="B670" s="157"/>
      <c r="C670" s="157"/>
      <c r="D670" s="157"/>
      <c r="E670" s="157"/>
      <c r="F670" s="157"/>
      <c r="G670" s="156"/>
      <c r="H670" s="157"/>
      <c r="I670" s="157"/>
      <c r="J670" s="157"/>
      <c r="K670" s="157"/>
      <c r="L670" s="157"/>
      <c r="M670" s="157"/>
      <c r="N670" s="157"/>
      <c r="O670" s="157"/>
      <c r="P670" s="157"/>
      <c r="Q670" s="157"/>
      <c r="R670" s="157"/>
      <c r="S670" s="157"/>
      <c r="T670" s="157"/>
      <c r="U670" s="157"/>
      <c r="V670" s="157"/>
      <c r="W670" s="157"/>
      <c r="X670" s="157"/>
      <c r="Y670" s="157"/>
      <c r="Z670" s="157"/>
      <c r="AA670" s="157"/>
      <c r="AB670" s="157"/>
      <c r="AC670" s="157"/>
      <c r="AD670" s="157"/>
      <c r="AE670" s="158"/>
    </row>
    <row r="671" ht="12.75" customHeight="1">
      <c r="A671" s="9"/>
      <c r="G671" s="9"/>
      <c r="AE671" s="10"/>
    </row>
    <row r="672" ht="12.75" customHeight="1">
      <c r="A672" s="156"/>
      <c r="B672" s="157"/>
      <c r="C672" s="157"/>
      <c r="D672" s="157"/>
      <c r="E672" s="157"/>
      <c r="F672" s="157"/>
      <c r="G672" s="156"/>
      <c r="H672" s="157"/>
      <c r="I672" s="157"/>
      <c r="J672" s="157"/>
      <c r="K672" s="157"/>
      <c r="L672" s="157"/>
      <c r="M672" s="157"/>
      <c r="N672" s="157"/>
      <c r="O672" s="157"/>
      <c r="P672" s="157"/>
      <c r="Q672" s="157"/>
      <c r="R672" s="157"/>
      <c r="S672" s="157"/>
      <c r="T672" s="157"/>
      <c r="U672" s="157"/>
      <c r="V672" s="157"/>
      <c r="W672" s="157"/>
      <c r="X672" s="157"/>
      <c r="Y672" s="157"/>
      <c r="Z672" s="157"/>
      <c r="AA672" s="157"/>
      <c r="AB672" s="157"/>
      <c r="AC672" s="157"/>
      <c r="AD672" s="157"/>
      <c r="AE672" s="158"/>
    </row>
    <row r="673" ht="12.75" customHeight="1">
      <c r="A673" s="9"/>
      <c r="G673" s="9"/>
      <c r="AE673" s="10"/>
    </row>
    <row r="674" ht="12.75" customHeight="1">
      <c r="A674" s="156"/>
      <c r="B674" s="157"/>
      <c r="C674" s="157"/>
      <c r="D674" s="157"/>
      <c r="E674" s="157"/>
      <c r="F674" s="157"/>
      <c r="G674" s="156"/>
      <c r="H674" s="157"/>
      <c r="I674" s="157"/>
      <c r="J674" s="157"/>
      <c r="K674" s="157"/>
      <c r="L674" s="157"/>
      <c r="M674" s="157"/>
      <c r="N674" s="157"/>
      <c r="O674" s="157"/>
      <c r="P674" s="157"/>
      <c r="Q674" s="157"/>
      <c r="R674" s="157"/>
      <c r="S674" s="157"/>
      <c r="T674" s="157"/>
      <c r="U674" s="157"/>
      <c r="V674" s="157"/>
      <c r="W674" s="157"/>
      <c r="X674" s="157"/>
      <c r="Y674" s="157"/>
      <c r="Z674" s="157"/>
      <c r="AA674" s="157"/>
      <c r="AB674" s="157"/>
      <c r="AC674" s="157"/>
      <c r="AD674" s="157"/>
      <c r="AE674" s="158"/>
    </row>
    <row r="675" ht="12.75" customHeight="1">
      <c r="A675" s="9"/>
      <c r="G675" s="9"/>
      <c r="AE675" s="10"/>
    </row>
    <row r="676" ht="12.75" customHeight="1">
      <c r="A676" s="156"/>
      <c r="B676" s="157"/>
      <c r="C676" s="157"/>
      <c r="D676" s="157"/>
      <c r="E676" s="157"/>
      <c r="F676" s="157"/>
      <c r="G676" s="156"/>
      <c r="H676" s="157"/>
      <c r="I676" s="157"/>
      <c r="J676" s="157"/>
      <c r="K676" s="157"/>
      <c r="L676" s="157"/>
      <c r="M676" s="157"/>
      <c r="N676" s="157"/>
      <c r="O676" s="157"/>
      <c r="P676" s="157"/>
      <c r="Q676" s="157"/>
      <c r="R676" s="157"/>
      <c r="S676" s="157"/>
      <c r="T676" s="157"/>
      <c r="U676" s="157"/>
      <c r="V676" s="157"/>
      <c r="W676" s="157"/>
      <c r="X676" s="157"/>
      <c r="Y676" s="157"/>
      <c r="Z676" s="157"/>
      <c r="AA676" s="157"/>
      <c r="AB676" s="157"/>
      <c r="AC676" s="157"/>
      <c r="AD676" s="157"/>
      <c r="AE676" s="158"/>
    </row>
    <row r="677" ht="12.75" customHeight="1">
      <c r="A677" s="9"/>
      <c r="G677" s="9"/>
      <c r="AE677" s="10"/>
    </row>
    <row r="678" ht="12.75" customHeight="1">
      <c r="A678" s="156"/>
      <c r="B678" s="157"/>
      <c r="C678" s="157"/>
      <c r="D678" s="157"/>
      <c r="E678" s="157"/>
      <c r="F678" s="157"/>
      <c r="G678" s="156"/>
      <c r="H678" s="157"/>
      <c r="I678" s="157"/>
      <c r="J678" s="157"/>
      <c r="K678" s="157"/>
      <c r="L678" s="157"/>
      <c r="M678" s="157"/>
      <c r="N678" s="157"/>
      <c r="O678" s="157"/>
      <c r="P678" s="157"/>
      <c r="Q678" s="157"/>
      <c r="R678" s="157"/>
      <c r="S678" s="157"/>
      <c r="T678" s="157"/>
      <c r="U678" s="157"/>
      <c r="V678" s="157"/>
      <c r="W678" s="157"/>
      <c r="X678" s="157"/>
      <c r="Y678" s="157"/>
      <c r="Z678" s="157"/>
      <c r="AA678" s="157"/>
      <c r="AB678" s="157"/>
      <c r="AC678" s="157"/>
      <c r="AD678" s="157"/>
      <c r="AE678" s="158"/>
    </row>
    <row r="679" ht="12.75" customHeight="1">
      <c r="A679" s="9"/>
      <c r="G679" s="9"/>
      <c r="AE679" s="10"/>
    </row>
    <row r="680" ht="12.75" customHeight="1">
      <c r="A680" s="156"/>
      <c r="B680" s="157"/>
      <c r="C680" s="157"/>
      <c r="D680" s="157"/>
      <c r="E680" s="157"/>
      <c r="F680" s="157"/>
      <c r="G680" s="156"/>
      <c r="H680" s="157"/>
      <c r="I680" s="157"/>
      <c r="J680" s="157"/>
      <c r="K680" s="157"/>
      <c r="L680" s="157"/>
      <c r="M680" s="157"/>
      <c r="N680" s="157"/>
      <c r="O680" s="157"/>
      <c r="P680" s="157"/>
      <c r="Q680" s="157"/>
      <c r="R680" s="157"/>
      <c r="S680" s="157"/>
      <c r="T680" s="157"/>
      <c r="U680" s="157"/>
      <c r="V680" s="157"/>
      <c r="W680" s="157"/>
      <c r="X680" s="157"/>
      <c r="Y680" s="157"/>
      <c r="Z680" s="157"/>
      <c r="AA680" s="157"/>
      <c r="AB680" s="157"/>
      <c r="AC680" s="157"/>
      <c r="AD680" s="157"/>
      <c r="AE680" s="158"/>
    </row>
    <row r="681" ht="12.75" customHeight="1">
      <c r="A681" s="9"/>
      <c r="G681" s="9"/>
      <c r="AE681" s="10"/>
    </row>
    <row r="682" ht="12.75" customHeight="1">
      <c r="A682" s="156"/>
      <c r="B682" s="157"/>
      <c r="C682" s="157"/>
      <c r="D682" s="157"/>
      <c r="E682" s="157"/>
      <c r="F682" s="157"/>
      <c r="G682" s="156"/>
      <c r="H682" s="157"/>
      <c r="I682" s="157"/>
      <c r="J682" s="157"/>
      <c r="K682" s="157"/>
      <c r="L682" s="157"/>
      <c r="M682" s="157"/>
      <c r="N682" s="157"/>
      <c r="O682" s="157"/>
      <c r="P682" s="157"/>
      <c r="Q682" s="157"/>
      <c r="R682" s="157"/>
      <c r="S682" s="157"/>
      <c r="T682" s="157"/>
      <c r="U682" s="157"/>
      <c r="V682" s="157"/>
      <c r="W682" s="157"/>
      <c r="X682" s="157"/>
      <c r="Y682" s="157"/>
      <c r="Z682" s="157"/>
      <c r="AA682" s="157"/>
      <c r="AB682" s="157"/>
      <c r="AC682" s="157"/>
      <c r="AD682" s="157"/>
      <c r="AE682" s="158"/>
    </row>
    <row r="683" ht="12.75" customHeight="1">
      <c r="A683" s="9"/>
      <c r="G683" s="9"/>
      <c r="AE683" s="10"/>
    </row>
    <row r="684" ht="12.75" customHeight="1">
      <c r="A684" s="11"/>
      <c r="B684" s="12"/>
      <c r="C684" s="12"/>
      <c r="D684" s="12"/>
      <c r="E684" s="12"/>
      <c r="F684" s="12"/>
      <c r="G684" s="11"/>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3"/>
    </row>
    <row r="685" ht="12.75" customHeight="1">
      <c r="A685" s="436"/>
    </row>
    <row r="686" ht="12.75" customHeight="1">
      <c r="A686" s="3" t="s">
        <v>208</v>
      </c>
    </row>
    <row r="687" ht="12.75" customHeight="1">
      <c r="A687" s="428" t="s">
        <v>165</v>
      </c>
      <c r="B687" s="429"/>
      <c r="C687" s="429"/>
      <c r="D687" s="429"/>
      <c r="E687" s="429"/>
      <c r="F687" s="429"/>
      <c r="G687" s="429"/>
      <c r="H687" s="429"/>
      <c r="I687" s="429"/>
      <c r="J687" s="429"/>
      <c r="K687" s="429"/>
      <c r="L687" s="429"/>
      <c r="M687" s="429"/>
      <c r="N687" s="429"/>
      <c r="O687" s="429"/>
      <c r="P687" s="429"/>
      <c r="Q687" s="429"/>
      <c r="R687" s="429"/>
      <c r="S687" s="429"/>
      <c r="T687" s="429"/>
      <c r="U687" s="429"/>
      <c r="V687" s="429"/>
      <c r="W687" s="429"/>
      <c r="X687" s="429"/>
      <c r="Y687" s="429"/>
      <c r="Z687" s="429"/>
      <c r="AA687" s="429"/>
      <c r="AB687" s="429"/>
      <c r="AC687" s="429"/>
      <c r="AD687" s="429"/>
      <c r="AE687" s="430"/>
    </row>
    <row r="688" ht="12.75" customHeight="1">
      <c r="A688" s="31" t="s">
        <v>209</v>
      </c>
      <c r="AE688" s="10"/>
    </row>
    <row r="689" ht="12.75" customHeight="1">
      <c r="A689" s="156"/>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c r="AA689" s="157"/>
      <c r="AB689" s="157"/>
      <c r="AC689" s="157"/>
      <c r="AD689" s="157"/>
      <c r="AE689" s="158"/>
    </row>
    <row r="690" ht="12.75" customHeight="1">
      <c r="A690" s="9"/>
      <c r="AE690" s="10"/>
    </row>
    <row r="691" ht="12.75" customHeight="1">
      <c r="A691" s="156"/>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c r="AA691" s="157"/>
      <c r="AB691" s="157"/>
      <c r="AC691" s="157"/>
      <c r="AD691" s="157"/>
      <c r="AE691" s="158"/>
    </row>
    <row r="692" ht="12.75" customHeight="1">
      <c r="A692" s="31" t="s">
        <v>210</v>
      </c>
      <c r="AE692" s="10"/>
    </row>
    <row r="693" ht="12.75" customHeight="1">
      <c r="A693" s="156"/>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c r="AA693" s="157"/>
      <c r="AB693" s="157"/>
      <c r="AC693" s="157"/>
      <c r="AD693" s="157"/>
      <c r="AE693" s="158"/>
    </row>
    <row r="694" ht="12.75" customHeight="1">
      <c r="A694" s="9"/>
      <c r="AE694" s="10"/>
    </row>
    <row r="695" ht="12.75" customHeight="1">
      <c r="A695" s="156"/>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c r="AA695" s="157"/>
      <c r="AB695" s="157"/>
      <c r="AC695" s="157"/>
      <c r="AD695" s="157"/>
      <c r="AE695" s="158"/>
    </row>
    <row r="696" ht="12.75" customHeight="1">
      <c r="A696" s="31" t="s">
        <v>211</v>
      </c>
      <c r="AE696" s="10"/>
    </row>
    <row r="697" ht="12.75" customHeight="1">
      <c r="A697" s="156"/>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c r="AA697" s="157"/>
      <c r="AB697" s="157"/>
      <c r="AC697" s="157"/>
      <c r="AD697" s="157"/>
      <c r="AE697" s="158"/>
    </row>
    <row r="698" ht="12.75" customHeight="1">
      <c r="A698" s="9"/>
      <c r="AE698" s="10"/>
    </row>
    <row r="699" ht="12.75" customHeight="1">
      <c r="A699" s="156"/>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c r="AA699" s="157"/>
      <c r="AB699" s="157"/>
      <c r="AC699" s="157"/>
      <c r="AD699" s="157"/>
      <c r="AE699" s="158"/>
    </row>
    <row r="700" ht="12.75" customHeight="1">
      <c r="A700" s="31" t="s">
        <v>212</v>
      </c>
      <c r="AE700" s="10"/>
    </row>
    <row r="701" ht="12.75" customHeight="1">
      <c r="A701" s="156"/>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c r="AA701" s="157"/>
      <c r="AB701" s="157"/>
      <c r="AC701" s="157"/>
      <c r="AD701" s="157"/>
      <c r="AE701" s="158"/>
    </row>
    <row r="702" ht="12.75" customHeight="1">
      <c r="A702" s="9"/>
      <c r="AE702" s="10"/>
    </row>
    <row r="703" ht="12.75" customHeight="1">
      <c r="A703" s="156"/>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c r="AA703" s="157"/>
      <c r="AB703" s="157"/>
      <c r="AC703" s="157"/>
      <c r="AD703" s="157"/>
      <c r="AE703" s="158"/>
    </row>
    <row r="704" ht="12.75" customHeight="1">
      <c r="A704" s="31" t="s">
        <v>213</v>
      </c>
      <c r="AE704" s="10"/>
    </row>
    <row r="705" ht="12.75" customHeight="1">
      <c r="A705" s="156"/>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c r="AA705" s="157"/>
      <c r="AB705" s="157"/>
      <c r="AC705" s="157"/>
      <c r="AD705" s="157"/>
      <c r="AE705" s="158"/>
    </row>
    <row r="706" ht="12.75" customHeight="1">
      <c r="A706" s="9"/>
      <c r="AE706" s="10"/>
    </row>
    <row r="707" ht="12.75" customHeight="1">
      <c r="A707" s="156"/>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c r="AA707" s="157"/>
      <c r="AB707" s="157"/>
      <c r="AC707" s="157"/>
      <c r="AD707" s="157"/>
      <c r="AE707" s="158"/>
    </row>
    <row r="708" ht="12.75" customHeight="1">
      <c r="A708" s="31" t="s">
        <v>214</v>
      </c>
      <c r="AE708" s="10"/>
    </row>
    <row r="709" ht="12.75" customHeight="1">
      <c r="A709" s="156"/>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c r="AA709" s="157"/>
      <c r="AB709" s="157"/>
      <c r="AC709" s="157"/>
      <c r="AD709" s="157"/>
      <c r="AE709" s="158"/>
    </row>
    <row r="710" ht="12.75" customHeight="1">
      <c r="A710" s="31"/>
      <c r="AE710" s="10"/>
    </row>
    <row r="711" ht="12.75" customHeight="1">
      <c r="A711" s="156"/>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c r="AA711" s="157"/>
      <c r="AB711" s="157"/>
      <c r="AC711" s="157"/>
      <c r="AD711" s="157"/>
      <c r="AE711" s="158"/>
    </row>
    <row r="712" ht="12.75" customHeight="1">
      <c r="A712" s="435"/>
      <c r="AE712" s="10"/>
    </row>
    <row r="713" ht="12.75" customHeight="1">
      <c r="A713" s="156"/>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c r="AA713" s="157"/>
      <c r="AB713" s="157"/>
      <c r="AC713" s="157"/>
      <c r="AD713" s="157"/>
      <c r="AE713" s="158"/>
    </row>
    <row r="714" ht="12.75" customHeight="1">
      <c r="A714" s="31"/>
      <c r="AE714" s="10"/>
    </row>
    <row r="715" ht="12.75" customHeight="1">
      <c r="A715" s="156"/>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c r="AA715" s="157"/>
      <c r="AB715" s="157"/>
      <c r="AC715" s="157"/>
      <c r="AD715" s="157"/>
      <c r="AE715" s="158"/>
    </row>
    <row r="716" ht="12.75" customHeight="1">
      <c r="A716" s="31" t="s">
        <v>215</v>
      </c>
      <c r="AE716" s="10"/>
    </row>
    <row r="717" ht="12.75" customHeight="1">
      <c r="A717" s="156"/>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c r="AA717" s="157"/>
      <c r="AB717" s="157"/>
      <c r="AC717" s="157"/>
      <c r="AD717" s="157"/>
      <c r="AE717" s="158"/>
    </row>
    <row r="718" ht="12.75" customHeight="1">
      <c r="A718" s="434"/>
      <c r="AE718" s="10"/>
    </row>
    <row r="719" ht="12.75" customHeight="1">
      <c r="A719" s="156"/>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c r="AA719" s="157"/>
      <c r="AB719" s="157"/>
      <c r="AC719" s="157"/>
      <c r="AD719" s="157"/>
      <c r="AE719" s="158"/>
    </row>
    <row r="720" ht="12.75" customHeight="1">
      <c r="A720" s="435"/>
      <c r="AE720" s="10"/>
    </row>
    <row r="721" ht="12.75" customHeight="1">
      <c r="A721" s="156"/>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c r="AA721" s="157"/>
      <c r="AB721" s="157"/>
      <c r="AC721" s="157"/>
      <c r="AD721" s="157"/>
      <c r="AE721" s="158"/>
    </row>
    <row r="722" ht="12.75" customHeight="1">
      <c r="A722" s="434" t="s">
        <v>216</v>
      </c>
      <c r="AE722" s="10"/>
    </row>
    <row r="723" ht="12.75" customHeight="1">
      <c r="A723" s="156"/>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c r="AA723" s="157"/>
      <c r="AB723" s="157"/>
      <c r="AC723" s="157"/>
      <c r="AD723" s="157"/>
      <c r="AE723" s="158"/>
    </row>
    <row r="724" ht="12.75" customHeight="1">
      <c r="A724" s="435"/>
      <c r="AE724" s="10"/>
    </row>
    <row r="725" ht="12.75" customHeight="1">
      <c r="A725" s="156"/>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c r="AA725" s="157"/>
      <c r="AB725" s="157"/>
      <c r="AC725" s="157"/>
      <c r="AD725" s="157"/>
      <c r="AE725" s="158"/>
    </row>
    <row r="726" ht="12.75" customHeight="1">
      <c r="A726" s="434" t="s">
        <v>217</v>
      </c>
      <c r="AE726" s="10"/>
    </row>
    <row r="727" ht="12.75" customHeight="1">
      <c r="A727" s="156"/>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c r="AA727" s="157"/>
      <c r="AB727" s="157"/>
      <c r="AC727" s="157"/>
      <c r="AD727" s="157"/>
      <c r="AE727" s="158"/>
    </row>
    <row r="728" ht="12.75" customHeight="1">
      <c r="A728" s="31"/>
      <c r="AE728" s="10"/>
    </row>
    <row r="729" ht="12.75" customHeight="1">
      <c r="A729" s="156"/>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c r="AA729" s="157"/>
      <c r="AB729" s="157"/>
      <c r="AC729" s="157"/>
      <c r="AD729" s="157"/>
      <c r="AE729" s="158"/>
    </row>
    <row r="730" ht="12.75" customHeight="1">
      <c r="A730" s="434" t="s">
        <v>218</v>
      </c>
      <c r="AE730" s="10"/>
    </row>
    <row r="731" ht="12.75" customHeight="1">
      <c r="A731" s="156"/>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c r="AA731" s="157"/>
      <c r="AB731" s="157"/>
      <c r="AC731" s="157"/>
      <c r="AD731" s="157"/>
      <c r="AE731" s="158"/>
    </row>
    <row r="732" ht="12.75" customHeight="1">
      <c r="A732" s="31"/>
      <c r="AE732" s="10"/>
    </row>
    <row r="733" ht="12.75" customHeight="1">
      <c r="A733" s="156"/>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c r="AA733" s="157"/>
      <c r="AB733" s="157"/>
      <c r="AC733" s="157"/>
      <c r="AD733" s="157"/>
      <c r="AE733" s="158"/>
    </row>
    <row r="734" ht="12.75" customHeight="1">
      <c r="A734" s="31" t="s">
        <v>219</v>
      </c>
      <c r="AE734" s="10"/>
    </row>
    <row r="735" ht="12.75" customHeight="1">
      <c r="A735" s="156"/>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c r="AA735" s="157"/>
      <c r="AB735" s="157"/>
      <c r="AC735" s="157"/>
      <c r="AD735" s="157"/>
      <c r="AE735" s="158"/>
    </row>
    <row r="736" ht="12.75" customHeight="1">
      <c r="A736" s="31"/>
      <c r="AE736" s="10"/>
    </row>
    <row r="737" ht="12.75" customHeight="1">
      <c r="A737" s="156"/>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c r="AA737" s="157"/>
      <c r="AB737" s="157"/>
      <c r="AC737" s="157"/>
      <c r="AD737" s="157"/>
      <c r="AE737" s="158"/>
    </row>
    <row r="738" ht="12.75" customHeight="1">
      <c r="A738" s="31" t="s">
        <v>220</v>
      </c>
      <c r="AE738" s="10"/>
    </row>
    <row r="739" ht="12.75" customHeight="1">
      <c r="A739" s="156"/>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c r="AA739" s="157"/>
      <c r="AB739" s="157"/>
      <c r="AC739" s="157"/>
      <c r="AD739" s="157"/>
      <c r="AE739" s="158"/>
    </row>
    <row r="740" ht="12.75" customHeight="1">
      <c r="A740" s="31"/>
      <c r="AE740" s="10"/>
    </row>
    <row r="741" ht="12.75" customHeight="1">
      <c r="A741" s="11"/>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3"/>
    </row>
    <row r="742" ht="12.75" customHeight="1">
      <c r="A742" s="3"/>
    </row>
    <row r="743" ht="12.75" customHeight="1">
      <c r="A743" s="3" t="s">
        <v>221</v>
      </c>
    </row>
    <row r="744" ht="12.75" customHeight="1">
      <c r="A744" s="431" t="s">
        <v>222</v>
      </c>
      <c r="B744" s="380"/>
      <c r="C744" s="380"/>
      <c r="D744" s="380"/>
      <c r="E744" s="380"/>
      <c r="F744" s="380"/>
      <c r="G744" s="431" t="s">
        <v>223</v>
      </c>
      <c r="H744" s="380"/>
      <c r="I744" s="380"/>
      <c r="J744" s="380"/>
      <c r="K744" s="380"/>
      <c r="L744" s="380"/>
      <c r="M744" s="380"/>
      <c r="N744" s="380"/>
      <c r="O744" s="380"/>
      <c r="P744" s="380"/>
      <c r="Q744" s="380"/>
      <c r="R744" s="380"/>
      <c r="S744" s="380"/>
      <c r="T744" s="380"/>
      <c r="U744" s="380"/>
      <c r="V744" s="380"/>
      <c r="W744" s="380"/>
      <c r="X744" s="380"/>
      <c r="Y744" s="380"/>
      <c r="Z744" s="380"/>
      <c r="AA744" s="380"/>
      <c r="AB744" s="380"/>
      <c r="AC744" s="380"/>
      <c r="AD744" s="380"/>
      <c r="AE744" s="379"/>
    </row>
    <row r="745" ht="12.75" customHeight="1">
      <c r="A745" s="9"/>
      <c r="G745" s="9"/>
      <c r="AE745" s="10"/>
    </row>
    <row r="746" ht="12.75" customHeight="1">
      <c r="A746" s="156"/>
      <c r="B746" s="157"/>
      <c r="C746" s="157"/>
      <c r="D746" s="157"/>
      <c r="E746" s="157"/>
      <c r="F746" s="157"/>
      <c r="G746" s="156"/>
      <c r="H746" s="157"/>
      <c r="I746" s="157"/>
      <c r="J746" s="157"/>
      <c r="K746" s="157"/>
      <c r="L746" s="157"/>
      <c r="M746" s="157"/>
      <c r="N746" s="157"/>
      <c r="O746" s="157"/>
      <c r="P746" s="157"/>
      <c r="Q746" s="157"/>
      <c r="R746" s="157"/>
      <c r="S746" s="157"/>
      <c r="T746" s="157"/>
      <c r="U746" s="157"/>
      <c r="V746" s="157"/>
      <c r="W746" s="157"/>
      <c r="X746" s="157"/>
      <c r="Y746" s="157"/>
      <c r="Z746" s="157"/>
      <c r="AA746" s="157"/>
      <c r="AB746" s="157"/>
      <c r="AC746" s="157"/>
      <c r="AD746" s="157"/>
      <c r="AE746" s="158"/>
    </row>
    <row r="747" ht="12.75" customHeight="1">
      <c r="A747" s="9"/>
      <c r="G747" s="9"/>
      <c r="AE747" s="10"/>
    </row>
    <row r="748" ht="12.75" customHeight="1">
      <c r="A748" s="156"/>
      <c r="B748" s="157"/>
      <c r="C748" s="157"/>
      <c r="D748" s="157"/>
      <c r="E748" s="157"/>
      <c r="F748" s="157"/>
      <c r="G748" s="156"/>
      <c r="H748" s="157"/>
      <c r="I748" s="157"/>
      <c r="J748" s="157"/>
      <c r="K748" s="157"/>
      <c r="L748" s="157"/>
      <c r="M748" s="157"/>
      <c r="N748" s="157"/>
      <c r="O748" s="157"/>
      <c r="P748" s="157"/>
      <c r="Q748" s="157"/>
      <c r="R748" s="157"/>
      <c r="S748" s="157"/>
      <c r="T748" s="157"/>
      <c r="U748" s="157"/>
      <c r="V748" s="157"/>
      <c r="W748" s="157"/>
      <c r="X748" s="157"/>
      <c r="Y748" s="157"/>
      <c r="Z748" s="157"/>
      <c r="AA748" s="157"/>
      <c r="AB748" s="157"/>
      <c r="AC748" s="157"/>
      <c r="AD748" s="157"/>
      <c r="AE748" s="158"/>
    </row>
    <row r="749" ht="12.75" customHeight="1">
      <c r="A749" s="9"/>
      <c r="G749" s="9"/>
      <c r="AE749" s="10"/>
    </row>
    <row r="750" ht="12.75" customHeight="1">
      <c r="A750" s="156"/>
      <c r="B750" s="157"/>
      <c r="C750" s="157"/>
      <c r="D750" s="157"/>
      <c r="E750" s="157"/>
      <c r="F750" s="157"/>
      <c r="G750" s="156"/>
      <c r="H750" s="157"/>
      <c r="I750" s="157"/>
      <c r="J750" s="157"/>
      <c r="K750" s="157"/>
      <c r="L750" s="157"/>
      <c r="M750" s="157"/>
      <c r="N750" s="157"/>
      <c r="O750" s="157"/>
      <c r="P750" s="157"/>
      <c r="Q750" s="157"/>
      <c r="R750" s="157"/>
      <c r="S750" s="157"/>
      <c r="T750" s="157"/>
      <c r="U750" s="157"/>
      <c r="V750" s="157"/>
      <c r="W750" s="157"/>
      <c r="X750" s="157"/>
      <c r="Y750" s="157"/>
      <c r="Z750" s="157"/>
      <c r="AA750" s="157"/>
      <c r="AB750" s="157"/>
      <c r="AC750" s="157"/>
      <c r="AD750" s="157"/>
      <c r="AE750" s="158"/>
    </row>
    <row r="751" ht="12.75" customHeight="1">
      <c r="A751" s="9"/>
      <c r="G751" s="9"/>
      <c r="AE751" s="10"/>
    </row>
    <row r="752" ht="12.75" customHeight="1">
      <c r="A752" s="156"/>
      <c r="B752" s="157"/>
      <c r="C752" s="157"/>
      <c r="D752" s="157"/>
      <c r="E752" s="157"/>
      <c r="F752" s="157"/>
      <c r="G752" s="156"/>
      <c r="H752" s="157"/>
      <c r="I752" s="157"/>
      <c r="J752" s="157"/>
      <c r="K752" s="157"/>
      <c r="L752" s="157"/>
      <c r="M752" s="157"/>
      <c r="N752" s="157"/>
      <c r="O752" s="157"/>
      <c r="P752" s="157"/>
      <c r="Q752" s="157"/>
      <c r="R752" s="157"/>
      <c r="S752" s="157"/>
      <c r="T752" s="157"/>
      <c r="U752" s="157"/>
      <c r="V752" s="157"/>
      <c r="W752" s="157"/>
      <c r="X752" s="157"/>
      <c r="Y752" s="157"/>
      <c r="Z752" s="157"/>
      <c r="AA752" s="157"/>
      <c r="AB752" s="157"/>
      <c r="AC752" s="157"/>
      <c r="AD752" s="157"/>
      <c r="AE752" s="158"/>
    </row>
    <row r="753" ht="12.75" customHeight="1">
      <c r="A753" s="9"/>
      <c r="G753" s="9"/>
      <c r="AE753" s="10"/>
    </row>
    <row r="754" ht="12.75" customHeight="1">
      <c r="A754" s="156"/>
      <c r="B754" s="157"/>
      <c r="C754" s="157"/>
      <c r="D754" s="157"/>
      <c r="E754" s="157"/>
      <c r="F754" s="157"/>
      <c r="G754" s="156"/>
      <c r="H754" s="157"/>
      <c r="I754" s="157"/>
      <c r="J754" s="157"/>
      <c r="K754" s="157"/>
      <c r="L754" s="157"/>
      <c r="M754" s="157"/>
      <c r="N754" s="157"/>
      <c r="O754" s="157"/>
      <c r="P754" s="157"/>
      <c r="Q754" s="157"/>
      <c r="R754" s="157"/>
      <c r="S754" s="157"/>
      <c r="T754" s="157"/>
      <c r="U754" s="157"/>
      <c r="V754" s="157"/>
      <c r="W754" s="157"/>
      <c r="X754" s="157"/>
      <c r="Y754" s="157"/>
      <c r="Z754" s="157"/>
      <c r="AA754" s="157"/>
      <c r="AB754" s="157"/>
      <c r="AC754" s="157"/>
      <c r="AD754" s="157"/>
      <c r="AE754" s="158"/>
    </row>
    <row r="755" ht="12.75" customHeight="1">
      <c r="A755" s="9"/>
      <c r="G755" s="9"/>
      <c r="AE755" s="10"/>
    </row>
    <row r="756" ht="12.75" customHeight="1">
      <c r="A756" s="156"/>
      <c r="B756" s="157"/>
      <c r="C756" s="157"/>
      <c r="D756" s="157"/>
      <c r="E756" s="157"/>
      <c r="F756" s="157"/>
      <c r="G756" s="156"/>
      <c r="H756" s="157"/>
      <c r="I756" s="157"/>
      <c r="J756" s="157"/>
      <c r="K756" s="157"/>
      <c r="L756" s="157"/>
      <c r="M756" s="157"/>
      <c r="N756" s="157"/>
      <c r="O756" s="157"/>
      <c r="P756" s="157"/>
      <c r="Q756" s="157"/>
      <c r="R756" s="157"/>
      <c r="S756" s="157"/>
      <c r="T756" s="157"/>
      <c r="U756" s="157"/>
      <c r="V756" s="157"/>
      <c r="W756" s="157"/>
      <c r="X756" s="157"/>
      <c r="Y756" s="157"/>
      <c r="Z756" s="157"/>
      <c r="AA756" s="157"/>
      <c r="AB756" s="157"/>
      <c r="AC756" s="157"/>
      <c r="AD756" s="157"/>
      <c r="AE756" s="158"/>
    </row>
    <row r="757" ht="12.75" customHeight="1">
      <c r="A757" s="9"/>
      <c r="G757" s="9"/>
      <c r="AE757" s="10"/>
    </row>
    <row r="758" ht="12.75" customHeight="1">
      <c r="A758" s="156"/>
      <c r="B758" s="157"/>
      <c r="C758" s="157"/>
      <c r="D758" s="157"/>
      <c r="E758" s="157"/>
      <c r="F758" s="157"/>
      <c r="G758" s="156"/>
      <c r="H758" s="157"/>
      <c r="I758" s="157"/>
      <c r="J758" s="157"/>
      <c r="K758" s="157"/>
      <c r="L758" s="157"/>
      <c r="M758" s="157"/>
      <c r="N758" s="157"/>
      <c r="O758" s="157"/>
      <c r="P758" s="157"/>
      <c r="Q758" s="157"/>
      <c r="R758" s="157"/>
      <c r="S758" s="157"/>
      <c r="T758" s="157"/>
      <c r="U758" s="157"/>
      <c r="V758" s="157"/>
      <c r="W758" s="157"/>
      <c r="X758" s="157"/>
      <c r="Y758" s="157"/>
      <c r="Z758" s="157"/>
      <c r="AA758" s="157"/>
      <c r="AB758" s="157"/>
      <c r="AC758" s="157"/>
      <c r="AD758" s="157"/>
      <c r="AE758" s="158"/>
    </row>
    <row r="759" ht="12.75" customHeight="1">
      <c r="A759" s="9"/>
      <c r="G759" s="9"/>
      <c r="AE759" s="10"/>
    </row>
    <row r="760" ht="12.75" customHeight="1">
      <c r="A760" s="156"/>
      <c r="B760" s="157"/>
      <c r="C760" s="157"/>
      <c r="D760" s="157"/>
      <c r="E760" s="157"/>
      <c r="F760" s="157"/>
      <c r="G760" s="156"/>
      <c r="H760" s="157"/>
      <c r="I760" s="157"/>
      <c r="J760" s="157"/>
      <c r="K760" s="157"/>
      <c r="L760" s="157"/>
      <c r="M760" s="157"/>
      <c r="N760" s="157"/>
      <c r="O760" s="157"/>
      <c r="P760" s="157"/>
      <c r="Q760" s="157"/>
      <c r="R760" s="157"/>
      <c r="S760" s="157"/>
      <c r="T760" s="157"/>
      <c r="U760" s="157"/>
      <c r="V760" s="157"/>
      <c r="W760" s="157"/>
      <c r="X760" s="157"/>
      <c r="Y760" s="157"/>
      <c r="Z760" s="157"/>
      <c r="AA760" s="157"/>
      <c r="AB760" s="157"/>
      <c r="AC760" s="157"/>
      <c r="AD760" s="157"/>
      <c r="AE760" s="158"/>
    </row>
    <row r="761" ht="12.75" customHeight="1">
      <c r="A761" s="9"/>
      <c r="G761" s="9"/>
      <c r="AE761" s="10"/>
    </row>
    <row r="762" ht="12.75" customHeight="1">
      <c r="A762" s="156"/>
      <c r="B762" s="157"/>
      <c r="C762" s="157"/>
      <c r="D762" s="157"/>
      <c r="E762" s="157"/>
      <c r="F762" s="157"/>
      <c r="G762" s="156"/>
      <c r="H762" s="157"/>
      <c r="I762" s="157"/>
      <c r="J762" s="157"/>
      <c r="K762" s="157"/>
      <c r="L762" s="157"/>
      <c r="M762" s="157"/>
      <c r="N762" s="157"/>
      <c r="O762" s="157"/>
      <c r="P762" s="157"/>
      <c r="Q762" s="157"/>
      <c r="R762" s="157"/>
      <c r="S762" s="157"/>
      <c r="T762" s="157"/>
      <c r="U762" s="157"/>
      <c r="V762" s="157"/>
      <c r="W762" s="157"/>
      <c r="X762" s="157"/>
      <c r="Y762" s="157"/>
      <c r="Z762" s="157"/>
      <c r="AA762" s="157"/>
      <c r="AB762" s="157"/>
      <c r="AC762" s="157"/>
      <c r="AD762" s="157"/>
      <c r="AE762" s="158"/>
    </row>
    <row r="763" ht="12.75" customHeight="1">
      <c r="A763" s="9"/>
      <c r="G763" s="9"/>
      <c r="AE763" s="10"/>
    </row>
    <row r="764" ht="12.75" customHeight="1">
      <c r="A764" s="156"/>
      <c r="B764" s="157"/>
      <c r="C764" s="157"/>
      <c r="D764" s="157"/>
      <c r="E764" s="157"/>
      <c r="F764" s="157"/>
      <c r="G764" s="156"/>
      <c r="H764" s="157"/>
      <c r="I764" s="157"/>
      <c r="J764" s="157"/>
      <c r="K764" s="157"/>
      <c r="L764" s="157"/>
      <c r="M764" s="157"/>
      <c r="N764" s="157"/>
      <c r="O764" s="157"/>
      <c r="P764" s="157"/>
      <c r="Q764" s="157"/>
      <c r="R764" s="157"/>
      <c r="S764" s="157"/>
      <c r="T764" s="157"/>
      <c r="U764" s="157"/>
      <c r="V764" s="157"/>
      <c r="W764" s="157"/>
      <c r="X764" s="157"/>
      <c r="Y764" s="157"/>
      <c r="Z764" s="157"/>
      <c r="AA764" s="157"/>
      <c r="AB764" s="157"/>
      <c r="AC764" s="157"/>
      <c r="AD764" s="157"/>
      <c r="AE764" s="158"/>
    </row>
    <row r="765" ht="12.75" customHeight="1">
      <c r="A765" s="9"/>
      <c r="G765" s="9"/>
      <c r="AE765" s="10"/>
    </row>
    <row r="766" ht="12.75" customHeight="1">
      <c r="A766" s="156"/>
      <c r="B766" s="157"/>
      <c r="C766" s="157"/>
      <c r="D766" s="157"/>
      <c r="E766" s="157"/>
      <c r="F766" s="157"/>
      <c r="G766" s="156"/>
      <c r="H766" s="157"/>
      <c r="I766" s="157"/>
      <c r="J766" s="157"/>
      <c r="K766" s="157"/>
      <c r="L766" s="157"/>
      <c r="M766" s="157"/>
      <c r="N766" s="157"/>
      <c r="O766" s="157"/>
      <c r="P766" s="157"/>
      <c r="Q766" s="157"/>
      <c r="R766" s="157"/>
      <c r="S766" s="157"/>
      <c r="T766" s="157"/>
      <c r="U766" s="157"/>
      <c r="V766" s="157"/>
      <c r="W766" s="157"/>
      <c r="X766" s="157"/>
      <c r="Y766" s="157"/>
      <c r="Z766" s="157"/>
      <c r="AA766" s="157"/>
      <c r="AB766" s="157"/>
      <c r="AC766" s="157"/>
      <c r="AD766" s="157"/>
      <c r="AE766" s="158"/>
    </row>
    <row r="767" ht="12.75" customHeight="1">
      <c r="A767" s="9"/>
      <c r="G767" s="9"/>
      <c r="AE767" s="10"/>
    </row>
    <row r="768" ht="12.75" customHeight="1">
      <c r="A768" s="156"/>
      <c r="B768" s="157"/>
      <c r="C768" s="157"/>
      <c r="D768" s="157"/>
      <c r="E768" s="157"/>
      <c r="F768" s="157"/>
      <c r="G768" s="156"/>
      <c r="H768" s="157"/>
      <c r="I768" s="157"/>
      <c r="J768" s="157"/>
      <c r="K768" s="157"/>
      <c r="L768" s="157"/>
      <c r="M768" s="157"/>
      <c r="N768" s="157"/>
      <c r="O768" s="157"/>
      <c r="P768" s="157"/>
      <c r="Q768" s="157"/>
      <c r="R768" s="157"/>
      <c r="S768" s="157"/>
      <c r="T768" s="157"/>
      <c r="U768" s="157"/>
      <c r="V768" s="157"/>
      <c r="W768" s="157"/>
      <c r="X768" s="157"/>
      <c r="Y768" s="157"/>
      <c r="Z768" s="157"/>
      <c r="AA768" s="157"/>
      <c r="AB768" s="157"/>
      <c r="AC768" s="157"/>
      <c r="AD768" s="157"/>
      <c r="AE768" s="158"/>
    </row>
    <row r="769" ht="12.75" customHeight="1">
      <c r="A769" s="9"/>
      <c r="G769" s="9"/>
      <c r="AE769" s="10"/>
    </row>
    <row r="770" ht="12.75" customHeight="1">
      <c r="A770" s="156"/>
      <c r="B770" s="157"/>
      <c r="C770" s="157"/>
      <c r="D770" s="157"/>
      <c r="E770" s="157"/>
      <c r="F770" s="157"/>
      <c r="G770" s="156"/>
      <c r="H770" s="157"/>
      <c r="I770" s="157"/>
      <c r="J770" s="157"/>
      <c r="K770" s="157"/>
      <c r="L770" s="157"/>
      <c r="M770" s="157"/>
      <c r="N770" s="157"/>
      <c r="O770" s="157"/>
      <c r="P770" s="157"/>
      <c r="Q770" s="157"/>
      <c r="R770" s="157"/>
      <c r="S770" s="157"/>
      <c r="T770" s="157"/>
      <c r="U770" s="157"/>
      <c r="V770" s="157"/>
      <c r="W770" s="157"/>
      <c r="X770" s="157"/>
      <c r="Y770" s="157"/>
      <c r="Z770" s="157"/>
      <c r="AA770" s="157"/>
      <c r="AB770" s="157"/>
      <c r="AC770" s="157"/>
      <c r="AD770" s="157"/>
      <c r="AE770" s="158"/>
    </row>
    <row r="771" ht="12.75" customHeight="1">
      <c r="A771" s="9"/>
      <c r="G771" s="9"/>
      <c r="AE771" s="10"/>
    </row>
    <row r="772" ht="12.75" customHeight="1">
      <c r="A772" s="156"/>
      <c r="B772" s="157"/>
      <c r="C772" s="157"/>
      <c r="D772" s="157"/>
      <c r="E772" s="157"/>
      <c r="F772" s="157"/>
      <c r="G772" s="156"/>
      <c r="H772" s="157"/>
      <c r="I772" s="157"/>
      <c r="J772" s="157"/>
      <c r="K772" s="157"/>
      <c r="L772" s="157"/>
      <c r="M772" s="157"/>
      <c r="N772" s="157"/>
      <c r="O772" s="157"/>
      <c r="P772" s="157"/>
      <c r="Q772" s="157"/>
      <c r="R772" s="157"/>
      <c r="S772" s="157"/>
      <c r="T772" s="157"/>
      <c r="U772" s="157"/>
      <c r="V772" s="157"/>
      <c r="W772" s="157"/>
      <c r="X772" s="157"/>
      <c r="Y772" s="157"/>
      <c r="Z772" s="157"/>
      <c r="AA772" s="157"/>
      <c r="AB772" s="157"/>
      <c r="AC772" s="157"/>
      <c r="AD772" s="157"/>
      <c r="AE772" s="158"/>
    </row>
    <row r="773" ht="12.75" customHeight="1">
      <c r="A773" s="9"/>
      <c r="G773" s="9"/>
      <c r="AE773" s="10"/>
    </row>
    <row r="774" ht="12.75" customHeight="1">
      <c r="A774" s="156"/>
      <c r="B774" s="157"/>
      <c r="C774" s="157"/>
      <c r="D774" s="157"/>
      <c r="E774" s="157"/>
      <c r="F774" s="157"/>
      <c r="G774" s="156"/>
      <c r="H774" s="157"/>
      <c r="I774" s="157"/>
      <c r="J774" s="157"/>
      <c r="K774" s="157"/>
      <c r="L774" s="157"/>
      <c r="M774" s="157"/>
      <c r="N774" s="157"/>
      <c r="O774" s="157"/>
      <c r="P774" s="157"/>
      <c r="Q774" s="157"/>
      <c r="R774" s="157"/>
      <c r="S774" s="157"/>
      <c r="T774" s="157"/>
      <c r="U774" s="157"/>
      <c r="V774" s="157"/>
      <c r="W774" s="157"/>
      <c r="X774" s="157"/>
      <c r="Y774" s="157"/>
      <c r="Z774" s="157"/>
      <c r="AA774" s="157"/>
      <c r="AB774" s="157"/>
      <c r="AC774" s="157"/>
      <c r="AD774" s="157"/>
      <c r="AE774" s="158"/>
    </row>
    <row r="775" ht="12.75" customHeight="1">
      <c r="A775" s="9"/>
      <c r="G775" s="9"/>
      <c r="AE775" s="10"/>
    </row>
    <row r="776" ht="12.75" customHeight="1">
      <c r="A776" s="156"/>
      <c r="B776" s="157"/>
      <c r="C776" s="157"/>
      <c r="D776" s="157"/>
      <c r="E776" s="157"/>
      <c r="F776" s="157"/>
      <c r="G776" s="156"/>
      <c r="H776" s="157"/>
      <c r="I776" s="157"/>
      <c r="J776" s="157"/>
      <c r="K776" s="157"/>
      <c r="L776" s="157"/>
      <c r="M776" s="157"/>
      <c r="N776" s="157"/>
      <c r="O776" s="157"/>
      <c r="P776" s="157"/>
      <c r="Q776" s="157"/>
      <c r="R776" s="157"/>
      <c r="S776" s="157"/>
      <c r="T776" s="157"/>
      <c r="U776" s="157"/>
      <c r="V776" s="157"/>
      <c r="W776" s="157"/>
      <c r="X776" s="157"/>
      <c r="Y776" s="157"/>
      <c r="Z776" s="157"/>
      <c r="AA776" s="157"/>
      <c r="AB776" s="157"/>
      <c r="AC776" s="157"/>
      <c r="AD776" s="157"/>
      <c r="AE776" s="158"/>
    </row>
    <row r="777" ht="12.75" customHeight="1">
      <c r="A777" s="9"/>
      <c r="G777" s="9"/>
      <c r="AE777" s="10"/>
    </row>
    <row r="778" ht="12.75" customHeight="1">
      <c r="A778" s="156"/>
      <c r="B778" s="157"/>
      <c r="C778" s="157"/>
      <c r="D778" s="157"/>
      <c r="E778" s="157"/>
      <c r="F778" s="157"/>
      <c r="G778" s="156"/>
      <c r="H778" s="157"/>
      <c r="I778" s="157"/>
      <c r="J778" s="157"/>
      <c r="K778" s="157"/>
      <c r="L778" s="157"/>
      <c r="M778" s="157"/>
      <c r="N778" s="157"/>
      <c r="O778" s="157"/>
      <c r="P778" s="157"/>
      <c r="Q778" s="157"/>
      <c r="R778" s="157"/>
      <c r="S778" s="157"/>
      <c r="T778" s="157"/>
      <c r="U778" s="157"/>
      <c r="V778" s="157"/>
      <c r="W778" s="157"/>
      <c r="X778" s="157"/>
      <c r="Y778" s="157"/>
      <c r="Z778" s="157"/>
      <c r="AA778" s="157"/>
      <c r="AB778" s="157"/>
      <c r="AC778" s="157"/>
      <c r="AD778" s="157"/>
      <c r="AE778" s="158"/>
    </row>
    <row r="779" ht="12.75" customHeight="1">
      <c r="A779" s="9"/>
      <c r="G779" s="9"/>
      <c r="AE779" s="10"/>
    </row>
    <row r="780" ht="12.75" customHeight="1">
      <c r="A780" s="156"/>
      <c r="B780" s="157"/>
      <c r="C780" s="157"/>
      <c r="D780" s="157"/>
      <c r="E780" s="157"/>
      <c r="F780" s="157"/>
      <c r="G780" s="156"/>
      <c r="H780" s="157"/>
      <c r="I780" s="157"/>
      <c r="J780" s="157"/>
      <c r="K780" s="157"/>
      <c r="L780" s="157"/>
      <c r="M780" s="157"/>
      <c r="N780" s="157"/>
      <c r="O780" s="157"/>
      <c r="P780" s="157"/>
      <c r="Q780" s="157"/>
      <c r="R780" s="157"/>
      <c r="S780" s="157"/>
      <c r="T780" s="157"/>
      <c r="U780" s="157"/>
      <c r="V780" s="157"/>
      <c r="W780" s="157"/>
      <c r="X780" s="157"/>
      <c r="Y780" s="157"/>
      <c r="Z780" s="157"/>
      <c r="AA780" s="157"/>
      <c r="AB780" s="157"/>
      <c r="AC780" s="157"/>
      <c r="AD780" s="157"/>
      <c r="AE780" s="158"/>
    </row>
    <row r="781" ht="12.75" customHeight="1">
      <c r="A781" s="9"/>
      <c r="G781" s="9"/>
      <c r="AE781" s="10"/>
    </row>
    <row r="782" ht="12.75" customHeight="1">
      <c r="A782" s="156"/>
      <c r="B782" s="157"/>
      <c r="C782" s="157"/>
      <c r="D782" s="157"/>
      <c r="E782" s="157"/>
      <c r="F782" s="157"/>
      <c r="G782" s="156"/>
      <c r="H782" s="157"/>
      <c r="I782" s="157"/>
      <c r="J782" s="157"/>
      <c r="K782" s="157"/>
      <c r="L782" s="157"/>
      <c r="M782" s="157"/>
      <c r="N782" s="157"/>
      <c r="O782" s="157"/>
      <c r="P782" s="157"/>
      <c r="Q782" s="157"/>
      <c r="R782" s="157"/>
      <c r="S782" s="157"/>
      <c r="T782" s="157"/>
      <c r="U782" s="157"/>
      <c r="V782" s="157"/>
      <c r="W782" s="157"/>
      <c r="X782" s="157"/>
      <c r="Y782" s="157"/>
      <c r="Z782" s="157"/>
      <c r="AA782" s="157"/>
      <c r="AB782" s="157"/>
      <c r="AC782" s="157"/>
      <c r="AD782" s="157"/>
      <c r="AE782" s="158"/>
    </row>
    <row r="783" ht="12.75" customHeight="1">
      <c r="A783" s="9"/>
      <c r="G783" s="9"/>
      <c r="AE783" s="10"/>
    </row>
    <row r="784" ht="12.75" customHeight="1">
      <c r="A784" s="156"/>
      <c r="B784" s="157"/>
      <c r="C784" s="157"/>
      <c r="D784" s="157"/>
      <c r="E784" s="157"/>
      <c r="F784" s="157"/>
      <c r="G784" s="156"/>
      <c r="H784" s="157"/>
      <c r="I784" s="157"/>
      <c r="J784" s="157"/>
      <c r="K784" s="157"/>
      <c r="L784" s="157"/>
      <c r="M784" s="157"/>
      <c r="N784" s="157"/>
      <c r="O784" s="157"/>
      <c r="P784" s="157"/>
      <c r="Q784" s="157"/>
      <c r="R784" s="157"/>
      <c r="S784" s="157"/>
      <c r="T784" s="157"/>
      <c r="U784" s="157"/>
      <c r="V784" s="157"/>
      <c r="W784" s="157"/>
      <c r="X784" s="157"/>
      <c r="Y784" s="157"/>
      <c r="Z784" s="157"/>
      <c r="AA784" s="157"/>
      <c r="AB784" s="157"/>
      <c r="AC784" s="157"/>
      <c r="AD784" s="157"/>
      <c r="AE784" s="158"/>
    </row>
    <row r="785" ht="12.75" customHeight="1">
      <c r="A785" s="9"/>
      <c r="G785" s="9"/>
      <c r="AE785" s="10"/>
    </row>
    <row r="786" ht="12.75" customHeight="1">
      <c r="A786" s="156"/>
      <c r="B786" s="157"/>
      <c r="C786" s="157"/>
      <c r="D786" s="157"/>
      <c r="E786" s="157"/>
      <c r="F786" s="157"/>
      <c r="G786" s="156"/>
      <c r="H786" s="157"/>
      <c r="I786" s="157"/>
      <c r="J786" s="157"/>
      <c r="K786" s="157"/>
      <c r="L786" s="157"/>
      <c r="M786" s="157"/>
      <c r="N786" s="157"/>
      <c r="O786" s="157"/>
      <c r="P786" s="157"/>
      <c r="Q786" s="157"/>
      <c r="R786" s="157"/>
      <c r="S786" s="157"/>
      <c r="T786" s="157"/>
      <c r="U786" s="157"/>
      <c r="V786" s="157"/>
      <c r="W786" s="157"/>
      <c r="X786" s="157"/>
      <c r="Y786" s="157"/>
      <c r="Z786" s="157"/>
      <c r="AA786" s="157"/>
      <c r="AB786" s="157"/>
      <c r="AC786" s="157"/>
      <c r="AD786" s="157"/>
      <c r="AE786" s="158"/>
    </row>
    <row r="787" ht="12.75" customHeight="1">
      <c r="A787" s="9"/>
      <c r="G787" s="9"/>
      <c r="AE787" s="10"/>
    </row>
    <row r="788" ht="12.75" customHeight="1">
      <c r="A788" s="156"/>
      <c r="B788" s="157"/>
      <c r="C788" s="157"/>
      <c r="D788" s="157"/>
      <c r="E788" s="157"/>
      <c r="F788" s="157"/>
      <c r="G788" s="156"/>
      <c r="H788" s="157"/>
      <c r="I788" s="157"/>
      <c r="J788" s="157"/>
      <c r="K788" s="157"/>
      <c r="L788" s="157"/>
      <c r="M788" s="157"/>
      <c r="N788" s="157"/>
      <c r="O788" s="157"/>
      <c r="P788" s="157"/>
      <c r="Q788" s="157"/>
      <c r="R788" s="157"/>
      <c r="S788" s="157"/>
      <c r="T788" s="157"/>
      <c r="U788" s="157"/>
      <c r="V788" s="157"/>
      <c r="W788" s="157"/>
      <c r="X788" s="157"/>
      <c r="Y788" s="157"/>
      <c r="Z788" s="157"/>
      <c r="AA788" s="157"/>
      <c r="AB788" s="157"/>
      <c r="AC788" s="157"/>
      <c r="AD788" s="157"/>
      <c r="AE788" s="158"/>
    </row>
    <row r="789" ht="12.75" customHeight="1">
      <c r="A789" s="9"/>
      <c r="G789" s="9"/>
      <c r="AE789" s="10"/>
    </row>
    <row r="790" ht="12.75" customHeight="1">
      <c r="A790" s="156"/>
      <c r="B790" s="157"/>
      <c r="C790" s="157"/>
      <c r="D790" s="157"/>
      <c r="E790" s="157"/>
      <c r="F790" s="157"/>
      <c r="G790" s="156"/>
      <c r="H790" s="157"/>
      <c r="I790" s="157"/>
      <c r="J790" s="157"/>
      <c r="K790" s="157"/>
      <c r="L790" s="157"/>
      <c r="M790" s="157"/>
      <c r="N790" s="157"/>
      <c r="O790" s="157"/>
      <c r="P790" s="157"/>
      <c r="Q790" s="157"/>
      <c r="R790" s="157"/>
      <c r="S790" s="157"/>
      <c r="T790" s="157"/>
      <c r="U790" s="157"/>
      <c r="V790" s="157"/>
      <c r="W790" s="157"/>
      <c r="X790" s="157"/>
      <c r="Y790" s="157"/>
      <c r="Z790" s="157"/>
      <c r="AA790" s="157"/>
      <c r="AB790" s="157"/>
      <c r="AC790" s="157"/>
      <c r="AD790" s="157"/>
      <c r="AE790" s="158"/>
    </row>
    <row r="791" ht="12.75" customHeight="1">
      <c r="A791" s="9"/>
      <c r="G791" s="9"/>
      <c r="AE791" s="10"/>
    </row>
    <row r="792" ht="12.75" customHeight="1">
      <c r="A792" s="156"/>
      <c r="B792" s="157"/>
      <c r="C792" s="157"/>
      <c r="D792" s="157"/>
      <c r="E792" s="157"/>
      <c r="F792" s="157"/>
      <c r="G792" s="156"/>
      <c r="H792" s="157"/>
      <c r="I792" s="157"/>
      <c r="J792" s="157"/>
      <c r="K792" s="157"/>
      <c r="L792" s="157"/>
      <c r="M792" s="157"/>
      <c r="N792" s="157"/>
      <c r="O792" s="157"/>
      <c r="P792" s="157"/>
      <c r="Q792" s="157"/>
      <c r="R792" s="157"/>
      <c r="S792" s="157"/>
      <c r="T792" s="157"/>
      <c r="U792" s="157"/>
      <c r="V792" s="157"/>
      <c r="W792" s="157"/>
      <c r="X792" s="157"/>
      <c r="Y792" s="157"/>
      <c r="Z792" s="157"/>
      <c r="AA792" s="157"/>
      <c r="AB792" s="157"/>
      <c r="AC792" s="157"/>
      <c r="AD792" s="157"/>
      <c r="AE792" s="158"/>
    </row>
    <row r="793" ht="12.75" customHeight="1">
      <c r="A793" s="9"/>
      <c r="G793" s="9"/>
      <c r="AE793" s="10"/>
    </row>
    <row r="794" ht="12.75" customHeight="1">
      <c r="A794" s="156"/>
      <c r="B794" s="157"/>
      <c r="C794" s="157"/>
      <c r="D794" s="157"/>
      <c r="E794" s="157"/>
      <c r="F794" s="157"/>
      <c r="G794" s="156"/>
      <c r="H794" s="157"/>
      <c r="I794" s="157"/>
      <c r="J794" s="157"/>
      <c r="K794" s="157"/>
      <c r="L794" s="157"/>
      <c r="M794" s="157"/>
      <c r="N794" s="157"/>
      <c r="O794" s="157"/>
      <c r="P794" s="157"/>
      <c r="Q794" s="157"/>
      <c r="R794" s="157"/>
      <c r="S794" s="157"/>
      <c r="T794" s="157"/>
      <c r="U794" s="157"/>
      <c r="V794" s="157"/>
      <c r="W794" s="157"/>
      <c r="X794" s="157"/>
      <c r="Y794" s="157"/>
      <c r="Z794" s="157"/>
      <c r="AA794" s="157"/>
      <c r="AB794" s="157"/>
      <c r="AC794" s="157"/>
      <c r="AD794" s="157"/>
      <c r="AE794" s="158"/>
    </row>
    <row r="795" ht="12.75" customHeight="1">
      <c r="A795" s="9"/>
      <c r="G795" s="9"/>
      <c r="AE795" s="10"/>
    </row>
    <row r="796" ht="12.75" customHeight="1">
      <c r="A796" s="156"/>
      <c r="B796" s="157"/>
      <c r="C796" s="157"/>
      <c r="D796" s="157"/>
      <c r="E796" s="157"/>
      <c r="F796" s="157"/>
      <c r="G796" s="156"/>
      <c r="H796" s="157"/>
      <c r="I796" s="157"/>
      <c r="J796" s="157"/>
      <c r="K796" s="157"/>
      <c r="L796" s="157"/>
      <c r="M796" s="157"/>
      <c r="N796" s="157"/>
      <c r="O796" s="157"/>
      <c r="P796" s="157"/>
      <c r="Q796" s="157"/>
      <c r="R796" s="157"/>
      <c r="S796" s="157"/>
      <c r="T796" s="157"/>
      <c r="U796" s="157"/>
      <c r="V796" s="157"/>
      <c r="W796" s="157"/>
      <c r="X796" s="157"/>
      <c r="Y796" s="157"/>
      <c r="Z796" s="157"/>
      <c r="AA796" s="157"/>
      <c r="AB796" s="157"/>
      <c r="AC796" s="157"/>
      <c r="AD796" s="157"/>
      <c r="AE796" s="158"/>
    </row>
    <row r="797" ht="12.75" customHeight="1">
      <c r="A797" s="9"/>
      <c r="G797" s="9"/>
      <c r="AE797" s="10"/>
    </row>
    <row r="798" ht="12.75" customHeight="1">
      <c r="A798" s="11"/>
      <c r="B798" s="12"/>
      <c r="C798" s="12"/>
      <c r="D798" s="12"/>
      <c r="E798" s="12"/>
      <c r="F798" s="12"/>
      <c r="G798" s="11"/>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3"/>
    </row>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sheetData>
  <mergeCells count="8">
    <mergeCell ref="A3:AE3"/>
    <mergeCell ref="A60:AE60"/>
    <mergeCell ref="A345:AE345"/>
    <mergeCell ref="A402:AE402"/>
    <mergeCell ref="A459:AE459"/>
    <mergeCell ref="A516:AE516"/>
    <mergeCell ref="A573:AE573"/>
    <mergeCell ref="A687:AE687"/>
  </mergeCells>
  <printOptions gridLines="1" horizontalCentered="1"/>
  <pageMargins bottom="0.19685039370078738" footer="0.0" header="0.0" left="0.0" right="0.0" top="0.0"/>
  <pageSetup paperSize="11" cellComments="atEnd" orientation="portrait" pageOrder="overThenDown"/>
  <rowBreaks count="14" manualBreakCount="14">
    <brk id="513" man="1"/>
    <brk id="228" man="1"/>
    <brk id="741" man="1"/>
    <brk id="456" man="1"/>
    <brk id="171" man="1"/>
    <brk id="684" man="1"/>
    <brk id="399" man="1"/>
    <brk id="114" man="1"/>
    <brk id="627" man="1"/>
    <brk id="342" man="1"/>
    <brk id="57" man="1"/>
    <brk id="570" man="1"/>
    <brk id="285" man="1"/>
    <brk id="798" man="1"/>
  </row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31" width="2.25"/>
  </cols>
  <sheetData>
    <row r="1" ht="12.75" customHeight="1">
      <c r="A1" s="3"/>
    </row>
    <row r="2" ht="12.75" customHeight="1">
      <c r="A2" s="3" t="s">
        <v>224</v>
      </c>
    </row>
    <row r="3" ht="12.75" customHeight="1">
      <c r="A3" s="431" t="s">
        <v>225</v>
      </c>
      <c r="B3" s="380"/>
      <c r="C3" s="380"/>
      <c r="D3" s="380"/>
      <c r="E3" s="380"/>
      <c r="F3" s="380"/>
      <c r="G3" s="431" t="s">
        <v>226</v>
      </c>
      <c r="H3" s="380"/>
      <c r="I3" s="380"/>
      <c r="J3" s="380"/>
      <c r="K3" s="380"/>
      <c r="L3" s="380"/>
      <c r="M3" s="380"/>
      <c r="N3" s="380"/>
      <c r="O3" s="380"/>
      <c r="P3" s="380"/>
      <c r="Q3" s="380"/>
      <c r="R3" s="380"/>
      <c r="S3" s="380"/>
      <c r="T3" s="380"/>
      <c r="U3" s="380"/>
      <c r="V3" s="380"/>
      <c r="W3" s="380"/>
      <c r="X3" s="380"/>
      <c r="Y3" s="380"/>
      <c r="Z3" s="380"/>
      <c r="AA3" s="380"/>
      <c r="AB3" s="380"/>
      <c r="AC3" s="380"/>
      <c r="AD3" s="380"/>
      <c r="AE3" s="379"/>
    </row>
    <row r="4" ht="12.75" customHeight="1">
      <c r="A4" s="437" t="s">
        <v>227</v>
      </c>
      <c r="G4" s="9"/>
      <c r="AE4" s="10"/>
    </row>
    <row r="5" ht="12.75" customHeight="1">
      <c r="A5" s="90"/>
      <c r="B5" s="438"/>
      <c r="C5" s="438"/>
      <c r="D5" s="438"/>
      <c r="E5" s="438"/>
      <c r="F5" s="438"/>
      <c r="G5" s="156"/>
      <c r="H5" s="157"/>
      <c r="I5" s="157"/>
      <c r="J5" s="157"/>
      <c r="K5" s="157"/>
      <c r="L5" s="157"/>
      <c r="M5" s="157"/>
      <c r="N5" s="157"/>
      <c r="O5" s="157"/>
      <c r="P5" s="157"/>
      <c r="Q5" s="157"/>
      <c r="R5" s="157"/>
      <c r="S5" s="157"/>
      <c r="T5" s="157"/>
      <c r="U5" s="157"/>
      <c r="V5" s="157"/>
      <c r="W5" s="157"/>
      <c r="X5" s="157"/>
      <c r="Y5" s="157"/>
      <c r="Z5" s="157"/>
      <c r="AA5" s="157"/>
      <c r="AB5" s="157"/>
      <c r="AC5" s="157"/>
      <c r="AD5" s="157"/>
      <c r="AE5" s="158"/>
    </row>
    <row r="6" ht="12.75" customHeight="1">
      <c r="A6" s="437" t="s">
        <v>227</v>
      </c>
      <c r="G6" s="9"/>
      <c r="AE6" s="10"/>
    </row>
    <row r="7" ht="12.75" customHeight="1">
      <c r="A7" s="90"/>
      <c r="B7" s="438"/>
      <c r="C7" s="438"/>
      <c r="D7" s="438"/>
      <c r="E7" s="438"/>
      <c r="F7" s="438"/>
      <c r="G7" s="156"/>
      <c r="H7" s="157"/>
      <c r="I7" s="157"/>
      <c r="J7" s="157"/>
      <c r="K7" s="157"/>
      <c r="L7" s="157"/>
      <c r="M7" s="157"/>
      <c r="N7" s="157"/>
      <c r="O7" s="157"/>
      <c r="P7" s="157"/>
      <c r="Q7" s="157"/>
      <c r="R7" s="157"/>
      <c r="S7" s="157"/>
      <c r="T7" s="157"/>
      <c r="U7" s="157"/>
      <c r="V7" s="157"/>
      <c r="W7" s="157"/>
      <c r="X7" s="157"/>
      <c r="Y7" s="157"/>
      <c r="Z7" s="157"/>
      <c r="AA7" s="157"/>
      <c r="AB7" s="157"/>
      <c r="AC7" s="157"/>
      <c r="AD7" s="157"/>
      <c r="AE7" s="158"/>
    </row>
    <row r="8" ht="12.75" customHeight="1">
      <c r="A8" s="437" t="s">
        <v>227</v>
      </c>
      <c r="G8" s="9"/>
      <c r="AE8" s="10"/>
    </row>
    <row r="9" ht="12.75" customHeight="1">
      <c r="A9" s="90"/>
      <c r="B9" s="438"/>
      <c r="C9" s="438"/>
      <c r="D9" s="438"/>
      <c r="E9" s="438"/>
      <c r="F9" s="438"/>
      <c r="G9" s="156"/>
      <c r="H9" s="157"/>
      <c r="I9" s="157"/>
      <c r="J9" s="157"/>
      <c r="K9" s="157"/>
      <c r="L9" s="157"/>
      <c r="M9" s="157"/>
      <c r="N9" s="157"/>
      <c r="O9" s="157"/>
      <c r="P9" s="157"/>
      <c r="Q9" s="157"/>
      <c r="R9" s="157"/>
      <c r="S9" s="157"/>
      <c r="T9" s="157"/>
      <c r="U9" s="157"/>
      <c r="V9" s="157"/>
      <c r="W9" s="157"/>
      <c r="X9" s="157"/>
      <c r="Y9" s="157"/>
      <c r="Z9" s="157"/>
      <c r="AA9" s="157"/>
      <c r="AB9" s="157"/>
      <c r="AC9" s="157"/>
      <c r="AD9" s="157"/>
      <c r="AE9" s="158"/>
    </row>
    <row r="10" ht="12.75" customHeight="1">
      <c r="A10" s="437" t="s">
        <v>227</v>
      </c>
      <c r="G10" s="9"/>
      <c r="AE10" s="10"/>
    </row>
    <row r="11" ht="12.75" customHeight="1">
      <c r="A11" s="90"/>
      <c r="B11" s="438"/>
      <c r="C11" s="438"/>
      <c r="D11" s="438"/>
      <c r="E11" s="438"/>
      <c r="F11" s="438"/>
      <c r="G11" s="156"/>
      <c r="H11" s="157"/>
      <c r="I11" s="157"/>
      <c r="J11" s="157"/>
      <c r="K11" s="157"/>
      <c r="L11" s="157"/>
      <c r="M11" s="157"/>
      <c r="N11" s="157"/>
      <c r="O11" s="157"/>
      <c r="P11" s="157"/>
      <c r="Q11" s="157"/>
      <c r="R11" s="157"/>
      <c r="S11" s="157"/>
      <c r="T11" s="157"/>
      <c r="U11" s="157"/>
      <c r="V11" s="157"/>
      <c r="W11" s="157"/>
      <c r="X11" s="157"/>
      <c r="Y11" s="157"/>
      <c r="Z11" s="157"/>
      <c r="AA11" s="157"/>
      <c r="AB11" s="157"/>
      <c r="AC11" s="157"/>
      <c r="AD11" s="157"/>
      <c r="AE11" s="158"/>
    </row>
    <row r="12" ht="12.75" customHeight="1">
      <c r="A12" s="437" t="s">
        <v>227</v>
      </c>
      <c r="G12" s="9"/>
      <c r="AE12" s="10"/>
    </row>
    <row r="13" ht="12.75" customHeight="1">
      <c r="A13" s="90"/>
      <c r="B13" s="438"/>
      <c r="C13" s="438"/>
      <c r="D13" s="438"/>
      <c r="E13" s="438"/>
      <c r="F13" s="438"/>
      <c r="G13" s="156"/>
      <c r="H13" s="157"/>
      <c r="I13" s="157"/>
      <c r="J13" s="157"/>
      <c r="K13" s="157"/>
      <c r="L13" s="157"/>
      <c r="M13" s="157"/>
      <c r="N13" s="157"/>
      <c r="O13" s="157"/>
      <c r="P13" s="157"/>
      <c r="Q13" s="157"/>
      <c r="R13" s="157"/>
      <c r="S13" s="157"/>
      <c r="T13" s="157"/>
      <c r="U13" s="157"/>
      <c r="V13" s="157"/>
      <c r="W13" s="157"/>
      <c r="X13" s="157"/>
      <c r="Y13" s="157"/>
      <c r="Z13" s="157"/>
      <c r="AA13" s="157"/>
      <c r="AB13" s="157"/>
      <c r="AC13" s="157"/>
      <c r="AD13" s="157"/>
      <c r="AE13" s="158"/>
    </row>
    <row r="14" ht="12.75" customHeight="1">
      <c r="A14" s="437" t="s">
        <v>227</v>
      </c>
      <c r="G14" s="9"/>
      <c r="AE14" s="10"/>
    </row>
    <row r="15" ht="12.75" customHeight="1">
      <c r="A15" s="90"/>
      <c r="B15" s="438"/>
      <c r="C15" s="438"/>
      <c r="D15" s="438"/>
      <c r="E15" s="438"/>
      <c r="F15" s="438"/>
      <c r="G15" s="156"/>
      <c r="H15" s="157"/>
      <c r="I15" s="157"/>
      <c r="J15" s="157"/>
      <c r="K15" s="157"/>
      <c r="L15" s="157"/>
      <c r="M15" s="157"/>
      <c r="N15" s="157"/>
      <c r="O15" s="157"/>
      <c r="P15" s="157"/>
      <c r="Q15" s="157"/>
      <c r="R15" s="157"/>
      <c r="S15" s="157"/>
      <c r="T15" s="157"/>
      <c r="U15" s="157"/>
      <c r="V15" s="157"/>
      <c r="W15" s="157"/>
      <c r="X15" s="157"/>
      <c r="Y15" s="157"/>
      <c r="Z15" s="157"/>
      <c r="AA15" s="157"/>
      <c r="AB15" s="157"/>
      <c r="AC15" s="157"/>
      <c r="AD15" s="157"/>
      <c r="AE15" s="158"/>
    </row>
    <row r="16" ht="12.75" customHeight="1">
      <c r="A16" s="437" t="s">
        <v>227</v>
      </c>
      <c r="G16" s="9"/>
      <c r="AE16" s="10"/>
    </row>
    <row r="17" ht="12.75" customHeight="1">
      <c r="A17" s="90"/>
      <c r="B17" s="438"/>
      <c r="C17" s="438"/>
      <c r="D17" s="438"/>
      <c r="E17" s="438"/>
      <c r="F17" s="438"/>
      <c r="G17" s="156"/>
      <c r="H17" s="157"/>
      <c r="I17" s="157"/>
      <c r="J17" s="157"/>
      <c r="K17" s="157"/>
      <c r="L17" s="157"/>
      <c r="M17" s="157"/>
      <c r="N17" s="157"/>
      <c r="O17" s="157"/>
      <c r="P17" s="157"/>
      <c r="Q17" s="157"/>
      <c r="R17" s="157"/>
      <c r="S17" s="157"/>
      <c r="T17" s="157"/>
      <c r="U17" s="157"/>
      <c r="V17" s="157"/>
      <c r="W17" s="157"/>
      <c r="X17" s="157"/>
      <c r="Y17" s="157"/>
      <c r="Z17" s="157"/>
      <c r="AA17" s="157"/>
      <c r="AB17" s="157"/>
      <c r="AC17" s="157"/>
      <c r="AD17" s="157"/>
      <c r="AE17" s="158"/>
    </row>
    <row r="18" ht="12.75" customHeight="1">
      <c r="A18" s="437" t="s">
        <v>227</v>
      </c>
      <c r="G18" s="9"/>
      <c r="AE18" s="10"/>
    </row>
    <row r="19" ht="12.75" customHeight="1">
      <c r="A19" s="90"/>
      <c r="B19" s="438"/>
      <c r="C19" s="438"/>
      <c r="D19" s="438"/>
      <c r="E19" s="438"/>
      <c r="F19" s="438"/>
      <c r="G19" s="156"/>
      <c r="H19" s="157"/>
      <c r="I19" s="157"/>
      <c r="J19" s="157"/>
      <c r="K19" s="157"/>
      <c r="L19" s="157"/>
      <c r="M19" s="157"/>
      <c r="N19" s="157"/>
      <c r="O19" s="157"/>
      <c r="P19" s="157"/>
      <c r="Q19" s="157"/>
      <c r="R19" s="157"/>
      <c r="S19" s="157"/>
      <c r="T19" s="157"/>
      <c r="U19" s="157"/>
      <c r="V19" s="157"/>
      <c r="W19" s="157"/>
      <c r="X19" s="157"/>
      <c r="Y19" s="157"/>
      <c r="Z19" s="157"/>
      <c r="AA19" s="157"/>
      <c r="AB19" s="157"/>
      <c r="AC19" s="157"/>
      <c r="AD19" s="157"/>
      <c r="AE19" s="158"/>
    </row>
    <row r="20" ht="12.75" customHeight="1">
      <c r="A20" s="437" t="s">
        <v>227</v>
      </c>
      <c r="G20" s="9"/>
      <c r="AE20" s="10"/>
    </row>
    <row r="21" ht="12.75" customHeight="1">
      <c r="A21" s="90"/>
      <c r="B21" s="438"/>
      <c r="C21" s="438"/>
      <c r="D21" s="438"/>
      <c r="E21" s="438"/>
      <c r="F21" s="438"/>
      <c r="G21" s="156"/>
      <c r="H21" s="157"/>
      <c r="I21" s="157"/>
      <c r="J21" s="157"/>
      <c r="K21" s="157"/>
      <c r="L21" s="157"/>
      <c r="M21" s="157"/>
      <c r="N21" s="157"/>
      <c r="O21" s="157"/>
      <c r="P21" s="157"/>
      <c r="Q21" s="157"/>
      <c r="R21" s="157"/>
      <c r="S21" s="157"/>
      <c r="T21" s="157"/>
      <c r="U21" s="157"/>
      <c r="V21" s="157"/>
      <c r="W21" s="157"/>
      <c r="X21" s="157"/>
      <c r="Y21" s="157"/>
      <c r="Z21" s="157"/>
      <c r="AA21" s="157"/>
      <c r="AB21" s="157"/>
      <c r="AC21" s="157"/>
      <c r="AD21" s="157"/>
      <c r="AE21" s="158"/>
    </row>
    <row r="22" ht="12.75" customHeight="1">
      <c r="A22" s="437" t="s">
        <v>227</v>
      </c>
      <c r="G22" s="9"/>
      <c r="AE22" s="10"/>
    </row>
    <row r="23" ht="12.75" customHeight="1">
      <c r="A23" s="90"/>
      <c r="B23" s="438"/>
      <c r="C23" s="438"/>
      <c r="D23" s="438"/>
      <c r="E23" s="438"/>
      <c r="F23" s="438"/>
      <c r="G23" s="156"/>
      <c r="H23" s="157"/>
      <c r="I23" s="157"/>
      <c r="J23" s="157"/>
      <c r="K23" s="157"/>
      <c r="L23" s="157"/>
      <c r="M23" s="157"/>
      <c r="N23" s="157"/>
      <c r="O23" s="157"/>
      <c r="P23" s="157"/>
      <c r="Q23" s="157"/>
      <c r="R23" s="157"/>
      <c r="S23" s="157"/>
      <c r="T23" s="157"/>
      <c r="U23" s="157"/>
      <c r="V23" s="157"/>
      <c r="W23" s="157"/>
      <c r="X23" s="157"/>
      <c r="Y23" s="157"/>
      <c r="Z23" s="157"/>
      <c r="AA23" s="157"/>
      <c r="AB23" s="157"/>
      <c r="AC23" s="157"/>
      <c r="AD23" s="157"/>
      <c r="AE23" s="158"/>
    </row>
    <row r="24" ht="12.75" customHeight="1">
      <c r="A24" s="437" t="s">
        <v>227</v>
      </c>
      <c r="G24" s="9"/>
      <c r="AE24" s="10"/>
    </row>
    <row r="25" ht="12.75" customHeight="1">
      <c r="A25" s="90"/>
      <c r="B25" s="438"/>
      <c r="C25" s="438"/>
      <c r="D25" s="438"/>
      <c r="E25" s="438"/>
      <c r="F25" s="438"/>
      <c r="G25" s="156"/>
      <c r="H25" s="157"/>
      <c r="I25" s="157"/>
      <c r="J25" s="157"/>
      <c r="K25" s="157"/>
      <c r="L25" s="157"/>
      <c r="M25" s="157"/>
      <c r="N25" s="157"/>
      <c r="O25" s="157"/>
      <c r="P25" s="157"/>
      <c r="Q25" s="157"/>
      <c r="R25" s="157"/>
      <c r="S25" s="157"/>
      <c r="T25" s="157"/>
      <c r="U25" s="157"/>
      <c r="V25" s="157"/>
      <c r="W25" s="157"/>
      <c r="X25" s="157"/>
      <c r="Y25" s="157"/>
      <c r="Z25" s="157"/>
      <c r="AA25" s="157"/>
      <c r="AB25" s="157"/>
      <c r="AC25" s="157"/>
      <c r="AD25" s="157"/>
      <c r="AE25" s="158"/>
    </row>
    <row r="26" ht="12.75" customHeight="1">
      <c r="A26" s="437" t="s">
        <v>227</v>
      </c>
      <c r="G26" s="9"/>
      <c r="AE26" s="10"/>
    </row>
    <row r="27" ht="12.75" customHeight="1">
      <c r="A27" s="90"/>
      <c r="B27" s="438"/>
      <c r="C27" s="438"/>
      <c r="D27" s="438"/>
      <c r="E27" s="438"/>
      <c r="F27" s="438"/>
      <c r="G27" s="156"/>
      <c r="H27" s="157"/>
      <c r="I27" s="157"/>
      <c r="J27" s="157"/>
      <c r="K27" s="157"/>
      <c r="L27" s="157"/>
      <c r="M27" s="157"/>
      <c r="N27" s="157"/>
      <c r="O27" s="157"/>
      <c r="P27" s="157"/>
      <c r="Q27" s="157"/>
      <c r="R27" s="157"/>
      <c r="S27" s="157"/>
      <c r="T27" s="157"/>
      <c r="U27" s="157"/>
      <c r="V27" s="157"/>
      <c r="W27" s="157"/>
      <c r="X27" s="157"/>
      <c r="Y27" s="157"/>
      <c r="Z27" s="157"/>
      <c r="AA27" s="157"/>
      <c r="AB27" s="157"/>
      <c r="AC27" s="157"/>
      <c r="AD27" s="157"/>
      <c r="AE27" s="158"/>
    </row>
    <row r="28" ht="12.75" customHeight="1">
      <c r="A28" s="437" t="s">
        <v>227</v>
      </c>
      <c r="G28" s="9"/>
      <c r="AE28" s="10"/>
    </row>
    <row r="29" ht="12.75" customHeight="1">
      <c r="A29" s="90"/>
      <c r="B29" s="438"/>
      <c r="C29" s="438"/>
      <c r="D29" s="438"/>
      <c r="E29" s="438"/>
      <c r="F29" s="438"/>
      <c r="G29" s="156"/>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8"/>
    </row>
    <row r="30" ht="12.75" customHeight="1">
      <c r="A30" s="437" t="s">
        <v>227</v>
      </c>
      <c r="G30" s="9"/>
      <c r="AE30" s="10"/>
    </row>
    <row r="31" ht="12.75" customHeight="1">
      <c r="A31" s="90"/>
      <c r="B31" s="438"/>
      <c r="C31" s="438"/>
      <c r="D31" s="438"/>
      <c r="E31" s="438"/>
      <c r="F31" s="438"/>
      <c r="G31" s="156"/>
      <c r="H31" s="157"/>
      <c r="I31" s="157"/>
      <c r="J31" s="157"/>
      <c r="K31" s="157"/>
      <c r="L31" s="157"/>
      <c r="M31" s="157"/>
      <c r="N31" s="157"/>
      <c r="O31" s="157"/>
      <c r="P31" s="157"/>
      <c r="Q31" s="157"/>
      <c r="R31" s="157"/>
      <c r="S31" s="157"/>
      <c r="T31" s="157"/>
      <c r="U31" s="157"/>
      <c r="V31" s="157"/>
      <c r="W31" s="157"/>
      <c r="X31" s="157"/>
      <c r="Y31" s="157"/>
      <c r="Z31" s="157"/>
      <c r="AA31" s="157"/>
      <c r="AB31" s="157"/>
      <c r="AC31" s="157"/>
      <c r="AD31" s="157"/>
      <c r="AE31" s="158"/>
    </row>
    <row r="32" ht="12.75" customHeight="1">
      <c r="A32" s="437" t="s">
        <v>227</v>
      </c>
      <c r="G32" s="9"/>
      <c r="AE32" s="10"/>
    </row>
    <row r="33" ht="12.75" customHeight="1">
      <c r="A33" s="90"/>
      <c r="B33" s="438"/>
      <c r="C33" s="438"/>
      <c r="D33" s="438"/>
      <c r="E33" s="438"/>
      <c r="F33" s="438"/>
      <c r="G33" s="156"/>
      <c r="H33" s="157"/>
      <c r="I33" s="157"/>
      <c r="J33" s="157"/>
      <c r="K33" s="157"/>
      <c r="L33" s="157"/>
      <c r="M33" s="157"/>
      <c r="N33" s="157"/>
      <c r="O33" s="157"/>
      <c r="P33" s="157"/>
      <c r="Q33" s="157"/>
      <c r="R33" s="157"/>
      <c r="S33" s="157"/>
      <c r="T33" s="157"/>
      <c r="U33" s="157"/>
      <c r="V33" s="157"/>
      <c r="W33" s="157"/>
      <c r="X33" s="157"/>
      <c r="Y33" s="157"/>
      <c r="Z33" s="157"/>
      <c r="AA33" s="157"/>
      <c r="AB33" s="157"/>
      <c r="AC33" s="157"/>
      <c r="AD33" s="157"/>
      <c r="AE33" s="158"/>
    </row>
    <row r="34" ht="12.75" customHeight="1">
      <c r="A34" s="437" t="s">
        <v>227</v>
      </c>
      <c r="G34" s="9"/>
      <c r="AE34" s="10"/>
    </row>
    <row r="35" ht="12.75" customHeight="1">
      <c r="A35" s="90"/>
      <c r="B35" s="438"/>
      <c r="C35" s="438"/>
      <c r="D35" s="438"/>
      <c r="E35" s="438"/>
      <c r="F35" s="438"/>
      <c r="G35" s="156"/>
      <c r="H35" s="157"/>
      <c r="I35" s="157"/>
      <c r="J35" s="157"/>
      <c r="K35" s="157"/>
      <c r="L35" s="157"/>
      <c r="M35" s="157"/>
      <c r="N35" s="157"/>
      <c r="O35" s="157"/>
      <c r="P35" s="157"/>
      <c r="Q35" s="157"/>
      <c r="R35" s="157"/>
      <c r="S35" s="157"/>
      <c r="T35" s="157"/>
      <c r="U35" s="157"/>
      <c r="V35" s="157"/>
      <c r="W35" s="157"/>
      <c r="X35" s="157"/>
      <c r="Y35" s="157"/>
      <c r="Z35" s="157"/>
      <c r="AA35" s="157"/>
      <c r="AB35" s="157"/>
      <c r="AC35" s="157"/>
      <c r="AD35" s="157"/>
      <c r="AE35" s="158"/>
    </row>
    <row r="36" ht="12.75" customHeight="1">
      <c r="A36" s="437" t="s">
        <v>227</v>
      </c>
      <c r="G36" s="9"/>
      <c r="AE36" s="10"/>
    </row>
    <row r="37" ht="12.75" customHeight="1">
      <c r="A37" s="90"/>
      <c r="B37" s="438"/>
      <c r="C37" s="438"/>
      <c r="D37" s="438"/>
      <c r="E37" s="438"/>
      <c r="F37" s="438"/>
      <c r="G37" s="156"/>
      <c r="H37" s="157"/>
      <c r="I37" s="157"/>
      <c r="J37" s="157"/>
      <c r="K37" s="157"/>
      <c r="L37" s="157"/>
      <c r="M37" s="157"/>
      <c r="N37" s="157"/>
      <c r="O37" s="157"/>
      <c r="P37" s="157"/>
      <c r="Q37" s="157"/>
      <c r="R37" s="157"/>
      <c r="S37" s="157"/>
      <c r="T37" s="157"/>
      <c r="U37" s="157"/>
      <c r="V37" s="157"/>
      <c r="W37" s="157"/>
      <c r="X37" s="157"/>
      <c r="Y37" s="157"/>
      <c r="Z37" s="157"/>
      <c r="AA37" s="157"/>
      <c r="AB37" s="157"/>
      <c r="AC37" s="157"/>
      <c r="AD37" s="157"/>
      <c r="AE37" s="158"/>
    </row>
    <row r="38" ht="12.75" customHeight="1">
      <c r="A38" s="437" t="s">
        <v>227</v>
      </c>
      <c r="G38" s="9"/>
      <c r="AE38" s="10"/>
    </row>
    <row r="39" ht="12.75" customHeight="1">
      <c r="A39" s="90"/>
      <c r="B39" s="438"/>
      <c r="C39" s="438"/>
      <c r="D39" s="438"/>
      <c r="E39" s="438"/>
      <c r="F39" s="438"/>
      <c r="G39" s="156"/>
      <c r="H39" s="157"/>
      <c r="I39" s="157"/>
      <c r="J39" s="157"/>
      <c r="K39" s="157"/>
      <c r="L39" s="157"/>
      <c r="M39" s="157"/>
      <c r="N39" s="157"/>
      <c r="O39" s="157"/>
      <c r="P39" s="157"/>
      <c r="Q39" s="157"/>
      <c r="R39" s="157"/>
      <c r="S39" s="157"/>
      <c r="T39" s="157"/>
      <c r="U39" s="157"/>
      <c r="V39" s="157"/>
      <c r="W39" s="157"/>
      <c r="X39" s="157"/>
      <c r="Y39" s="157"/>
      <c r="Z39" s="157"/>
      <c r="AA39" s="157"/>
      <c r="AB39" s="157"/>
      <c r="AC39" s="157"/>
      <c r="AD39" s="157"/>
      <c r="AE39" s="158"/>
    </row>
    <row r="40" ht="12.75" customHeight="1">
      <c r="A40" s="437" t="s">
        <v>227</v>
      </c>
      <c r="G40" s="9"/>
      <c r="AE40" s="10"/>
    </row>
    <row r="41" ht="12.75" customHeight="1">
      <c r="A41" s="90"/>
      <c r="B41" s="438"/>
      <c r="C41" s="438"/>
      <c r="D41" s="438"/>
      <c r="E41" s="438"/>
      <c r="F41" s="438"/>
      <c r="G41" s="156"/>
      <c r="H41" s="157"/>
      <c r="I41" s="157"/>
      <c r="J41" s="157"/>
      <c r="K41" s="157"/>
      <c r="L41" s="157"/>
      <c r="M41" s="157"/>
      <c r="N41" s="157"/>
      <c r="O41" s="157"/>
      <c r="P41" s="157"/>
      <c r="Q41" s="157"/>
      <c r="R41" s="157"/>
      <c r="S41" s="157"/>
      <c r="T41" s="157"/>
      <c r="U41" s="157"/>
      <c r="V41" s="157"/>
      <c r="W41" s="157"/>
      <c r="X41" s="157"/>
      <c r="Y41" s="157"/>
      <c r="Z41" s="157"/>
      <c r="AA41" s="157"/>
      <c r="AB41" s="157"/>
      <c r="AC41" s="157"/>
      <c r="AD41" s="157"/>
      <c r="AE41" s="158"/>
    </row>
    <row r="42" ht="12.75" customHeight="1">
      <c r="A42" s="437" t="s">
        <v>227</v>
      </c>
      <c r="G42" s="9"/>
      <c r="AE42" s="10"/>
    </row>
    <row r="43" ht="12.75" customHeight="1">
      <c r="A43" s="90"/>
      <c r="B43" s="438"/>
      <c r="C43" s="438"/>
      <c r="D43" s="438"/>
      <c r="E43" s="438"/>
      <c r="F43" s="438"/>
      <c r="G43" s="156"/>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8"/>
    </row>
    <row r="44" ht="12.75" customHeight="1">
      <c r="A44" s="437" t="s">
        <v>227</v>
      </c>
      <c r="G44" s="9"/>
      <c r="AE44" s="10"/>
    </row>
    <row r="45" ht="12.75" customHeight="1">
      <c r="A45" s="90"/>
      <c r="B45" s="438"/>
      <c r="C45" s="438"/>
      <c r="D45" s="438"/>
      <c r="E45" s="438"/>
      <c r="F45" s="438"/>
      <c r="G45" s="156"/>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8"/>
    </row>
    <row r="46" ht="12.75" customHeight="1">
      <c r="A46" s="437" t="s">
        <v>227</v>
      </c>
      <c r="G46" s="9"/>
      <c r="AE46" s="10"/>
    </row>
    <row r="47" ht="12.75" customHeight="1">
      <c r="A47" s="90"/>
      <c r="B47" s="438"/>
      <c r="C47" s="438"/>
      <c r="D47" s="438"/>
      <c r="E47" s="438"/>
      <c r="F47" s="438"/>
      <c r="G47" s="156"/>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8"/>
    </row>
    <row r="48" ht="12.75" customHeight="1">
      <c r="A48" s="437" t="s">
        <v>227</v>
      </c>
      <c r="G48" s="9"/>
      <c r="AE48" s="10"/>
    </row>
    <row r="49" ht="12.75" customHeight="1">
      <c r="A49" s="90"/>
      <c r="B49" s="438"/>
      <c r="C49" s="438"/>
      <c r="D49" s="438"/>
      <c r="E49" s="438"/>
      <c r="F49" s="438"/>
      <c r="G49" s="156"/>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8"/>
    </row>
    <row r="50" ht="12.75" customHeight="1">
      <c r="A50" s="437" t="s">
        <v>227</v>
      </c>
      <c r="G50" s="9"/>
      <c r="AE50" s="10"/>
    </row>
    <row r="51" ht="12.75" customHeight="1">
      <c r="A51" s="90"/>
      <c r="B51" s="438"/>
      <c r="C51" s="438"/>
      <c r="D51" s="438"/>
      <c r="E51" s="438"/>
      <c r="F51" s="438"/>
      <c r="G51" s="156"/>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8"/>
    </row>
    <row r="52" ht="12.75" customHeight="1">
      <c r="A52" s="437" t="s">
        <v>227</v>
      </c>
      <c r="G52" s="9"/>
      <c r="AE52" s="10"/>
    </row>
    <row r="53" ht="12.75" customHeight="1">
      <c r="A53" s="90"/>
      <c r="B53" s="438"/>
      <c r="C53" s="438"/>
      <c r="D53" s="438"/>
      <c r="E53" s="438"/>
      <c r="F53" s="438"/>
      <c r="G53" s="156"/>
      <c r="H53" s="157"/>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8"/>
    </row>
    <row r="54" ht="12.75" customHeight="1">
      <c r="A54" s="437" t="s">
        <v>227</v>
      </c>
      <c r="G54" s="9"/>
      <c r="AE54" s="10"/>
    </row>
    <row r="55" ht="12.75" customHeight="1">
      <c r="A55" s="90"/>
      <c r="B55" s="438"/>
      <c r="C55" s="438"/>
      <c r="D55" s="438"/>
      <c r="E55" s="438"/>
      <c r="F55" s="438"/>
      <c r="G55" s="156"/>
      <c r="H55" s="157"/>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8"/>
    </row>
    <row r="56" ht="12.75" customHeight="1">
      <c r="A56" s="437" t="s">
        <v>227</v>
      </c>
      <c r="G56" s="9"/>
      <c r="AE56" s="10"/>
    </row>
    <row r="57" ht="12.75" customHeight="1">
      <c r="A57" s="52"/>
      <c r="B57" s="53"/>
      <c r="C57" s="53"/>
      <c r="D57" s="53"/>
      <c r="E57" s="53"/>
      <c r="F57" s="53"/>
      <c r="G57" s="11"/>
      <c r="H57" s="12"/>
      <c r="I57" s="12"/>
      <c r="J57" s="12"/>
      <c r="K57" s="12"/>
      <c r="L57" s="12"/>
      <c r="M57" s="12"/>
      <c r="N57" s="12"/>
      <c r="O57" s="12"/>
      <c r="P57" s="12"/>
      <c r="Q57" s="12"/>
      <c r="R57" s="12"/>
      <c r="S57" s="12"/>
      <c r="T57" s="12"/>
      <c r="U57" s="12"/>
      <c r="V57" s="12"/>
      <c r="W57" s="12"/>
      <c r="X57" s="12"/>
      <c r="Y57" s="12"/>
      <c r="Z57" s="12"/>
      <c r="AA57" s="12"/>
      <c r="AB57" s="12"/>
      <c r="AC57" s="12"/>
      <c r="AD57" s="12"/>
      <c r="AE57" s="13"/>
    </row>
    <row r="58" ht="12.75" customHeight="1">
      <c r="A58" s="3"/>
    </row>
    <row r="59" ht="12.75" customHeight="1">
      <c r="A59" s="3" t="s">
        <v>224</v>
      </c>
    </row>
    <row r="60" ht="12.75" customHeight="1">
      <c r="A60" s="431" t="s">
        <v>225</v>
      </c>
      <c r="B60" s="380"/>
      <c r="C60" s="380"/>
      <c r="D60" s="380"/>
      <c r="E60" s="380"/>
      <c r="F60" s="380"/>
      <c r="G60" s="431" t="s">
        <v>226</v>
      </c>
      <c r="H60" s="380"/>
      <c r="I60" s="380"/>
      <c r="J60" s="380"/>
      <c r="K60" s="380"/>
      <c r="L60" s="380"/>
      <c r="M60" s="380"/>
      <c r="N60" s="380"/>
      <c r="O60" s="380"/>
      <c r="P60" s="380"/>
      <c r="Q60" s="380"/>
      <c r="R60" s="380"/>
      <c r="S60" s="380"/>
      <c r="T60" s="380"/>
      <c r="U60" s="380"/>
      <c r="V60" s="380"/>
      <c r="W60" s="380"/>
      <c r="X60" s="380"/>
      <c r="Y60" s="380"/>
      <c r="Z60" s="380"/>
      <c r="AA60" s="380"/>
      <c r="AB60" s="380"/>
      <c r="AC60" s="380"/>
      <c r="AD60" s="380"/>
      <c r="AE60" s="379"/>
    </row>
    <row r="61" ht="12.75" customHeight="1">
      <c r="A61" s="437" t="s">
        <v>227</v>
      </c>
      <c r="G61" s="9"/>
      <c r="AE61" s="10"/>
    </row>
    <row r="62" ht="12.75" customHeight="1">
      <c r="A62" s="90"/>
      <c r="B62" s="438"/>
      <c r="C62" s="438"/>
      <c r="D62" s="438"/>
      <c r="E62" s="438"/>
      <c r="F62" s="438"/>
      <c r="G62" s="156"/>
      <c r="H62" s="157"/>
      <c r="I62" s="157"/>
      <c r="J62" s="157"/>
      <c r="K62" s="157"/>
      <c r="L62" s="157"/>
      <c r="M62" s="157"/>
      <c r="N62" s="157"/>
      <c r="O62" s="157"/>
      <c r="P62" s="157"/>
      <c r="Q62" s="157"/>
      <c r="R62" s="157"/>
      <c r="S62" s="157"/>
      <c r="T62" s="157"/>
      <c r="U62" s="157"/>
      <c r="V62" s="157"/>
      <c r="W62" s="157"/>
      <c r="X62" s="157"/>
      <c r="Y62" s="157"/>
      <c r="Z62" s="157"/>
      <c r="AA62" s="157"/>
      <c r="AB62" s="157"/>
      <c r="AC62" s="157"/>
      <c r="AD62" s="157"/>
      <c r="AE62" s="158"/>
    </row>
    <row r="63" ht="12.75" customHeight="1">
      <c r="A63" s="437" t="s">
        <v>227</v>
      </c>
      <c r="G63" s="9"/>
      <c r="AE63" s="10"/>
    </row>
    <row r="64" ht="12.75" customHeight="1">
      <c r="A64" s="90"/>
      <c r="B64" s="438"/>
      <c r="C64" s="438"/>
      <c r="D64" s="438"/>
      <c r="E64" s="438"/>
      <c r="F64" s="438"/>
      <c r="G64" s="156"/>
      <c r="H64" s="157"/>
      <c r="I64" s="157"/>
      <c r="J64" s="157"/>
      <c r="K64" s="157"/>
      <c r="L64" s="157"/>
      <c r="M64" s="157"/>
      <c r="N64" s="157"/>
      <c r="O64" s="157"/>
      <c r="P64" s="157"/>
      <c r="Q64" s="157"/>
      <c r="R64" s="157"/>
      <c r="S64" s="157"/>
      <c r="T64" s="157"/>
      <c r="U64" s="157"/>
      <c r="V64" s="157"/>
      <c r="W64" s="157"/>
      <c r="X64" s="157"/>
      <c r="Y64" s="157"/>
      <c r="Z64" s="157"/>
      <c r="AA64" s="157"/>
      <c r="AB64" s="157"/>
      <c r="AC64" s="157"/>
      <c r="AD64" s="157"/>
      <c r="AE64" s="158"/>
    </row>
    <row r="65" ht="12.75" customHeight="1">
      <c r="A65" s="437" t="s">
        <v>227</v>
      </c>
      <c r="G65" s="9"/>
      <c r="AE65" s="10"/>
    </row>
    <row r="66" ht="12.75" customHeight="1">
      <c r="A66" s="90"/>
      <c r="B66" s="438"/>
      <c r="C66" s="438"/>
      <c r="D66" s="438"/>
      <c r="E66" s="438"/>
      <c r="F66" s="438"/>
      <c r="G66" s="156"/>
      <c r="H66" s="157"/>
      <c r="I66" s="157"/>
      <c r="J66" s="157"/>
      <c r="K66" s="157"/>
      <c r="L66" s="157"/>
      <c r="M66" s="157"/>
      <c r="N66" s="157"/>
      <c r="O66" s="157"/>
      <c r="P66" s="157"/>
      <c r="Q66" s="157"/>
      <c r="R66" s="157"/>
      <c r="S66" s="157"/>
      <c r="T66" s="157"/>
      <c r="U66" s="157"/>
      <c r="V66" s="157"/>
      <c r="W66" s="157"/>
      <c r="X66" s="157"/>
      <c r="Y66" s="157"/>
      <c r="Z66" s="157"/>
      <c r="AA66" s="157"/>
      <c r="AB66" s="157"/>
      <c r="AC66" s="157"/>
      <c r="AD66" s="157"/>
      <c r="AE66" s="158"/>
    </row>
    <row r="67" ht="12.75" customHeight="1">
      <c r="A67" s="437" t="s">
        <v>227</v>
      </c>
      <c r="G67" s="9"/>
      <c r="AE67" s="10"/>
    </row>
    <row r="68" ht="12.75" customHeight="1">
      <c r="A68" s="90"/>
      <c r="B68" s="438"/>
      <c r="C68" s="438"/>
      <c r="D68" s="438"/>
      <c r="E68" s="438"/>
      <c r="F68" s="438"/>
      <c r="G68" s="156"/>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8"/>
    </row>
    <row r="69" ht="12.75" customHeight="1">
      <c r="A69" s="437" t="s">
        <v>227</v>
      </c>
      <c r="G69" s="9"/>
      <c r="AE69" s="10"/>
    </row>
    <row r="70" ht="12.75" customHeight="1">
      <c r="A70" s="90"/>
      <c r="B70" s="438"/>
      <c r="C70" s="438"/>
      <c r="D70" s="438"/>
      <c r="E70" s="438"/>
      <c r="F70" s="438"/>
      <c r="G70" s="156"/>
      <c r="H70" s="157"/>
      <c r="I70" s="157"/>
      <c r="J70" s="157"/>
      <c r="K70" s="157"/>
      <c r="L70" s="157"/>
      <c r="M70" s="157"/>
      <c r="N70" s="157"/>
      <c r="O70" s="157"/>
      <c r="P70" s="157"/>
      <c r="Q70" s="157"/>
      <c r="R70" s="157"/>
      <c r="S70" s="157"/>
      <c r="T70" s="157"/>
      <c r="U70" s="157"/>
      <c r="V70" s="157"/>
      <c r="W70" s="157"/>
      <c r="X70" s="157"/>
      <c r="Y70" s="157"/>
      <c r="Z70" s="157"/>
      <c r="AA70" s="157"/>
      <c r="AB70" s="157"/>
      <c r="AC70" s="157"/>
      <c r="AD70" s="157"/>
      <c r="AE70" s="158"/>
    </row>
    <row r="71" ht="12.75" customHeight="1">
      <c r="A71" s="437" t="s">
        <v>227</v>
      </c>
      <c r="G71" s="9"/>
      <c r="AE71" s="10"/>
    </row>
    <row r="72" ht="12.75" customHeight="1">
      <c r="A72" s="90"/>
      <c r="B72" s="438"/>
      <c r="C72" s="438"/>
      <c r="D72" s="438"/>
      <c r="E72" s="438"/>
      <c r="F72" s="438"/>
      <c r="G72" s="156"/>
      <c r="H72" s="157"/>
      <c r="I72" s="157"/>
      <c r="J72" s="157"/>
      <c r="K72" s="157"/>
      <c r="L72" s="157"/>
      <c r="M72" s="157"/>
      <c r="N72" s="157"/>
      <c r="O72" s="157"/>
      <c r="P72" s="157"/>
      <c r="Q72" s="157"/>
      <c r="R72" s="157"/>
      <c r="S72" s="157"/>
      <c r="T72" s="157"/>
      <c r="U72" s="157"/>
      <c r="V72" s="157"/>
      <c r="W72" s="157"/>
      <c r="X72" s="157"/>
      <c r="Y72" s="157"/>
      <c r="Z72" s="157"/>
      <c r="AA72" s="157"/>
      <c r="AB72" s="157"/>
      <c r="AC72" s="157"/>
      <c r="AD72" s="157"/>
      <c r="AE72" s="158"/>
    </row>
    <row r="73" ht="12.75" customHeight="1">
      <c r="A73" s="437" t="s">
        <v>227</v>
      </c>
      <c r="G73" s="9"/>
      <c r="AE73" s="10"/>
    </row>
    <row r="74" ht="12.75" customHeight="1">
      <c r="A74" s="90"/>
      <c r="B74" s="438"/>
      <c r="C74" s="438"/>
      <c r="D74" s="438"/>
      <c r="E74" s="438"/>
      <c r="F74" s="438"/>
      <c r="G74" s="156"/>
      <c r="H74" s="157"/>
      <c r="I74" s="157"/>
      <c r="J74" s="157"/>
      <c r="K74" s="157"/>
      <c r="L74" s="157"/>
      <c r="M74" s="157"/>
      <c r="N74" s="157"/>
      <c r="O74" s="157"/>
      <c r="P74" s="157"/>
      <c r="Q74" s="157"/>
      <c r="R74" s="157"/>
      <c r="S74" s="157"/>
      <c r="T74" s="157"/>
      <c r="U74" s="157"/>
      <c r="V74" s="157"/>
      <c r="W74" s="157"/>
      <c r="X74" s="157"/>
      <c r="Y74" s="157"/>
      <c r="Z74" s="157"/>
      <c r="AA74" s="157"/>
      <c r="AB74" s="157"/>
      <c r="AC74" s="157"/>
      <c r="AD74" s="157"/>
      <c r="AE74" s="158"/>
    </row>
    <row r="75" ht="12.75" customHeight="1">
      <c r="A75" s="437" t="s">
        <v>227</v>
      </c>
      <c r="G75" s="9"/>
      <c r="AE75" s="10"/>
    </row>
    <row r="76" ht="12.75" customHeight="1">
      <c r="A76" s="90"/>
      <c r="B76" s="438"/>
      <c r="C76" s="438"/>
      <c r="D76" s="438"/>
      <c r="E76" s="438"/>
      <c r="F76" s="438"/>
      <c r="G76" s="156"/>
      <c r="H76" s="157"/>
      <c r="I76" s="157"/>
      <c r="J76" s="157"/>
      <c r="K76" s="157"/>
      <c r="L76" s="157"/>
      <c r="M76" s="157"/>
      <c r="N76" s="157"/>
      <c r="O76" s="157"/>
      <c r="P76" s="157"/>
      <c r="Q76" s="157"/>
      <c r="R76" s="157"/>
      <c r="S76" s="157"/>
      <c r="T76" s="157"/>
      <c r="U76" s="157"/>
      <c r="V76" s="157"/>
      <c r="W76" s="157"/>
      <c r="X76" s="157"/>
      <c r="Y76" s="157"/>
      <c r="Z76" s="157"/>
      <c r="AA76" s="157"/>
      <c r="AB76" s="157"/>
      <c r="AC76" s="157"/>
      <c r="AD76" s="157"/>
      <c r="AE76" s="158"/>
    </row>
    <row r="77" ht="12.75" customHeight="1">
      <c r="A77" s="437" t="s">
        <v>227</v>
      </c>
      <c r="G77" s="9"/>
      <c r="AE77" s="10"/>
    </row>
    <row r="78" ht="12.75" customHeight="1">
      <c r="A78" s="90"/>
      <c r="B78" s="438"/>
      <c r="C78" s="438"/>
      <c r="D78" s="438"/>
      <c r="E78" s="438"/>
      <c r="F78" s="438"/>
      <c r="G78" s="156"/>
      <c r="H78" s="157"/>
      <c r="I78" s="157"/>
      <c r="J78" s="157"/>
      <c r="K78" s="157"/>
      <c r="L78" s="157"/>
      <c r="M78" s="157"/>
      <c r="N78" s="157"/>
      <c r="O78" s="157"/>
      <c r="P78" s="157"/>
      <c r="Q78" s="157"/>
      <c r="R78" s="157"/>
      <c r="S78" s="157"/>
      <c r="T78" s="157"/>
      <c r="U78" s="157"/>
      <c r="V78" s="157"/>
      <c r="W78" s="157"/>
      <c r="X78" s="157"/>
      <c r="Y78" s="157"/>
      <c r="Z78" s="157"/>
      <c r="AA78" s="157"/>
      <c r="AB78" s="157"/>
      <c r="AC78" s="157"/>
      <c r="AD78" s="157"/>
      <c r="AE78" s="158"/>
    </row>
    <row r="79" ht="12.75" customHeight="1">
      <c r="A79" s="437" t="s">
        <v>227</v>
      </c>
      <c r="G79" s="9"/>
      <c r="AE79" s="10"/>
    </row>
    <row r="80" ht="12.75" customHeight="1">
      <c r="A80" s="90"/>
      <c r="B80" s="438"/>
      <c r="C80" s="438"/>
      <c r="D80" s="438"/>
      <c r="E80" s="438"/>
      <c r="F80" s="438"/>
      <c r="G80" s="156"/>
      <c r="H80" s="157"/>
      <c r="I80" s="157"/>
      <c r="J80" s="157"/>
      <c r="K80" s="157"/>
      <c r="L80" s="157"/>
      <c r="M80" s="157"/>
      <c r="N80" s="157"/>
      <c r="O80" s="157"/>
      <c r="P80" s="157"/>
      <c r="Q80" s="157"/>
      <c r="R80" s="157"/>
      <c r="S80" s="157"/>
      <c r="T80" s="157"/>
      <c r="U80" s="157"/>
      <c r="V80" s="157"/>
      <c r="W80" s="157"/>
      <c r="X80" s="157"/>
      <c r="Y80" s="157"/>
      <c r="Z80" s="157"/>
      <c r="AA80" s="157"/>
      <c r="AB80" s="157"/>
      <c r="AC80" s="157"/>
      <c r="AD80" s="157"/>
      <c r="AE80" s="158"/>
    </row>
    <row r="81" ht="12.75" customHeight="1">
      <c r="A81" s="437" t="s">
        <v>227</v>
      </c>
      <c r="G81" s="9"/>
      <c r="AE81" s="10"/>
    </row>
    <row r="82" ht="12.75" customHeight="1">
      <c r="A82" s="90"/>
      <c r="B82" s="438"/>
      <c r="C82" s="438"/>
      <c r="D82" s="438"/>
      <c r="E82" s="438"/>
      <c r="F82" s="438"/>
      <c r="G82" s="156"/>
      <c r="H82" s="157"/>
      <c r="I82" s="157"/>
      <c r="J82" s="157"/>
      <c r="K82" s="157"/>
      <c r="L82" s="157"/>
      <c r="M82" s="157"/>
      <c r="N82" s="157"/>
      <c r="O82" s="157"/>
      <c r="P82" s="157"/>
      <c r="Q82" s="157"/>
      <c r="R82" s="157"/>
      <c r="S82" s="157"/>
      <c r="T82" s="157"/>
      <c r="U82" s="157"/>
      <c r="V82" s="157"/>
      <c r="W82" s="157"/>
      <c r="X82" s="157"/>
      <c r="Y82" s="157"/>
      <c r="Z82" s="157"/>
      <c r="AA82" s="157"/>
      <c r="AB82" s="157"/>
      <c r="AC82" s="157"/>
      <c r="AD82" s="157"/>
      <c r="AE82" s="158"/>
    </row>
    <row r="83" ht="12.75" customHeight="1">
      <c r="A83" s="437" t="s">
        <v>227</v>
      </c>
      <c r="G83" s="9"/>
      <c r="AE83" s="10"/>
    </row>
    <row r="84" ht="12.75" customHeight="1">
      <c r="A84" s="90"/>
      <c r="B84" s="438"/>
      <c r="C84" s="438"/>
      <c r="D84" s="438"/>
      <c r="E84" s="438"/>
      <c r="F84" s="438"/>
      <c r="G84" s="156"/>
      <c r="H84" s="157"/>
      <c r="I84" s="157"/>
      <c r="J84" s="157"/>
      <c r="K84" s="157"/>
      <c r="L84" s="157"/>
      <c r="M84" s="157"/>
      <c r="N84" s="157"/>
      <c r="O84" s="157"/>
      <c r="P84" s="157"/>
      <c r="Q84" s="157"/>
      <c r="R84" s="157"/>
      <c r="S84" s="157"/>
      <c r="T84" s="157"/>
      <c r="U84" s="157"/>
      <c r="V84" s="157"/>
      <c r="W84" s="157"/>
      <c r="X84" s="157"/>
      <c r="Y84" s="157"/>
      <c r="Z84" s="157"/>
      <c r="AA84" s="157"/>
      <c r="AB84" s="157"/>
      <c r="AC84" s="157"/>
      <c r="AD84" s="157"/>
      <c r="AE84" s="158"/>
    </row>
    <row r="85" ht="12.75" customHeight="1">
      <c r="A85" s="437" t="s">
        <v>227</v>
      </c>
      <c r="G85" s="9"/>
      <c r="AE85" s="10"/>
    </row>
    <row r="86" ht="12.75" customHeight="1">
      <c r="A86" s="90"/>
      <c r="B86" s="438"/>
      <c r="C86" s="438"/>
      <c r="D86" s="438"/>
      <c r="E86" s="438"/>
      <c r="F86" s="438"/>
      <c r="G86" s="156"/>
      <c r="H86" s="157"/>
      <c r="I86" s="157"/>
      <c r="J86" s="157"/>
      <c r="K86" s="157"/>
      <c r="L86" s="157"/>
      <c r="M86" s="157"/>
      <c r="N86" s="157"/>
      <c r="O86" s="157"/>
      <c r="P86" s="157"/>
      <c r="Q86" s="157"/>
      <c r="R86" s="157"/>
      <c r="S86" s="157"/>
      <c r="T86" s="157"/>
      <c r="U86" s="157"/>
      <c r="V86" s="157"/>
      <c r="W86" s="157"/>
      <c r="X86" s="157"/>
      <c r="Y86" s="157"/>
      <c r="Z86" s="157"/>
      <c r="AA86" s="157"/>
      <c r="AB86" s="157"/>
      <c r="AC86" s="157"/>
      <c r="AD86" s="157"/>
      <c r="AE86" s="158"/>
    </row>
    <row r="87" ht="12.75" customHeight="1">
      <c r="A87" s="437" t="s">
        <v>227</v>
      </c>
      <c r="G87" s="9"/>
      <c r="AE87" s="10"/>
    </row>
    <row r="88" ht="12.75" customHeight="1">
      <c r="A88" s="90"/>
      <c r="B88" s="438"/>
      <c r="C88" s="438"/>
      <c r="D88" s="438"/>
      <c r="E88" s="438"/>
      <c r="F88" s="438"/>
      <c r="G88" s="156"/>
      <c r="H88" s="157"/>
      <c r="I88" s="157"/>
      <c r="J88" s="157"/>
      <c r="K88" s="157"/>
      <c r="L88" s="157"/>
      <c r="M88" s="157"/>
      <c r="N88" s="157"/>
      <c r="O88" s="157"/>
      <c r="P88" s="157"/>
      <c r="Q88" s="157"/>
      <c r="R88" s="157"/>
      <c r="S88" s="157"/>
      <c r="T88" s="157"/>
      <c r="U88" s="157"/>
      <c r="V88" s="157"/>
      <c r="W88" s="157"/>
      <c r="X88" s="157"/>
      <c r="Y88" s="157"/>
      <c r="Z88" s="157"/>
      <c r="AA88" s="157"/>
      <c r="AB88" s="157"/>
      <c r="AC88" s="157"/>
      <c r="AD88" s="157"/>
      <c r="AE88" s="158"/>
    </row>
    <row r="89" ht="12.75" customHeight="1">
      <c r="A89" s="437" t="s">
        <v>227</v>
      </c>
      <c r="G89" s="9"/>
      <c r="AE89" s="10"/>
    </row>
    <row r="90" ht="12.75" customHeight="1">
      <c r="A90" s="90"/>
      <c r="B90" s="438"/>
      <c r="C90" s="438"/>
      <c r="D90" s="438"/>
      <c r="E90" s="438"/>
      <c r="F90" s="438"/>
      <c r="G90" s="156"/>
      <c r="H90" s="157"/>
      <c r="I90" s="157"/>
      <c r="J90" s="157"/>
      <c r="K90" s="157"/>
      <c r="L90" s="157"/>
      <c r="M90" s="157"/>
      <c r="N90" s="157"/>
      <c r="O90" s="157"/>
      <c r="P90" s="157"/>
      <c r="Q90" s="157"/>
      <c r="R90" s="157"/>
      <c r="S90" s="157"/>
      <c r="T90" s="157"/>
      <c r="U90" s="157"/>
      <c r="V90" s="157"/>
      <c r="W90" s="157"/>
      <c r="X90" s="157"/>
      <c r="Y90" s="157"/>
      <c r="Z90" s="157"/>
      <c r="AA90" s="157"/>
      <c r="AB90" s="157"/>
      <c r="AC90" s="157"/>
      <c r="AD90" s="157"/>
      <c r="AE90" s="158"/>
    </row>
    <row r="91" ht="12.75" customHeight="1">
      <c r="A91" s="437" t="s">
        <v>227</v>
      </c>
      <c r="G91" s="9"/>
      <c r="AE91" s="10"/>
    </row>
    <row r="92" ht="12.75" customHeight="1">
      <c r="A92" s="90"/>
      <c r="B92" s="438"/>
      <c r="C92" s="438"/>
      <c r="D92" s="438"/>
      <c r="E92" s="438"/>
      <c r="F92" s="438"/>
      <c r="G92" s="156"/>
      <c r="H92" s="157"/>
      <c r="I92" s="157"/>
      <c r="J92" s="157"/>
      <c r="K92" s="157"/>
      <c r="L92" s="157"/>
      <c r="M92" s="157"/>
      <c r="N92" s="157"/>
      <c r="O92" s="157"/>
      <c r="P92" s="157"/>
      <c r="Q92" s="157"/>
      <c r="R92" s="157"/>
      <c r="S92" s="157"/>
      <c r="T92" s="157"/>
      <c r="U92" s="157"/>
      <c r="V92" s="157"/>
      <c r="W92" s="157"/>
      <c r="X92" s="157"/>
      <c r="Y92" s="157"/>
      <c r="Z92" s="157"/>
      <c r="AA92" s="157"/>
      <c r="AB92" s="157"/>
      <c r="AC92" s="157"/>
      <c r="AD92" s="157"/>
      <c r="AE92" s="158"/>
    </row>
    <row r="93" ht="12.75" customHeight="1">
      <c r="A93" s="437" t="s">
        <v>227</v>
      </c>
      <c r="G93" s="9"/>
      <c r="AE93" s="10"/>
    </row>
    <row r="94" ht="12.75" customHeight="1">
      <c r="A94" s="90"/>
      <c r="B94" s="438"/>
      <c r="C94" s="438"/>
      <c r="D94" s="438"/>
      <c r="E94" s="438"/>
      <c r="F94" s="438"/>
      <c r="G94" s="156"/>
      <c r="H94" s="157"/>
      <c r="I94" s="157"/>
      <c r="J94" s="157"/>
      <c r="K94" s="157"/>
      <c r="L94" s="157"/>
      <c r="M94" s="157"/>
      <c r="N94" s="157"/>
      <c r="O94" s="157"/>
      <c r="P94" s="157"/>
      <c r="Q94" s="157"/>
      <c r="R94" s="157"/>
      <c r="S94" s="157"/>
      <c r="T94" s="157"/>
      <c r="U94" s="157"/>
      <c r="V94" s="157"/>
      <c r="W94" s="157"/>
      <c r="X94" s="157"/>
      <c r="Y94" s="157"/>
      <c r="Z94" s="157"/>
      <c r="AA94" s="157"/>
      <c r="AB94" s="157"/>
      <c r="AC94" s="157"/>
      <c r="AD94" s="157"/>
      <c r="AE94" s="158"/>
    </row>
    <row r="95" ht="12.75" customHeight="1">
      <c r="A95" s="437" t="s">
        <v>227</v>
      </c>
      <c r="G95" s="9"/>
      <c r="AE95" s="10"/>
    </row>
    <row r="96" ht="12.75" customHeight="1">
      <c r="A96" s="90"/>
      <c r="B96" s="438"/>
      <c r="C96" s="438"/>
      <c r="D96" s="438"/>
      <c r="E96" s="438"/>
      <c r="F96" s="438"/>
      <c r="G96" s="156"/>
      <c r="H96" s="157"/>
      <c r="I96" s="157"/>
      <c r="J96" s="157"/>
      <c r="K96" s="157"/>
      <c r="L96" s="157"/>
      <c r="M96" s="157"/>
      <c r="N96" s="157"/>
      <c r="O96" s="157"/>
      <c r="P96" s="157"/>
      <c r="Q96" s="157"/>
      <c r="R96" s="157"/>
      <c r="S96" s="157"/>
      <c r="T96" s="157"/>
      <c r="U96" s="157"/>
      <c r="V96" s="157"/>
      <c r="W96" s="157"/>
      <c r="X96" s="157"/>
      <c r="Y96" s="157"/>
      <c r="Z96" s="157"/>
      <c r="AA96" s="157"/>
      <c r="AB96" s="157"/>
      <c r="AC96" s="157"/>
      <c r="AD96" s="157"/>
      <c r="AE96" s="158"/>
    </row>
    <row r="97" ht="12.75" customHeight="1">
      <c r="A97" s="437" t="s">
        <v>227</v>
      </c>
      <c r="G97" s="9"/>
      <c r="AE97" s="10"/>
    </row>
    <row r="98" ht="12.75" customHeight="1">
      <c r="A98" s="90"/>
      <c r="B98" s="438"/>
      <c r="C98" s="438"/>
      <c r="D98" s="438"/>
      <c r="E98" s="438"/>
      <c r="F98" s="438"/>
      <c r="G98" s="156"/>
      <c r="H98" s="157"/>
      <c r="I98" s="157"/>
      <c r="J98" s="157"/>
      <c r="K98" s="157"/>
      <c r="L98" s="157"/>
      <c r="M98" s="157"/>
      <c r="N98" s="157"/>
      <c r="O98" s="157"/>
      <c r="P98" s="157"/>
      <c r="Q98" s="157"/>
      <c r="R98" s="157"/>
      <c r="S98" s="157"/>
      <c r="T98" s="157"/>
      <c r="U98" s="157"/>
      <c r="V98" s="157"/>
      <c r="W98" s="157"/>
      <c r="X98" s="157"/>
      <c r="Y98" s="157"/>
      <c r="Z98" s="157"/>
      <c r="AA98" s="157"/>
      <c r="AB98" s="157"/>
      <c r="AC98" s="157"/>
      <c r="AD98" s="157"/>
      <c r="AE98" s="158"/>
    </row>
    <row r="99" ht="12.75" customHeight="1">
      <c r="A99" s="437" t="s">
        <v>227</v>
      </c>
      <c r="G99" s="9"/>
      <c r="AE99" s="10"/>
    </row>
    <row r="100" ht="12.75" customHeight="1">
      <c r="A100" s="90"/>
      <c r="B100" s="438"/>
      <c r="C100" s="438"/>
      <c r="D100" s="438"/>
      <c r="E100" s="438"/>
      <c r="F100" s="438"/>
      <c r="G100" s="156"/>
      <c r="H100" s="157"/>
      <c r="I100" s="157"/>
      <c r="J100" s="157"/>
      <c r="K100" s="157"/>
      <c r="L100" s="157"/>
      <c r="M100" s="157"/>
      <c r="N100" s="157"/>
      <c r="O100" s="157"/>
      <c r="P100" s="157"/>
      <c r="Q100" s="157"/>
      <c r="R100" s="157"/>
      <c r="S100" s="157"/>
      <c r="T100" s="157"/>
      <c r="U100" s="157"/>
      <c r="V100" s="157"/>
      <c r="W100" s="157"/>
      <c r="X100" s="157"/>
      <c r="Y100" s="157"/>
      <c r="Z100" s="157"/>
      <c r="AA100" s="157"/>
      <c r="AB100" s="157"/>
      <c r="AC100" s="157"/>
      <c r="AD100" s="157"/>
      <c r="AE100" s="158"/>
    </row>
    <row r="101" ht="12.75" customHeight="1">
      <c r="A101" s="437" t="s">
        <v>227</v>
      </c>
      <c r="G101" s="9"/>
      <c r="AE101" s="10"/>
    </row>
    <row r="102" ht="12.75" customHeight="1">
      <c r="A102" s="90"/>
      <c r="B102" s="438"/>
      <c r="C102" s="438"/>
      <c r="D102" s="438"/>
      <c r="E102" s="438"/>
      <c r="F102" s="438"/>
      <c r="G102" s="156"/>
      <c r="H102" s="157"/>
      <c r="I102" s="157"/>
      <c r="J102" s="157"/>
      <c r="K102" s="157"/>
      <c r="L102" s="157"/>
      <c r="M102" s="157"/>
      <c r="N102" s="157"/>
      <c r="O102" s="157"/>
      <c r="P102" s="157"/>
      <c r="Q102" s="157"/>
      <c r="R102" s="157"/>
      <c r="S102" s="157"/>
      <c r="T102" s="157"/>
      <c r="U102" s="157"/>
      <c r="V102" s="157"/>
      <c r="W102" s="157"/>
      <c r="X102" s="157"/>
      <c r="Y102" s="157"/>
      <c r="Z102" s="157"/>
      <c r="AA102" s="157"/>
      <c r="AB102" s="157"/>
      <c r="AC102" s="157"/>
      <c r="AD102" s="157"/>
      <c r="AE102" s="158"/>
    </row>
    <row r="103" ht="12.75" customHeight="1">
      <c r="A103" s="437" t="s">
        <v>227</v>
      </c>
      <c r="G103" s="9"/>
      <c r="AE103" s="10"/>
    </row>
    <row r="104" ht="12.75" customHeight="1">
      <c r="A104" s="90"/>
      <c r="B104" s="438"/>
      <c r="C104" s="438"/>
      <c r="D104" s="438"/>
      <c r="E104" s="438"/>
      <c r="F104" s="438"/>
      <c r="G104" s="156"/>
      <c r="H104" s="157"/>
      <c r="I104" s="157"/>
      <c r="J104" s="157"/>
      <c r="K104" s="157"/>
      <c r="L104" s="157"/>
      <c r="M104" s="157"/>
      <c r="N104" s="157"/>
      <c r="O104" s="157"/>
      <c r="P104" s="157"/>
      <c r="Q104" s="157"/>
      <c r="R104" s="157"/>
      <c r="S104" s="157"/>
      <c r="T104" s="157"/>
      <c r="U104" s="157"/>
      <c r="V104" s="157"/>
      <c r="W104" s="157"/>
      <c r="X104" s="157"/>
      <c r="Y104" s="157"/>
      <c r="Z104" s="157"/>
      <c r="AA104" s="157"/>
      <c r="AB104" s="157"/>
      <c r="AC104" s="157"/>
      <c r="AD104" s="157"/>
      <c r="AE104" s="158"/>
    </row>
    <row r="105" ht="12.75" customHeight="1">
      <c r="A105" s="437" t="s">
        <v>227</v>
      </c>
      <c r="G105" s="9"/>
      <c r="AE105" s="10"/>
    </row>
    <row r="106" ht="12.75" customHeight="1">
      <c r="A106" s="90"/>
      <c r="B106" s="438"/>
      <c r="C106" s="438"/>
      <c r="D106" s="438"/>
      <c r="E106" s="438"/>
      <c r="F106" s="438"/>
      <c r="G106" s="156"/>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157"/>
      <c r="AE106" s="158"/>
    </row>
    <row r="107" ht="12.75" customHeight="1">
      <c r="A107" s="437" t="s">
        <v>227</v>
      </c>
      <c r="G107" s="9"/>
      <c r="AE107" s="10"/>
    </row>
    <row r="108" ht="12.75" customHeight="1">
      <c r="A108" s="90"/>
      <c r="B108" s="438"/>
      <c r="C108" s="438"/>
      <c r="D108" s="438"/>
      <c r="E108" s="438"/>
      <c r="F108" s="438"/>
      <c r="G108" s="156"/>
      <c r="H108" s="157"/>
      <c r="I108" s="157"/>
      <c r="J108" s="157"/>
      <c r="K108" s="157"/>
      <c r="L108" s="157"/>
      <c r="M108" s="157"/>
      <c r="N108" s="157"/>
      <c r="O108" s="157"/>
      <c r="P108" s="157"/>
      <c r="Q108" s="157"/>
      <c r="R108" s="157"/>
      <c r="S108" s="157"/>
      <c r="T108" s="157"/>
      <c r="U108" s="157"/>
      <c r="V108" s="157"/>
      <c r="W108" s="157"/>
      <c r="X108" s="157"/>
      <c r="Y108" s="157"/>
      <c r="Z108" s="157"/>
      <c r="AA108" s="157"/>
      <c r="AB108" s="157"/>
      <c r="AC108" s="157"/>
      <c r="AD108" s="157"/>
      <c r="AE108" s="158"/>
    </row>
    <row r="109" ht="12.75" customHeight="1">
      <c r="A109" s="437" t="s">
        <v>227</v>
      </c>
      <c r="G109" s="9"/>
      <c r="AE109" s="10"/>
    </row>
    <row r="110" ht="12.75" customHeight="1">
      <c r="A110" s="90"/>
      <c r="B110" s="438"/>
      <c r="C110" s="438"/>
      <c r="D110" s="438"/>
      <c r="E110" s="438"/>
      <c r="F110" s="438"/>
      <c r="G110" s="156"/>
      <c r="H110" s="157"/>
      <c r="I110" s="157"/>
      <c r="J110" s="157"/>
      <c r="K110" s="157"/>
      <c r="L110" s="157"/>
      <c r="M110" s="157"/>
      <c r="N110" s="157"/>
      <c r="O110" s="157"/>
      <c r="P110" s="157"/>
      <c r="Q110" s="157"/>
      <c r="R110" s="157"/>
      <c r="S110" s="157"/>
      <c r="T110" s="157"/>
      <c r="U110" s="157"/>
      <c r="V110" s="157"/>
      <c r="W110" s="157"/>
      <c r="X110" s="157"/>
      <c r="Y110" s="157"/>
      <c r="Z110" s="157"/>
      <c r="AA110" s="157"/>
      <c r="AB110" s="157"/>
      <c r="AC110" s="157"/>
      <c r="AD110" s="157"/>
      <c r="AE110" s="158"/>
    </row>
    <row r="111" ht="12.75" customHeight="1">
      <c r="A111" s="437" t="s">
        <v>227</v>
      </c>
      <c r="G111" s="9"/>
      <c r="AE111" s="10"/>
    </row>
    <row r="112" ht="12.75" customHeight="1">
      <c r="A112" s="90"/>
      <c r="B112" s="438"/>
      <c r="C112" s="438"/>
      <c r="D112" s="438"/>
      <c r="E112" s="438"/>
      <c r="F112" s="438"/>
      <c r="G112" s="156"/>
      <c r="H112" s="157"/>
      <c r="I112" s="157"/>
      <c r="J112" s="157"/>
      <c r="K112" s="157"/>
      <c r="L112" s="157"/>
      <c r="M112" s="157"/>
      <c r="N112" s="157"/>
      <c r="O112" s="157"/>
      <c r="P112" s="157"/>
      <c r="Q112" s="157"/>
      <c r="R112" s="157"/>
      <c r="S112" s="157"/>
      <c r="T112" s="157"/>
      <c r="U112" s="157"/>
      <c r="V112" s="157"/>
      <c r="W112" s="157"/>
      <c r="X112" s="157"/>
      <c r="Y112" s="157"/>
      <c r="Z112" s="157"/>
      <c r="AA112" s="157"/>
      <c r="AB112" s="157"/>
      <c r="AC112" s="157"/>
      <c r="AD112" s="157"/>
      <c r="AE112" s="158"/>
    </row>
    <row r="113" ht="12.75" customHeight="1">
      <c r="A113" s="437" t="s">
        <v>227</v>
      </c>
      <c r="G113" s="9"/>
      <c r="AE113" s="10"/>
    </row>
    <row r="114" ht="12.75" customHeight="1">
      <c r="A114" s="52"/>
      <c r="B114" s="53"/>
      <c r="C114" s="53"/>
      <c r="D114" s="53"/>
      <c r="E114" s="53"/>
      <c r="F114" s="53"/>
      <c r="G114" s="11"/>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3"/>
    </row>
    <row r="115" ht="12.75" customHeight="1"/>
    <row r="116" ht="12.75" customHeight="1">
      <c r="A116" s="3" t="s">
        <v>228</v>
      </c>
    </row>
    <row r="117" ht="12.75" customHeight="1">
      <c r="A117" s="428" t="s">
        <v>229</v>
      </c>
      <c r="B117" s="429"/>
      <c r="C117" s="429"/>
      <c r="D117" s="429"/>
      <c r="E117" s="429"/>
      <c r="F117" s="429"/>
      <c r="G117" s="429"/>
      <c r="H117" s="429"/>
      <c r="I117" s="429"/>
      <c r="J117" s="429"/>
      <c r="K117" s="429"/>
      <c r="L117" s="429"/>
      <c r="M117" s="429"/>
      <c r="N117" s="429"/>
      <c r="O117" s="429"/>
      <c r="P117" s="429"/>
      <c r="Q117" s="429"/>
      <c r="R117" s="429"/>
      <c r="S117" s="429"/>
      <c r="T117" s="429"/>
      <c r="U117" s="429"/>
      <c r="V117" s="429"/>
      <c r="W117" s="429"/>
      <c r="X117" s="429"/>
      <c r="Y117" s="429"/>
      <c r="Z117" s="429"/>
      <c r="AA117" s="429"/>
      <c r="AB117" s="429"/>
      <c r="AC117" s="429"/>
      <c r="AD117" s="429"/>
      <c r="AE117" s="430"/>
    </row>
    <row r="118" ht="12.75" customHeight="1">
      <c r="A118" s="9"/>
      <c r="AE118" s="10"/>
    </row>
    <row r="119" ht="12.75" customHeight="1">
      <c r="A119" s="156"/>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c r="AA119" s="157"/>
      <c r="AB119" s="157"/>
      <c r="AC119" s="157"/>
      <c r="AD119" s="157"/>
      <c r="AE119" s="158"/>
    </row>
    <row r="120" ht="12.75" customHeight="1">
      <c r="A120" s="9"/>
      <c r="AE120" s="10"/>
    </row>
    <row r="121" ht="12.75" customHeight="1">
      <c r="A121" s="156"/>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c r="AA121" s="157"/>
      <c r="AB121" s="157"/>
      <c r="AC121" s="157"/>
      <c r="AD121" s="157"/>
      <c r="AE121" s="158"/>
    </row>
    <row r="122" ht="12.75" customHeight="1">
      <c r="A122" s="9"/>
      <c r="AE122" s="10"/>
    </row>
    <row r="123" ht="12.75" customHeight="1">
      <c r="A123" s="156"/>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c r="AA123" s="157"/>
      <c r="AB123" s="157"/>
      <c r="AC123" s="157"/>
      <c r="AD123" s="157"/>
      <c r="AE123" s="158"/>
    </row>
    <row r="124" ht="12.75" customHeight="1">
      <c r="A124" s="9"/>
      <c r="AE124" s="10"/>
    </row>
    <row r="125" ht="12.75" customHeight="1">
      <c r="A125" s="156"/>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c r="AA125" s="157"/>
      <c r="AB125" s="157"/>
      <c r="AC125" s="157"/>
      <c r="AD125" s="157"/>
      <c r="AE125" s="158"/>
    </row>
    <row r="126" ht="12.75" customHeight="1">
      <c r="A126" s="9"/>
      <c r="AE126" s="10"/>
    </row>
    <row r="127" ht="12.75" customHeight="1">
      <c r="A127" s="156"/>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c r="AA127" s="157"/>
      <c r="AB127" s="157"/>
      <c r="AC127" s="157"/>
      <c r="AD127" s="157"/>
      <c r="AE127" s="158"/>
    </row>
    <row r="128" ht="12.75" customHeight="1">
      <c r="A128" s="9"/>
      <c r="AE128" s="10"/>
    </row>
    <row r="129" ht="12.75" customHeight="1">
      <c r="A129" s="156"/>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c r="AA129" s="157"/>
      <c r="AB129" s="157"/>
      <c r="AC129" s="157"/>
      <c r="AD129" s="157"/>
      <c r="AE129" s="158"/>
    </row>
    <row r="130" ht="12.75" customHeight="1">
      <c r="A130" s="9"/>
      <c r="AE130" s="10"/>
    </row>
    <row r="131" ht="12.75" customHeight="1">
      <c r="A131" s="156"/>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c r="AA131" s="157"/>
      <c r="AB131" s="157"/>
      <c r="AC131" s="157"/>
      <c r="AD131" s="157"/>
      <c r="AE131" s="158"/>
    </row>
    <row r="132" ht="12.75" customHeight="1">
      <c r="A132" s="9"/>
      <c r="AE132" s="10"/>
    </row>
    <row r="133" ht="12.75" customHeight="1">
      <c r="A133" s="156"/>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c r="AA133" s="157"/>
      <c r="AB133" s="157"/>
      <c r="AC133" s="157"/>
      <c r="AD133" s="157"/>
      <c r="AE133" s="158"/>
    </row>
    <row r="134" ht="12.75" customHeight="1">
      <c r="A134" s="9"/>
      <c r="AE134" s="10"/>
    </row>
    <row r="135" ht="12.75" customHeight="1">
      <c r="A135" s="156"/>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c r="AA135" s="157"/>
      <c r="AB135" s="157"/>
      <c r="AC135" s="157"/>
      <c r="AD135" s="157"/>
      <c r="AE135" s="158"/>
    </row>
    <row r="136" ht="12.75" customHeight="1">
      <c r="A136" s="9"/>
      <c r="AE136" s="10"/>
    </row>
    <row r="137" ht="12.75" customHeight="1">
      <c r="A137" s="156"/>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c r="AA137" s="157"/>
      <c r="AB137" s="157"/>
      <c r="AC137" s="157"/>
      <c r="AD137" s="157"/>
      <c r="AE137" s="158"/>
    </row>
    <row r="138" ht="12.75" customHeight="1">
      <c r="A138" s="9"/>
      <c r="AE138" s="10"/>
    </row>
    <row r="139" ht="12.75" customHeight="1">
      <c r="A139" s="156"/>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c r="AA139" s="157"/>
      <c r="AB139" s="157"/>
      <c r="AC139" s="157"/>
      <c r="AD139" s="157"/>
      <c r="AE139" s="158"/>
    </row>
    <row r="140" ht="12.75" customHeight="1">
      <c r="A140" s="31"/>
      <c r="AE140" s="10"/>
    </row>
    <row r="141" ht="12.75" customHeight="1">
      <c r="A141" s="156"/>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c r="AA141" s="157"/>
      <c r="AB141" s="157"/>
      <c r="AC141" s="157"/>
      <c r="AD141" s="157"/>
      <c r="AE141" s="158"/>
    </row>
    <row r="142" ht="12.75" customHeight="1">
      <c r="A142" s="9"/>
      <c r="AE142" s="10"/>
    </row>
    <row r="143" ht="12.75" customHeight="1">
      <c r="A143" s="156"/>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c r="AA143" s="157"/>
      <c r="AB143" s="157"/>
      <c r="AC143" s="157"/>
      <c r="AD143" s="157"/>
      <c r="AE143" s="158"/>
    </row>
    <row r="144" ht="12.75" customHeight="1">
      <c r="A144" s="9"/>
      <c r="AE144" s="10"/>
    </row>
    <row r="145" ht="12.75" customHeight="1">
      <c r="A145" s="156"/>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c r="AA145" s="157"/>
      <c r="AB145" s="157"/>
      <c r="AC145" s="157"/>
      <c r="AD145" s="157"/>
      <c r="AE145" s="158"/>
    </row>
    <row r="146" ht="12.75" customHeight="1">
      <c r="A146" s="31"/>
      <c r="AE146" s="10"/>
    </row>
    <row r="147" ht="12.75" customHeight="1">
      <c r="A147" s="156"/>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c r="AA147" s="157"/>
      <c r="AB147" s="157"/>
      <c r="AC147" s="157"/>
      <c r="AD147" s="157"/>
      <c r="AE147" s="158"/>
    </row>
    <row r="148" ht="12.75" customHeight="1">
      <c r="A148" s="9"/>
      <c r="AE148" s="10"/>
    </row>
    <row r="149" ht="12.75" customHeight="1">
      <c r="A149" s="156"/>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c r="AA149" s="157"/>
      <c r="AB149" s="157"/>
      <c r="AC149" s="157"/>
      <c r="AD149" s="157"/>
      <c r="AE149" s="158"/>
    </row>
    <row r="150" ht="12.75" customHeight="1">
      <c r="A150" s="9"/>
      <c r="AE150" s="10"/>
    </row>
    <row r="151" ht="12.75" customHeight="1">
      <c r="A151" s="156"/>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c r="AA151" s="157"/>
      <c r="AB151" s="157"/>
      <c r="AC151" s="157"/>
      <c r="AD151" s="157"/>
      <c r="AE151" s="158"/>
    </row>
    <row r="152" ht="12.75" customHeight="1">
      <c r="A152" s="9"/>
      <c r="AE152" s="10"/>
    </row>
    <row r="153" ht="12.75" customHeight="1">
      <c r="A153" s="156"/>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c r="AA153" s="157"/>
      <c r="AB153" s="157"/>
      <c r="AC153" s="157"/>
      <c r="AD153" s="157"/>
      <c r="AE153" s="158"/>
    </row>
    <row r="154" ht="12.75" customHeight="1">
      <c r="A154" s="31"/>
      <c r="AE154" s="10"/>
    </row>
    <row r="155" ht="12.75" customHeight="1">
      <c r="A155" s="156"/>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c r="AA155" s="157"/>
      <c r="AB155" s="157"/>
      <c r="AC155" s="157"/>
      <c r="AD155" s="157"/>
      <c r="AE155" s="158"/>
    </row>
    <row r="156" ht="12.75" customHeight="1">
      <c r="A156" s="9"/>
      <c r="AE156" s="10"/>
    </row>
    <row r="157" ht="12.75" customHeight="1">
      <c r="A157" s="156"/>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c r="AA157" s="157"/>
      <c r="AB157" s="157"/>
      <c r="AC157" s="157"/>
      <c r="AD157" s="157"/>
      <c r="AE157" s="158"/>
    </row>
    <row r="158" ht="12.75" customHeight="1">
      <c r="A158" s="9"/>
      <c r="AE158" s="10"/>
    </row>
    <row r="159" ht="12.75" customHeight="1">
      <c r="A159" s="156"/>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c r="AA159" s="157"/>
      <c r="AB159" s="157"/>
      <c r="AC159" s="157"/>
      <c r="AD159" s="157"/>
      <c r="AE159" s="158"/>
    </row>
    <row r="160" ht="12.75" customHeight="1">
      <c r="A160" s="9"/>
      <c r="AE160" s="10"/>
    </row>
    <row r="161" ht="12.75" customHeight="1">
      <c r="A161" s="156"/>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c r="AA161" s="157"/>
      <c r="AB161" s="157"/>
      <c r="AC161" s="157"/>
      <c r="AD161" s="157"/>
      <c r="AE161" s="158"/>
    </row>
    <row r="162" ht="12.75" customHeight="1">
      <c r="A162" s="31"/>
      <c r="AE162" s="10"/>
    </row>
    <row r="163" ht="12.75" customHeight="1">
      <c r="A163" s="156"/>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c r="AA163" s="157"/>
      <c r="AB163" s="157"/>
      <c r="AC163" s="157"/>
      <c r="AD163" s="157"/>
      <c r="AE163" s="158"/>
    </row>
    <row r="164" ht="12.75" customHeight="1">
      <c r="A164" s="31"/>
      <c r="AE164" s="10"/>
    </row>
    <row r="165" ht="12.75" customHeight="1">
      <c r="A165" s="156"/>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c r="AA165" s="157"/>
      <c r="AB165" s="157"/>
      <c r="AC165" s="157"/>
      <c r="AD165" s="157"/>
      <c r="AE165" s="158"/>
    </row>
    <row r="166" ht="12.75" customHeight="1">
      <c r="A166" s="31"/>
      <c r="AE166" s="10"/>
    </row>
    <row r="167" ht="12.75" customHeight="1">
      <c r="A167" s="156"/>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c r="AA167" s="157"/>
      <c r="AB167" s="157"/>
      <c r="AC167" s="157"/>
      <c r="AD167" s="157"/>
      <c r="AE167" s="158"/>
    </row>
    <row r="168" ht="12.75" customHeight="1">
      <c r="A168" s="9"/>
      <c r="AE168" s="10"/>
    </row>
    <row r="169" ht="12.75" customHeight="1">
      <c r="A169" s="156"/>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c r="AA169" s="157"/>
      <c r="AB169" s="157"/>
      <c r="AC169" s="157"/>
      <c r="AD169" s="157"/>
      <c r="AE169" s="158"/>
    </row>
    <row r="170" ht="12.75" customHeight="1">
      <c r="A170" s="9"/>
      <c r="AE170" s="10"/>
    </row>
    <row r="171" ht="12.75" customHeight="1">
      <c r="A171" s="11"/>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3"/>
    </row>
    <row r="172" ht="12.75" customHeight="1">
      <c r="A172" s="3"/>
    </row>
    <row r="173" ht="12.75" customHeight="1">
      <c r="A173" s="3" t="s">
        <v>230</v>
      </c>
    </row>
    <row r="174" ht="12.75" customHeight="1">
      <c r="A174" s="428" t="s">
        <v>229</v>
      </c>
      <c r="B174" s="429"/>
      <c r="C174" s="429"/>
      <c r="D174" s="429"/>
      <c r="E174" s="429"/>
      <c r="F174" s="429"/>
      <c r="G174" s="429"/>
      <c r="H174" s="429"/>
      <c r="I174" s="429"/>
      <c r="J174" s="429"/>
      <c r="K174" s="429"/>
      <c r="L174" s="429"/>
      <c r="M174" s="429"/>
      <c r="N174" s="429"/>
      <c r="O174" s="429"/>
      <c r="P174" s="429"/>
      <c r="Q174" s="429"/>
      <c r="R174" s="429"/>
      <c r="S174" s="429"/>
      <c r="T174" s="429"/>
      <c r="U174" s="429"/>
      <c r="V174" s="429"/>
      <c r="W174" s="429"/>
      <c r="X174" s="429"/>
      <c r="Y174" s="429"/>
      <c r="Z174" s="429"/>
      <c r="AA174" s="429"/>
      <c r="AB174" s="429"/>
      <c r="AC174" s="429"/>
      <c r="AD174" s="429"/>
      <c r="AE174" s="430"/>
    </row>
    <row r="175" ht="12.75" customHeight="1">
      <c r="A175" s="9"/>
      <c r="AE175" s="10"/>
    </row>
    <row r="176" ht="12.75" customHeight="1">
      <c r="A176" s="156"/>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c r="AA176" s="157"/>
      <c r="AB176" s="157"/>
      <c r="AC176" s="157"/>
      <c r="AD176" s="157"/>
      <c r="AE176" s="158"/>
    </row>
    <row r="177" ht="12.75" customHeight="1">
      <c r="A177" s="9"/>
      <c r="AE177" s="10"/>
    </row>
    <row r="178" ht="12.75" customHeight="1">
      <c r="A178" s="156"/>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c r="AA178" s="157"/>
      <c r="AB178" s="157"/>
      <c r="AC178" s="157"/>
      <c r="AD178" s="157"/>
      <c r="AE178" s="158"/>
    </row>
    <row r="179" ht="12.75" customHeight="1">
      <c r="A179" s="9"/>
      <c r="AE179" s="10"/>
    </row>
    <row r="180" ht="12.75" customHeight="1">
      <c r="A180" s="156"/>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c r="AA180" s="157"/>
      <c r="AB180" s="157"/>
      <c r="AC180" s="157"/>
      <c r="AD180" s="157"/>
      <c r="AE180" s="158"/>
    </row>
    <row r="181" ht="12.75" customHeight="1">
      <c r="A181" s="9"/>
      <c r="AE181" s="10"/>
    </row>
    <row r="182" ht="12.75" customHeight="1">
      <c r="A182" s="156"/>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c r="AA182" s="157"/>
      <c r="AB182" s="157"/>
      <c r="AC182" s="157"/>
      <c r="AD182" s="157"/>
      <c r="AE182" s="158"/>
    </row>
    <row r="183" ht="12.75" customHeight="1">
      <c r="A183" s="9"/>
      <c r="AE183" s="10"/>
    </row>
    <row r="184" ht="12.75" customHeight="1">
      <c r="A184" s="156"/>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c r="AA184" s="157"/>
      <c r="AB184" s="157"/>
      <c r="AC184" s="157"/>
      <c r="AD184" s="157"/>
      <c r="AE184" s="158"/>
    </row>
    <row r="185" ht="12.75" customHeight="1">
      <c r="A185" s="9"/>
      <c r="AE185" s="10"/>
    </row>
    <row r="186" ht="12.75" customHeight="1">
      <c r="A186" s="156"/>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c r="AA186" s="157"/>
      <c r="AB186" s="157"/>
      <c r="AC186" s="157"/>
      <c r="AD186" s="157"/>
      <c r="AE186" s="158"/>
    </row>
    <row r="187" ht="12.75" customHeight="1">
      <c r="A187" s="9"/>
      <c r="AE187" s="10"/>
    </row>
    <row r="188" ht="12.75" customHeight="1">
      <c r="A188" s="156"/>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c r="AA188" s="157"/>
      <c r="AB188" s="157"/>
      <c r="AC188" s="157"/>
      <c r="AD188" s="157"/>
      <c r="AE188" s="158"/>
    </row>
    <row r="189" ht="12.75" customHeight="1">
      <c r="A189" s="9"/>
      <c r="AE189" s="10"/>
    </row>
    <row r="190" ht="12.75" customHeight="1">
      <c r="A190" s="156"/>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c r="AB190" s="157"/>
      <c r="AC190" s="157"/>
      <c r="AD190" s="157"/>
      <c r="AE190" s="158"/>
    </row>
    <row r="191" ht="12.75" customHeight="1">
      <c r="A191" s="9"/>
      <c r="AE191" s="10"/>
    </row>
    <row r="192" ht="12.75" customHeight="1">
      <c r="A192" s="156"/>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c r="AA192" s="157"/>
      <c r="AB192" s="157"/>
      <c r="AC192" s="157"/>
      <c r="AD192" s="157"/>
      <c r="AE192" s="158"/>
    </row>
    <row r="193" ht="12.75" customHeight="1">
      <c r="A193" s="9"/>
      <c r="AE193" s="10"/>
    </row>
    <row r="194" ht="12.75" customHeight="1">
      <c r="A194" s="156"/>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c r="AB194" s="157"/>
      <c r="AC194" s="157"/>
      <c r="AD194" s="157"/>
      <c r="AE194" s="158"/>
    </row>
    <row r="195" ht="12.75" customHeight="1">
      <c r="A195" s="9"/>
      <c r="AE195" s="10"/>
    </row>
    <row r="196" ht="12.75" customHeight="1">
      <c r="A196" s="156"/>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c r="AB196" s="157"/>
      <c r="AC196" s="157"/>
      <c r="AD196" s="157"/>
      <c r="AE196" s="158"/>
    </row>
    <row r="197" ht="12.75" customHeight="1">
      <c r="A197" s="31"/>
      <c r="AE197" s="10"/>
    </row>
    <row r="198" ht="12.75" customHeight="1">
      <c r="A198" s="156"/>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c r="AA198" s="157"/>
      <c r="AB198" s="157"/>
      <c r="AC198" s="157"/>
      <c r="AD198" s="157"/>
      <c r="AE198" s="158"/>
    </row>
    <row r="199" ht="12.75" customHeight="1">
      <c r="A199" s="9"/>
      <c r="AE199" s="10"/>
    </row>
    <row r="200" ht="12.75" customHeight="1">
      <c r="A200" s="156"/>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c r="AA200" s="157"/>
      <c r="AB200" s="157"/>
      <c r="AC200" s="157"/>
      <c r="AD200" s="157"/>
      <c r="AE200" s="158"/>
    </row>
    <row r="201" ht="12.75" customHeight="1">
      <c r="A201" s="9"/>
      <c r="AE201" s="10"/>
    </row>
    <row r="202" ht="12.75" customHeight="1">
      <c r="A202" s="156"/>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c r="AA202" s="157"/>
      <c r="AB202" s="157"/>
      <c r="AC202" s="157"/>
      <c r="AD202" s="157"/>
      <c r="AE202" s="158"/>
    </row>
    <row r="203" ht="12.75" customHeight="1">
      <c r="A203" s="31"/>
      <c r="AE203" s="10"/>
    </row>
    <row r="204" ht="12.75" customHeight="1">
      <c r="A204" s="156"/>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c r="AA204" s="157"/>
      <c r="AB204" s="157"/>
      <c r="AC204" s="157"/>
      <c r="AD204" s="157"/>
      <c r="AE204" s="158"/>
    </row>
    <row r="205" ht="12.75" customHeight="1">
      <c r="A205" s="9"/>
      <c r="AE205" s="10"/>
    </row>
    <row r="206" ht="12.75" customHeight="1">
      <c r="A206" s="156"/>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c r="AA206" s="157"/>
      <c r="AB206" s="157"/>
      <c r="AC206" s="157"/>
      <c r="AD206" s="157"/>
      <c r="AE206" s="158"/>
    </row>
    <row r="207" ht="12.75" customHeight="1">
      <c r="A207" s="9"/>
      <c r="AE207" s="10"/>
    </row>
    <row r="208" ht="12.75" customHeight="1">
      <c r="A208" s="156"/>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c r="AA208" s="157"/>
      <c r="AB208" s="157"/>
      <c r="AC208" s="157"/>
      <c r="AD208" s="157"/>
      <c r="AE208" s="158"/>
    </row>
    <row r="209" ht="12.75" customHeight="1">
      <c r="A209" s="9"/>
      <c r="AE209" s="10"/>
    </row>
    <row r="210" ht="12.75" customHeight="1">
      <c r="A210" s="156"/>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c r="AA210" s="157"/>
      <c r="AB210" s="157"/>
      <c r="AC210" s="157"/>
      <c r="AD210" s="157"/>
      <c r="AE210" s="158"/>
    </row>
    <row r="211" ht="12.75" customHeight="1">
      <c r="A211" s="31"/>
      <c r="AE211" s="10"/>
    </row>
    <row r="212" ht="12.75" customHeight="1">
      <c r="A212" s="156"/>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c r="AA212" s="157"/>
      <c r="AB212" s="157"/>
      <c r="AC212" s="157"/>
      <c r="AD212" s="157"/>
      <c r="AE212" s="158"/>
    </row>
    <row r="213" ht="12.75" customHeight="1">
      <c r="A213" s="9"/>
      <c r="AE213" s="10"/>
    </row>
    <row r="214" ht="12.75" customHeight="1">
      <c r="A214" s="156"/>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c r="AA214" s="157"/>
      <c r="AB214" s="157"/>
      <c r="AC214" s="157"/>
      <c r="AD214" s="157"/>
      <c r="AE214" s="158"/>
    </row>
    <row r="215" ht="12.75" customHeight="1">
      <c r="A215" s="9"/>
      <c r="AE215" s="10"/>
    </row>
    <row r="216" ht="12.75" customHeight="1">
      <c r="A216" s="156"/>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c r="AA216" s="157"/>
      <c r="AB216" s="157"/>
      <c r="AC216" s="157"/>
      <c r="AD216" s="157"/>
      <c r="AE216" s="158"/>
    </row>
    <row r="217" ht="12.75" customHeight="1">
      <c r="A217" s="9"/>
      <c r="AE217" s="10"/>
    </row>
    <row r="218" ht="12.75" customHeight="1">
      <c r="A218" s="156"/>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c r="AA218" s="157"/>
      <c r="AB218" s="157"/>
      <c r="AC218" s="157"/>
      <c r="AD218" s="157"/>
      <c r="AE218" s="158"/>
    </row>
    <row r="219" ht="12.75" customHeight="1">
      <c r="A219" s="31"/>
      <c r="AE219" s="10"/>
    </row>
    <row r="220" ht="12.75" customHeight="1">
      <c r="A220" s="156"/>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c r="AA220" s="157"/>
      <c r="AB220" s="157"/>
      <c r="AC220" s="157"/>
      <c r="AD220" s="157"/>
      <c r="AE220" s="158"/>
    </row>
    <row r="221" ht="12.75" customHeight="1">
      <c r="A221" s="31"/>
      <c r="AE221" s="10"/>
    </row>
    <row r="222" ht="12.75" customHeight="1">
      <c r="A222" s="156"/>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c r="AA222" s="157"/>
      <c r="AB222" s="157"/>
      <c r="AC222" s="157"/>
      <c r="AD222" s="157"/>
      <c r="AE222" s="158"/>
    </row>
    <row r="223" ht="12.75" customHeight="1">
      <c r="A223" s="31"/>
      <c r="AE223" s="10"/>
    </row>
    <row r="224" ht="12.75" customHeight="1">
      <c r="A224" s="156"/>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c r="AA224" s="157"/>
      <c r="AB224" s="157"/>
      <c r="AC224" s="157"/>
      <c r="AD224" s="157"/>
      <c r="AE224" s="158"/>
    </row>
    <row r="225" ht="12.75" customHeight="1">
      <c r="A225" s="9"/>
      <c r="AE225" s="10"/>
    </row>
    <row r="226" ht="12.75" customHeight="1">
      <c r="A226" s="156"/>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c r="AA226" s="157"/>
      <c r="AB226" s="157"/>
      <c r="AC226" s="157"/>
      <c r="AD226" s="157"/>
      <c r="AE226" s="158"/>
    </row>
    <row r="227" ht="12.75" customHeight="1">
      <c r="A227" s="9"/>
      <c r="AE227" s="10"/>
    </row>
    <row r="228" ht="12.75" customHeight="1">
      <c r="A228" s="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3"/>
    </row>
    <row r="229" ht="12.75" customHeight="1"/>
    <row r="230" ht="12.75" customHeight="1">
      <c r="A230" s="3" t="s">
        <v>231</v>
      </c>
    </row>
    <row r="231" ht="12.75" customHeight="1">
      <c r="A231" s="428" t="s">
        <v>229</v>
      </c>
      <c r="B231" s="429"/>
      <c r="C231" s="429"/>
      <c r="D231" s="429"/>
      <c r="E231" s="429"/>
      <c r="F231" s="429"/>
      <c r="G231" s="429"/>
      <c r="H231" s="429"/>
      <c r="I231" s="429"/>
      <c r="J231" s="429"/>
      <c r="K231" s="429"/>
      <c r="L231" s="429"/>
      <c r="M231" s="429"/>
      <c r="N231" s="429"/>
      <c r="O231" s="429"/>
      <c r="P231" s="429"/>
      <c r="Q231" s="429"/>
      <c r="R231" s="429"/>
      <c r="S231" s="429"/>
      <c r="T231" s="429"/>
      <c r="U231" s="429"/>
      <c r="V231" s="429"/>
      <c r="W231" s="429"/>
      <c r="X231" s="429"/>
      <c r="Y231" s="429"/>
      <c r="Z231" s="429"/>
      <c r="AA231" s="429"/>
      <c r="AB231" s="429"/>
      <c r="AC231" s="429"/>
      <c r="AD231" s="429"/>
      <c r="AE231" s="430"/>
    </row>
    <row r="232" ht="12.75" customHeight="1">
      <c r="A232" s="9"/>
      <c r="AE232" s="10"/>
    </row>
    <row r="233" ht="12.75" customHeight="1">
      <c r="A233" s="156"/>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c r="AA233" s="157"/>
      <c r="AB233" s="157"/>
      <c r="AC233" s="157"/>
      <c r="AD233" s="157"/>
      <c r="AE233" s="158"/>
    </row>
    <row r="234" ht="12.75" customHeight="1">
      <c r="A234" s="9"/>
      <c r="AE234" s="10"/>
    </row>
    <row r="235" ht="12.75" customHeight="1">
      <c r="A235" s="156"/>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c r="AA235" s="157"/>
      <c r="AB235" s="157"/>
      <c r="AC235" s="157"/>
      <c r="AD235" s="157"/>
      <c r="AE235" s="158"/>
    </row>
    <row r="236" ht="12.75" customHeight="1">
      <c r="A236" s="9"/>
      <c r="AE236" s="10"/>
    </row>
    <row r="237" ht="12.75" customHeight="1">
      <c r="A237" s="156"/>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c r="AA237" s="157"/>
      <c r="AB237" s="157"/>
      <c r="AC237" s="157"/>
      <c r="AD237" s="157"/>
      <c r="AE237" s="158"/>
    </row>
    <row r="238" ht="12.75" customHeight="1">
      <c r="A238" s="9"/>
      <c r="AE238" s="10"/>
    </row>
    <row r="239" ht="12.75" customHeight="1">
      <c r="A239" s="156"/>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c r="AA239" s="157"/>
      <c r="AB239" s="157"/>
      <c r="AC239" s="157"/>
      <c r="AD239" s="157"/>
      <c r="AE239" s="158"/>
    </row>
    <row r="240" ht="12.75" customHeight="1">
      <c r="A240" s="9"/>
      <c r="AE240" s="10"/>
    </row>
    <row r="241" ht="12.75" customHeight="1">
      <c r="A241" s="156"/>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c r="AB241" s="157"/>
      <c r="AC241" s="157"/>
      <c r="AD241" s="157"/>
      <c r="AE241" s="158"/>
    </row>
    <row r="242" ht="12.75" customHeight="1">
      <c r="A242" s="9"/>
      <c r="AE242" s="10"/>
    </row>
    <row r="243" ht="12.75" customHeight="1">
      <c r="A243" s="156"/>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c r="AA243" s="157"/>
      <c r="AB243" s="157"/>
      <c r="AC243" s="157"/>
      <c r="AD243" s="157"/>
      <c r="AE243" s="158"/>
    </row>
    <row r="244" ht="12.75" customHeight="1">
      <c r="A244" s="9"/>
      <c r="AE244" s="10"/>
    </row>
    <row r="245" ht="12.75" customHeight="1">
      <c r="A245" s="156"/>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c r="AA245" s="157"/>
      <c r="AB245" s="157"/>
      <c r="AC245" s="157"/>
      <c r="AD245" s="157"/>
      <c r="AE245" s="158"/>
    </row>
    <row r="246" ht="12.75" customHeight="1">
      <c r="A246" s="9"/>
      <c r="AE246" s="10"/>
    </row>
    <row r="247" ht="12.75" customHeight="1">
      <c r="A247" s="156"/>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c r="AA247" s="157"/>
      <c r="AB247" s="157"/>
      <c r="AC247" s="157"/>
      <c r="AD247" s="157"/>
      <c r="AE247" s="158"/>
    </row>
    <row r="248" ht="12.75" customHeight="1">
      <c r="A248" s="9"/>
      <c r="AE248" s="10"/>
    </row>
    <row r="249" ht="12.75" customHeight="1">
      <c r="A249" s="156"/>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c r="AA249" s="157"/>
      <c r="AB249" s="157"/>
      <c r="AC249" s="157"/>
      <c r="AD249" s="157"/>
      <c r="AE249" s="158"/>
    </row>
    <row r="250" ht="12.75" customHeight="1">
      <c r="A250" s="9"/>
      <c r="AE250" s="10"/>
    </row>
    <row r="251" ht="12.75" customHeight="1">
      <c r="A251" s="156"/>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c r="AA251" s="157"/>
      <c r="AB251" s="157"/>
      <c r="AC251" s="157"/>
      <c r="AD251" s="157"/>
      <c r="AE251" s="158"/>
    </row>
    <row r="252" ht="12.75" customHeight="1">
      <c r="A252" s="9"/>
      <c r="AE252" s="10"/>
    </row>
    <row r="253" ht="12.75" customHeight="1">
      <c r="A253" s="156"/>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c r="AA253" s="157"/>
      <c r="AB253" s="157"/>
      <c r="AC253" s="157"/>
      <c r="AD253" s="157"/>
      <c r="AE253" s="158"/>
    </row>
    <row r="254" ht="12.75" customHeight="1">
      <c r="A254" s="31"/>
      <c r="AE254" s="10"/>
    </row>
    <row r="255" ht="12.75" customHeight="1">
      <c r="A255" s="156"/>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c r="AA255" s="157"/>
      <c r="AB255" s="157"/>
      <c r="AC255" s="157"/>
      <c r="AD255" s="157"/>
      <c r="AE255" s="158"/>
    </row>
    <row r="256" ht="12.75" customHeight="1">
      <c r="A256" s="9"/>
      <c r="AE256" s="10"/>
    </row>
    <row r="257" ht="12.75" customHeight="1">
      <c r="A257" s="156"/>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c r="AA257" s="157"/>
      <c r="AB257" s="157"/>
      <c r="AC257" s="157"/>
      <c r="AD257" s="157"/>
      <c r="AE257" s="158"/>
    </row>
    <row r="258" ht="12.75" customHeight="1">
      <c r="A258" s="9"/>
      <c r="AE258" s="10"/>
    </row>
    <row r="259" ht="12.75" customHeight="1">
      <c r="A259" s="156"/>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c r="AA259" s="157"/>
      <c r="AB259" s="157"/>
      <c r="AC259" s="157"/>
      <c r="AD259" s="157"/>
      <c r="AE259" s="158"/>
    </row>
    <row r="260" ht="12.75" customHeight="1">
      <c r="A260" s="31"/>
      <c r="AE260" s="10"/>
    </row>
    <row r="261" ht="12.75" customHeight="1">
      <c r="A261" s="156"/>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c r="AA261" s="157"/>
      <c r="AB261" s="157"/>
      <c r="AC261" s="157"/>
      <c r="AD261" s="157"/>
      <c r="AE261" s="158"/>
    </row>
    <row r="262" ht="12.75" customHeight="1">
      <c r="A262" s="9"/>
      <c r="AE262" s="10"/>
    </row>
    <row r="263" ht="12.75" customHeight="1">
      <c r="A263" s="156"/>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c r="AA263" s="157"/>
      <c r="AB263" s="157"/>
      <c r="AC263" s="157"/>
      <c r="AD263" s="157"/>
      <c r="AE263" s="158"/>
    </row>
    <row r="264" ht="12.75" customHeight="1">
      <c r="A264" s="9"/>
      <c r="AE264" s="10"/>
    </row>
    <row r="265" ht="12.75" customHeight="1">
      <c r="A265" s="156"/>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c r="AB265" s="157"/>
      <c r="AC265" s="157"/>
      <c r="AD265" s="157"/>
      <c r="AE265" s="158"/>
    </row>
    <row r="266" ht="12.75" customHeight="1">
      <c r="A266" s="9"/>
      <c r="AE266" s="10"/>
    </row>
    <row r="267" ht="12.75" customHeight="1">
      <c r="A267" s="156"/>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c r="AA267" s="157"/>
      <c r="AB267" s="157"/>
      <c r="AC267" s="157"/>
      <c r="AD267" s="157"/>
      <c r="AE267" s="158"/>
    </row>
    <row r="268" ht="12.75" customHeight="1">
      <c r="A268" s="31"/>
      <c r="AE268" s="10"/>
    </row>
    <row r="269" ht="12.75" customHeight="1">
      <c r="A269" s="156"/>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c r="AA269" s="157"/>
      <c r="AB269" s="157"/>
      <c r="AC269" s="157"/>
      <c r="AD269" s="157"/>
      <c r="AE269" s="158"/>
    </row>
    <row r="270" ht="12.75" customHeight="1">
      <c r="A270" s="9"/>
      <c r="AE270" s="10"/>
    </row>
    <row r="271" ht="12.75" customHeight="1">
      <c r="A271" s="156"/>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c r="AA271" s="157"/>
      <c r="AB271" s="157"/>
      <c r="AC271" s="157"/>
      <c r="AD271" s="157"/>
      <c r="AE271" s="158"/>
    </row>
    <row r="272" ht="12.75" customHeight="1">
      <c r="A272" s="9"/>
      <c r="AE272" s="10"/>
    </row>
    <row r="273" ht="12.75" customHeight="1">
      <c r="A273" s="156"/>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c r="AA273" s="157"/>
      <c r="AB273" s="157"/>
      <c r="AC273" s="157"/>
      <c r="AD273" s="157"/>
      <c r="AE273" s="158"/>
    </row>
    <row r="274" ht="12.75" customHeight="1">
      <c r="A274" s="9"/>
      <c r="AE274" s="10"/>
    </row>
    <row r="275" ht="12.75" customHeight="1">
      <c r="A275" s="156"/>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c r="AA275" s="157"/>
      <c r="AB275" s="157"/>
      <c r="AC275" s="157"/>
      <c r="AD275" s="157"/>
      <c r="AE275" s="158"/>
    </row>
    <row r="276" ht="12.75" customHeight="1">
      <c r="A276" s="31"/>
      <c r="AE276" s="10"/>
    </row>
    <row r="277" ht="12.75" customHeight="1">
      <c r="A277" s="156"/>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c r="AA277" s="157"/>
      <c r="AB277" s="157"/>
      <c r="AC277" s="157"/>
      <c r="AD277" s="157"/>
      <c r="AE277" s="158"/>
    </row>
    <row r="278" ht="12.75" customHeight="1">
      <c r="A278" s="31"/>
      <c r="AE278" s="10"/>
    </row>
    <row r="279" ht="12.75" customHeight="1">
      <c r="A279" s="156"/>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c r="AA279" s="157"/>
      <c r="AB279" s="157"/>
      <c r="AC279" s="157"/>
      <c r="AD279" s="157"/>
      <c r="AE279" s="158"/>
    </row>
    <row r="280" ht="12.75" customHeight="1">
      <c r="A280" s="31"/>
      <c r="AE280" s="10"/>
    </row>
    <row r="281" ht="12.75" customHeight="1">
      <c r="A281" s="156"/>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c r="AA281" s="157"/>
      <c r="AB281" s="157"/>
      <c r="AC281" s="157"/>
      <c r="AD281" s="157"/>
      <c r="AE281" s="158"/>
    </row>
    <row r="282" ht="12.75" customHeight="1">
      <c r="A282" s="9"/>
      <c r="AE282" s="10"/>
    </row>
    <row r="283" ht="12.75" customHeight="1">
      <c r="A283" s="156"/>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c r="AA283" s="157"/>
      <c r="AB283" s="157"/>
      <c r="AC283" s="157"/>
      <c r="AD283" s="157"/>
      <c r="AE283" s="158"/>
    </row>
    <row r="284" ht="12.75" customHeight="1">
      <c r="A284" s="9"/>
      <c r="AE284" s="10"/>
    </row>
    <row r="285" ht="12.75" customHeight="1">
      <c r="A285" s="11"/>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3"/>
    </row>
    <row r="286" ht="12.75" customHeight="1">
      <c r="A286" s="3"/>
    </row>
    <row r="287" ht="12.75" customHeight="1">
      <c r="A287" s="3" t="s">
        <v>231</v>
      </c>
    </row>
    <row r="288" ht="12.75" customHeight="1">
      <c r="A288" s="428" t="s">
        <v>229</v>
      </c>
      <c r="B288" s="429"/>
      <c r="C288" s="429"/>
      <c r="D288" s="429"/>
      <c r="E288" s="429"/>
      <c r="F288" s="429"/>
      <c r="G288" s="429"/>
      <c r="H288" s="429"/>
      <c r="I288" s="429"/>
      <c r="J288" s="429"/>
      <c r="K288" s="429"/>
      <c r="L288" s="429"/>
      <c r="M288" s="429"/>
      <c r="N288" s="429"/>
      <c r="O288" s="429"/>
      <c r="P288" s="429"/>
      <c r="Q288" s="429"/>
      <c r="R288" s="429"/>
      <c r="S288" s="429"/>
      <c r="T288" s="429"/>
      <c r="U288" s="429"/>
      <c r="V288" s="429"/>
      <c r="W288" s="429"/>
      <c r="X288" s="429"/>
      <c r="Y288" s="429"/>
      <c r="Z288" s="429"/>
      <c r="AA288" s="429"/>
      <c r="AB288" s="429"/>
      <c r="AC288" s="429"/>
      <c r="AD288" s="429"/>
      <c r="AE288" s="430"/>
    </row>
    <row r="289" ht="12.75" customHeight="1">
      <c r="A289" s="9"/>
      <c r="AE289" s="10"/>
    </row>
    <row r="290" ht="12.75" customHeight="1">
      <c r="A290" s="156"/>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c r="AA290" s="157"/>
      <c r="AB290" s="157"/>
      <c r="AC290" s="157"/>
      <c r="AD290" s="157"/>
      <c r="AE290" s="158"/>
    </row>
    <row r="291" ht="12.75" customHeight="1">
      <c r="A291" s="9"/>
      <c r="AE291" s="10"/>
    </row>
    <row r="292" ht="12.75" customHeight="1">
      <c r="A292" s="156"/>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c r="AB292" s="157"/>
      <c r="AC292" s="157"/>
      <c r="AD292" s="157"/>
      <c r="AE292" s="158"/>
    </row>
    <row r="293" ht="12.75" customHeight="1">
      <c r="A293" s="9"/>
      <c r="AE293" s="10"/>
    </row>
    <row r="294" ht="12.75" customHeight="1">
      <c r="A294" s="156"/>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c r="AA294" s="157"/>
      <c r="AB294" s="157"/>
      <c r="AC294" s="157"/>
      <c r="AD294" s="157"/>
      <c r="AE294" s="158"/>
    </row>
    <row r="295" ht="12.75" customHeight="1">
      <c r="A295" s="9"/>
      <c r="AE295" s="10"/>
    </row>
    <row r="296" ht="12.75" customHeight="1">
      <c r="A296" s="156"/>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c r="AA296" s="157"/>
      <c r="AB296" s="157"/>
      <c r="AC296" s="157"/>
      <c r="AD296" s="157"/>
      <c r="AE296" s="158"/>
    </row>
    <row r="297" ht="12.75" customHeight="1">
      <c r="A297" s="9"/>
      <c r="AE297" s="10"/>
    </row>
    <row r="298" ht="12.75" customHeight="1">
      <c r="A298" s="156"/>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c r="AA298" s="157"/>
      <c r="AB298" s="157"/>
      <c r="AC298" s="157"/>
      <c r="AD298" s="157"/>
      <c r="AE298" s="158"/>
    </row>
    <row r="299" ht="12.75" customHeight="1">
      <c r="A299" s="9"/>
      <c r="AE299" s="10"/>
    </row>
    <row r="300" ht="12.75" customHeight="1">
      <c r="A300" s="156"/>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c r="AA300" s="157"/>
      <c r="AB300" s="157"/>
      <c r="AC300" s="157"/>
      <c r="AD300" s="157"/>
      <c r="AE300" s="158"/>
    </row>
    <row r="301" ht="12.75" customHeight="1">
      <c r="A301" s="9"/>
      <c r="AE301" s="10"/>
    </row>
    <row r="302" ht="12.75" customHeight="1">
      <c r="A302" s="156"/>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c r="AA302" s="157"/>
      <c r="AB302" s="157"/>
      <c r="AC302" s="157"/>
      <c r="AD302" s="157"/>
      <c r="AE302" s="158"/>
    </row>
    <row r="303" ht="12.75" customHeight="1">
      <c r="A303" s="9"/>
      <c r="AE303" s="10"/>
    </row>
    <row r="304" ht="12.75" customHeight="1">
      <c r="A304" s="156"/>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c r="AA304" s="157"/>
      <c r="AB304" s="157"/>
      <c r="AC304" s="157"/>
      <c r="AD304" s="157"/>
      <c r="AE304" s="158"/>
    </row>
    <row r="305" ht="12.75" customHeight="1">
      <c r="A305" s="9"/>
      <c r="AE305" s="10"/>
    </row>
    <row r="306" ht="12.75" customHeight="1">
      <c r="A306" s="156"/>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c r="AA306" s="157"/>
      <c r="AB306" s="157"/>
      <c r="AC306" s="157"/>
      <c r="AD306" s="157"/>
      <c r="AE306" s="158"/>
    </row>
    <row r="307" ht="12.75" customHeight="1">
      <c r="A307" s="9"/>
      <c r="AE307" s="10"/>
    </row>
    <row r="308" ht="12.75" customHeight="1">
      <c r="A308" s="156"/>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c r="AB308" s="157"/>
      <c r="AC308" s="157"/>
      <c r="AD308" s="157"/>
      <c r="AE308" s="158"/>
    </row>
    <row r="309" ht="12.75" customHeight="1">
      <c r="A309" s="9"/>
      <c r="AE309" s="10"/>
    </row>
    <row r="310" ht="12.75" customHeight="1">
      <c r="A310" s="156"/>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c r="AA310" s="157"/>
      <c r="AB310" s="157"/>
      <c r="AC310" s="157"/>
      <c r="AD310" s="157"/>
      <c r="AE310" s="158"/>
    </row>
    <row r="311" ht="12.75" customHeight="1">
      <c r="A311" s="31"/>
      <c r="AE311" s="10"/>
    </row>
    <row r="312" ht="12.75" customHeight="1">
      <c r="A312" s="156"/>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c r="AA312" s="157"/>
      <c r="AB312" s="157"/>
      <c r="AC312" s="157"/>
      <c r="AD312" s="157"/>
      <c r="AE312" s="158"/>
    </row>
    <row r="313" ht="12.75" customHeight="1">
      <c r="A313" s="9"/>
      <c r="AE313" s="10"/>
    </row>
    <row r="314" ht="12.75" customHeight="1">
      <c r="A314" s="156"/>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c r="AB314" s="157"/>
      <c r="AC314" s="157"/>
      <c r="AD314" s="157"/>
      <c r="AE314" s="158"/>
    </row>
    <row r="315" ht="12.75" customHeight="1">
      <c r="A315" s="9"/>
      <c r="AE315" s="10"/>
    </row>
    <row r="316" ht="12.75" customHeight="1">
      <c r="A316" s="156"/>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c r="AA316" s="157"/>
      <c r="AB316" s="157"/>
      <c r="AC316" s="157"/>
      <c r="AD316" s="157"/>
      <c r="AE316" s="158"/>
    </row>
    <row r="317" ht="12.75" customHeight="1">
      <c r="A317" s="31"/>
      <c r="AE317" s="10"/>
    </row>
    <row r="318" ht="12.75" customHeight="1">
      <c r="A318" s="156"/>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c r="AA318" s="157"/>
      <c r="AB318" s="157"/>
      <c r="AC318" s="157"/>
      <c r="AD318" s="157"/>
      <c r="AE318" s="158"/>
    </row>
    <row r="319" ht="12.75" customHeight="1">
      <c r="A319" s="9"/>
      <c r="AE319" s="10"/>
    </row>
    <row r="320" ht="12.75" customHeight="1">
      <c r="A320" s="156"/>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c r="AA320" s="157"/>
      <c r="AB320" s="157"/>
      <c r="AC320" s="157"/>
      <c r="AD320" s="157"/>
      <c r="AE320" s="158"/>
    </row>
    <row r="321" ht="12.75" customHeight="1">
      <c r="A321" s="9"/>
      <c r="AE321" s="10"/>
    </row>
    <row r="322" ht="12.75" customHeight="1">
      <c r="A322" s="156"/>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c r="AA322" s="157"/>
      <c r="AB322" s="157"/>
      <c r="AC322" s="157"/>
      <c r="AD322" s="157"/>
      <c r="AE322" s="158"/>
    </row>
    <row r="323" ht="12.75" customHeight="1">
      <c r="A323" s="9"/>
      <c r="AE323" s="10"/>
    </row>
    <row r="324" ht="12.75" customHeight="1">
      <c r="A324" s="156"/>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c r="AB324" s="157"/>
      <c r="AC324" s="157"/>
      <c r="AD324" s="157"/>
      <c r="AE324" s="158"/>
    </row>
    <row r="325" ht="12.75" customHeight="1">
      <c r="A325" s="31"/>
      <c r="AE325" s="10"/>
    </row>
    <row r="326" ht="12.75" customHeight="1">
      <c r="A326" s="156"/>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c r="AA326" s="157"/>
      <c r="AB326" s="157"/>
      <c r="AC326" s="157"/>
      <c r="AD326" s="157"/>
      <c r="AE326" s="158"/>
    </row>
    <row r="327" ht="12.75" customHeight="1">
      <c r="A327" s="9"/>
      <c r="AE327" s="10"/>
    </row>
    <row r="328" ht="12.75" customHeight="1">
      <c r="A328" s="156"/>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c r="AB328" s="157"/>
      <c r="AC328" s="157"/>
      <c r="AD328" s="157"/>
      <c r="AE328" s="158"/>
    </row>
    <row r="329" ht="12.75" customHeight="1">
      <c r="A329" s="9"/>
      <c r="AE329" s="10"/>
    </row>
    <row r="330" ht="12.75" customHeight="1">
      <c r="A330" s="156"/>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c r="AB330" s="157"/>
      <c r="AC330" s="157"/>
      <c r="AD330" s="157"/>
      <c r="AE330" s="158"/>
    </row>
    <row r="331" ht="12.75" customHeight="1">
      <c r="A331" s="9"/>
      <c r="AE331" s="10"/>
    </row>
    <row r="332" ht="12.75" customHeight="1">
      <c r="A332" s="156"/>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c r="AA332" s="157"/>
      <c r="AB332" s="157"/>
      <c r="AC332" s="157"/>
      <c r="AD332" s="157"/>
      <c r="AE332" s="158"/>
    </row>
    <row r="333" ht="12.75" customHeight="1">
      <c r="A333" s="31"/>
      <c r="AE333" s="10"/>
    </row>
    <row r="334" ht="12.75" customHeight="1">
      <c r="A334" s="156"/>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c r="AA334" s="157"/>
      <c r="AB334" s="157"/>
      <c r="AC334" s="157"/>
      <c r="AD334" s="157"/>
      <c r="AE334" s="158"/>
    </row>
    <row r="335" ht="12.75" customHeight="1">
      <c r="A335" s="31"/>
      <c r="AE335" s="10"/>
    </row>
    <row r="336" ht="12.75" customHeight="1">
      <c r="A336" s="156"/>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c r="AA336" s="157"/>
      <c r="AB336" s="157"/>
      <c r="AC336" s="157"/>
      <c r="AD336" s="157"/>
      <c r="AE336" s="158"/>
    </row>
    <row r="337" ht="12.75" customHeight="1">
      <c r="A337" s="31"/>
      <c r="AE337" s="10"/>
    </row>
    <row r="338" ht="12.75" customHeight="1">
      <c r="A338" s="156"/>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c r="AA338" s="157"/>
      <c r="AB338" s="157"/>
      <c r="AC338" s="157"/>
      <c r="AD338" s="157"/>
      <c r="AE338" s="158"/>
    </row>
    <row r="339" ht="12.75" customHeight="1">
      <c r="A339" s="9"/>
      <c r="AE339" s="10"/>
    </row>
    <row r="340" ht="12.75" customHeight="1">
      <c r="A340" s="156"/>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c r="AA340" s="157"/>
      <c r="AB340" s="157"/>
      <c r="AC340" s="157"/>
      <c r="AD340" s="157"/>
      <c r="AE340" s="158"/>
    </row>
    <row r="341" ht="12.75" customHeight="1">
      <c r="A341" s="9"/>
      <c r="AE341" s="10"/>
    </row>
    <row r="342" ht="12.75" customHeight="1">
      <c r="A342" s="11"/>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3"/>
    </row>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sheetData>
  <mergeCells count="58">
    <mergeCell ref="A91:F92"/>
    <mergeCell ref="A93:F94"/>
    <mergeCell ref="A95:F96"/>
    <mergeCell ref="A97:F98"/>
    <mergeCell ref="A99:F100"/>
    <mergeCell ref="A101:F102"/>
    <mergeCell ref="A103:F104"/>
    <mergeCell ref="A105:F106"/>
    <mergeCell ref="A107:F108"/>
    <mergeCell ref="A109:F110"/>
    <mergeCell ref="A111:F112"/>
    <mergeCell ref="A113:F114"/>
    <mergeCell ref="A117:AE117"/>
    <mergeCell ref="A174:AE174"/>
    <mergeCell ref="A4:F5"/>
    <mergeCell ref="A6:F7"/>
    <mergeCell ref="A8:F9"/>
    <mergeCell ref="A10:F11"/>
    <mergeCell ref="A12:F13"/>
    <mergeCell ref="A14:F15"/>
    <mergeCell ref="A16:F17"/>
    <mergeCell ref="A18:F19"/>
    <mergeCell ref="A20:F21"/>
    <mergeCell ref="A22:F23"/>
    <mergeCell ref="A24:F25"/>
    <mergeCell ref="A26:F27"/>
    <mergeCell ref="A28:F29"/>
    <mergeCell ref="A30:F31"/>
    <mergeCell ref="A32:F33"/>
    <mergeCell ref="A34:F35"/>
    <mergeCell ref="A36:F37"/>
    <mergeCell ref="A38:F39"/>
    <mergeCell ref="A40:F41"/>
    <mergeCell ref="A42:F43"/>
    <mergeCell ref="A44:F45"/>
    <mergeCell ref="A46:F47"/>
    <mergeCell ref="A48:F49"/>
    <mergeCell ref="A50:F51"/>
    <mergeCell ref="A52:F53"/>
    <mergeCell ref="A54:F55"/>
    <mergeCell ref="A56:F57"/>
    <mergeCell ref="A61:F62"/>
    <mergeCell ref="A63:F64"/>
    <mergeCell ref="A65:F66"/>
    <mergeCell ref="A67:F68"/>
    <mergeCell ref="A69:F70"/>
    <mergeCell ref="A71:F72"/>
    <mergeCell ref="A73:F74"/>
    <mergeCell ref="A75:F76"/>
    <mergeCell ref="A77:F78"/>
    <mergeCell ref="A79:F80"/>
    <mergeCell ref="A81:F82"/>
    <mergeCell ref="A83:F84"/>
    <mergeCell ref="A85:F86"/>
    <mergeCell ref="A87:F88"/>
    <mergeCell ref="A89:F90"/>
    <mergeCell ref="A231:AE231"/>
    <mergeCell ref="A288:AE288"/>
  </mergeCells>
  <printOptions gridLines="1" horizontalCentered="1"/>
  <pageMargins bottom="0.19685039370078738" footer="0.0" header="0.0" left="0.0" right="0.0" top="0.0"/>
  <pageSetup paperSize="11" cellComments="atEnd" orientation="portrait" pageOrder="overThenDown"/>
  <rowBreaks count="7" manualBreakCount="7">
    <brk man="1"/>
    <brk id="114" man="1"/>
    <brk id="228" man="1"/>
    <brk id="342" man="1"/>
    <brk id="57" man="1"/>
    <brk id="171" man="1"/>
    <brk id="285" man="1"/>
  </row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v>43466.0</v>
      </c>
      <c r="B1" s="3" t="s">
        <v>232</v>
      </c>
    </row>
    <row r="2">
      <c r="A2" s="4">
        <v>43479.0</v>
      </c>
      <c r="B2" s="3" t="s">
        <v>233</v>
      </c>
    </row>
    <row r="3">
      <c r="A3" s="4">
        <v>43507.0</v>
      </c>
      <c r="B3" s="3" t="s">
        <v>234</v>
      </c>
    </row>
    <row r="4">
      <c r="A4" s="4">
        <v>43545.0</v>
      </c>
      <c r="B4" s="3" t="s">
        <v>235</v>
      </c>
    </row>
    <row r="5">
      <c r="A5" s="4">
        <v>43584.0</v>
      </c>
      <c r="B5" s="3" t="s">
        <v>236</v>
      </c>
    </row>
    <row r="6">
      <c r="A6" s="4">
        <v>43585.0</v>
      </c>
      <c r="B6" s="3" t="s">
        <v>237</v>
      </c>
    </row>
    <row r="7">
      <c r="A7" s="4">
        <v>43586.0</v>
      </c>
      <c r="B7" s="3" t="s">
        <v>238</v>
      </c>
    </row>
    <row r="8">
      <c r="A8" s="4">
        <v>43587.0</v>
      </c>
      <c r="B8" s="3" t="s">
        <v>237</v>
      </c>
    </row>
    <row r="9">
      <c r="A9" s="4">
        <v>43588.0</v>
      </c>
      <c r="B9" s="3" t="s">
        <v>239</v>
      </c>
    </row>
    <row r="10">
      <c r="A10" s="4">
        <v>43589.0</v>
      </c>
      <c r="B10" s="3" t="s">
        <v>240</v>
      </c>
    </row>
    <row r="11">
      <c r="A11" s="4">
        <v>43590.0</v>
      </c>
      <c r="B11" s="3" t="s">
        <v>241</v>
      </c>
    </row>
    <row r="12">
      <c r="A12" s="4">
        <v>43591.0</v>
      </c>
      <c r="B12" s="3" t="s">
        <v>242</v>
      </c>
    </row>
    <row r="13">
      <c r="A13" s="4">
        <v>43661.0</v>
      </c>
      <c r="B13" s="3" t="s">
        <v>243</v>
      </c>
    </row>
    <row r="14">
      <c r="A14" s="4">
        <v>43688.0</v>
      </c>
      <c r="B14" s="3" t="s">
        <v>244</v>
      </c>
    </row>
    <row r="15">
      <c r="A15" s="4">
        <v>43689.0</v>
      </c>
      <c r="B15" s="3" t="s">
        <v>245</v>
      </c>
    </row>
    <row r="16">
      <c r="A16" s="4">
        <v>43724.0</v>
      </c>
      <c r="B16" s="3" t="s">
        <v>246</v>
      </c>
    </row>
    <row r="17">
      <c r="A17" s="4">
        <v>43731.0</v>
      </c>
      <c r="B17" s="3" t="s">
        <v>247</v>
      </c>
    </row>
    <row r="18">
      <c r="A18" s="4">
        <v>43752.0</v>
      </c>
      <c r="B18" s="3" t="s">
        <v>248</v>
      </c>
    </row>
    <row r="19">
      <c r="A19" s="4">
        <v>43760.0</v>
      </c>
      <c r="B19" s="3" t="s">
        <v>249</v>
      </c>
    </row>
    <row r="20">
      <c r="A20" s="4">
        <v>43772.0</v>
      </c>
      <c r="B20" s="3" t="s">
        <v>250</v>
      </c>
    </row>
    <row r="21">
      <c r="A21" s="4">
        <v>43773.0</v>
      </c>
      <c r="B21" s="3" t="s">
        <v>251</v>
      </c>
    </row>
    <row r="22">
      <c r="A22" s="4">
        <v>43792.0</v>
      </c>
      <c r="B22" s="3" t="s">
        <v>252</v>
      </c>
    </row>
    <row r="23">
      <c r="A23" s="4">
        <v>43831.0</v>
      </c>
      <c r="B23" s="3" t="s">
        <v>232</v>
      </c>
    </row>
    <row r="24">
      <c r="A24" s="4">
        <v>43843.0</v>
      </c>
      <c r="B24" s="3" t="s">
        <v>233</v>
      </c>
    </row>
    <row r="25">
      <c r="A25" s="4">
        <v>43872.0</v>
      </c>
      <c r="B25" s="3" t="s">
        <v>234</v>
      </c>
    </row>
    <row r="26">
      <c r="A26" s="4">
        <v>43884.0</v>
      </c>
      <c r="B26" s="3" t="s">
        <v>253</v>
      </c>
    </row>
    <row r="27">
      <c r="A27" s="4">
        <v>43885.0</v>
      </c>
      <c r="B27" s="3" t="s">
        <v>254</v>
      </c>
    </row>
    <row r="28">
      <c r="A28" s="4">
        <v>43910.0</v>
      </c>
      <c r="B28" s="3" t="s">
        <v>235</v>
      </c>
    </row>
    <row r="29">
      <c r="A29" s="4">
        <v>43950.0</v>
      </c>
      <c r="B29" s="3" t="s">
        <v>236</v>
      </c>
    </row>
    <row r="30">
      <c r="A30" s="4">
        <v>43954.0</v>
      </c>
      <c r="B30" s="3" t="s">
        <v>239</v>
      </c>
    </row>
    <row r="31">
      <c r="A31" s="4">
        <v>43955.0</v>
      </c>
      <c r="B31" s="3" t="s">
        <v>240</v>
      </c>
    </row>
    <row r="32">
      <c r="A32" s="4">
        <v>43956.0</v>
      </c>
      <c r="B32" s="3" t="s">
        <v>241</v>
      </c>
    </row>
    <row r="33">
      <c r="A33" s="4">
        <v>43957.0</v>
      </c>
      <c r="B33" s="3" t="s">
        <v>255</v>
      </c>
    </row>
    <row r="34">
      <c r="A34" s="4">
        <v>44035.0</v>
      </c>
      <c r="B34" s="3" t="s">
        <v>243</v>
      </c>
    </row>
    <row r="35">
      <c r="A35" s="4">
        <v>44036.0</v>
      </c>
      <c r="B35" s="3" t="s">
        <v>248</v>
      </c>
    </row>
    <row r="36">
      <c r="A36" s="4">
        <v>44053.0</v>
      </c>
      <c r="B36" s="3" t="s">
        <v>244</v>
      </c>
    </row>
    <row r="37">
      <c r="A37" s="4">
        <v>44095.0</v>
      </c>
      <c r="B37" s="3" t="s">
        <v>246</v>
      </c>
    </row>
    <row r="38">
      <c r="A38" s="4">
        <v>44096.0</v>
      </c>
      <c r="B38" s="3" t="s">
        <v>247</v>
      </c>
    </row>
    <row r="39">
      <c r="A39" s="4">
        <v>44138.0</v>
      </c>
      <c r="B39" s="3" t="s">
        <v>250</v>
      </c>
    </row>
    <row r="40">
      <c r="A40" s="4">
        <v>44158.0</v>
      </c>
      <c r="B40" s="3" t="s">
        <v>252</v>
      </c>
    </row>
    <row r="41">
      <c r="A41" s="4">
        <v>44197.0</v>
      </c>
      <c r="B41" s="3" t="s">
        <v>232</v>
      </c>
    </row>
    <row r="42">
      <c r="A42" s="4">
        <v>44207.0</v>
      </c>
      <c r="B42" s="3" t="s">
        <v>233</v>
      </c>
    </row>
    <row r="43">
      <c r="A43" s="4">
        <v>44238.0</v>
      </c>
      <c r="B43" s="3" t="s">
        <v>234</v>
      </c>
    </row>
    <row r="44">
      <c r="A44" s="4">
        <v>44250.0</v>
      </c>
      <c r="B44" s="3" t="s">
        <v>253</v>
      </c>
    </row>
    <row r="45">
      <c r="A45" s="4">
        <v>44275.0</v>
      </c>
      <c r="B45" s="3" t="s">
        <v>235</v>
      </c>
    </row>
    <row r="46">
      <c r="A46" s="4">
        <v>44315.0</v>
      </c>
      <c r="B46" s="3" t="s">
        <v>236</v>
      </c>
    </row>
    <row r="47">
      <c r="A47" s="4">
        <v>44319.0</v>
      </c>
      <c r="B47" s="3" t="s">
        <v>239</v>
      </c>
    </row>
    <row r="48">
      <c r="A48" s="4">
        <v>44320.0</v>
      </c>
      <c r="B48" s="3" t="s">
        <v>240</v>
      </c>
    </row>
    <row r="49">
      <c r="A49" s="4">
        <v>44321.0</v>
      </c>
      <c r="B49" s="3" t="s">
        <v>241</v>
      </c>
    </row>
    <row r="50">
      <c r="A50" s="4">
        <v>44399.0</v>
      </c>
      <c r="B50" s="3" t="s">
        <v>243</v>
      </c>
    </row>
    <row r="51">
      <c r="A51" s="4">
        <v>44400.0</v>
      </c>
      <c r="B51" s="3" t="s">
        <v>248</v>
      </c>
    </row>
    <row r="52">
      <c r="A52" s="4">
        <v>44416.0</v>
      </c>
      <c r="B52" s="3" t="s">
        <v>244</v>
      </c>
    </row>
    <row r="53">
      <c r="A53" s="4">
        <v>44417.0</v>
      </c>
      <c r="B53" s="3" t="s">
        <v>256</v>
      </c>
    </row>
    <row r="54">
      <c r="A54" s="4">
        <v>44459.0</v>
      </c>
      <c r="B54" s="3" t="s">
        <v>246</v>
      </c>
    </row>
    <row r="55">
      <c r="A55" s="4">
        <v>44462.0</v>
      </c>
      <c r="B55" s="3" t="s">
        <v>247</v>
      </c>
    </row>
    <row r="56">
      <c r="A56" s="4">
        <v>44503.0</v>
      </c>
      <c r="B56" s="3" t="s">
        <v>250</v>
      </c>
    </row>
    <row r="57">
      <c r="A57" s="4">
        <v>44523.0</v>
      </c>
      <c r="B57" s="3" t="s">
        <v>252</v>
      </c>
    </row>
    <row r="58">
      <c r="A58" s="4">
        <v>44562.0</v>
      </c>
      <c r="B58" s="3" t="s">
        <v>232</v>
      </c>
    </row>
    <row r="59">
      <c r="A59" s="4">
        <v>44571.0</v>
      </c>
      <c r="B59" s="3" t="s">
        <v>233</v>
      </c>
    </row>
    <row r="60">
      <c r="A60" s="4">
        <v>44603.0</v>
      </c>
      <c r="B60" s="3" t="s">
        <v>234</v>
      </c>
    </row>
    <row r="61">
      <c r="A61" s="4">
        <v>44615.0</v>
      </c>
      <c r="B61" s="3" t="s">
        <v>253</v>
      </c>
    </row>
    <row r="62">
      <c r="A62" s="4">
        <v>44641.0</v>
      </c>
      <c r="B62" s="3" t="s">
        <v>235</v>
      </c>
    </row>
    <row r="63">
      <c r="A63" s="4">
        <v>44680.0</v>
      </c>
      <c r="B63" s="3" t="s">
        <v>236</v>
      </c>
    </row>
    <row r="64">
      <c r="A64" s="4">
        <v>44684.0</v>
      </c>
      <c r="B64" s="3" t="s">
        <v>239</v>
      </c>
    </row>
    <row r="65">
      <c r="A65" s="4">
        <v>44685.0</v>
      </c>
      <c r="B65" s="3" t="s">
        <v>240</v>
      </c>
    </row>
    <row r="66">
      <c r="A66" s="4">
        <v>44686.0</v>
      </c>
      <c r="B66" s="3" t="s">
        <v>241</v>
      </c>
    </row>
    <row r="67">
      <c r="A67" s="4">
        <v>44760.0</v>
      </c>
      <c r="B67" s="3" t="s">
        <v>243</v>
      </c>
    </row>
    <row r="68">
      <c r="A68" s="4">
        <v>44784.0</v>
      </c>
      <c r="B68" s="3" t="s">
        <v>244</v>
      </c>
    </row>
    <row r="69">
      <c r="A69" s="4">
        <v>44823.0</v>
      </c>
      <c r="B69" s="3" t="s">
        <v>246</v>
      </c>
    </row>
    <row r="70">
      <c r="A70" s="4">
        <v>44827.0</v>
      </c>
      <c r="B70" s="3" t="s">
        <v>247</v>
      </c>
    </row>
    <row r="71">
      <c r="A71" s="4">
        <v>44844.0</v>
      </c>
      <c r="B71" s="3" t="s">
        <v>257</v>
      </c>
    </row>
    <row r="72">
      <c r="A72" s="4">
        <v>44868.0</v>
      </c>
      <c r="B72" s="3" t="s">
        <v>250</v>
      </c>
    </row>
    <row r="73">
      <c r="A73" s="4">
        <v>44888.0</v>
      </c>
      <c r="B73" s="3" t="s">
        <v>252</v>
      </c>
    </row>
    <row r="74">
      <c r="A74" s="4">
        <v>44927.0</v>
      </c>
      <c r="B74" s="3" t="s">
        <v>232</v>
      </c>
    </row>
    <row r="75">
      <c r="A75" s="4">
        <v>44928.0</v>
      </c>
      <c r="B75" s="3" t="s">
        <v>258</v>
      </c>
    </row>
    <row r="76">
      <c r="A76" s="4">
        <v>44935.0</v>
      </c>
      <c r="B76" s="3" t="s">
        <v>233</v>
      </c>
    </row>
    <row r="77">
      <c r="A77" s="4">
        <v>44968.0</v>
      </c>
      <c r="B77" s="3" t="s">
        <v>234</v>
      </c>
    </row>
    <row r="78">
      <c r="A78" s="4">
        <v>44980.0</v>
      </c>
      <c r="B78" s="3" t="s">
        <v>253</v>
      </c>
    </row>
    <row r="79">
      <c r="A79" s="4">
        <v>45006.0</v>
      </c>
      <c r="B79" s="3" t="s">
        <v>235</v>
      </c>
    </row>
    <row r="80">
      <c r="A80" s="4">
        <v>45045.0</v>
      </c>
      <c r="B80" s="3" t="s">
        <v>236</v>
      </c>
    </row>
    <row r="81">
      <c r="A81" s="4">
        <v>45049.0</v>
      </c>
      <c r="B81" s="3" t="s">
        <v>239</v>
      </c>
    </row>
    <row r="82">
      <c r="A82" s="4">
        <v>45050.0</v>
      </c>
      <c r="B82" s="3" t="s">
        <v>240</v>
      </c>
    </row>
    <row r="83">
      <c r="A83" s="4">
        <v>45051.0</v>
      </c>
      <c r="B83" s="3" t="s">
        <v>241</v>
      </c>
    </row>
    <row r="84">
      <c r="A84" s="4">
        <v>45124.0</v>
      </c>
      <c r="B84" s="3" t="s">
        <v>243</v>
      </c>
    </row>
    <row r="85">
      <c r="A85" s="4">
        <v>45149.0</v>
      </c>
      <c r="B85" s="3" t="s">
        <v>244</v>
      </c>
    </row>
    <row r="86">
      <c r="A86" s="4">
        <v>45187.0</v>
      </c>
      <c r="B86" s="3" t="s">
        <v>246</v>
      </c>
    </row>
    <row r="87">
      <c r="A87" s="4">
        <v>45192.0</v>
      </c>
      <c r="B87" s="3" t="s">
        <v>247</v>
      </c>
    </row>
    <row r="88">
      <c r="A88" s="4">
        <v>45208.0</v>
      </c>
      <c r="B88" s="3" t="s">
        <v>257</v>
      </c>
    </row>
    <row r="89">
      <c r="A89" s="4">
        <v>45233.0</v>
      </c>
      <c r="B89" s="3" t="s">
        <v>250</v>
      </c>
    </row>
    <row r="90">
      <c r="A90" s="4">
        <v>45253.0</v>
      </c>
      <c r="B90" s="3" t="s">
        <v>252</v>
      </c>
    </row>
    <row r="91">
      <c r="A91" s="4">
        <v>45292.0</v>
      </c>
      <c r="B91" s="3" t="s">
        <v>259</v>
      </c>
    </row>
    <row r="92">
      <c r="A92" s="4">
        <v>45292.0</v>
      </c>
      <c r="B92" s="3" t="s">
        <v>232</v>
      </c>
    </row>
    <row r="93">
      <c r="A93" s="4">
        <v>45293.0</v>
      </c>
      <c r="B93" s="3" t="s">
        <v>259</v>
      </c>
    </row>
    <row r="94">
      <c r="A94" s="4">
        <v>45294.0</v>
      </c>
      <c r="B94" s="3" t="s">
        <v>259</v>
      </c>
    </row>
    <row r="95">
      <c r="A95" s="4">
        <v>45299.0</v>
      </c>
      <c r="B95" s="3" t="s">
        <v>233</v>
      </c>
    </row>
    <row r="96">
      <c r="A96" s="4">
        <v>45325.0</v>
      </c>
      <c r="B96" s="3" t="s">
        <v>260</v>
      </c>
    </row>
    <row r="97">
      <c r="A97" s="4">
        <v>45333.0</v>
      </c>
      <c r="B97" s="3" t="s">
        <v>234</v>
      </c>
    </row>
    <row r="98">
      <c r="A98" s="4">
        <v>45334.0</v>
      </c>
      <c r="B98" s="3" t="s">
        <v>261</v>
      </c>
    </row>
    <row r="99">
      <c r="A99" s="4">
        <v>45345.0</v>
      </c>
      <c r="B99" s="3" t="s">
        <v>253</v>
      </c>
    </row>
    <row r="100">
      <c r="A100" s="4">
        <v>45354.0</v>
      </c>
      <c r="B100" s="3" t="s">
        <v>262</v>
      </c>
    </row>
    <row r="101">
      <c r="A101" s="4">
        <v>45371.0</v>
      </c>
      <c r="B101" s="3" t="s">
        <v>235</v>
      </c>
    </row>
    <row r="102">
      <c r="A102" s="4">
        <v>45411.0</v>
      </c>
      <c r="B102" s="3" t="s">
        <v>236</v>
      </c>
    </row>
    <row r="103">
      <c r="A103" s="4">
        <v>45415.0</v>
      </c>
      <c r="B103" s="3" t="s">
        <v>239</v>
      </c>
    </row>
    <row r="104">
      <c r="A104" s="4">
        <v>45416.0</v>
      </c>
      <c r="B104" s="3" t="s">
        <v>240</v>
      </c>
    </row>
    <row r="105">
      <c r="A105" s="4">
        <v>45417.0</v>
      </c>
      <c r="B105" s="3" t="s">
        <v>241</v>
      </c>
    </row>
    <row r="106">
      <c r="A106" s="4">
        <v>45418.0</v>
      </c>
      <c r="B106" s="3" t="s">
        <v>242</v>
      </c>
    </row>
    <row r="107">
      <c r="A107" s="4">
        <v>45424.0</v>
      </c>
      <c r="B107" s="3" t="s">
        <v>263</v>
      </c>
    </row>
    <row r="108">
      <c r="A108" s="4">
        <v>45480.0</v>
      </c>
      <c r="B108" s="3" t="s">
        <v>264</v>
      </c>
    </row>
    <row r="109">
      <c r="A109" s="4">
        <v>45488.0</v>
      </c>
      <c r="B109" s="3" t="s">
        <v>243</v>
      </c>
    </row>
    <row r="110">
      <c r="A110" s="4">
        <v>45515.0</v>
      </c>
      <c r="B110" s="3" t="s">
        <v>244</v>
      </c>
    </row>
    <row r="111">
      <c r="A111" s="4">
        <v>45516.0</v>
      </c>
      <c r="B111" s="3" t="s">
        <v>256</v>
      </c>
    </row>
    <row r="112">
      <c r="A112" s="4">
        <v>45551.0</v>
      </c>
      <c r="B112" s="3" t="s">
        <v>246</v>
      </c>
    </row>
    <row r="113">
      <c r="A113" s="4">
        <v>45557.0</v>
      </c>
      <c r="B113" s="3" t="s">
        <v>247</v>
      </c>
    </row>
    <row r="114">
      <c r="A114" s="4">
        <v>45558.0</v>
      </c>
      <c r="B114" s="3" t="s">
        <v>265</v>
      </c>
    </row>
    <row r="115">
      <c r="A115" s="4">
        <v>45579.0</v>
      </c>
      <c r="B115" s="3" t="s">
        <v>257</v>
      </c>
    </row>
    <row r="116">
      <c r="A116" s="4">
        <v>45599.0</v>
      </c>
      <c r="B116" s="3" t="s">
        <v>250</v>
      </c>
    </row>
    <row r="117">
      <c r="A117" s="4">
        <v>45600.0</v>
      </c>
      <c r="B117" s="3" t="s">
        <v>251</v>
      </c>
    </row>
    <row r="118">
      <c r="A118" s="4">
        <v>45611.0</v>
      </c>
      <c r="B118" s="3" t="s">
        <v>266</v>
      </c>
    </row>
    <row r="119">
      <c r="A119" s="4">
        <v>45619.0</v>
      </c>
      <c r="B119" s="3" t="s">
        <v>252</v>
      </c>
    </row>
    <row r="120">
      <c r="A120" s="4">
        <v>45651.0</v>
      </c>
      <c r="B120" s="3" t="s">
        <v>267</v>
      </c>
    </row>
    <row r="121">
      <c r="A121" s="4">
        <v>45657.0</v>
      </c>
      <c r="B121" s="3" t="s">
        <v>268</v>
      </c>
    </row>
    <row r="122">
      <c r="A122" s="4">
        <v>45658.0</v>
      </c>
      <c r="B122" s="3" t="s">
        <v>232</v>
      </c>
    </row>
    <row r="123">
      <c r="A123" s="4">
        <v>45659.0</v>
      </c>
      <c r="B123" s="3" t="s">
        <v>259</v>
      </c>
    </row>
    <row r="124">
      <c r="A124" s="4">
        <v>45660.0</v>
      </c>
      <c r="B124" s="3" t="s">
        <v>259</v>
      </c>
    </row>
    <row r="125">
      <c r="A125" s="4">
        <v>45670.0</v>
      </c>
      <c r="B125" s="3" t="s">
        <v>233</v>
      </c>
    </row>
    <row r="126">
      <c r="A126" s="4">
        <v>45690.0</v>
      </c>
      <c r="B126" s="3" t="s">
        <v>260</v>
      </c>
    </row>
    <row r="127">
      <c r="A127" s="4">
        <v>45699.0</v>
      </c>
      <c r="B127" s="3" t="s">
        <v>234</v>
      </c>
    </row>
    <row r="128">
      <c r="A128" s="4">
        <v>45711.0</v>
      </c>
      <c r="B128" s="3" t="s">
        <v>253</v>
      </c>
    </row>
    <row r="129">
      <c r="A129" s="4">
        <v>45712.0</v>
      </c>
      <c r="B129" s="3" t="s">
        <v>254</v>
      </c>
    </row>
    <row r="130">
      <c r="A130" s="4">
        <v>45719.0</v>
      </c>
      <c r="B130" s="3" t="s">
        <v>262</v>
      </c>
    </row>
    <row r="131">
      <c r="A131" s="4">
        <v>45736.0</v>
      </c>
      <c r="B131" s="3" t="s">
        <v>235</v>
      </c>
    </row>
    <row r="132">
      <c r="A132" s="4">
        <v>45776.0</v>
      </c>
      <c r="B132" s="3" t="s">
        <v>236</v>
      </c>
    </row>
    <row r="133">
      <c r="A133" s="4">
        <v>45780.0</v>
      </c>
      <c r="B133" s="3" t="s">
        <v>239</v>
      </c>
    </row>
    <row r="134">
      <c r="A134" s="4">
        <v>45781.0</v>
      </c>
      <c r="B134" s="3" t="s">
        <v>240</v>
      </c>
    </row>
    <row r="135">
      <c r="A135" s="4">
        <v>45782.0</v>
      </c>
      <c r="B135" s="3" t="s">
        <v>241</v>
      </c>
    </row>
    <row r="136">
      <c r="A136" s="4">
        <v>45783.0</v>
      </c>
      <c r="B136" s="3" t="s">
        <v>269</v>
      </c>
    </row>
    <row r="137">
      <c r="A137" s="4">
        <v>45788.0</v>
      </c>
      <c r="B137" s="3" t="s">
        <v>263</v>
      </c>
    </row>
    <row r="138">
      <c r="A138" s="4">
        <v>45845.0</v>
      </c>
      <c r="B138" s="3" t="s">
        <v>264</v>
      </c>
    </row>
    <row r="139">
      <c r="A139" s="4">
        <v>45859.0</v>
      </c>
      <c r="B139" s="3" t="s">
        <v>243</v>
      </c>
    </row>
    <row r="140">
      <c r="A140" s="4">
        <v>45880.0</v>
      </c>
      <c r="B140" s="3" t="s">
        <v>244</v>
      </c>
    </row>
    <row r="141">
      <c r="A141" s="4">
        <v>45915.0</v>
      </c>
      <c r="B141" s="3" t="s">
        <v>246</v>
      </c>
    </row>
    <row r="142">
      <c r="A142" s="4">
        <v>45923.0</v>
      </c>
      <c r="B142" s="3" t="s">
        <v>247</v>
      </c>
    </row>
    <row r="143">
      <c r="A143" s="4">
        <v>45943.0</v>
      </c>
      <c r="B143" s="3" t="s">
        <v>257</v>
      </c>
    </row>
    <row r="144">
      <c r="A144" s="4">
        <v>45964.0</v>
      </c>
      <c r="B144" s="3" t="s">
        <v>250</v>
      </c>
    </row>
    <row r="145">
      <c r="A145" s="4">
        <v>45976.0</v>
      </c>
      <c r="B145" s="3" t="s">
        <v>266</v>
      </c>
    </row>
    <row r="146">
      <c r="A146" s="4">
        <v>45984.0</v>
      </c>
      <c r="B146" s="3" t="s">
        <v>252</v>
      </c>
    </row>
    <row r="147">
      <c r="A147" s="4">
        <v>45985.0</v>
      </c>
      <c r="B147" s="3" t="s">
        <v>270</v>
      </c>
    </row>
    <row r="148">
      <c r="A148" s="4">
        <v>46016.0</v>
      </c>
      <c r="B148" s="3" t="s">
        <v>267</v>
      </c>
    </row>
    <row r="149">
      <c r="A149" s="4">
        <v>46022.0</v>
      </c>
      <c r="B149" s="3" t="s">
        <v>268</v>
      </c>
    </row>
    <row r="150">
      <c r="A150" s="4">
        <v>46023.0</v>
      </c>
      <c r="B150" s="3" t="s">
        <v>232</v>
      </c>
    </row>
    <row r="151">
      <c r="A151" s="4">
        <v>46024.0</v>
      </c>
      <c r="B151" s="3" t="s">
        <v>259</v>
      </c>
    </row>
    <row r="152">
      <c r="A152" s="4">
        <v>46025.0</v>
      </c>
      <c r="B152" s="3" t="s">
        <v>259</v>
      </c>
    </row>
    <row r="153">
      <c r="A153" s="4">
        <v>46034.0</v>
      </c>
      <c r="B153" s="3" t="s">
        <v>233</v>
      </c>
    </row>
    <row r="154">
      <c r="A154" s="4">
        <v>46056.0</v>
      </c>
      <c r="B154" s="3" t="s">
        <v>260</v>
      </c>
    </row>
    <row r="155">
      <c r="A155" s="4">
        <v>46064.0</v>
      </c>
      <c r="B155" s="3" t="s">
        <v>234</v>
      </c>
    </row>
    <row r="156">
      <c r="A156" s="4">
        <v>46076.0</v>
      </c>
      <c r="B156" s="3" t="s">
        <v>253</v>
      </c>
    </row>
    <row r="157">
      <c r="A157" s="4">
        <v>46084.0</v>
      </c>
      <c r="B157" s="3" t="s">
        <v>262</v>
      </c>
    </row>
    <row r="158">
      <c r="A158" s="4">
        <v>46101.0</v>
      </c>
      <c r="B158" s="3" t="s">
        <v>235</v>
      </c>
    </row>
    <row r="159">
      <c r="A159" s="4">
        <v>46141.0</v>
      </c>
      <c r="B159" s="3" t="s">
        <v>236</v>
      </c>
    </row>
    <row r="160">
      <c r="A160" s="4">
        <v>46145.0</v>
      </c>
      <c r="B160" s="3" t="s">
        <v>239</v>
      </c>
    </row>
    <row r="161">
      <c r="A161" s="4">
        <v>46146.0</v>
      </c>
      <c r="B161" s="3" t="s">
        <v>240</v>
      </c>
    </row>
    <row r="162">
      <c r="A162" s="4">
        <v>46147.0</v>
      </c>
      <c r="B162" s="3" t="s">
        <v>241</v>
      </c>
    </row>
    <row r="163">
      <c r="A163" s="4">
        <v>46148.0</v>
      </c>
      <c r="B163" s="3" t="s">
        <v>255</v>
      </c>
    </row>
    <row r="164">
      <c r="A164" s="4">
        <v>46152.0</v>
      </c>
      <c r="B164" s="3" t="s">
        <v>263</v>
      </c>
    </row>
    <row r="165">
      <c r="A165" s="4">
        <v>46210.0</v>
      </c>
      <c r="B165" s="3" t="s">
        <v>264</v>
      </c>
    </row>
    <row r="166">
      <c r="A166" s="4">
        <v>46223.0</v>
      </c>
      <c r="B166" s="3" t="s">
        <v>243</v>
      </c>
    </row>
    <row r="167">
      <c r="A167" s="4">
        <v>46245.0</v>
      </c>
      <c r="B167" s="3" t="s">
        <v>244</v>
      </c>
    </row>
    <row r="168">
      <c r="A168" s="4">
        <v>46286.0</v>
      </c>
      <c r="B168" s="3" t="s">
        <v>246</v>
      </c>
    </row>
    <row r="169">
      <c r="A169" s="4">
        <v>46287.0</v>
      </c>
      <c r="B169" s="3" t="s">
        <v>271</v>
      </c>
    </row>
    <row r="170">
      <c r="A170" s="4">
        <v>46288.0</v>
      </c>
      <c r="B170" s="3" t="s">
        <v>247</v>
      </c>
    </row>
    <row r="171">
      <c r="A171" s="4">
        <v>46307.0</v>
      </c>
      <c r="B171" s="3" t="s">
        <v>257</v>
      </c>
    </row>
    <row r="172">
      <c r="A172" s="4">
        <v>46329.0</v>
      </c>
      <c r="B172" s="3" t="s">
        <v>250</v>
      </c>
    </row>
    <row r="173">
      <c r="A173" s="4">
        <v>46341.0</v>
      </c>
      <c r="B173" s="3" t="s">
        <v>266</v>
      </c>
    </row>
    <row r="174">
      <c r="A174" s="4">
        <v>46349.0</v>
      </c>
      <c r="B174" s="3" t="s">
        <v>252</v>
      </c>
    </row>
    <row r="175">
      <c r="A175" s="4">
        <v>46381.0</v>
      </c>
      <c r="B175" s="3" t="s">
        <v>267</v>
      </c>
    </row>
    <row r="176">
      <c r="A176" s="4">
        <v>46387.0</v>
      </c>
      <c r="B176" s="3" t="s">
        <v>268</v>
      </c>
    </row>
    <row r="177">
      <c r="A177" s="4">
        <v>46388.0</v>
      </c>
      <c r="B177" s="3" t="s">
        <v>232</v>
      </c>
    </row>
    <row r="178">
      <c r="A178" s="4">
        <v>46389.0</v>
      </c>
      <c r="B178" s="3" t="s">
        <v>259</v>
      </c>
    </row>
    <row r="179">
      <c r="A179" s="4">
        <v>46390.0</v>
      </c>
      <c r="B179" s="3" t="s">
        <v>259</v>
      </c>
    </row>
    <row r="180">
      <c r="A180" s="4">
        <v>46398.0</v>
      </c>
      <c r="B180" s="3" t="s">
        <v>233</v>
      </c>
    </row>
    <row r="181">
      <c r="A181" s="4">
        <v>46421.0</v>
      </c>
      <c r="B181" s="3" t="s">
        <v>260</v>
      </c>
    </row>
    <row r="182">
      <c r="A182" s="4">
        <v>46429.0</v>
      </c>
      <c r="B182" s="3" t="s">
        <v>234</v>
      </c>
    </row>
    <row r="183">
      <c r="A183" s="4">
        <v>46441.0</v>
      </c>
      <c r="B183" s="3" t="s">
        <v>253</v>
      </c>
    </row>
    <row r="184">
      <c r="A184" s="4">
        <v>46449.0</v>
      </c>
      <c r="B184" s="3" t="s">
        <v>262</v>
      </c>
    </row>
    <row r="185">
      <c r="A185" s="4">
        <v>46467.0</v>
      </c>
      <c r="B185" s="3" t="s">
        <v>235</v>
      </c>
    </row>
    <row r="186">
      <c r="A186" s="4">
        <v>46468.0</v>
      </c>
      <c r="B186" s="3" t="s">
        <v>272</v>
      </c>
    </row>
    <row r="187">
      <c r="A187" s="4">
        <v>46506.0</v>
      </c>
      <c r="B187" s="3" t="s">
        <v>236</v>
      </c>
    </row>
    <row r="188">
      <c r="A188" s="4">
        <v>46510.0</v>
      </c>
      <c r="B188" s="3" t="s">
        <v>239</v>
      </c>
    </row>
    <row r="189">
      <c r="A189" s="4">
        <v>46511.0</v>
      </c>
      <c r="B189" s="3" t="s">
        <v>240</v>
      </c>
    </row>
    <row r="190">
      <c r="A190" s="4">
        <v>46512.0</v>
      </c>
      <c r="B190" s="3" t="s">
        <v>241</v>
      </c>
    </row>
    <row r="191">
      <c r="A191" s="4">
        <v>46516.0</v>
      </c>
      <c r="B191" s="3" t="s">
        <v>263</v>
      </c>
    </row>
    <row r="192">
      <c r="A192" s="4">
        <v>46575.0</v>
      </c>
      <c r="B192" s="3" t="s">
        <v>264</v>
      </c>
    </row>
    <row r="193">
      <c r="A193" s="4">
        <v>46587.0</v>
      </c>
      <c r="B193" s="3" t="s">
        <v>243</v>
      </c>
    </row>
    <row r="194">
      <c r="A194" s="4">
        <v>46610.0</v>
      </c>
      <c r="B194" s="3" t="s">
        <v>244</v>
      </c>
    </row>
    <row r="195">
      <c r="A195" s="4">
        <v>46650.0</v>
      </c>
      <c r="B195" s="3" t="s">
        <v>246</v>
      </c>
    </row>
    <row r="196">
      <c r="A196" s="4">
        <v>46653.0</v>
      </c>
      <c r="B196" s="3" t="s">
        <v>247</v>
      </c>
    </row>
    <row r="197">
      <c r="A197" s="4">
        <v>46671.0</v>
      </c>
      <c r="B197" s="3" t="s">
        <v>257</v>
      </c>
    </row>
    <row r="198">
      <c r="A198" s="4">
        <v>46694.0</v>
      </c>
      <c r="B198" s="3" t="s">
        <v>250</v>
      </c>
    </row>
    <row r="199">
      <c r="A199" s="4">
        <v>46706.0</v>
      </c>
      <c r="B199" s="3" t="s">
        <v>266</v>
      </c>
    </row>
    <row r="200">
      <c r="A200" s="4">
        <v>46714.0</v>
      </c>
      <c r="B200" s="3" t="s">
        <v>252</v>
      </c>
    </row>
    <row r="201">
      <c r="A201" s="4">
        <v>46746.0</v>
      </c>
      <c r="B201" s="3" t="s">
        <v>267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2.25"/>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0"/>
  </cols>
  <sheetData>
    <row r="1" ht="5.25" customHeight="1"/>
    <row r="2" ht="5.25" customHeight="1"/>
    <row r="3" ht="5.25" customHeight="1"/>
    <row r="4" ht="5.25" customHeight="1"/>
    <row r="5" ht="5.25" customHeight="1"/>
    <row r="6" ht="5.25" customHeight="1"/>
    <row r="7" ht="5.25" customHeight="1"/>
    <row r="8" ht="5.25" customHeight="1"/>
    <row r="9" ht="5.25" customHeight="1"/>
    <row r="10" ht="5.25" customHeight="1"/>
    <row r="11" ht="5.25" customHeight="1"/>
    <row r="12" ht="5.25" customHeight="1"/>
    <row r="13" ht="5.25" customHeight="1"/>
    <row r="14" ht="5.25" customHeight="1"/>
    <row r="15" ht="5.25" customHeight="1"/>
    <row r="16" ht="5.25" customHeight="1"/>
    <row r="17" ht="5.25" customHeight="1"/>
    <row r="18" ht="5.25" customHeight="1"/>
    <row r="19" ht="5.25" customHeight="1"/>
    <row r="20" ht="5.25" customHeight="1"/>
    <row r="21" ht="5.25" customHeight="1"/>
    <row r="22" ht="5.25" customHeight="1"/>
    <row r="23" ht="5.25" customHeight="1"/>
    <row r="24" ht="5.25" customHeight="1"/>
    <row r="25" ht="5.25" customHeight="1"/>
    <row r="26" ht="5.25" customHeight="1"/>
    <row r="27" ht="5.25" customHeight="1"/>
    <row r="28" ht="5.25" customHeight="1"/>
    <row r="29" ht="5.25" customHeight="1"/>
    <row r="30" ht="5.25" customHeight="1"/>
    <row r="31" ht="5.25" customHeight="1"/>
    <row r="32" ht="5.25" customHeight="1"/>
    <row r="33" ht="5.25" customHeight="1"/>
    <row r="34" ht="5.25" customHeight="1"/>
    <row r="35" ht="5.25" customHeight="1"/>
    <row r="36" ht="5.25" customHeight="1"/>
    <row r="37" ht="5.25" customHeight="1"/>
    <row r="38" ht="5.25" customHeight="1"/>
    <row r="39" ht="5.25" customHeight="1"/>
    <row r="40" ht="5.25" customHeight="1"/>
    <row r="41" ht="5.25" customHeight="1"/>
    <row r="42" ht="5.25" customHeight="1"/>
    <row r="43" ht="5.25" customHeight="1"/>
    <row r="44" ht="5.25" customHeight="1"/>
    <row r="45" ht="5.25" customHeight="1"/>
    <row r="46" ht="5.25" customHeight="1"/>
    <row r="47" ht="5.25" customHeight="1"/>
    <row r="48" ht="5.25" customHeight="1"/>
    <row r="49" ht="5.25" customHeight="1"/>
    <row r="50" ht="5.25" customHeight="1"/>
    <row r="51" ht="5.25" customHeight="1"/>
    <row r="52" ht="5.25" customHeight="1"/>
    <row r="53" ht="5.25" customHeight="1"/>
    <row r="54" ht="5.25" customHeight="1"/>
    <row r="55" ht="5.25" customHeight="1"/>
    <row r="56" ht="5.25" customHeight="1"/>
    <row r="57" ht="5.25" customHeight="1"/>
    <row r="58" ht="5.25" customHeight="1"/>
    <row r="59" ht="5.25" customHeight="1"/>
    <row r="60" ht="5.25" customHeight="1"/>
    <row r="61" ht="5.25" customHeight="1"/>
    <row r="62" ht="5.25" customHeight="1"/>
    <row r="63" ht="5.25" customHeight="1"/>
    <row r="64" ht="5.25" customHeight="1"/>
    <row r="65" ht="5.25" customHeight="1"/>
    <row r="66" ht="5.25" customHeight="1"/>
    <row r="67" ht="5.25" customHeight="1"/>
    <row r="68" ht="5.25" customHeight="1"/>
    <row r="69" ht="5.25" customHeight="1"/>
    <row r="70" ht="5.25" customHeight="1"/>
    <row r="71" ht="5.25" customHeight="1"/>
    <row r="72" ht="5.25" customHeight="1"/>
    <row r="73" ht="5.25" customHeight="1"/>
    <row r="74" ht="5.25" customHeight="1"/>
    <row r="75" ht="5.25" customHeight="1"/>
    <row r="76" ht="5.25" customHeight="1"/>
    <row r="77" ht="5.25" customHeight="1"/>
    <row r="78" ht="5.25" customHeight="1"/>
    <row r="79" ht="5.25" customHeight="1"/>
    <row r="80" ht="5.25" customHeight="1"/>
    <row r="81" ht="5.25" customHeight="1"/>
    <row r="82" ht="5.25" customHeight="1"/>
    <row r="83" ht="5.25" customHeight="1"/>
    <row r="84" ht="5.25" customHeight="1"/>
    <row r="85" ht="5.25" customHeight="1"/>
    <row r="86" ht="5.25" customHeight="1"/>
    <row r="87" ht="5.25" customHeight="1"/>
    <row r="88" ht="5.25" customHeight="1"/>
    <row r="89" ht="5.25" customHeight="1"/>
    <row r="90" ht="5.25" customHeight="1"/>
    <row r="91" ht="5.25" customHeight="1"/>
    <row r="92" ht="5.25" customHeight="1"/>
    <row r="93" ht="5.25" customHeight="1"/>
    <row r="94" ht="5.25" customHeight="1"/>
    <row r="95" ht="5.25" customHeight="1"/>
    <row r="96" ht="5.25" customHeight="1"/>
    <row r="97" ht="5.25" customHeight="1"/>
    <row r="98" ht="5.25" customHeight="1"/>
    <row r="99" ht="5.25" customHeight="1"/>
    <row r="100" ht="5.25" customHeight="1"/>
    <row r="101" ht="5.25" customHeight="1"/>
    <row r="102" ht="5.25" customHeight="1"/>
    <row r="103" ht="5.25" customHeight="1"/>
    <row r="104" ht="5.25" customHeight="1"/>
    <row r="105" ht="5.25" customHeight="1"/>
    <row r="106" ht="5.25" customHeight="1"/>
    <row r="107" ht="5.25" customHeight="1"/>
    <row r="108" ht="5.25" customHeight="1"/>
    <row r="109" ht="5.25" customHeight="1"/>
    <row r="110" ht="5.25" customHeight="1"/>
    <row r="111" ht="5.25" customHeight="1"/>
    <row r="112" ht="5.25" customHeight="1"/>
    <row r="113" ht="5.25" customHeight="1"/>
    <row r="114" ht="5.25" customHeight="1"/>
    <row r="115" ht="5.25" customHeight="1"/>
    <row r="116" ht="5.25" customHeight="1"/>
    <row r="117" ht="5.25" customHeight="1"/>
    <row r="118" ht="5.25" customHeight="1"/>
    <row r="119" ht="5.25" customHeight="1"/>
    <row r="120" ht="5.25" customHeight="1"/>
    <row r="121" ht="5.25" customHeight="1"/>
    <row r="122" ht="5.25" customHeight="1"/>
    <row r="123" ht="5.25" customHeight="1"/>
    <row r="124" ht="5.25" customHeight="1"/>
    <row r="125" ht="5.25" customHeight="1"/>
    <row r="126" ht="5.25" customHeight="1"/>
    <row r="127" ht="5.25" customHeight="1"/>
    <row r="128" ht="5.25" customHeight="1"/>
    <row r="129" ht="5.25" customHeight="1"/>
    <row r="130" ht="5.25" customHeight="1"/>
    <row r="131" ht="5.25" customHeight="1"/>
    <row r="132" ht="5.25" customHeight="1"/>
    <row r="133" ht="5.25" customHeight="1"/>
    <row r="134" ht="5.25" customHeight="1"/>
    <row r="135" ht="5.25" customHeight="1"/>
    <row r="136" ht="5.25" customHeight="1"/>
    <row r="137" ht="5.25" customHeight="1"/>
    <row r="138" ht="5.25" customHeight="1"/>
    <row r="139" ht="5.25" customHeight="1"/>
    <row r="140" ht="5.25" customHeight="1"/>
    <row r="141" ht="5.25" customHeight="1"/>
    <row r="142" ht="5.25" customHeight="1"/>
    <row r="143" ht="5.25" customHeight="1"/>
    <row r="144" ht="5.25" customHeight="1"/>
    <row r="145" ht="5.25" customHeight="1"/>
    <row r="146" ht="5.25" customHeight="1"/>
    <row r="147" ht="5.25" customHeight="1"/>
    <row r="148" ht="5.25" customHeight="1"/>
    <row r="149" ht="5.25" customHeight="1"/>
    <row r="150" ht="5.25" customHeight="1"/>
    <row r="151" ht="5.25" customHeight="1"/>
    <row r="152" ht="5.25" customHeight="1"/>
    <row r="153" ht="5.25" customHeight="1"/>
    <row r="154" ht="5.25" customHeight="1"/>
    <row r="155" ht="5.25" customHeight="1"/>
    <row r="156" ht="5.25" customHeight="1"/>
    <row r="157" ht="5.25" customHeight="1"/>
    <row r="158" ht="5.25" customHeight="1"/>
    <row r="159" ht="5.25" customHeight="1"/>
    <row r="160" ht="5.25" customHeight="1"/>
    <row r="161" ht="5.25" customHeight="1"/>
    <row r="162" ht="5.25" customHeight="1"/>
    <row r="163" ht="5.25" customHeight="1"/>
    <row r="164" ht="5.25" customHeight="1"/>
    <row r="165" ht="5.25" customHeight="1"/>
    <row r="166" ht="5.25" customHeight="1"/>
    <row r="167" ht="5.25" customHeight="1"/>
    <row r="168" ht="5.25" customHeight="1"/>
    <row r="169" ht="5.25" customHeight="1"/>
    <row r="170" ht="5.25" customHeight="1"/>
    <row r="171" ht="5.25" customHeight="1"/>
    <row r="172" ht="5.25" customHeight="1"/>
    <row r="173" ht="5.25" customHeight="1"/>
    <row r="174" ht="5.25" customHeight="1"/>
    <row r="175" ht="5.25" customHeight="1"/>
    <row r="176" ht="5.25" customHeight="1"/>
    <row r="177" ht="5.25" customHeight="1"/>
    <row r="178" ht="5.25" customHeight="1"/>
    <row r="179" ht="5.25" customHeight="1"/>
    <row r="180" ht="5.25" customHeight="1"/>
    <row r="181" ht="5.25" customHeight="1"/>
    <row r="182" ht="5.25" customHeight="1"/>
    <row r="183" ht="5.25" customHeight="1"/>
    <row r="184" ht="5.25" customHeight="1"/>
    <row r="185" ht="5.25" customHeight="1"/>
    <row r="186" ht="5.25" customHeight="1"/>
    <row r="187" ht="5.25" customHeight="1"/>
    <row r="188" ht="5.25" customHeight="1"/>
    <row r="189" ht="5.25" customHeight="1"/>
    <row r="190" ht="5.25" customHeight="1"/>
    <row r="191" ht="5.25" customHeight="1"/>
    <row r="192" ht="5.25" customHeight="1"/>
    <row r="193" ht="5.25" customHeight="1"/>
    <row r="194" ht="5.25" customHeight="1"/>
    <row r="195" ht="5.25" customHeight="1"/>
    <row r="196" ht="5.25" customHeight="1"/>
    <row r="197" ht="5.25" customHeight="1"/>
    <row r="198" ht="5.25" customHeight="1"/>
    <row r="199" ht="5.25" customHeight="1"/>
    <row r="200" ht="5.25" customHeight="1"/>
    <row r="201" ht="5.25" customHeight="1"/>
    <row r="202" ht="5.25" customHeight="1"/>
    <row r="203" ht="5.25" customHeight="1"/>
    <row r="204" ht="5.25" customHeight="1"/>
    <row r="205" ht="5.25" customHeight="1"/>
    <row r="206" ht="5.25" customHeight="1"/>
    <row r="207" ht="5.25" customHeight="1"/>
    <row r="208" ht="5.25" customHeight="1"/>
    <row r="209" ht="5.25" customHeight="1"/>
    <row r="210" ht="5.25" customHeight="1"/>
    <row r="211" ht="5.25" customHeight="1"/>
    <row r="212" ht="5.25" customHeight="1"/>
    <row r="213" ht="5.25" customHeight="1"/>
    <row r="214" ht="5.25" customHeight="1"/>
    <row r="215" ht="5.25" customHeight="1"/>
    <row r="216" ht="5.25" customHeight="1"/>
    <row r="217" ht="5.25" customHeight="1"/>
    <row r="218" ht="5.25" customHeight="1"/>
    <row r="219" ht="5.25" customHeight="1"/>
    <row r="220" ht="5.25" customHeight="1"/>
    <row r="221" ht="5.25" customHeight="1"/>
    <row r="222" ht="5.25" customHeight="1"/>
    <row r="223" ht="5.25" customHeight="1"/>
    <row r="224" ht="5.25" customHeight="1"/>
    <row r="225" ht="5.25" customHeight="1"/>
    <row r="226" ht="5.25" customHeight="1"/>
    <row r="227" ht="5.25" customHeight="1"/>
    <row r="228" ht="5.25" customHeight="1"/>
    <row r="229" ht="5.25" customHeight="1"/>
    <row r="230" ht="5.25" customHeight="1"/>
    <row r="231" ht="5.25" customHeight="1"/>
    <row r="232" ht="5.25" customHeight="1"/>
    <row r="233" ht="5.25" customHeight="1"/>
    <row r="234" ht="5.25" customHeight="1"/>
    <row r="235" ht="5.25" customHeight="1"/>
    <row r="236" ht="5.25" customHeight="1"/>
    <row r="237" ht="5.25" customHeight="1"/>
    <row r="238" ht="5.25" customHeight="1"/>
    <row r="239" ht="5.25" customHeight="1"/>
    <row r="240" ht="5.25" customHeight="1"/>
    <row r="241" ht="5.25" customHeight="1"/>
    <row r="242" ht="5.25" customHeight="1"/>
    <row r="243" ht="5.25" customHeight="1"/>
    <row r="244" ht="5.25" customHeight="1"/>
    <row r="245" ht="5.25" customHeight="1"/>
    <row r="246" ht="5.25" customHeight="1"/>
    <row r="247" ht="5.25" customHeight="1"/>
    <row r="248" ht="5.25" customHeight="1"/>
    <row r="249" ht="5.25" customHeight="1"/>
    <row r="250" ht="5.25" customHeight="1"/>
    <row r="251" ht="5.25" customHeight="1"/>
    <row r="252" ht="5.25" customHeight="1"/>
    <row r="253" ht="5.25" customHeight="1"/>
    <row r="254" ht="5.25" customHeight="1"/>
    <row r="255" ht="5.25" customHeight="1"/>
    <row r="256" ht="5.25" customHeight="1"/>
    <row r="257" ht="5.25" customHeight="1"/>
    <row r="258" ht="5.25" customHeight="1"/>
    <row r="259" ht="5.25" customHeight="1"/>
    <row r="260" ht="5.25" customHeight="1"/>
    <row r="261" ht="5.25" customHeight="1"/>
    <row r="262" ht="5.25" customHeight="1"/>
    <row r="263" ht="5.25" customHeight="1"/>
    <row r="264" ht="5.25" customHeight="1"/>
    <row r="265" ht="5.25" customHeight="1"/>
    <row r="266" ht="5.25" customHeight="1"/>
    <row r="267" ht="5.25" customHeight="1"/>
    <row r="268" ht="5.25" customHeight="1"/>
    <row r="269" ht="5.25" customHeight="1"/>
    <row r="270" ht="5.25" customHeight="1"/>
    <row r="271" ht="5.25" customHeight="1"/>
    <row r="272" ht="5.25" customHeight="1"/>
    <row r="273" ht="5.25" customHeight="1"/>
    <row r="274" ht="5.25" customHeight="1"/>
    <row r="275" ht="5.25" customHeight="1"/>
    <row r="276" ht="5.25" customHeight="1"/>
    <row r="277" ht="5.25" customHeight="1"/>
    <row r="278" ht="5.25" customHeight="1"/>
    <row r="279" ht="5.25" customHeight="1"/>
    <row r="280" ht="5.25" customHeight="1"/>
    <row r="281" ht="5.25" customHeight="1"/>
    <row r="282" ht="5.25" customHeight="1"/>
    <row r="283" ht="5.25" customHeight="1"/>
    <row r="284" ht="5.25" customHeight="1"/>
    <row r="285" ht="5.25" customHeight="1"/>
    <row r="286" ht="5.25" customHeight="1"/>
    <row r="287" ht="5.25" customHeight="1"/>
    <row r="288" ht="5.25" customHeight="1"/>
    <row r="289" ht="5.25" customHeight="1"/>
    <row r="290" ht="5.25" customHeight="1"/>
    <row r="291" ht="5.25" customHeight="1"/>
    <row r="292" ht="5.25" customHeight="1"/>
    <row r="293" ht="5.25" customHeight="1"/>
    <row r="294" ht="5.25" customHeight="1"/>
    <row r="295" ht="5.25" customHeight="1"/>
    <row r="296" ht="5.25" customHeight="1"/>
    <row r="297" ht="5.25" customHeight="1"/>
    <row r="298" ht="5.25" customHeight="1"/>
    <row r="299" ht="5.25" customHeight="1"/>
    <row r="300" ht="5.25" customHeight="1"/>
    <row r="301" ht="5.25" customHeight="1"/>
    <row r="302" ht="5.25" customHeight="1"/>
    <row r="303" ht="5.25" customHeight="1"/>
    <row r="304" ht="5.25" customHeight="1"/>
    <row r="305" ht="5.25" customHeight="1"/>
    <row r="306" ht="5.25" customHeight="1"/>
    <row r="307" ht="5.25" customHeight="1"/>
    <row r="308" ht="5.25" customHeight="1"/>
    <row r="309" ht="5.25" customHeight="1"/>
    <row r="310" ht="5.25" customHeight="1"/>
    <row r="311" ht="5.25" customHeight="1"/>
    <row r="312" ht="5.25" customHeight="1"/>
    <row r="313" ht="5.25" customHeight="1"/>
    <row r="314" ht="5.25" customHeight="1"/>
    <row r="315" ht="5.25" customHeight="1"/>
    <row r="316" ht="5.25" customHeight="1"/>
    <row r="317" ht="5.25" customHeight="1"/>
    <row r="318" ht="5.25" customHeight="1"/>
    <row r="319" ht="5.25" customHeight="1"/>
    <row r="320" ht="5.25" customHeight="1"/>
    <row r="321" ht="5.25" customHeight="1"/>
    <row r="322" ht="5.25" customHeight="1"/>
    <row r="323" ht="5.25" customHeight="1"/>
    <row r="324" ht="5.25" customHeight="1"/>
    <row r="325" ht="5.25" customHeight="1"/>
    <row r="326" ht="5.25" customHeight="1"/>
    <row r="327" ht="5.25" customHeight="1"/>
    <row r="328" ht="5.25" customHeight="1"/>
    <row r="329" ht="5.25" customHeight="1"/>
    <row r="330" ht="5.25" customHeight="1"/>
    <row r="331" ht="5.25" customHeight="1"/>
    <row r="332" ht="5.25" customHeight="1"/>
    <row r="333" ht="5.25" customHeight="1"/>
    <row r="334" ht="5.25" customHeight="1"/>
    <row r="335" ht="5.25" customHeight="1"/>
    <row r="336" ht="5.25" customHeight="1"/>
    <row r="337" ht="5.25" customHeight="1"/>
    <row r="338" ht="5.25" customHeight="1"/>
    <row r="339" ht="5.25" customHeight="1"/>
    <row r="340" ht="5.25" customHeight="1"/>
    <row r="341" ht="5.25" customHeight="1"/>
    <row r="342" ht="5.25" customHeight="1"/>
    <row r="343" ht="5.25" customHeight="1"/>
    <row r="344" ht="5.25" customHeight="1"/>
    <row r="345" ht="5.25" customHeight="1"/>
    <row r="346" ht="5.25" customHeight="1"/>
    <row r="347" ht="5.25" customHeight="1"/>
    <row r="348" ht="5.25" customHeight="1"/>
    <row r="349" ht="5.25" customHeight="1"/>
    <row r="350" ht="5.25" customHeight="1"/>
    <row r="351" ht="5.25" customHeight="1"/>
    <row r="352" ht="5.25" customHeight="1"/>
    <row r="353" ht="5.25" customHeight="1"/>
    <row r="354" ht="5.25" customHeight="1"/>
    <row r="355" ht="5.25" customHeight="1"/>
    <row r="356" ht="5.25" customHeight="1"/>
    <row r="357" ht="5.25" customHeight="1"/>
    <row r="358" ht="5.25" customHeight="1"/>
    <row r="359" ht="5.25" customHeight="1"/>
    <row r="360" ht="5.25" customHeight="1"/>
    <row r="361" ht="5.25" customHeight="1"/>
    <row r="362" ht="5.25" customHeight="1"/>
    <row r="363" ht="5.25" customHeight="1"/>
    <row r="364" ht="5.25" customHeight="1"/>
    <row r="365" ht="5.25" customHeight="1"/>
    <row r="366" ht="5.25" customHeight="1"/>
    <row r="367" ht="5.25" customHeight="1"/>
    <row r="368" ht="5.25" customHeight="1"/>
    <row r="369" ht="5.25" customHeight="1"/>
    <row r="370" ht="5.25" customHeight="1"/>
    <row r="371" ht="5.25" customHeight="1"/>
    <row r="372" ht="5.25" customHeight="1"/>
    <row r="373" ht="5.25" customHeight="1"/>
    <row r="374" ht="5.25" customHeight="1"/>
    <row r="375" ht="5.25" customHeight="1"/>
    <row r="376" ht="5.25" customHeight="1"/>
    <row r="377" ht="5.25" customHeight="1"/>
    <row r="378" ht="5.25" customHeight="1"/>
    <row r="379" ht="5.25" customHeight="1"/>
    <row r="380" ht="5.25" customHeight="1"/>
    <row r="381" ht="5.25" customHeight="1"/>
    <row r="382" ht="5.25" customHeight="1"/>
    <row r="383" ht="5.25" customHeight="1"/>
    <row r="384" ht="5.25" customHeight="1"/>
    <row r="385" ht="5.25" customHeight="1"/>
    <row r="386" ht="5.25" customHeight="1"/>
    <row r="387" ht="5.25" customHeight="1"/>
    <row r="388" ht="5.25" customHeight="1"/>
    <row r="389" ht="5.25" customHeight="1"/>
    <row r="390" ht="5.25" customHeight="1"/>
    <row r="391" ht="5.25" customHeight="1"/>
    <row r="392" ht="5.25" customHeight="1"/>
    <row r="393" ht="5.25" customHeight="1"/>
    <row r="394" ht="5.25" customHeight="1"/>
    <row r="395" ht="5.25" customHeight="1"/>
    <row r="396" ht="5.25" customHeight="1"/>
    <row r="397" ht="5.25" customHeight="1"/>
    <row r="398" ht="5.25" customHeight="1"/>
    <row r="399" ht="5.25" customHeight="1"/>
    <row r="400" ht="5.25" customHeight="1"/>
    <row r="401" ht="5.25" customHeight="1"/>
    <row r="402" ht="5.25" customHeight="1"/>
    <row r="403" ht="5.25" customHeight="1"/>
    <row r="404" ht="5.25" customHeight="1"/>
    <row r="405" ht="5.25" customHeight="1"/>
    <row r="406" ht="5.25" customHeight="1"/>
    <row r="407" ht="5.25" customHeight="1"/>
    <row r="408" ht="5.25" customHeight="1"/>
    <row r="409" ht="5.25" customHeight="1"/>
    <row r="410" ht="5.25" customHeight="1"/>
    <row r="411" ht="5.25" customHeight="1"/>
    <row r="412" ht="5.25" customHeight="1"/>
    <row r="413" ht="5.25" customHeight="1"/>
    <row r="414" ht="5.25" customHeight="1"/>
    <row r="415" ht="5.25" customHeight="1"/>
    <row r="416" ht="5.25" customHeight="1"/>
    <row r="417" ht="5.25" customHeight="1"/>
    <row r="418" ht="5.25" customHeight="1"/>
    <row r="419" ht="5.25" customHeight="1"/>
    <row r="420" ht="5.25" customHeight="1"/>
    <row r="421" ht="5.25" customHeight="1"/>
    <row r="422" ht="5.25" customHeight="1"/>
    <row r="423" ht="5.25" customHeight="1"/>
    <row r="424" ht="5.25" customHeight="1"/>
    <row r="425" ht="5.25" customHeight="1"/>
    <row r="426" ht="5.25" customHeight="1"/>
    <row r="427" ht="5.25" customHeight="1"/>
    <row r="428" ht="5.25" customHeight="1"/>
    <row r="429" ht="5.25" customHeight="1"/>
    <row r="430" ht="5.25" customHeight="1"/>
    <row r="431" ht="5.25" customHeight="1"/>
    <row r="432" ht="5.25" customHeight="1"/>
    <row r="433" ht="5.25" customHeight="1"/>
    <row r="434" ht="5.25" customHeight="1"/>
    <row r="435" ht="5.25" customHeight="1"/>
    <row r="436" ht="5.25" customHeight="1"/>
    <row r="437" ht="5.25" customHeight="1"/>
    <row r="438" ht="5.25" customHeight="1"/>
    <row r="439" ht="5.25" customHeight="1"/>
    <row r="440" ht="5.25" customHeight="1"/>
    <row r="441" ht="5.25" customHeight="1"/>
    <row r="442" ht="5.25" customHeight="1"/>
    <row r="443" ht="5.25" customHeight="1"/>
    <row r="444" ht="5.25" customHeight="1"/>
    <row r="445" ht="5.25" customHeight="1"/>
    <row r="446" ht="5.25" customHeight="1"/>
    <row r="447" ht="5.25" customHeight="1"/>
    <row r="448" ht="5.25" customHeight="1"/>
    <row r="449" ht="5.25" customHeight="1"/>
    <row r="450" ht="5.25" customHeight="1"/>
    <row r="451" ht="5.25" customHeight="1"/>
    <row r="452" ht="5.25" customHeight="1"/>
    <row r="453" ht="5.25" customHeight="1"/>
    <row r="454" ht="5.25" customHeight="1"/>
    <row r="455" ht="5.25" customHeight="1"/>
    <row r="456" ht="5.25" customHeight="1"/>
    <row r="457" ht="5.25" customHeight="1"/>
    <row r="458" ht="5.25" customHeight="1"/>
    <row r="459" ht="5.25" customHeight="1"/>
    <row r="460" ht="5.25" customHeight="1"/>
    <row r="461" ht="5.25" customHeight="1"/>
    <row r="462" ht="5.25" customHeight="1"/>
    <row r="463" ht="5.25" customHeight="1"/>
    <row r="464" ht="5.25" customHeight="1"/>
    <row r="465" ht="5.25" customHeight="1"/>
    <row r="466" ht="5.25" customHeight="1"/>
    <row r="467" ht="5.25" customHeight="1"/>
    <row r="468" ht="5.25" customHeight="1"/>
    <row r="469" ht="5.25" customHeight="1"/>
    <row r="470" ht="5.25" customHeight="1"/>
    <row r="471" ht="5.25" customHeight="1"/>
    <row r="472" ht="5.25" customHeight="1"/>
    <row r="473" ht="5.25" customHeight="1"/>
    <row r="474" ht="5.25" customHeight="1"/>
    <row r="475" ht="5.25" customHeight="1"/>
    <row r="476" ht="5.25" customHeight="1"/>
    <row r="477" ht="5.25" customHeight="1"/>
    <row r="478" ht="5.25" customHeight="1"/>
    <row r="479" ht="5.25" customHeight="1"/>
    <row r="480" ht="5.25" customHeight="1"/>
    <row r="481" ht="5.25" customHeight="1"/>
    <row r="482" ht="5.25" customHeight="1"/>
    <row r="483" ht="5.25" customHeight="1"/>
    <row r="484" ht="5.25" customHeight="1"/>
    <row r="485" ht="5.25" customHeight="1"/>
    <row r="486" ht="5.25" customHeight="1"/>
    <row r="487" ht="5.25" customHeight="1"/>
    <row r="488" ht="5.25" customHeight="1"/>
    <row r="489" ht="5.25" customHeight="1"/>
    <row r="490" ht="5.25" customHeight="1"/>
    <row r="491" ht="5.25" customHeight="1"/>
    <row r="492" ht="5.25" customHeight="1"/>
    <row r="493" ht="5.25" customHeight="1"/>
    <row r="494" ht="5.25" customHeight="1"/>
    <row r="495" ht="5.25" customHeight="1"/>
    <row r="496" ht="5.25" customHeight="1"/>
    <row r="497" ht="5.25" customHeight="1"/>
    <row r="498" ht="5.25" customHeight="1"/>
    <row r="499" ht="5.25" customHeight="1"/>
    <row r="500" ht="5.25" customHeight="1"/>
    <row r="501" ht="5.25" customHeight="1"/>
    <row r="502" ht="5.25" customHeight="1"/>
    <row r="503" ht="5.25" customHeight="1"/>
    <row r="504" ht="5.25" customHeight="1"/>
    <row r="505" ht="5.25" customHeight="1"/>
    <row r="506" ht="5.25" customHeight="1"/>
    <row r="507" ht="5.25" customHeight="1"/>
    <row r="508" ht="5.25" customHeight="1"/>
    <row r="509" ht="5.25" customHeight="1"/>
    <row r="510" ht="5.25" customHeight="1"/>
    <row r="511" ht="5.25" customHeight="1"/>
    <row r="512" ht="5.25" customHeight="1"/>
    <row r="513" ht="5.25" customHeight="1"/>
    <row r="514" ht="5.25" customHeight="1"/>
    <row r="515" ht="5.25" customHeight="1"/>
    <row r="516" ht="5.25" customHeight="1"/>
    <row r="517" ht="5.25" customHeight="1"/>
    <row r="518" ht="5.25" customHeight="1"/>
    <row r="519" ht="5.25" customHeight="1"/>
    <row r="520" ht="5.25" customHeight="1"/>
    <row r="521" ht="5.25" customHeight="1"/>
    <row r="522" ht="5.25" customHeight="1"/>
    <row r="523" ht="5.25" customHeight="1"/>
    <row r="524" ht="5.25" customHeight="1"/>
    <row r="525" ht="5.25" customHeight="1"/>
    <row r="526" ht="5.25" customHeight="1"/>
    <row r="527" ht="5.25" customHeight="1"/>
    <row r="528" ht="5.25" customHeight="1"/>
    <row r="529" ht="5.25" customHeight="1"/>
    <row r="530" ht="5.25" customHeight="1"/>
    <row r="531" ht="5.25" customHeight="1"/>
    <row r="532" ht="5.25" customHeight="1"/>
    <row r="533" ht="5.25" customHeight="1"/>
    <row r="534" ht="5.25" customHeight="1"/>
    <row r="535" ht="5.25" customHeight="1"/>
    <row r="536" ht="5.25" customHeight="1"/>
    <row r="537" ht="5.25" customHeight="1"/>
    <row r="538" ht="5.25" customHeight="1"/>
    <row r="539" ht="5.25" customHeight="1"/>
    <row r="540" ht="5.25" customHeight="1"/>
    <row r="541" ht="5.25" customHeight="1"/>
    <row r="542" ht="5.25" customHeight="1"/>
    <row r="543" ht="5.25" customHeight="1"/>
    <row r="544" ht="5.25" customHeight="1"/>
    <row r="545" ht="5.25" customHeight="1"/>
    <row r="546" ht="5.25" customHeight="1"/>
    <row r="547" ht="5.25" customHeight="1"/>
    <row r="548" ht="5.25" customHeight="1"/>
    <row r="549" ht="5.25" customHeight="1"/>
    <row r="550" ht="5.25" customHeight="1"/>
    <row r="551" ht="5.25" customHeight="1"/>
    <row r="552" ht="5.25" customHeight="1"/>
    <row r="553" ht="5.25" customHeight="1"/>
    <row r="554" ht="5.25" customHeight="1"/>
    <row r="555" ht="5.25" customHeight="1"/>
    <row r="556" ht="5.25" customHeight="1"/>
    <row r="557" ht="5.25" customHeight="1"/>
    <row r="558" ht="5.25" customHeight="1"/>
    <row r="559" ht="5.25" customHeight="1"/>
    <row r="560" ht="5.25" customHeight="1"/>
    <row r="561" ht="5.25" customHeight="1"/>
    <row r="562" ht="5.25" customHeight="1"/>
    <row r="563" ht="5.25" customHeight="1"/>
    <row r="564" ht="5.25" customHeight="1"/>
    <row r="565" ht="5.25" customHeight="1"/>
    <row r="566" ht="5.25" customHeight="1"/>
    <row r="567" ht="5.25" customHeight="1"/>
    <row r="568" ht="5.25" customHeight="1"/>
    <row r="569" ht="5.25" customHeight="1"/>
    <row r="570" ht="5.25" customHeight="1"/>
    <row r="571" ht="5.25" customHeight="1"/>
    <row r="572" ht="5.25" customHeight="1"/>
    <row r="573" ht="5.25" customHeight="1"/>
    <row r="574" ht="5.25" customHeight="1"/>
    <row r="575" ht="5.25" customHeight="1"/>
    <row r="576" ht="5.25" customHeight="1"/>
    <row r="577" ht="5.25" customHeight="1"/>
    <row r="578" ht="5.25" customHeight="1"/>
    <row r="579" ht="5.25" customHeight="1"/>
    <row r="580" ht="5.25" customHeight="1"/>
    <row r="581" ht="5.25" customHeight="1"/>
    <row r="582" ht="5.25" customHeight="1"/>
    <row r="583" ht="5.25" customHeight="1"/>
    <row r="584" ht="5.25" customHeight="1"/>
    <row r="585" ht="5.25" customHeight="1"/>
    <row r="586" ht="5.25" customHeight="1"/>
    <row r="587" ht="5.25" customHeight="1"/>
    <row r="588" ht="5.25" customHeight="1"/>
    <row r="589" ht="5.25" customHeight="1"/>
    <row r="590" ht="5.25" customHeight="1"/>
    <row r="591" ht="5.25" customHeight="1"/>
    <row r="592" ht="5.25" customHeight="1"/>
    <row r="593" ht="5.25" customHeight="1"/>
    <row r="594" ht="5.25" customHeight="1"/>
    <row r="595" ht="5.25" customHeight="1"/>
    <row r="596" ht="5.25" customHeight="1"/>
    <row r="597" ht="5.25" customHeight="1"/>
    <row r="598" ht="5.25" customHeight="1"/>
    <row r="599" ht="5.25" customHeight="1"/>
    <row r="600" ht="5.25" customHeight="1"/>
    <row r="601" ht="5.25" customHeight="1"/>
    <row r="602" ht="5.25" customHeight="1"/>
    <row r="603" ht="5.25" customHeight="1"/>
    <row r="604" ht="5.25" customHeight="1"/>
    <row r="605" ht="5.25" customHeight="1"/>
    <row r="606" ht="5.25" customHeight="1"/>
    <row r="607" ht="5.25" customHeight="1"/>
    <row r="608" ht="5.25" customHeight="1"/>
    <row r="609" ht="5.25" customHeight="1"/>
    <row r="610" ht="5.25" customHeight="1"/>
    <row r="611" ht="5.25" customHeight="1"/>
    <row r="612" ht="5.25" customHeight="1"/>
    <row r="613" ht="5.25" customHeight="1"/>
    <row r="614" ht="5.25" customHeight="1"/>
    <row r="615" ht="5.25" customHeight="1"/>
    <row r="616" ht="5.25" customHeight="1"/>
    <row r="617" ht="5.25" customHeight="1"/>
    <row r="618" ht="5.25" customHeight="1"/>
    <row r="619" ht="5.25" customHeight="1"/>
    <row r="620" ht="5.25" customHeight="1"/>
    <row r="621" ht="5.25" customHeight="1"/>
    <row r="622" ht="5.25" customHeight="1"/>
    <row r="623" ht="5.25" customHeight="1"/>
    <row r="624" ht="5.25" customHeight="1"/>
    <row r="625" ht="5.25" customHeight="1"/>
    <row r="626" ht="5.25" customHeight="1"/>
    <row r="627" ht="5.25" customHeight="1"/>
    <row r="628" ht="5.25" customHeight="1"/>
    <row r="629" ht="5.25" customHeight="1"/>
    <row r="630" ht="5.25" customHeight="1"/>
    <row r="631" ht="5.25" customHeight="1"/>
    <row r="632" ht="5.25" customHeight="1"/>
    <row r="633" ht="5.25" customHeight="1"/>
    <row r="634" ht="5.25" customHeight="1"/>
    <row r="635" ht="5.25" customHeight="1"/>
    <row r="636" ht="5.25" customHeight="1"/>
    <row r="637" ht="5.25" customHeight="1"/>
    <row r="638" ht="5.25" customHeight="1"/>
    <row r="639" ht="5.25" customHeight="1"/>
    <row r="640" ht="5.25" customHeight="1"/>
    <row r="641" ht="5.25" customHeight="1"/>
    <row r="642" ht="5.25" customHeight="1"/>
    <row r="643" ht="5.25" customHeight="1"/>
    <row r="644" ht="5.25" customHeight="1"/>
    <row r="645" ht="5.25" customHeight="1"/>
    <row r="646" ht="5.25" customHeight="1"/>
    <row r="647" ht="5.25" customHeight="1"/>
    <row r="648" ht="5.25" customHeight="1"/>
    <row r="649" ht="5.25" customHeight="1"/>
    <row r="650" ht="5.25" customHeight="1"/>
    <row r="651" ht="5.25" customHeight="1"/>
    <row r="652" ht="5.25" customHeight="1"/>
    <row r="653" ht="5.25" customHeight="1"/>
    <row r="654" ht="5.25" customHeight="1"/>
    <row r="655" ht="5.25" customHeight="1"/>
    <row r="656" ht="5.25" customHeight="1"/>
    <row r="657" ht="5.25" customHeight="1"/>
    <row r="658" ht="5.25" customHeight="1"/>
    <row r="659" ht="5.25" customHeight="1"/>
    <row r="660" ht="5.25" customHeight="1"/>
    <row r="661" ht="5.25" customHeight="1"/>
    <row r="662" ht="5.25" customHeight="1"/>
    <row r="663" ht="5.25" customHeight="1"/>
    <row r="664" ht="5.25" customHeight="1"/>
    <row r="665" ht="5.25" customHeight="1"/>
    <row r="666" ht="5.25" customHeight="1"/>
    <row r="667" ht="5.25" customHeight="1"/>
    <row r="668" ht="5.25" customHeight="1"/>
    <row r="669" ht="5.25" customHeight="1"/>
    <row r="670" ht="5.25" customHeight="1"/>
    <row r="671" ht="5.25" customHeight="1"/>
    <row r="672" ht="5.25" customHeight="1"/>
    <row r="673" ht="5.25" customHeight="1"/>
    <row r="674" ht="5.25" customHeight="1"/>
    <row r="675" ht="5.25" customHeight="1"/>
    <row r="676" ht="5.25" customHeight="1"/>
    <row r="677" ht="5.25" customHeight="1"/>
    <row r="678" ht="5.25" customHeight="1"/>
    <row r="679" ht="5.25" customHeight="1"/>
    <row r="680" ht="5.25" customHeight="1"/>
    <row r="681" ht="5.25" customHeight="1"/>
    <row r="682" ht="5.25" customHeight="1"/>
    <row r="683" ht="5.25" customHeight="1"/>
    <row r="684" ht="5.25" customHeight="1"/>
    <row r="685" ht="5.25" customHeight="1"/>
    <row r="686" ht="5.25" customHeight="1"/>
    <row r="687" ht="5.25" customHeight="1"/>
    <row r="688" ht="5.25" customHeight="1"/>
    <row r="689" ht="5.25" customHeight="1"/>
    <row r="690" ht="5.25" customHeight="1"/>
    <row r="691" ht="5.25" customHeight="1"/>
    <row r="692" ht="5.25" customHeight="1"/>
    <row r="693" ht="5.25" customHeight="1"/>
    <row r="694" ht="5.25" customHeight="1"/>
    <row r="695" ht="5.25" customHeight="1"/>
    <row r="696" ht="5.25" customHeight="1"/>
    <row r="697" ht="5.25" customHeight="1"/>
    <row r="698" ht="5.25" customHeight="1"/>
    <row r="699" ht="5.25" customHeight="1"/>
    <row r="700" ht="5.25" customHeight="1"/>
    <row r="701" ht="5.25" customHeight="1"/>
    <row r="702" ht="5.25" customHeight="1"/>
    <row r="703" ht="5.25" customHeight="1"/>
    <row r="704" ht="5.25" customHeight="1"/>
    <row r="705" ht="5.25" customHeight="1"/>
    <row r="706" ht="5.25" customHeight="1"/>
    <row r="707" ht="5.25" customHeight="1"/>
    <row r="708" ht="5.25" customHeight="1"/>
    <row r="709" ht="5.25" customHeight="1"/>
    <row r="710" ht="5.25" customHeight="1"/>
    <row r="711" ht="5.25" customHeight="1"/>
    <row r="712" ht="5.25" customHeight="1"/>
    <row r="713" ht="5.25" customHeight="1"/>
    <row r="714" ht="5.25" customHeight="1"/>
    <row r="715" ht="5.25" customHeight="1"/>
    <row r="716" ht="5.25" customHeight="1"/>
    <row r="717" ht="5.25" customHeight="1"/>
    <row r="718" ht="5.25" customHeight="1"/>
    <row r="719" ht="5.25" customHeight="1"/>
    <row r="720" ht="5.25" customHeight="1"/>
    <row r="721" ht="5.25" customHeight="1"/>
    <row r="722" ht="5.25" customHeight="1"/>
    <row r="723" ht="5.25" customHeight="1"/>
    <row r="724" ht="5.25" customHeight="1"/>
    <row r="725" ht="5.25" customHeight="1"/>
    <row r="726" ht="5.25" customHeight="1"/>
    <row r="727" ht="5.25" customHeight="1"/>
    <row r="728" ht="5.25" customHeight="1"/>
    <row r="729" ht="5.25" customHeight="1"/>
    <row r="730" ht="5.25" customHeight="1"/>
    <row r="731" ht="5.25" customHeight="1"/>
    <row r="732" ht="5.25" customHeight="1"/>
    <row r="733" ht="5.25" customHeight="1"/>
    <row r="734" ht="5.25" customHeight="1"/>
    <row r="735" ht="5.25" customHeight="1"/>
    <row r="736" ht="5.25" customHeight="1"/>
    <row r="737" ht="5.25" customHeight="1"/>
    <row r="738" ht="5.25" customHeight="1"/>
    <row r="739" ht="5.25" customHeight="1"/>
    <row r="740" ht="5.25" customHeight="1"/>
    <row r="741" ht="5.25" customHeight="1"/>
    <row r="742" ht="5.25" customHeight="1"/>
    <row r="743" ht="5.25" customHeight="1"/>
    <row r="744" ht="5.25" customHeight="1"/>
    <row r="745" ht="5.25" customHeight="1"/>
    <row r="746" ht="5.25" customHeight="1"/>
    <row r="747" ht="5.25" customHeight="1"/>
    <row r="748" ht="5.25" customHeight="1"/>
    <row r="749" ht="5.25" customHeight="1"/>
    <row r="750" ht="5.25" customHeight="1"/>
    <row r="751" ht="5.25" customHeight="1"/>
    <row r="752" ht="5.25" customHeight="1"/>
    <row r="753" ht="5.25" customHeight="1"/>
    <row r="754" ht="5.25" customHeight="1"/>
    <row r="755" ht="5.25" customHeight="1"/>
    <row r="756" ht="5.25" customHeight="1"/>
    <row r="757" ht="5.25" customHeight="1"/>
    <row r="758" ht="5.25" customHeight="1"/>
    <row r="759" ht="5.25" customHeight="1"/>
    <row r="760" ht="5.25" customHeight="1"/>
    <row r="761" ht="5.25" customHeight="1"/>
    <row r="762" ht="5.25" customHeight="1"/>
    <row r="763" ht="5.25" customHeight="1"/>
    <row r="764" ht="5.25" customHeight="1"/>
    <row r="765" ht="5.25" customHeight="1"/>
    <row r="766" ht="5.25" customHeight="1"/>
    <row r="767" ht="5.25" customHeight="1"/>
    <row r="768" ht="5.25" customHeight="1"/>
    <row r="769" ht="5.25" customHeight="1"/>
    <row r="770" ht="5.25" customHeight="1"/>
    <row r="771" ht="5.25" customHeight="1"/>
    <row r="772" ht="5.25" customHeight="1"/>
    <row r="773" ht="5.25" customHeight="1"/>
    <row r="774" ht="5.25" customHeight="1"/>
    <row r="775" ht="5.25" customHeight="1"/>
    <row r="776" ht="5.25" customHeight="1"/>
    <row r="777" ht="5.25" customHeight="1"/>
    <row r="778" ht="5.25" customHeight="1"/>
    <row r="779" ht="5.25" customHeight="1"/>
    <row r="780" ht="5.25" customHeight="1"/>
    <row r="781" ht="5.25" customHeight="1"/>
    <row r="782" ht="5.25" customHeight="1"/>
    <row r="783" ht="5.25" customHeight="1"/>
    <row r="784" ht="5.25" customHeight="1"/>
    <row r="785" ht="5.25" customHeight="1"/>
    <row r="786" ht="5.25" customHeight="1"/>
    <row r="787" ht="5.25" customHeight="1"/>
    <row r="788" ht="5.25" customHeight="1"/>
    <row r="789" ht="5.25" customHeight="1"/>
    <row r="790" ht="5.25" customHeight="1"/>
    <row r="791" ht="5.25" customHeight="1"/>
    <row r="792" ht="5.25" customHeight="1"/>
    <row r="793" ht="5.25" customHeight="1"/>
    <row r="794" ht="5.25" customHeight="1"/>
    <row r="795" ht="5.25" customHeight="1"/>
    <row r="796" ht="5.25" customHeight="1"/>
    <row r="797" ht="5.25" customHeight="1"/>
    <row r="798" ht="5.25" customHeight="1"/>
    <row r="799" ht="5.25" customHeight="1"/>
    <row r="800" ht="5.25" customHeight="1"/>
    <row r="801" ht="5.25" customHeight="1"/>
    <row r="802" ht="5.25" customHeight="1"/>
    <row r="803" ht="5.25" customHeight="1"/>
    <row r="804" ht="5.25" customHeight="1"/>
    <row r="805" ht="5.25" customHeight="1"/>
    <row r="806" ht="5.25" customHeight="1"/>
    <row r="807" ht="5.25" customHeight="1"/>
    <row r="808" ht="5.25" customHeight="1"/>
    <row r="809" ht="5.25" customHeight="1"/>
    <row r="810" ht="5.25" customHeight="1"/>
    <row r="811" ht="5.25" customHeight="1"/>
    <row r="812" ht="5.25" customHeight="1"/>
    <row r="813" ht="5.25" customHeight="1"/>
    <row r="814" ht="5.25" customHeight="1"/>
    <row r="815" ht="5.25" customHeight="1"/>
    <row r="816" ht="5.25" customHeight="1"/>
    <row r="817" ht="5.25" customHeight="1"/>
    <row r="818" ht="5.25" customHeight="1"/>
    <row r="819" ht="5.25" customHeight="1"/>
    <row r="820" ht="5.25" customHeight="1"/>
    <row r="821" ht="5.25" customHeight="1"/>
    <row r="822" ht="5.25" customHeight="1"/>
    <row r="823" ht="5.25" customHeight="1"/>
    <row r="824" ht="5.25" customHeight="1"/>
    <row r="825" ht="5.25" customHeight="1"/>
    <row r="826" ht="5.25" customHeight="1"/>
    <row r="827" ht="5.25" customHeight="1"/>
    <row r="828" ht="5.25" customHeight="1"/>
    <row r="829" ht="5.25" customHeight="1"/>
    <row r="830" ht="5.25" customHeight="1"/>
    <row r="831" ht="5.25" customHeight="1"/>
    <row r="832" ht="5.25" customHeight="1"/>
    <row r="833" ht="5.25" customHeight="1"/>
    <row r="834" ht="5.25" customHeight="1"/>
    <row r="835" ht="5.25" customHeight="1"/>
    <row r="836" ht="5.25" customHeight="1"/>
    <row r="837" ht="5.25" customHeight="1"/>
    <row r="838" ht="5.25" customHeight="1"/>
    <row r="839" ht="5.25" customHeight="1"/>
    <row r="840" ht="5.25" customHeight="1"/>
    <row r="841" ht="5.25" customHeight="1"/>
    <row r="842" ht="5.25" customHeight="1"/>
    <row r="843" ht="5.25" customHeight="1"/>
    <row r="844" ht="5.25" customHeight="1"/>
    <row r="845" ht="5.25" customHeight="1"/>
    <row r="846" ht="5.25" customHeight="1"/>
    <row r="847" ht="5.25" customHeight="1"/>
    <row r="848" ht="5.25" customHeight="1"/>
    <row r="849" ht="5.25" customHeight="1"/>
    <row r="850" ht="5.25" customHeight="1"/>
    <row r="851" ht="5.25" customHeight="1"/>
    <row r="852" ht="5.25" customHeight="1"/>
    <row r="853" ht="5.25" customHeight="1"/>
    <row r="854" ht="5.25" customHeight="1"/>
    <row r="855" ht="5.25" customHeight="1"/>
    <row r="856" ht="5.25" customHeight="1"/>
    <row r="857" ht="5.25" customHeight="1"/>
    <row r="858" ht="5.25" customHeight="1"/>
    <row r="859" ht="5.25" customHeight="1"/>
    <row r="860" ht="5.25" customHeight="1"/>
    <row r="861" ht="5.25" customHeight="1"/>
    <row r="862" ht="5.25" customHeight="1"/>
    <row r="863" ht="5.25" customHeight="1"/>
    <row r="864" ht="5.25" customHeight="1"/>
    <row r="865" ht="5.25" customHeight="1"/>
    <row r="866" ht="5.25" customHeight="1"/>
    <row r="867" ht="5.25" customHeight="1"/>
    <row r="868" ht="5.25" customHeight="1"/>
    <row r="869" ht="5.25" customHeight="1"/>
    <row r="870" ht="5.25" customHeight="1"/>
    <row r="871" ht="5.25" customHeight="1"/>
    <row r="872" ht="5.25" customHeight="1"/>
    <row r="873" ht="5.25" customHeight="1"/>
    <row r="874" ht="5.25" customHeight="1"/>
    <row r="875" ht="5.25" customHeight="1"/>
    <row r="876" ht="5.25" customHeight="1"/>
    <row r="877" ht="5.25" customHeight="1"/>
    <row r="878" ht="5.25" customHeight="1"/>
    <row r="879" ht="5.25" customHeight="1"/>
    <row r="880" ht="5.25" customHeight="1"/>
    <row r="881" ht="5.25" customHeight="1"/>
    <row r="882" ht="5.25" customHeight="1"/>
    <row r="883" ht="5.25" customHeight="1"/>
    <row r="884" ht="5.25" customHeight="1"/>
    <row r="885" ht="5.25" customHeight="1"/>
    <row r="886" ht="5.25" customHeight="1"/>
    <row r="887" ht="5.25" customHeight="1"/>
    <row r="888" ht="5.25" customHeight="1"/>
    <row r="889" ht="5.25" customHeight="1"/>
    <row r="890" ht="5.25" customHeight="1"/>
    <row r="891" ht="5.25" customHeight="1"/>
    <row r="892" ht="5.25" customHeight="1"/>
    <row r="893" ht="5.25" customHeight="1"/>
    <row r="894" ht="5.25" customHeight="1"/>
    <row r="895" ht="5.25" customHeight="1"/>
    <row r="896" ht="5.25" customHeight="1"/>
    <row r="897" ht="5.25" customHeight="1"/>
    <row r="898" ht="5.25" customHeight="1"/>
    <row r="899" ht="5.25" customHeight="1"/>
    <row r="900" ht="5.25" customHeight="1"/>
    <row r="901" ht="5.25" customHeight="1"/>
    <row r="902" ht="5.25" customHeight="1"/>
    <row r="903" ht="5.25" customHeight="1"/>
    <row r="904" ht="5.25" customHeight="1"/>
    <row r="905" ht="5.25" customHeight="1"/>
    <row r="906" ht="5.25" customHeight="1"/>
    <row r="907" ht="5.25" customHeight="1"/>
    <row r="908" ht="5.25" customHeight="1"/>
    <row r="909" ht="5.25" customHeight="1"/>
    <row r="910" ht="5.25" customHeight="1"/>
    <row r="911" ht="5.25" customHeight="1"/>
    <row r="912" ht="5.25" customHeight="1"/>
    <row r="913" ht="5.25" customHeight="1"/>
    <row r="914" ht="5.25" customHeight="1"/>
    <row r="915" ht="5.25" customHeight="1"/>
    <row r="916" ht="5.25" customHeight="1"/>
    <row r="917" ht="5.25" customHeight="1"/>
    <row r="918" ht="5.25" customHeight="1"/>
    <row r="919" ht="5.25" customHeight="1"/>
    <row r="920" ht="5.25" customHeight="1"/>
    <row r="921" ht="5.25" customHeight="1"/>
    <row r="922" ht="5.25" customHeight="1"/>
    <row r="923" ht="5.25" customHeight="1"/>
    <row r="924" ht="5.25" customHeight="1"/>
    <row r="925" ht="5.25" customHeight="1"/>
    <row r="926" ht="5.25" customHeight="1"/>
    <row r="927" ht="5.25" customHeight="1"/>
    <row r="928" ht="5.25" customHeight="1"/>
    <row r="929" ht="5.25" customHeight="1"/>
    <row r="930" ht="5.25" customHeight="1"/>
    <row r="931" ht="5.25" customHeight="1"/>
    <row r="932" ht="5.25" customHeight="1"/>
    <row r="933" ht="5.25" customHeight="1"/>
    <row r="934" ht="5.25" customHeight="1"/>
    <row r="935" ht="5.25" customHeight="1"/>
    <row r="936" ht="5.25" customHeight="1"/>
    <row r="937" ht="5.25" customHeight="1"/>
    <row r="938" ht="5.25" customHeight="1"/>
    <row r="939" ht="5.25" customHeight="1"/>
    <row r="940" ht="5.25" customHeight="1"/>
    <row r="941" ht="5.25" customHeight="1"/>
    <row r="942" ht="5.25" customHeight="1"/>
    <row r="943" ht="5.25" customHeight="1"/>
    <row r="944" ht="5.25" customHeight="1"/>
    <row r="945" ht="5.25" customHeight="1"/>
    <row r="946" ht="5.25" customHeight="1"/>
    <row r="947" ht="5.25" customHeight="1"/>
    <row r="948" ht="5.25" customHeight="1"/>
    <row r="949" ht="5.25" customHeight="1"/>
    <row r="950" ht="5.25" customHeight="1"/>
    <row r="951" ht="5.25" customHeight="1"/>
    <row r="952" ht="5.25" customHeight="1"/>
    <row r="953" ht="5.25" customHeight="1"/>
    <row r="954" ht="5.25" customHeight="1"/>
    <row r="955" ht="5.25" customHeight="1"/>
    <row r="956" ht="5.25" customHeight="1"/>
    <row r="957" ht="5.25" customHeight="1"/>
    <row r="958" ht="5.25" customHeight="1"/>
    <row r="959" ht="5.25" customHeight="1"/>
    <row r="960" ht="5.25" customHeight="1"/>
    <row r="961" ht="5.25" customHeight="1"/>
    <row r="962" ht="5.25" customHeight="1"/>
    <row r="963" ht="5.25" customHeight="1"/>
    <row r="964" ht="5.25" customHeight="1"/>
    <row r="965" ht="5.25" customHeight="1"/>
    <row r="966" ht="5.25" customHeight="1"/>
    <row r="967" ht="5.25" customHeight="1"/>
    <row r="968" ht="5.25" customHeight="1"/>
    <row r="969" ht="5.25" customHeight="1"/>
    <row r="970" ht="5.25" customHeight="1"/>
    <row r="971" ht="5.25" customHeight="1"/>
    <row r="972" ht="5.25" customHeight="1"/>
    <row r="973" ht="5.25" customHeight="1"/>
    <row r="974" ht="5.25" customHeight="1"/>
    <row r="975" ht="5.25" customHeight="1"/>
    <row r="976" ht="5.25" customHeight="1"/>
    <row r="977" ht="5.25" customHeight="1"/>
    <row r="978" ht="5.25" customHeight="1"/>
    <row r="979" ht="5.25" customHeight="1"/>
    <row r="980" ht="5.25" customHeight="1"/>
    <row r="981" ht="5.25" customHeight="1"/>
    <row r="982" ht="5.25" customHeight="1"/>
    <row r="983" ht="5.25" customHeight="1"/>
    <row r="984" ht="5.25" customHeight="1"/>
    <row r="985" ht="5.25" customHeight="1"/>
    <row r="986" ht="5.25" customHeight="1"/>
    <row r="987" ht="5.25" customHeight="1"/>
    <row r="988" ht="5.25" customHeight="1"/>
    <row r="989" ht="5.25" customHeight="1"/>
    <row r="990" ht="5.25" customHeight="1"/>
    <row r="991" ht="5.25" customHeight="1"/>
    <row r="992" ht="5.25" customHeight="1"/>
    <row r="993" ht="5.25" customHeight="1"/>
    <row r="994" ht="5.25" customHeight="1"/>
    <row r="995" ht="5.25" customHeight="1"/>
    <row r="996" ht="5.25" customHeight="1"/>
    <row r="997" ht="5.25" customHeight="1"/>
    <row r="998" ht="5.25" customHeight="1"/>
    <row r="999" ht="5.25" customHeight="1"/>
    <row r="1000" ht="5.2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13"/>
  </cols>
  <sheetData>
    <row r="1" ht="6.0" customHeight="1"/>
    <row r="2" ht="6.0" customHeight="1"/>
    <row r="3" ht="6.0" customHeight="1"/>
    <row r="4" ht="6.0" customHeight="1"/>
    <row r="5" ht="6.0" customHeight="1"/>
    <row r="6" ht="6.0" customHeight="1"/>
    <row r="7" ht="6.0" customHeight="1"/>
    <row r="8" ht="6.0" customHeight="1"/>
    <row r="9" ht="6.0" customHeight="1"/>
    <row r="10" ht="6.0" customHeight="1"/>
    <row r="11" ht="6.0" customHeight="1"/>
    <row r="12" ht="6.0" customHeight="1"/>
    <row r="13" ht="6.0" customHeight="1"/>
    <row r="14" ht="6.0" customHeight="1"/>
    <row r="15" ht="6.0" customHeight="1"/>
    <row r="16" ht="6.0" customHeight="1"/>
    <row r="17" ht="6.0" customHeight="1"/>
    <row r="18" ht="6.0" customHeight="1"/>
    <row r="19" ht="6.0" customHeight="1"/>
    <row r="20" ht="6.0" customHeight="1"/>
    <row r="21" ht="6.0" customHeight="1"/>
    <row r="22" ht="6.0" customHeight="1"/>
    <row r="23" ht="6.0" customHeight="1"/>
    <row r="24" ht="6.0" customHeight="1"/>
    <row r="25" ht="6.0" customHeight="1"/>
    <row r="26" ht="6.0" customHeight="1"/>
    <row r="27" ht="6.0" customHeight="1"/>
    <row r="28" ht="6.0" customHeight="1"/>
    <row r="29" ht="6.0" customHeight="1"/>
    <row r="30" ht="6.0" customHeight="1"/>
    <row r="31" ht="6.0" customHeight="1"/>
    <row r="32" ht="6.0" customHeight="1"/>
    <row r="33" ht="6.0" customHeight="1"/>
    <row r="34" ht="6.0" customHeight="1"/>
    <row r="35" ht="6.0" customHeight="1"/>
    <row r="36" ht="6.0" customHeight="1"/>
    <row r="37" ht="6.0" customHeight="1"/>
    <row r="38" ht="6.0" customHeight="1"/>
    <row r="39" ht="6.0" customHeight="1"/>
    <row r="40" ht="6.0" customHeight="1"/>
    <row r="41" ht="6.0" customHeight="1"/>
    <row r="42" ht="6.0" customHeight="1"/>
    <row r="43" ht="6.0" customHeight="1"/>
    <row r="44" ht="6.0" customHeight="1"/>
    <row r="45" ht="6.0" customHeight="1"/>
    <row r="46" ht="6.0" customHeight="1"/>
    <row r="47" ht="6.0" customHeight="1"/>
    <row r="48" ht="6.0" customHeight="1"/>
    <row r="49" ht="6.0" customHeight="1"/>
    <row r="50" ht="6.0" customHeight="1"/>
    <row r="51" ht="6.0" customHeight="1"/>
    <row r="52" ht="6.0" customHeight="1"/>
    <row r="53" ht="6.0" customHeight="1"/>
    <row r="54" ht="6.0" customHeight="1"/>
    <row r="55" ht="6.0" customHeight="1"/>
    <row r="56" ht="6.0" customHeight="1"/>
    <row r="57" ht="6.0" customHeight="1"/>
    <row r="58" ht="6.0" customHeight="1"/>
    <row r="59" ht="6.0" customHeight="1"/>
    <row r="60" ht="6.0" customHeight="1"/>
    <row r="61" ht="6.0" customHeight="1"/>
    <row r="62" ht="6.0" customHeight="1"/>
    <row r="63" ht="6.0" customHeight="1"/>
    <row r="64" ht="6.0" customHeight="1"/>
    <row r="65" ht="6.0" customHeight="1"/>
    <row r="66" ht="6.0" customHeight="1"/>
    <row r="67" ht="6.0" customHeight="1"/>
    <row r="68" ht="6.0" customHeight="1"/>
    <row r="69" ht="6.0" customHeight="1"/>
    <row r="70" ht="6.0" customHeight="1"/>
    <row r="71" ht="6.0" customHeight="1"/>
    <row r="72" ht="6.0" customHeight="1"/>
    <row r="73" ht="6.0" customHeight="1"/>
    <row r="74" ht="6.0" customHeight="1"/>
    <row r="75" ht="6.0" customHeight="1"/>
    <row r="76" ht="6.0" customHeight="1"/>
    <row r="77" ht="6.0" customHeight="1"/>
    <row r="78" ht="6.0" customHeight="1"/>
    <row r="79" ht="6.0" customHeight="1"/>
    <row r="80" ht="6.0" customHeight="1"/>
    <row r="81" ht="6.0" customHeight="1"/>
    <row r="82" ht="6.0" customHeight="1"/>
    <row r="83" ht="6.0" customHeight="1"/>
    <row r="84" ht="6.0" customHeight="1"/>
    <row r="85" ht="6.0" customHeight="1"/>
    <row r="86" ht="6.0" customHeight="1"/>
    <row r="87" ht="6.0" customHeight="1"/>
    <row r="88" ht="6.0" customHeight="1"/>
    <row r="89" ht="6.0" customHeight="1"/>
    <row r="90" ht="6.0" customHeight="1"/>
    <row r="91" ht="6.0" customHeight="1"/>
    <row r="92" ht="6.0" customHeight="1"/>
    <row r="93" ht="6.0" customHeight="1"/>
    <row r="94" ht="6.0" customHeight="1"/>
    <row r="95" ht="6.0" customHeight="1"/>
    <row r="96" ht="6.0" customHeight="1"/>
    <row r="97" ht="6.0" customHeight="1"/>
    <row r="98" ht="6.0" customHeight="1"/>
    <row r="99" ht="6.0" customHeight="1"/>
    <row r="100" ht="6.0" customHeight="1"/>
    <row r="101" ht="6.0" customHeight="1"/>
    <row r="102" ht="6.0" customHeight="1"/>
    <row r="103" ht="6.0" customHeight="1"/>
    <row r="104" ht="6.0" customHeight="1"/>
    <row r="105" ht="6.0" customHeight="1"/>
    <row r="106" ht="6.0" customHeight="1"/>
    <row r="107" ht="6.0" customHeight="1"/>
    <row r="108" ht="6.0" customHeight="1"/>
    <row r="109" ht="6.0" customHeight="1"/>
    <row r="110" ht="6.0" customHeight="1"/>
    <row r="111" ht="6.0" customHeight="1"/>
    <row r="112" ht="6.0" customHeight="1"/>
    <row r="113" ht="6.0" customHeight="1"/>
    <row r="114" ht="6.0" customHeight="1"/>
    <row r="115" ht="6.0" customHeight="1"/>
    <row r="116" ht="6.0" customHeight="1"/>
    <row r="117" ht="6.0" customHeight="1"/>
    <row r="118" ht="6.0" customHeight="1"/>
    <row r="119" ht="6.0" customHeight="1"/>
    <row r="120" ht="6.0" customHeight="1"/>
    <row r="121" ht="6.0" customHeight="1"/>
    <row r="122" ht="6.0" customHeight="1"/>
    <row r="123" ht="6.0" customHeight="1"/>
    <row r="124" ht="6.0" customHeight="1"/>
    <row r="125" ht="6.0" customHeight="1"/>
    <row r="126" ht="6.0" customHeight="1"/>
    <row r="127" ht="6.0" customHeight="1"/>
    <row r="128" ht="6.0" customHeight="1"/>
    <row r="129" ht="6.0" customHeight="1"/>
    <row r="130" ht="6.0" customHeight="1"/>
    <row r="131" ht="6.0" customHeight="1"/>
    <row r="132" ht="6.0" customHeight="1"/>
    <row r="133" ht="6.0" customHeight="1"/>
    <row r="134" ht="6.0" customHeight="1"/>
    <row r="135" ht="6.0" customHeight="1"/>
    <row r="136" ht="6.0" customHeight="1"/>
    <row r="137" ht="6.0" customHeight="1"/>
    <row r="138" ht="6.0" customHeight="1"/>
    <row r="139" ht="6.0" customHeight="1"/>
    <row r="140" ht="6.0" customHeight="1"/>
    <row r="141" ht="6.0" customHeight="1"/>
    <row r="142" ht="6.0" customHeight="1"/>
    <row r="143" ht="6.0" customHeight="1"/>
    <row r="144" ht="6.0" customHeight="1"/>
    <row r="145" ht="6.0" customHeight="1"/>
    <row r="146" ht="6.0" customHeight="1"/>
    <row r="147" ht="6.0" customHeight="1"/>
    <row r="148" ht="6.0" customHeight="1"/>
    <row r="149" ht="6.0" customHeight="1"/>
    <row r="150" ht="6.0" customHeight="1"/>
    <row r="151" ht="6.0" customHeight="1"/>
    <row r="152" ht="6.0" customHeight="1"/>
    <row r="153" ht="6.0" customHeight="1"/>
    <row r="154" ht="6.0" customHeight="1"/>
    <row r="155" ht="6.0" customHeight="1"/>
    <row r="156" ht="6.0" customHeight="1"/>
    <row r="157" ht="6.0" customHeight="1"/>
    <row r="158" ht="6.0" customHeight="1"/>
    <row r="159" ht="6.0" customHeight="1"/>
    <row r="160" ht="6.0" customHeight="1"/>
    <row r="161" ht="6.0" customHeight="1"/>
    <row r="162" ht="6.0" customHeight="1"/>
    <row r="163" ht="6.0" customHeight="1"/>
    <row r="164" ht="6.0" customHeight="1"/>
    <row r="165" ht="6.0" customHeight="1"/>
    <row r="166" ht="6.0" customHeight="1"/>
    <row r="167" ht="6.0" customHeight="1"/>
    <row r="168" ht="6.0" customHeight="1"/>
    <row r="169" ht="6.0" customHeight="1"/>
    <row r="170" ht="6.0" customHeight="1"/>
    <row r="171" ht="6.0" customHeight="1"/>
    <row r="172" ht="6.0" customHeight="1"/>
    <row r="173" ht="6.0" customHeight="1"/>
    <row r="174" ht="6.0" customHeight="1"/>
    <row r="175" ht="6.0" customHeight="1"/>
    <row r="176" ht="6.0" customHeight="1"/>
    <row r="177" ht="6.0" customHeight="1"/>
    <row r="178" ht="6.0" customHeight="1"/>
    <row r="179" ht="6.0" customHeight="1"/>
    <row r="180" ht="6.0" customHeight="1"/>
    <row r="181" ht="6.0" customHeight="1"/>
    <row r="182" ht="6.0" customHeight="1"/>
    <row r="183" ht="6.0" customHeight="1"/>
    <row r="184" ht="6.0" customHeight="1"/>
    <row r="185" ht="6.0" customHeight="1"/>
    <row r="186" ht="6.0" customHeight="1"/>
    <row r="187" ht="6.0" customHeight="1"/>
    <row r="188" ht="6.0" customHeight="1"/>
    <row r="189" ht="6.0" customHeight="1"/>
    <row r="190" ht="6.0" customHeight="1"/>
    <row r="191" ht="6.0" customHeight="1"/>
    <row r="192" ht="6.0" customHeight="1"/>
    <row r="193" ht="6.0" customHeight="1"/>
    <row r="194" ht="6.0" customHeight="1"/>
    <row r="195" ht="6.0" customHeight="1"/>
    <row r="196" ht="6.0" customHeight="1"/>
    <row r="197" ht="6.0" customHeight="1"/>
    <row r="198" ht="6.0" customHeight="1"/>
    <row r="199" ht="6.0" customHeight="1"/>
    <row r="200" ht="6.0" customHeight="1"/>
    <row r="201" ht="6.0" customHeight="1"/>
    <row r="202" ht="6.0" customHeight="1"/>
    <row r="203" ht="6.0" customHeight="1"/>
    <row r="204" ht="6.0" customHeight="1"/>
    <row r="205" ht="6.0" customHeight="1"/>
    <row r="206" ht="6.0" customHeight="1"/>
    <row r="207" ht="6.0" customHeight="1"/>
    <row r="208" ht="6.0" customHeight="1"/>
    <row r="209" ht="6.0" customHeight="1"/>
    <row r="210" ht="6.0" customHeight="1"/>
    <row r="211" ht="6.0" customHeight="1"/>
    <row r="212" ht="6.0" customHeight="1"/>
    <row r="213" ht="6.0" customHeight="1"/>
    <row r="214" ht="6.0" customHeight="1"/>
    <row r="215" ht="6.0" customHeight="1"/>
    <row r="216" ht="6.0" customHeight="1"/>
    <row r="217" ht="6.0" customHeight="1"/>
    <row r="218" ht="6.0" customHeight="1"/>
    <row r="219" ht="6.0" customHeight="1"/>
    <row r="220" ht="6.0" customHeight="1"/>
    <row r="221" ht="6.0" customHeight="1"/>
    <row r="222" ht="6.0" customHeight="1"/>
    <row r="223" ht="6.0" customHeight="1"/>
    <row r="224" ht="6.0" customHeight="1"/>
    <row r="225" ht="6.0" customHeight="1"/>
    <row r="226" ht="6.0" customHeight="1"/>
    <row r="227" ht="6.0" customHeight="1"/>
    <row r="228" ht="6.0" customHeight="1"/>
    <row r="229" ht="6.0" customHeight="1"/>
    <row r="230" ht="6.0" customHeight="1"/>
    <row r="231" ht="6.0" customHeight="1"/>
    <row r="232" ht="6.0" customHeight="1"/>
    <row r="233" ht="6.0" customHeight="1"/>
    <row r="234" ht="6.0" customHeight="1"/>
    <row r="235" ht="6.0" customHeight="1"/>
    <row r="236" ht="6.0" customHeight="1"/>
    <row r="237" ht="6.0" customHeight="1"/>
    <row r="238" ht="6.0" customHeight="1"/>
    <row r="239" ht="6.0" customHeight="1"/>
    <row r="240" ht="6.0" customHeight="1"/>
    <row r="241" ht="6.0" customHeight="1"/>
    <row r="242" ht="6.0" customHeight="1"/>
    <row r="243" ht="6.0" customHeight="1"/>
    <row r="244" ht="6.0" customHeight="1"/>
    <row r="245" ht="6.0" customHeight="1"/>
    <row r="246" ht="6.0" customHeight="1"/>
    <row r="247" ht="6.0" customHeight="1"/>
    <row r="248" ht="6.0" customHeight="1"/>
    <row r="249" ht="6.0" customHeight="1"/>
    <row r="250" ht="6.0" customHeight="1"/>
    <row r="251" ht="6.0" customHeight="1"/>
    <row r="252" ht="6.0" customHeight="1"/>
    <row r="253" ht="6.0" customHeight="1"/>
    <row r="254" ht="6.0" customHeight="1"/>
    <row r="255" ht="6.0" customHeight="1"/>
    <row r="256" ht="6.0" customHeight="1"/>
    <row r="257" ht="6.0" customHeight="1"/>
    <row r="258" ht="6.0" customHeight="1"/>
    <row r="259" ht="6.0" customHeight="1"/>
    <row r="260" ht="6.0" customHeight="1"/>
    <row r="261" ht="6.0" customHeight="1"/>
    <row r="262" ht="6.0" customHeight="1"/>
    <row r="263" ht="6.0" customHeight="1"/>
    <row r="264" ht="6.0" customHeight="1"/>
    <row r="265" ht="6.0" customHeight="1"/>
    <row r="266" ht="6.0" customHeight="1"/>
    <row r="267" ht="6.0" customHeight="1"/>
    <row r="268" ht="6.0" customHeight="1"/>
    <row r="269" ht="6.0" customHeight="1"/>
    <row r="270" ht="6.0" customHeight="1"/>
    <row r="271" ht="6.0" customHeight="1"/>
    <row r="272" ht="6.0" customHeight="1"/>
    <row r="273" ht="6.0" customHeight="1"/>
    <row r="274" ht="6.0" customHeight="1"/>
    <row r="275" ht="6.0" customHeight="1"/>
    <row r="276" ht="6.0" customHeight="1"/>
    <row r="277" ht="6.0" customHeight="1"/>
    <row r="278" ht="6.0" customHeight="1"/>
    <row r="279" ht="6.0" customHeight="1"/>
    <row r="280" ht="6.0" customHeight="1"/>
    <row r="281" ht="6.0" customHeight="1"/>
    <row r="282" ht="6.0" customHeight="1"/>
    <row r="283" ht="6.0" customHeight="1"/>
    <row r="284" ht="6.0" customHeight="1"/>
    <row r="285" ht="6.0" customHeight="1"/>
    <row r="286" ht="6.0" customHeight="1"/>
    <row r="287" ht="6.0" customHeight="1"/>
    <row r="288" ht="6.0" customHeight="1"/>
    <row r="289" ht="6.0" customHeight="1"/>
    <row r="290" ht="6.0" customHeight="1"/>
    <row r="291" ht="6.0" customHeight="1"/>
    <row r="292" ht="6.0" customHeight="1"/>
    <row r="293" ht="6.0" customHeight="1"/>
    <row r="294" ht="6.0" customHeight="1"/>
    <row r="295" ht="6.0" customHeight="1"/>
    <row r="296" ht="6.0" customHeight="1"/>
    <row r="297" ht="6.0" customHeight="1"/>
    <row r="298" ht="6.0" customHeight="1"/>
    <row r="299" ht="6.0" customHeight="1"/>
    <row r="300" ht="6.0" customHeight="1"/>
    <row r="301" ht="6.0" customHeight="1"/>
    <row r="302" ht="6.0" customHeight="1"/>
    <row r="303" ht="6.0" customHeight="1"/>
    <row r="304" ht="6.0" customHeight="1"/>
    <row r="305" ht="6.0" customHeight="1"/>
    <row r="306" ht="6.0" customHeight="1"/>
    <row r="307" ht="6.0" customHeight="1"/>
    <row r="308" ht="6.0" customHeight="1"/>
    <row r="309" ht="6.0" customHeight="1"/>
    <row r="310" ht="6.0" customHeight="1"/>
    <row r="311" ht="6.0" customHeight="1"/>
    <row r="312" ht="6.0" customHeight="1"/>
    <row r="313" ht="6.0" customHeight="1"/>
    <row r="314" ht="6.0" customHeight="1"/>
    <row r="315" ht="6.0" customHeight="1"/>
    <row r="316" ht="6.0" customHeight="1"/>
    <row r="317" ht="6.0" customHeight="1"/>
    <row r="318" ht="6.0" customHeight="1"/>
    <row r="319" ht="6.0" customHeight="1"/>
    <row r="320" ht="6.0" customHeight="1"/>
    <row r="321" ht="6.0" customHeight="1"/>
    <row r="322" ht="6.0" customHeight="1"/>
    <row r="323" ht="6.0" customHeight="1"/>
    <row r="324" ht="6.0" customHeight="1"/>
    <row r="325" ht="6.0" customHeight="1"/>
    <row r="326" ht="6.0" customHeight="1"/>
    <row r="327" ht="6.0" customHeight="1"/>
    <row r="328" ht="6.0" customHeight="1"/>
    <row r="329" ht="6.0" customHeight="1"/>
    <row r="330" ht="6.0" customHeight="1"/>
    <row r="331" ht="6.0" customHeight="1"/>
    <row r="332" ht="6.0" customHeight="1"/>
    <row r="333" ht="6.0" customHeight="1"/>
    <row r="334" ht="6.0" customHeight="1"/>
    <row r="335" ht="6.0" customHeight="1"/>
    <row r="336" ht="6.0" customHeight="1"/>
    <row r="337" ht="6.0" customHeight="1"/>
    <row r="338" ht="6.0" customHeight="1"/>
    <row r="339" ht="6.0" customHeight="1"/>
    <row r="340" ht="6.0" customHeight="1"/>
    <row r="341" ht="6.0" customHeight="1"/>
    <row r="342" ht="6.0" customHeight="1"/>
    <row r="343" ht="6.0" customHeight="1"/>
    <row r="344" ht="6.0" customHeight="1"/>
    <row r="345" ht="6.0" customHeight="1"/>
    <row r="346" ht="6.0" customHeight="1"/>
    <row r="347" ht="6.0" customHeight="1"/>
    <row r="348" ht="6.0" customHeight="1"/>
    <row r="349" ht="6.0" customHeight="1"/>
    <row r="350" ht="6.0" customHeight="1"/>
    <row r="351" ht="6.0" customHeight="1"/>
    <row r="352" ht="6.0" customHeight="1"/>
    <row r="353" ht="6.0" customHeight="1"/>
    <row r="354" ht="6.0" customHeight="1"/>
    <row r="355" ht="6.0" customHeight="1"/>
    <row r="356" ht="6.0" customHeight="1"/>
    <row r="357" ht="6.0" customHeight="1"/>
    <row r="358" ht="6.0" customHeight="1"/>
    <row r="359" ht="6.0" customHeight="1"/>
    <row r="360" ht="6.0" customHeight="1"/>
    <row r="361" ht="6.0" customHeight="1"/>
    <row r="362" ht="6.0" customHeight="1"/>
    <row r="363" ht="6.0" customHeight="1"/>
    <row r="364" ht="6.0" customHeight="1"/>
    <row r="365" ht="6.0" customHeight="1"/>
    <row r="366" ht="6.0" customHeight="1"/>
    <row r="367" ht="6.0" customHeight="1"/>
    <row r="368" ht="6.0" customHeight="1"/>
    <row r="369" ht="6.0" customHeight="1"/>
    <row r="370" ht="6.0" customHeight="1"/>
    <row r="371" ht="6.0" customHeight="1"/>
    <row r="372" ht="6.0" customHeight="1"/>
    <row r="373" ht="6.0" customHeight="1"/>
    <row r="374" ht="6.0" customHeight="1"/>
    <row r="375" ht="6.0" customHeight="1"/>
    <row r="376" ht="6.0" customHeight="1"/>
    <row r="377" ht="6.0" customHeight="1"/>
    <row r="378" ht="6.0" customHeight="1"/>
    <row r="379" ht="6.0" customHeight="1"/>
    <row r="380" ht="6.0" customHeight="1"/>
    <row r="381" ht="6.0" customHeight="1"/>
    <row r="382" ht="6.0" customHeight="1"/>
    <row r="383" ht="6.0" customHeight="1"/>
    <row r="384" ht="6.0" customHeight="1"/>
    <row r="385" ht="6.0" customHeight="1"/>
    <row r="386" ht="6.0" customHeight="1"/>
    <row r="387" ht="6.0" customHeight="1"/>
    <row r="388" ht="6.0" customHeight="1"/>
    <row r="389" ht="6.0" customHeight="1"/>
    <row r="390" ht="6.0" customHeight="1"/>
    <row r="391" ht="6.0" customHeight="1"/>
    <row r="392" ht="6.0" customHeight="1"/>
    <row r="393" ht="6.0" customHeight="1"/>
    <row r="394" ht="6.0" customHeight="1"/>
    <row r="395" ht="6.0" customHeight="1"/>
    <row r="396" ht="6.0" customHeight="1"/>
    <row r="397" ht="6.0" customHeight="1"/>
    <row r="398" ht="6.0" customHeight="1"/>
    <row r="399" ht="6.0" customHeight="1"/>
    <row r="400" ht="6.0" customHeight="1"/>
    <row r="401" ht="6.0" customHeight="1"/>
    <row r="402" ht="6.0" customHeight="1"/>
    <row r="403" ht="6.0" customHeight="1"/>
    <row r="404" ht="6.0" customHeight="1"/>
    <row r="405" ht="6.0" customHeight="1"/>
    <row r="406" ht="6.0" customHeight="1"/>
    <row r="407" ht="6.0" customHeight="1"/>
    <row r="408" ht="6.0" customHeight="1"/>
    <row r="409" ht="6.0" customHeight="1"/>
    <row r="410" ht="6.0" customHeight="1"/>
    <row r="411" ht="6.0" customHeight="1"/>
    <row r="412" ht="6.0" customHeight="1"/>
    <row r="413" ht="6.0" customHeight="1"/>
    <row r="414" ht="6.0" customHeight="1"/>
    <row r="415" ht="6.0" customHeight="1"/>
    <row r="416" ht="6.0" customHeight="1"/>
    <row r="417" ht="6.0" customHeight="1"/>
    <row r="418" ht="6.0" customHeight="1"/>
    <row r="419" ht="6.0" customHeight="1"/>
    <row r="420" ht="6.0" customHeight="1"/>
    <row r="421" ht="6.0" customHeight="1"/>
    <row r="422" ht="6.0" customHeight="1"/>
    <row r="423" ht="6.0" customHeight="1"/>
    <row r="424" ht="6.0" customHeight="1"/>
    <row r="425" ht="6.0" customHeight="1"/>
    <row r="426" ht="6.0" customHeight="1"/>
    <row r="427" ht="6.0" customHeight="1"/>
    <row r="428" ht="6.0" customHeight="1"/>
    <row r="429" ht="6.0" customHeight="1"/>
    <row r="430" ht="6.0" customHeight="1"/>
    <row r="431" ht="6.0" customHeight="1"/>
    <row r="432" ht="6.0" customHeight="1"/>
    <row r="433" ht="6.0" customHeight="1"/>
    <row r="434" ht="6.0" customHeight="1"/>
    <row r="435" ht="6.0" customHeight="1"/>
    <row r="436" ht="6.0" customHeight="1"/>
    <row r="437" ht="6.0" customHeight="1"/>
    <row r="438" ht="6.0" customHeight="1"/>
    <row r="439" ht="6.0" customHeight="1"/>
    <row r="440" ht="6.0" customHeight="1"/>
    <row r="441" ht="6.0" customHeight="1"/>
    <row r="442" ht="6.0" customHeight="1"/>
    <row r="443" ht="6.0" customHeight="1"/>
    <row r="444" ht="6.0" customHeight="1"/>
    <row r="445" ht="6.0" customHeight="1"/>
    <row r="446" ht="6.0" customHeight="1"/>
    <row r="447" ht="6.0" customHeight="1"/>
    <row r="448" ht="6.0" customHeight="1"/>
    <row r="449" ht="6.0" customHeight="1"/>
    <row r="450" ht="6.0" customHeight="1"/>
    <row r="451" ht="6.0" customHeight="1"/>
    <row r="452" ht="6.0" customHeight="1"/>
    <row r="453" ht="6.0" customHeight="1"/>
    <row r="454" ht="6.0" customHeight="1"/>
    <row r="455" ht="6.0" customHeight="1"/>
    <row r="456" ht="6.0" customHeight="1"/>
    <row r="457" ht="6.0" customHeight="1"/>
    <row r="458" ht="6.0" customHeight="1"/>
    <row r="459" ht="6.0" customHeight="1"/>
    <row r="460" ht="6.0" customHeight="1"/>
    <row r="461" ht="6.0" customHeight="1"/>
    <row r="462" ht="6.0" customHeight="1"/>
    <row r="463" ht="6.0" customHeight="1"/>
    <row r="464" ht="6.0" customHeight="1"/>
    <row r="465" ht="6.0" customHeight="1"/>
    <row r="466" ht="6.0" customHeight="1"/>
    <row r="467" ht="6.0" customHeight="1"/>
    <row r="468" ht="6.0" customHeight="1"/>
    <row r="469" ht="6.0" customHeight="1"/>
    <row r="470" ht="6.0" customHeight="1"/>
    <row r="471" ht="6.0" customHeight="1"/>
    <row r="472" ht="6.0" customHeight="1"/>
    <row r="473" ht="6.0" customHeight="1"/>
    <row r="474" ht="6.0" customHeight="1"/>
    <row r="475" ht="6.0" customHeight="1"/>
    <row r="476" ht="6.0" customHeight="1"/>
    <row r="477" ht="6.0" customHeight="1"/>
    <row r="478" ht="6.0" customHeight="1"/>
    <row r="479" ht="6.0" customHeight="1"/>
    <row r="480" ht="6.0" customHeight="1"/>
    <row r="481" ht="6.0" customHeight="1"/>
    <row r="482" ht="6.0" customHeight="1"/>
    <row r="483" ht="6.0" customHeight="1"/>
    <row r="484" ht="6.0" customHeight="1"/>
    <row r="485" ht="6.0" customHeight="1"/>
    <row r="486" ht="6.0" customHeight="1"/>
    <row r="487" ht="6.0" customHeight="1"/>
    <row r="488" ht="6.0" customHeight="1"/>
    <row r="489" ht="6.0" customHeight="1"/>
    <row r="490" ht="6.0" customHeight="1"/>
    <row r="491" ht="6.0" customHeight="1"/>
    <row r="492" ht="6.0" customHeight="1"/>
    <row r="493" ht="6.0" customHeight="1"/>
    <row r="494" ht="6.0" customHeight="1"/>
    <row r="495" ht="6.0" customHeight="1"/>
    <row r="496" ht="6.0" customHeight="1"/>
    <row r="497" ht="6.0" customHeight="1"/>
    <row r="498" ht="6.0" customHeight="1"/>
    <row r="499" ht="6.0" customHeight="1"/>
    <row r="500" ht="6.0" customHeight="1"/>
    <row r="501" ht="6.0" customHeight="1"/>
    <row r="502" ht="6.0" customHeight="1"/>
    <row r="503" ht="6.0" customHeight="1"/>
    <row r="504" ht="6.0" customHeight="1"/>
    <row r="505" ht="6.0" customHeight="1"/>
    <row r="506" ht="6.0" customHeight="1"/>
    <row r="507" ht="6.0" customHeight="1"/>
    <row r="508" ht="6.0" customHeight="1"/>
    <row r="509" ht="6.0" customHeight="1"/>
    <row r="510" ht="6.0" customHeight="1"/>
    <row r="511" ht="6.0" customHeight="1"/>
    <row r="512" ht="6.0" customHeight="1"/>
    <row r="513" ht="6.0" customHeight="1"/>
    <row r="514" ht="6.0" customHeight="1"/>
    <row r="515" ht="6.0" customHeight="1"/>
    <row r="516" ht="6.0" customHeight="1"/>
    <row r="517" ht="6.0" customHeight="1"/>
    <row r="518" ht="6.0" customHeight="1"/>
    <row r="519" ht="6.0" customHeight="1"/>
    <row r="520" ht="6.0" customHeight="1"/>
    <row r="521" ht="6.0" customHeight="1"/>
    <row r="522" ht="6.0" customHeight="1"/>
    <row r="523" ht="6.0" customHeight="1"/>
    <row r="524" ht="6.0" customHeight="1"/>
    <row r="525" ht="6.0" customHeight="1"/>
    <row r="526" ht="6.0" customHeight="1"/>
    <row r="527" ht="6.0" customHeight="1"/>
    <row r="528" ht="6.0" customHeight="1"/>
    <row r="529" ht="6.0" customHeight="1"/>
    <row r="530" ht="6.0" customHeight="1"/>
    <row r="531" ht="6.0" customHeight="1"/>
    <row r="532" ht="6.0" customHeight="1"/>
    <row r="533" ht="6.0" customHeight="1"/>
    <row r="534" ht="6.0" customHeight="1"/>
    <row r="535" ht="6.0" customHeight="1"/>
    <row r="536" ht="6.0" customHeight="1"/>
    <row r="537" ht="6.0" customHeight="1"/>
    <row r="538" ht="6.0" customHeight="1"/>
    <row r="539" ht="6.0" customHeight="1"/>
    <row r="540" ht="6.0" customHeight="1"/>
    <row r="541" ht="6.0" customHeight="1"/>
    <row r="542" ht="6.0" customHeight="1"/>
    <row r="543" ht="6.0" customHeight="1"/>
    <row r="544" ht="6.0" customHeight="1"/>
    <row r="545" ht="6.0" customHeight="1"/>
    <row r="546" ht="6.0" customHeight="1"/>
    <row r="547" ht="6.0" customHeight="1"/>
    <row r="548" ht="6.0" customHeight="1"/>
    <row r="549" ht="6.0" customHeight="1"/>
    <row r="550" ht="6.0" customHeight="1"/>
    <row r="551" ht="6.0" customHeight="1"/>
    <row r="552" ht="6.0" customHeight="1"/>
    <row r="553" ht="6.0" customHeight="1"/>
    <row r="554" ht="6.0" customHeight="1"/>
    <row r="555" ht="6.0" customHeight="1"/>
    <row r="556" ht="6.0" customHeight="1"/>
    <row r="557" ht="6.0" customHeight="1"/>
    <row r="558" ht="6.0" customHeight="1"/>
    <row r="559" ht="6.0" customHeight="1"/>
    <row r="560" ht="6.0" customHeight="1"/>
    <row r="561" ht="6.0" customHeight="1"/>
    <row r="562" ht="6.0" customHeight="1"/>
    <row r="563" ht="6.0" customHeight="1"/>
    <row r="564" ht="6.0" customHeight="1"/>
    <row r="565" ht="6.0" customHeight="1"/>
    <row r="566" ht="6.0" customHeight="1"/>
    <row r="567" ht="6.0" customHeight="1"/>
    <row r="568" ht="6.0" customHeight="1"/>
    <row r="569" ht="6.0" customHeight="1"/>
    <row r="570" ht="6.0" customHeight="1"/>
    <row r="571" ht="6.0" customHeight="1"/>
    <row r="572" ht="6.0" customHeight="1"/>
    <row r="573" ht="6.0" customHeight="1"/>
    <row r="574" ht="6.0" customHeight="1"/>
    <row r="575" ht="6.0" customHeight="1"/>
    <row r="576" ht="6.0" customHeight="1"/>
    <row r="577" ht="6.0" customHeight="1"/>
    <row r="578" ht="6.0" customHeight="1"/>
    <row r="579" ht="6.0" customHeight="1"/>
    <row r="580" ht="6.0" customHeight="1"/>
    <row r="581" ht="6.0" customHeight="1"/>
    <row r="582" ht="6.0" customHeight="1"/>
    <row r="583" ht="6.0" customHeight="1"/>
    <row r="584" ht="6.0" customHeight="1"/>
    <row r="585" ht="6.0" customHeight="1"/>
    <row r="586" ht="6.0" customHeight="1"/>
    <row r="587" ht="6.0" customHeight="1"/>
    <row r="588" ht="6.0" customHeight="1"/>
    <row r="589" ht="6.0" customHeight="1"/>
    <row r="590" ht="6.0" customHeight="1"/>
    <row r="591" ht="6.0" customHeight="1"/>
    <row r="592" ht="6.0" customHeight="1"/>
    <row r="593" ht="6.0" customHeight="1"/>
    <row r="594" ht="6.0" customHeight="1"/>
    <row r="595" ht="6.0" customHeight="1"/>
    <row r="596" ht="6.0" customHeight="1"/>
    <row r="597" ht="6.0" customHeight="1"/>
    <row r="598" ht="6.0" customHeight="1"/>
    <row r="599" ht="6.0" customHeight="1"/>
    <row r="600" ht="6.0" customHeight="1"/>
    <row r="601" ht="6.0" customHeight="1"/>
    <row r="602" ht="6.0" customHeight="1"/>
    <row r="603" ht="6.0" customHeight="1"/>
    <row r="604" ht="6.0" customHeight="1"/>
    <row r="605" ht="6.0" customHeight="1"/>
    <row r="606" ht="6.0" customHeight="1"/>
    <row r="607" ht="6.0" customHeight="1"/>
    <row r="608" ht="6.0" customHeight="1"/>
    <row r="609" ht="6.0" customHeight="1"/>
    <row r="610" ht="6.0" customHeight="1"/>
    <row r="611" ht="6.0" customHeight="1"/>
    <row r="612" ht="6.0" customHeight="1"/>
    <row r="613" ht="6.0" customHeight="1"/>
    <row r="614" ht="6.0" customHeight="1"/>
    <row r="615" ht="6.0" customHeight="1"/>
    <row r="616" ht="6.0" customHeight="1"/>
    <row r="617" ht="6.0" customHeight="1"/>
    <row r="618" ht="6.0" customHeight="1"/>
    <row r="619" ht="6.0" customHeight="1"/>
    <row r="620" ht="6.0" customHeight="1"/>
    <row r="621" ht="6.0" customHeight="1"/>
    <row r="622" ht="6.0" customHeight="1"/>
    <row r="623" ht="6.0" customHeight="1"/>
    <row r="624" ht="6.0" customHeight="1"/>
    <row r="625" ht="6.0" customHeight="1"/>
    <row r="626" ht="6.0" customHeight="1"/>
    <row r="627" ht="6.0" customHeight="1"/>
    <row r="628" ht="6.0" customHeight="1"/>
    <row r="629" ht="6.0" customHeight="1"/>
    <row r="630" ht="6.0" customHeight="1"/>
    <row r="631" ht="6.0" customHeight="1"/>
    <row r="632" ht="6.0" customHeight="1"/>
    <row r="633" ht="6.0" customHeight="1"/>
    <row r="634" ht="6.0" customHeight="1"/>
    <row r="635" ht="6.0" customHeight="1"/>
    <row r="636" ht="6.0" customHeight="1"/>
    <row r="637" ht="6.0" customHeight="1"/>
    <row r="638" ht="6.0" customHeight="1"/>
    <row r="639" ht="6.0" customHeight="1"/>
    <row r="640" ht="6.0" customHeight="1"/>
    <row r="641" ht="6.0" customHeight="1"/>
    <row r="642" ht="6.0" customHeight="1"/>
    <row r="643" ht="6.0" customHeight="1"/>
    <row r="644" ht="6.0" customHeight="1"/>
    <row r="645" ht="6.0" customHeight="1"/>
    <row r="646" ht="6.0" customHeight="1"/>
    <row r="647" ht="6.0" customHeight="1"/>
    <row r="648" ht="6.0" customHeight="1"/>
    <row r="649" ht="6.0" customHeight="1"/>
    <row r="650" ht="6.0" customHeight="1"/>
    <row r="651" ht="6.0" customHeight="1"/>
    <row r="652" ht="6.0" customHeight="1"/>
    <row r="653" ht="6.0" customHeight="1"/>
    <row r="654" ht="6.0" customHeight="1"/>
    <row r="655" ht="6.0" customHeight="1"/>
    <row r="656" ht="6.0" customHeight="1"/>
    <row r="657" ht="6.0" customHeight="1"/>
    <row r="658" ht="6.0" customHeight="1"/>
    <row r="659" ht="6.0" customHeight="1"/>
    <row r="660" ht="6.0" customHeight="1"/>
    <row r="661" ht="6.0" customHeight="1"/>
    <row r="662" ht="6.0" customHeight="1"/>
    <row r="663" ht="6.0" customHeight="1"/>
    <row r="664" ht="6.0" customHeight="1"/>
    <row r="665" ht="6.0" customHeight="1"/>
    <row r="666" ht="6.0" customHeight="1"/>
    <row r="667" ht="6.0" customHeight="1"/>
    <row r="668" ht="6.0" customHeight="1"/>
    <row r="669" ht="6.0" customHeight="1"/>
    <row r="670" ht="6.0" customHeight="1"/>
    <row r="671" ht="6.0" customHeight="1"/>
    <row r="672" ht="6.0" customHeight="1"/>
    <row r="673" ht="6.0" customHeight="1"/>
    <row r="674" ht="6.0" customHeight="1"/>
    <row r="675" ht="6.0" customHeight="1"/>
    <row r="676" ht="6.0" customHeight="1"/>
    <row r="677" ht="6.0" customHeight="1"/>
    <row r="678" ht="6.0" customHeight="1"/>
    <row r="679" ht="6.0" customHeight="1"/>
    <row r="680" ht="6.0" customHeight="1"/>
    <row r="681" ht="6.0" customHeight="1"/>
    <row r="682" ht="6.0" customHeight="1"/>
    <row r="683" ht="6.0" customHeight="1"/>
    <row r="684" ht="6.0" customHeight="1"/>
    <row r="685" ht="6.0" customHeight="1"/>
    <row r="686" ht="6.0" customHeight="1"/>
    <row r="687" ht="6.0" customHeight="1"/>
    <row r="688" ht="6.0" customHeight="1"/>
    <row r="689" ht="6.0" customHeight="1"/>
    <row r="690" ht="6.0" customHeight="1"/>
    <row r="691" ht="6.0" customHeight="1"/>
    <row r="692" ht="6.0" customHeight="1"/>
    <row r="693" ht="6.0" customHeight="1"/>
    <row r="694" ht="6.0" customHeight="1"/>
    <row r="695" ht="6.0" customHeight="1"/>
    <row r="696" ht="6.0" customHeight="1"/>
    <row r="697" ht="6.0" customHeight="1"/>
    <row r="698" ht="6.0" customHeight="1"/>
    <row r="699" ht="6.0" customHeight="1"/>
    <row r="700" ht="6.0" customHeight="1"/>
    <row r="701" ht="6.0" customHeight="1"/>
    <row r="702" ht="6.0" customHeight="1"/>
    <row r="703" ht="6.0" customHeight="1"/>
    <row r="704" ht="6.0" customHeight="1"/>
    <row r="705" ht="6.0" customHeight="1"/>
    <row r="706" ht="6.0" customHeight="1"/>
    <row r="707" ht="6.0" customHeight="1"/>
    <row r="708" ht="6.0" customHeight="1"/>
    <row r="709" ht="6.0" customHeight="1"/>
    <row r="710" ht="6.0" customHeight="1"/>
    <row r="711" ht="6.0" customHeight="1"/>
    <row r="712" ht="6.0" customHeight="1"/>
    <row r="713" ht="6.0" customHeight="1"/>
    <row r="714" ht="6.0" customHeight="1"/>
    <row r="715" ht="6.0" customHeight="1"/>
    <row r="716" ht="6.0" customHeight="1"/>
    <row r="717" ht="6.0" customHeight="1"/>
    <row r="718" ht="6.0" customHeight="1"/>
    <row r="719" ht="6.0" customHeight="1"/>
    <row r="720" ht="6.0" customHeight="1"/>
    <row r="721" ht="6.0" customHeight="1"/>
    <row r="722" ht="6.0" customHeight="1"/>
    <row r="723" ht="6.0" customHeight="1"/>
    <row r="724" ht="6.0" customHeight="1"/>
    <row r="725" ht="6.0" customHeight="1"/>
    <row r="726" ht="6.0" customHeight="1"/>
    <row r="727" ht="6.0" customHeight="1"/>
    <row r="728" ht="6.0" customHeight="1"/>
    <row r="729" ht="6.0" customHeight="1"/>
    <row r="730" ht="6.0" customHeight="1"/>
    <row r="731" ht="6.0" customHeight="1"/>
    <row r="732" ht="6.0" customHeight="1"/>
    <row r="733" ht="6.0" customHeight="1"/>
    <row r="734" ht="6.0" customHeight="1"/>
    <row r="735" ht="6.0" customHeight="1"/>
    <row r="736" ht="6.0" customHeight="1"/>
    <row r="737" ht="6.0" customHeight="1"/>
    <row r="738" ht="6.0" customHeight="1"/>
    <row r="739" ht="6.0" customHeight="1"/>
    <row r="740" ht="6.0" customHeight="1"/>
    <row r="741" ht="6.0" customHeight="1"/>
    <row r="742" ht="6.0" customHeight="1"/>
    <row r="743" ht="6.0" customHeight="1"/>
    <row r="744" ht="6.0" customHeight="1"/>
    <row r="745" ht="6.0" customHeight="1"/>
    <row r="746" ht="6.0" customHeight="1"/>
    <row r="747" ht="6.0" customHeight="1"/>
    <row r="748" ht="6.0" customHeight="1"/>
    <row r="749" ht="6.0" customHeight="1"/>
    <row r="750" ht="6.0" customHeight="1"/>
    <row r="751" ht="6.0" customHeight="1"/>
    <row r="752" ht="6.0" customHeight="1"/>
    <row r="753" ht="6.0" customHeight="1"/>
    <row r="754" ht="6.0" customHeight="1"/>
    <row r="755" ht="6.0" customHeight="1"/>
    <row r="756" ht="6.0" customHeight="1"/>
    <row r="757" ht="6.0" customHeight="1"/>
    <row r="758" ht="6.0" customHeight="1"/>
    <row r="759" ht="6.0" customHeight="1"/>
    <row r="760" ht="6.0" customHeight="1"/>
    <row r="761" ht="6.0" customHeight="1"/>
    <row r="762" ht="6.0" customHeight="1"/>
    <row r="763" ht="6.0" customHeight="1"/>
    <row r="764" ht="6.0" customHeight="1"/>
    <row r="765" ht="6.0" customHeight="1"/>
    <row r="766" ht="6.0" customHeight="1"/>
    <row r="767" ht="6.0" customHeight="1"/>
    <row r="768" ht="6.0" customHeight="1"/>
    <row r="769" ht="6.0" customHeight="1"/>
    <row r="770" ht="6.0" customHeight="1"/>
    <row r="771" ht="6.0" customHeight="1"/>
    <row r="772" ht="6.0" customHeight="1"/>
    <row r="773" ht="6.0" customHeight="1"/>
    <row r="774" ht="6.0" customHeight="1"/>
    <row r="775" ht="6.0" customHeight="1"/>
    <row r="776" ht="6.0" customHeight="1"/>
    <row r="777" ht="6.0" customHeight="1"/>
    <row r="778" ht="6.0" customHeight="1"/>
    <row r="779" ht="6.0" customHeight="1"/>
    <row r="780" ht="6.0" customHeight="1"/>
    <row r="781" ht="6.0" customHeight="1"/>
    <row r="782" ht="6.0" customHeight="1"/>
    <row r="783" ht="6.0" customHeight="1"/>
    <row r="784" ht="6.0" customHeight="1"/>
    <row r="785" ht="6.0" customHeight="1"/>
    <row r="786" ht="6.0" customHeight="1"/>
    <row r="787" ht="6.0" customHeight="1"/>
    <row r="788" ht="6.0" customHeight="1"/>
    <row r="789" ht="6.0" customHeight="1"/>
    <row r="790" ht="6.0" customHeight="1"/>
    <row r="791" ht="6.0" customHeight="1"/>
    <row r="792" ht="6.0" customHeight="1"/>
    <row r="793" ht="6.0" customHeight="1"/>
    <row r="794" ht="6.0" customHeight="1"/>
    <row r="795" ht="6.0" customHeight="1"/>
    <row r="796" ht="6.0" customHeight="1"/>
    <row r="797" ht="6.0" customHeight="1"/>
    <row r="798" ht="6.0" customHeight="1"/>
    <row r="799" ht="6.0" customHeight="1"/>
    <row r="800" ht="6.0" customHeight="1"/>
    <row r="801" ht="6.0" customHeight="1"/>
    <row r="802" ht="6.0" customHeight="1"/>
    <row r="803" ht="6.0" customHeight="1"/>
    <row r="804" ht="6.0" customHeight="1"/>
    <row r="805" ht="6.0" customHeight="1"/>
    <row r="806" ht="6.0" customHeight="1"/>
    <row r="807" ht="6.0" customHeight="1"/>
    <row r="808" ht="6.0" customHeight="1"/>
    <row r="809" ht="6.0" customHeight="1"/>
    <row r="810" ht="6.0" customHeight="1"/>
    <row r="811" ht="6.0" customHeight="1"/>
    <row r="812" ht="6.0" customHeight="1"/>
    <row r="813" ht="6.0" customHeight="1"/>
    <row r="814" ht="6.0" customHeight="1"/>
    <row r="815" ht="6.0" customHeight="1"/>
    <row r="816" ht="6.0" customHeight="1"/>
    <row r="817" ht="6.0" customHeight="1"/>
    <row r="818" ht="6.0" customHeight="1"/>
    <row r="819" ht="6.0" customHeight="1"/>
    <row r="820" ht="6.0" customHeight="1"/>
    <row r="821" ht="6.0" customHeight="1"/>
    <row r="822" ht="6.0" customHeight="1"/>
    <row r="823" ht="6.0" customHeight="1"/>
    <row r="824" ht="6.0" customHeight="1"/>
    <row r="825" ht="6.0" customHeight="1"/>
    <row r="826" ht="6.0" customHeight="1"/>
    <row r="827" ht="6.0" customHeight="1"/>
    <row r="828" ht="6.0" customHeight="1"/>
    <row r="829" ht="6.0" customHeight="1"/>
    <row r="830" ht="6.0" customHeight="1"/>
    <row r="831" ht="6.0" customHeight="1"/>
    <row r="832" ht="6.0" customHeight="1"/>
    <row r="833" ht="6.0" customHeight="1"/>
    <row r="834" ht="6.0" customHeight="1"/>
    <row r="835" ht="6.0" customHeight="1"/>
    <row r="836" ht="6.0" customHeight="1"/>
    <row r="837" ht="6.0" customHeight="1"/>
    <row r="838" ht="6.0" customHeight="1"/>
    <row r="839" ht="6.0" customHeight="1"/>
    <row r="840" ht="6.0" customHeight="1"/>
    <row r="841" ht="6.0" customHeight="1"/>
    <row r="842" ht="6.0" customHeight="1"/>
    <row r="843" ht="6.0" customHeight="1"/>
    <row r="844" ht="6.0" customHeight="1"/>
    <row r="845" ht="6.0" customHeight="1"/>
    <row r="846" ht="6.0" customHeight="1"/>
    <row r="847" ht="6.0" customHeight="1"/>
    <row r="848" ht="6.0" customHeight="1"/>
    <row r="849" ht="6.0" customHeight="1"/>
    <row r="850" ht="6.0" customHeight="1"/>
    <row r="851" ht="6.0" customHeight="1"/>
    <row r="852" ht="6.0" customHeight="1"/>
    <row r="853" ht="6.0" customHeight="1"/>
    <row r="854" ht="6.0" customHeight="1"/>
    <row r="855" ht="6.0" customHeight="1"/>
    <row r="856" ht="6.0" customHeight="1"/>
    <row r="857" ht="6.0" customHeight="1"/>
    <row r="858" ht="6.0" customHeight="1"/>
    <row r="859" ht="6.0" customHeight="1"/>
    <row r="860" ht="6.0" customHeight="1"/>
    <row r="861" ht="6.0" customHeight="1"/>
    <row r="862" ht="6.0" customHeight="1"/>
    <row r="863" ht="6.0" customHeight="1"/>
    <row r="864" ht="6.0" customHeight="1"/>
    <row r="865" ht="6.0" customHeight="1"/>
    <row r="866" ht="6.0" customHeight="1"/>
    <row r="867" ht="6.0" customHeight="1"/>
    <row r="868" ht="6.0" customHeight="1"/>
    <row r="869" ht="6.0" customHeight="1"/>
    <row r="870" ht="6.0" customHeight="1"/>
    <row r="871" ht="6.0" customHeight="1"/>
    <row r="872" ht="6.0" customHeight="1"/>
    <row r="873" ht="6.0" customHeight="1"/>
    <row r="874" ht="6.0" customHeight="1"/>
    <row r="875" ht="6.0" customHeight="1"/>
    <row r="876" ht="6.0" customHeight="1"/>
    <row r="877" ht="6.0" customHeight="1"/>
    <row r="878" ht="6.0" customHeight="1"/>
    <row r="879" ht="6.0" customHeight="1"/>
    <row r="880" ht="6.0" customHeight="1"/>
    <row r="881" ht="6.0" customHeight="1"/>
    <row r="882" ht="6.0" customHeight="1"/>
    <row r="883" ht="6.0" customHeight="1"/>
    <row r="884" ht="6.0" customHeight="1"/>
    <row r="885" ht="6.0" customHeight="1"/>
    <row r="886" ht="6.0" customHeight="1"/>
    <row r="887" ht="6.0" customHeight="1"/>
    <row r="888" ht="6.0" customHeight="1"/>
    <row r="889" ht="6.0" customHeight="1"/>
    <row r="890" ht="6.0" customHeight="1"/>
    <row r="891" ht="6.0" customHeight="1"/>
    <row r="892" ht="6.0" customHeight="1"/>
    <row r="893" ht="6.0" customHeight="1"/>
    <row r="894" ht="6.0" customHeight="1"/>
    <row r="895" ht="6.0" customHeight="1"/>
    <row r="896" ht="6.0" customHeight="1"/>
    <row r="897" ht="6.0" customHeight="1"/>
    <row r="898" ht="6.0" customHeight="1"/>
    <row r="899" ht="6.0" customHeight="1"/>
    <row r="900" ht="6.0" customHeight="1"/>
    <row r="901" ht="6.0" customHeight="1"/>
    <row r="902" ht="6.0" customHeight="1"/>
    <row r="903" ht="6.0" customHeight="1"/>
    <row r="904" ht="6.0" customHeight="1"/>
    <row r="905" ht="6.0" customHeight="1"/>
    <row r="906" ht="6.0" customHeight="1"/>
    <row r="907" ht="6.0" customHeight="1"/>
    <row r="908" ht="6.0" customHeight="1"/>
    <row r="909" ht="6.0" customHeight="1"/>
    <row r="910" ht="6.0" customHeight="1"/>
    <row r="911" ht="6.0" customHeight="1"/>
    <row r="912" ht="6.0" customHeight="1"/>
    <row r="913" ht="6.0" customHeight="1"/>
    <row r="914" ht="6.0" customHeight="1"/>
    <row r="915" ht="6.0" customHeight="1"/>
    <row r="916" ht="6.0" customHeight="1"/>
    <row r="917" ht="6.0" customHeight="1"/>
    <row r="918" ht="6.0" customHeight="1"/>
    <row r="919" ht="6.0" customHeight="1"/>
    <row r="920" ht="6.0" customHeight="1"/>
    <row r="921" ht="6.0" customHeight="1"/>
    <row r="922" ht="6.0" customHeight="1"/>
    <row r="923" ht="6.0" customHeight="1"/>
    <row r="924" ht="6.0" customHeight="1"/>
    <row r="925" ht="6.0" customHeight="1"/>
    <row r="926" ht="6.0" customHeight="1"/>
    <row r="927" ht="6.0" customHeight="1"/>
    <row r="928" ht="6.0" customHeight="1"/>
    <row r="929" ht="6.0" customHeight="1"/>
    <row r="930" ht="6.0" customHeight="1"/>
    <row r="931" ht="6.0" customHeight="1"/>
    <row r="932" ht="6.0" customHeight="1"/>
    <row r="933" ht="6.0" customHeight="1"/>
    <row r="934" ht="6.0" customHeight="1"/>
    <row r="935" ht="6.0" customHeight="1"/>
    <row r="936" ht="6.0" customHeight="1"/>
    <row r="937" ht="6.0" customHeight="1"/>
    <row r="938" ht="6.0" customHeight="1"/>
    <row r="939" ht="6.0" customHeight="1"/>
    <row r="940" ht="6.0" customHeight="1"/>
    <row r="941" ht="6.0" customHeight="1"/>
    <row r="942" ht="6.0" customHeight="1"/>
    <row r="943" ht="6.0" customHeight="1"/>
    <row r="944" ht="6.0" customHeight="1"/>
    <row r="945" ht="6.0" customHeight="1"/>
    <row r="946" ht="6.0" customHeight="1"/>
    <row r="947" ht="6.0" customHeight="1"/>
    <row r="948" ht="6.0" customHeight="1"/>
    <row r="949" ht="6.0" customHeight="1"/>
    <row r="950" ht="6.0" customHeight="1"/>
    <row r="951" ht="6.0" customHeight="1"/>
    <row r="952" ht="6.0" customHeight="1"/>
    <row r="953" ht="6.0" customHeight="1"/>
    <row r="954" ht="6.0" customHeight="1"/>
    <row r="955" ht="6.0" customHeight="1"/>
    <row r="956" ht="6.0" customHeight="1"/>
    <row r="957" ht="6.0" customHeight="1"/>
    <row r="958" ht="6.0" customHeight="1"/>
    <row r="959" ht="6.0" customHeight="1"/>
    <row r="960" ht="6.0" customHeight="1"/>
    <row r="961" ht="6.0" customHeight="1"/>
    <row r="962" ht="6.0" customHeight="1"/>
    <row r="963" ht="6.0" customHeight="1"/>
    <row r="964" ht="6.0" customHeight="1"/>
    <row r="965" ht="6.0" customHeight="1"/>
    <row r="966" ht="6.0" customHeight="1"/>
    <row r="967" ht="6.0" customHeight="1"/>
    <row r="968" ht="6.0" customHeight="1"/>
    <row r="969" ht="6.0" customHeight="1"/>
    <row r="970" ht="6.0" customHeight="1"/>
    <row r="971" ht="6.0" customHeight="1"/>
    <row r="972" ht="6.0" customHeight="1"/>
    <row r="973" ht="6.0" customHeight="1"/>
    <row r="974" ht="6.0" customHeight="1"/>
    <row r="975" ht="6.0" customHeight="1"/>
    <row r="976" ht="6.0" customHeight="1"/>
    <row r="977" ht="6.0" customHeight="1"/>
    <row r="978" ht="6.0" customHeight="1"/>
    <row r="979" ht="6.0" customHeight="1"/>
    <row r="980" ht="6.0" customHeight="1"/>
    <row r="981" ht="6.0" customHeight="1"/>
    <row r="982" ht="6.0" customHeight="1"/>
    <row r="983" ht="6.0" customHeight="1"/>
    <row r="984" ht="6.0" customHeight="1"/>
    <row r="985" ht="6.0" customHeight="1"/>
    <row r="986" ht="6.0" customHeight="1"/>
    <row r="987" ht="6.0" customHeight="1"/>
    <row r="988" ht="6.0" customHeight="1"/>
    <row r="989" ht="6.0" customHeight="1"/>
    <row r="990" ht="6.0" customHeight="1"/>
    <row r="991" ht="6.0" customHeight="1"/>
    <row r="992" ht="6.0" customHeight="1"/>
    <row r="993" ht="6.0" customHeight="1"/>
    <row r="994" ht="6.0" customHeight="1"/>
    <row r="995" ht="6.0" customHeight="1"/>
    <row r="996" ht="6.0" customHeight="1"/>
    <row r="997" ht="6.0" customHeight="1"/>
    <row r="998" ht="6.0" customHeight="1"/>
    <row r="999" ht="6.0" customHeight="1"/>
    <row r="1000" ht="6.0"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25"/>
  </cols>
  <sheetData>
    <row r="1" ht="6.75" customHeight="1"/>
    <row r="2" ht="6.75" customHeight="1"/>
    <row r="3" ht="6.75" customHeight="1"/>
    <row r="4" ht="6.75" customHeight="1"/>
    <row r="5" ht="6.75" customHeight="1"/>
    <row r="6" ht="6.75" customHeight="1"/>
    <row r="7" ht="6.75" customHeight="1"/>
    <row r="8" ht="6.75" customHeight="1"/>
    <row r="9" ht="6.75" customHeight="1"/>
    <row r="10" ht="6.75" customHeight="1"/>
    <row r="11" ht="6.75" customHeight="1"/>
    <row r="12" ht="6.75" customHeight="1"/>
    <row r="13" ht="6.75" customHeight="1"/>
    <row r="14" ht="6.75" customHeight="1"/>
    <row r="15" ht="6.75" customHeight="1"/>
    <row r="16" ht="6.75" customHeight="1"/>
    <row r="17" ht="6.75" customHeight="1"/>
    <row r="18" ht="6.75" customHeight="1"/>
    <row r="19" ht="6.75" customHeight="1"/>
    <row r="20" ht="6.75" customHeight="1"/>
    <row r="21" ht="6.75" customHeight="1"/>
    <row r="22" ht="6.75" customHeight="1"/>
    <row r="23" ht="6.75" customHeight="1"/>
    <row r="24" ht="6.75" customHeight="1"/>
    <row r="25" ht="6.75" customHeight="1"/>
    <row r="26" ht="6.75" customHeight="1"/>
    <row r="27" ht="6.75" customHeight="1"/>
    <row r="28" ht="6.75" customHeight="1"/>
    <row r="29" ht="6.75" customHeight="1"/>
    <row r="30" ht="6.75" customHeight="1"/>
    <row r="31" ht="6.75" customHeight="1"/>
    <row r="32" ht="6.75" customHeight="1"/>
    <row r="33" ht="6.75" customHeight="1"/>
    <row r="34" ht="6.75" customHeight="1"/>
    <row r="35" ht="6.75" customHeight="1"/>
    <row r="36" ht="6.75" customHeight="1"/>
    <row r="37" ht="6.75" customHeight="1"/>
    <row r="38" ht="6.75" customHeight="1"/>
    <row r="39" ht="6.75" customHeight="1"/>
    <row r="40" ht="6.75" customHeight="1"/>
    <row r="41" ht="6.75" customHeight="1"/>
    <row r="42" ht="6.75" customHeight="1"/>
    <row r="43" ht="6.75" customHeight="1"/>
    <row r="44" ht="6.75" customHeight="1"/>
    <row r="45" ht="6.75" customHeight="1"/>
    <row r="46" ht="6.75" customHeight="1"/>
    <row r="47" ht="6.75" customHeight="1"/>
    <row r="48" ht="6.75" customHeight="1"/>
    <row r="49" ht="6.75" customHeight="1"/>
    <row r="50" ht="6.75" customHeight="1"/>
    <row r="51" ht="6.75" customHeight="1"/>
    <row r="52" ht="6.75" customHeight="1"/>
    <row r="53" ht="6.75" customHeight="1"/>
    <row r="54" ht="6.75" customHeight="1"/>
    <row r="55" ht="6.75" customHeight="1"/>
    <row r="56" ht="6.75" customHeight="1"/>
    <row r="57" ht="6.75" customHeight="1"/>
    <row r="58" ht="6.75" customHeight="1"/>
    <row r="59" ht="6.75" customHeight="1"/>
    <row r="60" ht="6.75" customHeight="1"/>
    <row r="61" ht="6.75" customHeight="1"/>
    <row r="62" ht="6.75" customHeight="1"/>
    <row r="63" ht="6.75" customHeight="1"/>
    <row r="64" ht="6.75" customHeight="1"/>
    <row r="65" ht="6.75" customHeight="1"/>
    <row r="66" ht="6.75" customHeight="1"/>
    <row r="67" ht="6.75" customHeight="1"/>
    <row r="68" ht="6.75" customHeight="1"/>
    <row r="69" ht="6.75" customHeight="1"/>
    <row r="70" ht="6.75" customHeight="1"/>
    <row r="71" ht="6.75" customHeight="1"/>
    <row r="72" ht="6.75" customHeight="1"/>
    <row r="73" ht="6.75" customHeight="1"/>
    <row r="74" ht="6.75" customHeight="1"/>
    <row r="75" ht="6.75" customHeight="1"/>
    <row r="76" ht="6.75" customHeight="1"/>
    <row r="77" ht="6.75" customHeight="1"/>
    <row r="78" ht="6.75" customHeight="1"/>
    <row r="79" ht="6.75" customHeight="1"/>
    <row r="80" ht="6.75" customHeight="1"/>
    <row r="81" ht="6.75" customHeight="1"/>
    <row r="82" ht="6.75" customHeight="1"/>
    <row r="83" ht="6.75" customHeight="1"/>
    <row r="84" ht="6.75" customHeight="1"/>
    <row r="85" ht="6.75" customHeight="1"/>
    <row r="86" ht="6.75" customHeight="1"/>
    <row r="87" ht="6.75" customHeight="1"/>
    <row r="88" ht="6.75" customHeight="1"/>
    <row r="89" ht="6.75" customHeight="1"/>
    <row r="90" ht="6.75" customHeight="1"/>
    <row r="91" ht="6.75" customHeight="1"/>
    <row r="92" ht="6.75" customHeight="1"/>
    <row r="93" ht="6.75" customHeight="1"/>
    <row r="94" ht="6.75" customHeight="1"/>
    <row r="95" ht="6.75" customHeight="1"/>
    <row r="96" ht="6.75" customHeight="1"/>
    <row r="97" ht="6.75" customHeight="1"/>
    <row r="98" ht="6.75" customHeight="1"/>
    <row r="99" ht="6.75" customHeight="1"/>
    <row r="100" ht="6.75" customHeight="1"/>
    <row r="101" ht="6.75" customHeight="1"/>
    <row r="102" ht="6.75" customHeight="1"/>
    <row r="103" ht="6.75" customHeight="1"/>
    <row r="104" ht="6.75" customHeight="1"/>
    <row r="105" ht="6.75" customHeight="1"/>
    <row r="106" ht="6.75" customHeight="1"/>
    <row r="107" ht="6.75" customHeight="1"/>
    <row r="108" ht="6.75" customHeight="1"/>
    <row r="109" ht="6.75" customHeight="1"/>
    <row r="110" ht="6.75" customHeight="1"/>
    <row r="111" ht="6.75" customHeight="1"/>
    <row r="112" ht="6.75" customHeight="1"/>
    <row r="113" ht="6.75" customHeight="1"/>
    <row r="114" ht="6.75" customHeight="1"/>
    <row r="115" ht="6.75" customHeight="1"/>
    <row r="116" ht="6.75" customHeight="1"/>
    <row r="117" ht="6.75" customHeight="1"/>
    <row r="118" ht="6.75" customHeight="1"/>
    <row r="119" ht="6.75" customHeight="1"/>
    <row r="120" ht="6.75" customHeight="1"/>
    <row r="121" ht="6.75" customHeight="1"/>
    <row r="122" ht="6.75" customHeight="1"/>
    <row r="123" ht="6.75" customHeight="1"/>
    <row r="124" ht="6.75" customHeight="1"/>
    <row r="125" ht="6.75" customHeight="1"/>
    <row r="126" ht="6.75" customHeight="1"/>
    <row r="127" ht="6.75" customHeight="1"/>
    <row r="128" ht="6.75" customHeight="1"/>
    <row r="129" ht="6.75" customHeight="1"/>
    <row r="130" ht="6.75" customHeight="1"/>
    <row r="131" ht="6.75" customHeight="1"/>
    <row r="132" ht="6.75" customHeight="1"/>
    <row r="133" ht="6.75" customHeight="1"/>
    <row r="134" ht="6.75" customHeight="1"/>
    <row r="135" ht="6.75" customHeight="1"/>
    <row r="136" ht="6.75" customHeight="1"/>
    <row r="137" ht="6.75" customHeight="1"/>
    <row r="138" ht="6.75" customHeight="1"/>
    <row r="139" ht="6.75" customHeight="1"/>
    <row r="140" ht="6.75" customHeight="1"/>
    <row r="141" ht="6.75" customHeight="1"/>
    <row r="142" ht="6.75" customHeight="1"/>
    <row r="143" ht="6.75" customHeight="1"/>
    <row r="144" ht="6.75" customHeight="1"/>
    <row r="145" ht="6.75" customHeight="1"/>
    <row r="146" ht="6.75" customHeight="1"/>
    <row r="147" ht="6.75" customHeight="1"/>
    <row r="148" ht="6.75" customHeight="1"/>
    <row r="149" ht="6.75" customHeight="1"/>
    <row r="150" ht="6.75" customHeight="1"/>
    <row r="151" ht="6.75" customHeight="1"/>
    <row r="152" ht="6.75" customHeight="1"/>
    <row r="153" ht="6.75" customHeight="1"/>
    <row r="154" ht="6.75" customHeight="1"/>
    <row r="155" ht="6.75" customHeight="1"/>
    <row r="156" ht="6.75" customHeight="1"/>
    <row r="157" ht="6.75" customHeight="1"/>
    <row r="158" ht="6.75" customHeight="1"/>
    <row r="159" ht="6.75" customHeight="1"/>
    <row r="160" ht="6.75" customHeight="1"/>
    <row r="161" ht="6.75" customHeight="1"/>
    <row r="162" ht="6.75" customHeight="1"/>
    <row r="163" ht="6.75" customHeight="1"/>
    <row r="164" ht="6.75" customHeight="1"/>
    <row r="165" ht="6.75" customHeight="1"/>
    <row r="166" ht="6.75" customHeight="1"/>
    <row r="167" ht="6.75" customHeight="1"/>
    <row r="168" ht="6.75" customHeight="1"/>
    <row r="169" ht="6.75" customHeight="1"/>
    <row r="170" ht="6.75" customHeight="1"/>
    <row r="171" ht="6.75" customHeight="1"/>
    <row r="172" ht="6.75" customHeight="1"/>
    <row r="173" ht="6.75" customHeight="1"/>
    <row r="174" ht="6.75" customHeight="1"/>
    <row r="175" ht="6.75" customHeight="1"/>
    <row r="176" ht="6.75" customHeight="1"/>
    <row r="177" ht="6.75" customHeight="1"/>
    <row r="178" ht="6.75" customHeight="1"/>
    <row r="179" ht="6.75" customHeight="1"/>
    <row r="180" ht="6.75" customHeight="1"/>
    <row r="181" ht="6.75" customHeight="1"/>
    <row r="182" ht="6.75" customHeight="1"/>
    <row r="183" ht="6.75" customHeight="1"/>
    <row r="184" ht="6.75" customHeight="1"/>
    <row r="185" ht="6.75" customHeight="1"/>
    <row r="186" ht="6.75" customHeight="1"/>
    <row r="187" ht="6.75" customHeight="1"/>
    <row r="188" ht="6.75" customHeight="1"/>
    <row r="189" ht="6.75" customHeight="1"/>
    <row r="190" ht="6.75" customHeight="1"/>
    <row r="191" ht="6.75" customHeight="1"/>
    <row r="192" ht="6.75" customHeight="1"/>
    <row r="193" ht="6.75" customHeight="1"/>
    <row r="194" ht="6.75" customHeight="1"/>
    <row r="195" ht="6.75" customHeight="1"/>
    <row r="196" ht="6.75" customHeight="1"/>
    <row r="197" ht="6.75" customHeight="1"/>
    <row r="198" ht="6.75" customHeight="1"/>
    <row r="199" ht="6.75" customHeight="1"/>
    <row r="200" ht="6.75" customHeight="1"/>
    <row r="201" ht="6.75" customHeight="1"/>
    <row r="202" ht="6.75" customHeight="1"/>
    <row r="203" ht="6.75" customHeight="1"/>
    <row r="204" ht="6.75" customHeight="1"/>
    <row r="205" ht="6.75" customHeight="1"/>
    <row r="206" ht="6.75" customHeight="1"/>
    <row r="207" ht="6.75" customHeight="1"/>
    <row r="208" ht="6.75" customHeight="1"/>
    <row r="209" ht="6.75" customHeight="1"/>
    <row r="210" ht="6.75" customHeight="1"/>
    <row r="211" ht="6.75" customHeight="1"/>
    <row r="212" ht="6.75" customHeight="1"/>
    <row r="213" ht="6.75" customHeight="1"/>
    <row r="214" ht="6.75" customHeight="1"/>
    <row r="215" ht="6.75" customHeight="1"/>
    <row r="216" ht="6.75" customHeight="1"/>
    <row r="217" ht="6.75" customHeight="1"/>
    <row r="218" ht="6.75" customHeight="1"/>
    <row r="219" ht="6.75" customHeight="1"/>
    <row r="220" ht="6.75" customHeight="1"/>
    <row r="221" ht="6.75" customHeight="1"/>
    <row r="222" ht="6.75" customHeight="1"/>
    <row r="223" ht="6.75" customHeight="1"/>
    <row r="224" ht="6.75" customHeight="1"/>
    <row r="225" ht="6.75" customHeight="1"/>
    <row r="226" ht="6.75" customHeight="1"/>
    <row r="227" ht="6.75" customHeight="1"/>
    <row r="228" ht="6.75" customHeight="1"/>
    <row r="229" ht="6.75" customHeight="1"/>
    <row r="230" ht="6.75" customHeight="1"/>
    <row r="231" ht="6.75" customHeight="1"/>
    <row r="232" ht="6.75" customHeight="1"/>
    <row r="233" ht="6.75" customHeight="1"/>
    <row r="234" ht="6.75" customHeight="1"/>
    <row r="235" ht="6.75" customHeight="1"/>
    <row r="236" ht="6.75" customHeight="1"/>
    <row r="237" ht="6.75" customHeight="1"/>
    <row r="238" ht="6.75" customHeight="1"/>
    <row r="239" ht="6.75" customHeight="1"/>
    <row r="240" ht="6.75" customHeight="1"/>
    <row r="241" ht="6.75" customHeight="1"/>
    <row r="242" ht="6.75" customHeight="1"/>
    <row r="243" ht="6.75" customHeight="1"/>
    <row r="244" ht="6.75" customHeight="1"/>
    <row r="245" ht="6.75" customHeight="1"/>
    <row r="246" ht="6.75" customHeight="1"/>
    <row r="247" ht="6.75" customHeight="1"/>
    <row r="248" ht="6.75" customHeight="1"/>
    <row r="249" ht="6.75" customHeight="1"/>
    <row r="250" ht="6.75" customHeight="1"/>
    <row r="251" ht="6.75" customHeight="1"/>
    <row r="252" ht="6.75" customHeight="1"/>
    <row r="253" ht="6.75" customHeight="1"/>
    <row r="254" ht="6.75" customHeight="1"/>
    <row r="255" ht="6.75" customHeight="1"/>
    <row r="256" ht="6.75" customHeight="1"/>
    <row r="257" ht="6.75" customHeight="1"/>
    <row r="258" ht="6.75" customHeight="1"/>
    <row r="259" ht="6.75" customHeight="1"/>
    <row r="260" ht="6.75" customHeight="1"/>
    <row r="261" ht="6.75" customHeight="1"/>
    <row r="262" ht="6.75" customHeight="1"/>
    <row r="263" ht="6.75" customHeight="1"/>
    <row r="264" ht="6.75" customHeight="1"/>
    <row r="265" ht="6.75" customHeight="1"/>
    <row r="266" ht="6.75" customHeight="1"/>
    <row r="267" ht="6.75" customHeight="1"/>
    <row r="268" ht="6.75" customHeight="1"/>
    <row r="269" ht="6.75" customHeight="1"/>
    <row r="270" ht="6.75" customHeight="1"/>
    <row r="271" ht="6.75" customHeight="1"/>
    <row r="272" ht="6.75" customHeight="1"/>
    <row r="273" ht="6.75" customHeight="1"/>
    <row r="274" ht="6.75" customHeight="1"/>
    <row r="275" ht="6.75" customHeight="1"/>
    <row r="276" ht="6.75" customHeight="1"/>
    <row r="277" ht="6.75" customHeight="1"/>
    <row r="278" ht="6.75" customHeight="1"/>
    <row r="279" ht="6.75" customHeight="1"/>
    <row r="280" ht="6.75" customHeight="1"/>
    <row r="281" ht="6.75" customHeight="1"/>
    <row r="282" ht="6.75" customHeight="1"/>
    <row r="283" ht="6.75" customHeight="1"/>
    <row r="284" ht="6.75" customHeight="1"/>
    <row r="285" ht="6.75" customHeight="1"/>
    <row r="286" ht="6.75" customHeight="1"/>
    <row r="287" ht="6.75" customHeight="1"/>
    <row r="288" ht="6.75" customHeight="1"/>
    <row r="289" ht="6.75" customHeight="1"/>
    <row r="290" ht="6.75" customHeight="1"/>
    <row r="291" ht="6.75" customHeight="1"/>
    <row r="292" ht="6.75" customHeight="1"/>
    <row r="293" ht="6.75" customHeight="1"/>
    <row r="294" ht="6.75" customHeight="1"/>
    <row r="295" ht="6.75" customHeight="1"/>
    <row r="296" ht="6.75" customHeight="1"/>
    <row r="297" ht="6.75" customHeight="1"/>
    <row r="298" ht="6.75" customHeight="1"/>
    <row r="299" ht="6.75" customHeight="1"/>
    <row r="300" ht="6.75" customHeight="1"/>
    <row r="301" ht="6.75" customHeight="1"/>
    <row r="302" ht="6.75" customHeight="1"/>
    <row r="303" ht="6.75" customHeight="1"/>
    <row r="304" ht="6.75" customHeight="1"/>
    <row r="305" ht="6.75" customHeight="1"/>
    <row r="306" ht="6.75" customHeight="1"/>
    <row r="307" ht="6.75" customHeight="1"/>
    <row r="308" ht="6.75" customHeight="1"/>
    <row r="309" ht="6.75" customHeight="1"/>
    <row r="310" ht="6.75" customHeight="1"/>
    <row r="311" ht="6.75" customHeight="1"/>
    <row r="312" ht="6.75" customHeight="1"/>
    <row r="313" ht="6.75" customHeight="1"/>
    <row r="314" ht="6.75" customHeight="1"/>
    <row r="315" ht="6.75" customHeight="1"/>
    <row r="316" ht="6.75" customHeight="1"/>
    <row r="317" ht="6.75" customHeight="1"/>
    <row r="318" ht="6.75" customHeight="1"/>
    <row r="319" ht="6.75" customHeight="1"/>
    <row r="320" ht="6.75" customHeight="1"/>
    <row r="321" ht="6.75" customHeight="1"/>
    <row r="322" ht="6.75" customHeight="1"/>
    <row r="323" ht="6.75" customHeight="1"/>
    <row r="324" ht="6.75" customHeight="1"/>
    <row r="325" ht="6.75" customHeight="1"/>
    <row r="326" ht="6.75" customHeight="1"/>
    <row r="327" ht="6.75" customHeight="1"/>
    <row r="328" ht="6.75" customHeight="1"/>
    <row r="329" ht="6.75" customHeight="1"/>
    <row r="330" ht="6.75" customHeight="1"/>
    <row r="331" ht="6.75" customHeight="1"/>
    <row r="332" ht="6.75" customHeight="1"/>
    <row r="333" ht="6.75" customHeight="1"/>
    <row r="334" ht="6.75" customHeight="1"/>
    <row r="335" ht="6.75" customHeight="1"/>
    <row r="336" ht="6.75" customHeight="1"/>
    <row r="337" ht="6.75" customHeight="1"/>
    <row r="338" ht="6.75" customHeight="1"/>
    <row r="339" ht="6.75" customHeight="1"/>
    <row r="340" ht="6.75" customHeight="1"/>
    <row r="341" ht="6.75" customHeight="1"/>
    <row r="342" ht="6.75" customHeight="1"/>
    <row r="343" ht="6.75" customHeight="1"/>
    <row r="344" ht="6.75" customHeight="1"/>
    <row r="345" ht="6.75" customHeight="1"/>
    <row r="346" ht="6.75" customHeight="1"/>
    <row r="347" ht="6.75" customHeight="1"/>
    <row r="348" ht="6.75" customHeight="1"/>
    <row r="349" ht="6.75" customHeight="1"/>
    <row r="350" ht="6.75" customHeight="1"/>
    <row r="351" ht="6.75" customHeight="1"/>
    <row r="352" ht="6.75" customHeight="1"/>
    <row r="353" ht="6.75" customHeight="1"/>
    <row r="354" ht="6.75" customHeight="1"/>
    <row r="355" ht="6.75" customHeight="1"/>
    <row r="356" ht="6.75" customHeight="1"/>
    <row r="357" ht="6.75" customHeight="1"/>
    <row r="358" ht="6.75" customHeight="1"/>
    <row r="359" ht="6.75" customHeight="1"/>
    <row r="360" ht="6.75" customHeight="1"/>
    <row r="361" ht="6.75" customHeight="1"/>
    <row r="362" ht="6.75" customHeight="1"/>
    <row r="363" ht="6.75" customHeight="1"/>
    <row r="364" ht="6.75" customHeight="1"/>
    <row r="365" ht="6.75" customHeight="1"/>
    <row r="366" ht="6.75" customHeight="1"/>
    <row r="367" ht="6.75" customHeight="1"/>
    <row r="368" ht="6.75" customHeight="1"/>
    <row r="369" ht="6.75" customHeight="1"/>
    <row r="370" ht="6.75" customHeight="1"/>
    <row r="371" ht="6.75" customHeight="1"/>
    <row r="372" ht="6.75" customHeight="1"/>
    <row r="373" ht="6.75" customHeight="1"/>
    <row r="374" ht="6.75" customHeight="1"/>
    <row r="375" ht="6.75" customHeight="1"/>
    <row r="376" ht="6.75" customHeight="1"/>
    <row r="377" ht="6.75" customHeight="1"/>
    <row r="378" ht="6.75" customHeight="1"/>
    <row r="379" ht="6.75" customHeight="1"/>
    <row r="380" ht="6.75" customHeight="1"/>
    <row r="381" ht="6.75" customHeight="1"/>
    <row r="382" ht="6.75" customHeight="1"/>
    <row r="383" ht="6.75" customHeight="1"/>
    <row r="384" ht="6.75" customHeight="1"/>
    <row r="385" ht="6.75" customHeight="1"/>
    <row r="386" ht="6.75" customHeight="1"/>
    <row r="387" ht="6.75" customHeight="1"/>
    <row r="388" ht="6.75" customHeight="1"/>
    <row r="389" ht="6.75" customHeight="1"/>
    <row r="390" ht="6.75" customHeight="1"/>
    <row r="391" ht="6.75" customHeight="1"/>
    <row r="392" ht="6.75" customHeight="1"/>
    <row r="393" ht="6.75" customHeight="1"/>
    <row r="394" ht="6.75" customHeight="1"/>
    <row r="395" ht="6.75" customHeight="1"/>
    <row r="396" ht="6.75" customHeight="1"/>
    <row r="397" ht="6.75" customHeight="1"/>
    <row r="398" ht="6.75" customHeight="1"/>
    <row r="399" ht="6.75" customHeight="1"/>
    <row r="400" ht="6.75" customHeight="1"/>
    <row r="401" ht="6.75" customHeight="1"/>
    <row r="402" ht="6.75" customHeight="1"/>
    <row r="403" ht="6.75" customHeight="1"/>
    <row r="404" ht="6.75" customHeight="1"/>
    <row r="405" ht="6.75" customHeight="1"/>
    <row r="406" ht="6.75" customHeight="1"/>
    <row r="407" ht="6.75" customHeight="1"/>
    <row r="408" ht="6.75" customHeight="1"/>
    <row r="409" ht="6.75" customHeight="1"/>
    <row r="410" ht="6.75" customHeight="1"/>
    <row r="411" ht="6.75" customHeight="1"/>
    <row r="412" ht="6.75" customHeight="1"/>
    <row r="413" ht="6.75" customHeight="1"/>
    <row r="414" ht="6.75" customHeight="1"/>
    <row r="415" ht="6.75" customHeight="1"/>
    <row r="416" ht="6.75" customHeight="1"/>
    <row r="417" ht="6.75" customHeight="1"/>
    <row r="418" ht="6.75" customHeight="1"/>
    <row r="419" ht="6.75" customHeight="1"/>
    <row r="420" ht="6.75" customHeight="1"/>
    <row r="421" ht="6.75" customHeight="1"/>
    <row r="422" ht="6.75" customHeight="1"/>
    <row r="423" ht="6.75" customHeight="1"/>
    <row r="424" ht="6.75" customHeight="1"/>
    <row r="425" ht="6.75" customHeight="1"/>
    <row r="426" ht="6.75" customHeight="1"/>
    <row r="427" ht="6.75" customHeight="1"/>
    <row r="428" ht="6.75" customHeight="1"/>
    <row r="429" ht="6.75" customHeight="1"/>
    <row r="430" ht="6.75" customHeight="1"/>
    <row r="431" ht="6.75" customHeight="1"/>
    <row r="432" ht="6.75" customHeight="1"/>
    <row r="433" ht="6.75" customHeight="1"/>
    <row r="434" ht="6.75" customHeight="1"/>
    <row r="435" ht="6.75" customHeight="1"/>
    <row r="436" ht="6.75" customHeight="1"/>
    <row r="437" ht="6.75" customHeight="1"/>
    <row r="438" ht="6.75" customHeight="1"/>
    <row r="439" ht="6.75" customHeight="1"/>
    <row r="440" ht="6.75" customHeight="1"/>
    <row r="441" ht="6.75" customHeight="1"/>
    <row r="442" ht="6.75" customHeight="1"/>
    <row r="443" ht="6.75" customHeight="1"/>
    <row r="444" ht="6.75" customHeight="1"/>
    <row r="445" ht="6.75" customHeight="1"/>
    <row r="446" ht="6.75" customHeight="1"/>
    <row r="447" ht="6.75" customHeight="1"/>
    <row r="448" ht="6.75" customHeight="1"/>
    <row r="449" ht="6.75" customHeight="1"/>
    <row r="450" ht="6.75" customHeight="1"/>
    <row r="451" ht="6.75" customHeight="1"/>
    <row r="452" ht="6.75" customHeight="1"/>
    <row r="453" ht="6.75" customHeight="1"/>
    <row r="454" ht="6.75" customHeight="1"/>
    <row r="455" ht="6.75" customHeight="1"/>
    <row r="456" ht="6.75" customHeight="1"/>
    <row r="457" ht="6.75" customHeight="1"/>
    <row r="458" ht="6.75" customHeight="1"/>
    <row r="459" ht="6.75" customHeight="1"/>
    <row r="460" ht="6.75" customHeight="1"/>
    <row r="461" ht="6.75" customHeight="1"/>
    <row r="462" ht="6.75" customHeight="1"/>
    <row r="463" ht="6.75" customHeight="1"/>
    <row r="464" ht="6.75" customHeight="1"/>
    <row r="465" ht="6.75" customHeight="1"/>
    <row r="466" ht="6.75" customHeight="1"/>
    <row r="467" ht="6.75" customHeight="1"/>
    <row r="468" ht="6.75" customHeight="1"/>
    <row r="469" ht="6.75" customHeight="1"/>
    <row r="470" ht="6.75" customHeight="1"/>
    <row r="471" ht="6.75" customHeight="1"/>
    <row r="472" ht="6.75" customHeight="1"/>
    <row r="473" ht="6.75" customHeight="1"/>
    <row r="474" ht="6.75" customHeight="1"/>
    <row r="475" ht="6.75" customHeight="1"/>
    <row r="476" ht="6.75" customHeight="1"/>
    <row r="477" ht="6.75" customHeight="1"/>
    <row r="478" ht="6.75" customHeight="1"/>
    <row r="479" ht="6.75" customHeight="1"/>
    <row r="480" ht="6.75" customHeight="1"/>
    <row r="481" ht="6.75" customHeight="1"/>
    <row r="482" ht="6.75" customHeight="1"/>
    <row r="483" ht="6.75" customHeight="1"/>
    <row r="484" ht="6.75" customHeight="1"/>
    <row r="485" ht="6.75" customHeight="1"/>
    <row r="486" ht="6.75" customHeight="1"/>
    <row r="487" ht="6.75" customHeight="1"/>
    <row r="488" ht="6.75" customHeight="1"/>
    <row r="489" ht="6.75" customHeight="1"/>
    <row r="490" ht="6.75" customHeight="1"/>
    <row r="491" ht="6.75" customHeight="1"/>
    <row r="492" ht="6.75" customHeight="1"/>
    <row r="493" ht="6.75" customHeight="1"/>
    <row r="494" ht="6.75" customHeight="1"/>
    <row r="495" ht="6.75" customHeight="1"/>
    <row r="496" ht="6.75" customHeight="1"/>
    <row r="497" ht="6.75" customHeight="1"/>
    <row r="498" ht="6.75" customHeight="1"/>
    <row r="499" ht="6.75" customHeight="1"/>
    <row r="500" ht="6.75" customHeight="1"/>
    <row r="501" ht="6.75" customHeight="1"/>
    <row r="502" ht="6.75" customHeight="1"/>
    <row r="503" ht="6.75" customHeight="1"/>
    <row r="504" ht="6.75" customHeight="1"/>
    <row r="505" ht="6.75" customHeight="1"/>
    <row r="506" ht="6.75" customHeight="1"/>
    <row r="507" ht="6.75" customHeight="1"/>
    <row r="508" ht="6.75" customHeight="1"/>
    <row r="509" ht="6.75" customHeight="1"/>
    <row r="510" ht="6.75" customHeight="1"/>
    <row r="511" ht="6.75" customHeight="1"/>
    <row r="512" ht="6.75" customHeight="1"/>
    <row r="513" ht="6.75" customHeight="1"/>
    <row r="514" ht="6.75" customHeight="1"/>
    <row r="515" ht="6.75" customHeight="1"/>
    <row r="516" ht="6.75" customHeight="1"/>
    <row r="517" ht="6.75" customHeight="1"/>
    <row r="518" ht="6.75" customHeight="1"/>
    <row r="519" ht="6.75" customHeight="1"/>
    <row r="520" ht="6.75" customHeight="1"/>
    <row r="521" ht="6.75" customHeight="1"/>
    <row r="522" ht="6.75" customHeight="1"/>
    <row r="523" ht="6.75" customHeight="1"/>
    <row r="524" ht="6.75" customHeight="1"/>
    <row r="525" ht="6.75" customHeight="1"/>
    <row r="526" ht="6.75" customHeight="1"/>
    <row r="527" ht="6.75" customHeight="1"/>
    <row r="528" ht="6.75" customHeight="1"/>
    <row r="529" ht="6.75" customHeight="1"/>
    <row r="530" ht="6.75" customHeight="1"/>
    <row r="531" ht="6.75" customHeight="1"/>
    <row r="532" ht="6.75" customHeight="1"/>
    <row r="533" ht="6.75" customHeight="1"/>
    <row r="534" ht="6.75" customHeight="1"/>
    <row r="535" ht="6.75" customHeight="1"/>
    <row r="536" ht="6.75" customHeight="1"/>
    <row r="537" ht="6.75" customHeight="1"/>
    <row r="538" ht="6.75" customHeight="1"/>
    <row r="539" ht="6.75" customHeight="1"/>
    <row r="540" ht="6.75" customHeight="1"/>
    <row r="541" ht="6.75" customHeight="1"/>
    <row r="542" ht="6.75" customHeight="1"/>
    <row r="543" ht="6.75" customHeight="1"/>
    <row r="544" ht="6.75" customHeight="1"/>
    <row r="545" ht="6.75" customHeight="1"/>
    <row r="546" ht="6.75" customHeight="1"/>
    <row r="547" ht="6.75" customHeight="1"/>
    <row r="548" ht="6.75" customHeight="1"/>
    <row r="549" ht="6.75" customHeight="1"/>
    <row r="550" ht="6.75" customHeight="1"/>
    <row r="551" ht="6.75" customHeight="1"/>
    <row r="552" ht="6.75" customHeight="1"/>
    <row r="553" ht="6.75" customHeight="1"/>
    <row r="554" ht="6.75" customHeight="1"/>
    <row r="555" ht="6.75" customHeight="1"/>
    <row r="556" ht="6.75" customHeight="1"/>
    <row r="557" ht="6.75" customHeight="1"/>
    <row r="558" ht="6.75" customHeight="1"/>
    <row r="559" ht="6.75" customHeight="1"/>
    <row r="560" ht="6.75" customHeight="1"/>
    <row r="561" ht="6.75" customHeight="1"/>
    <row r="562" ht="6.75" customHeight="1"/>
    <row r="563" ht="6.75" customHeight="1"/>
    <row r="564" ht="6.75" customHeight="1"/>
    <row r="565" ht="6.75" customHeight="1"/>
    <row r="566" ht="6.75" customHeight="1"/>
    <row r="567" ht="6.75" customHeight="1"/>
    <row r="568" ht="6.75" customHeight="1"/>
    <row r="569" ht="6.75" customHeight="1"/>
    <row r="570" ht="6.75" customHeight="1"/>
    <row r="571" ht="6.75" customHeight="1"/>
    <row r="572" ht="6.75" customHeight="1"/>
    <row r="573" ht="6.75" customHeight="1"/>
    <row r="574" ht="6.75" customHeight="1"/>
    <row r="575" ht="6.75" customHeight="1"/>
    <row r="576" ht="6.75" customHeight="1"/>
    <row r="577" ht="6.75" customHeight="1"/>
    <row r="578" ht="6.75" customHeight="1"/>
    <row r="579" ht="6.75" customHeight="1"/>
    <row r="580" ht="6.75" customHeight="1"/>
    <row r="581" ht="6.75" customHeight="1"/>
    <row r="582" ht="6.75" customHeight="1"/>
    <row r="583" ht="6.75" customHeight="1"/>
    <row r="584" ht="6.75" customHeight="1"/>
    <row r="585" ht="6.75" customHeight="1"/>
    <row r="586" ht="6.75" customHeight="1"/>
    <row r="587" ht="6.75" customHeight="1"/>
    <row r="588" ht="6.75" customHeight="1"/>
    <row r="589" ht="6.75" customHeight="1"/>
    <row r="590" ht="6.75" customHeight="1"/>
    <row r="591" ht="6.75" customHeight="1"/>
    <row r="592" ht="6.75" customHeight="1"/>
    <row r="593" ht="6.75" customHeight="1"/>
    <row r="594" ht="6.75" customHeight="1"/>
    <row r="595" ht="6.75" customHeight="1"/>
    <row r="596" ht="6.75" customHeight="1"/>
    <row r="597" ht="6.75" customHeight="1"/>
    <row r="598" ht="6.75" customHeight="1"/>
    <row r="599" ht="6.75" customHeight="1"/>
    <row r="600" ht="6.75" customHeight="1"/>
    <row r="601" ht="6.75" customHeight="1"/>
    <row r="602" ht="6.75" customHeight="1"/>
    <row r="603" ht="6.75" customHeight="1"/>
    <row r="604" ht="6.75" customHeight="1"/>
    <row r="605" ht="6.75" customHeight="1"/>
    <row r="606" ht="6.75" customHeight="1"/>
    <row r="607" ht="6.75" customHeight="1"/>
    <row r="608" ht="6.75" customHeight="1"/>
    <row r="609" ht="6.75" customHeight="1"/>
    <row r="610" ht="6.75" customHeight="1"/>
    <row r="611" ht="6.75" customHeight="1"/>
    <row r="612" ht="6.75" customHeight="1"/>
    <row r="613" ht="6.75" customHeight="1"/>
    <row r="614" ht="6.75" customHeight="1"/>
    <row r="615" ht="6.75" customHeight="1"/>
    <row r="616" ht="6.75" customHeight="1"/>
    <row r="617" ht="6.75" customHeight="1"/>
    <row r="618" ht="6.75" customHeight="1"/>
    <row r="619" ht="6.75" customHeight="1"/>
    <row r="620" ht="6.75" customHeight="1"/>
    <row r="621" ht="6.75" customHeight="1"/>
    <row r="622" ht="6.75" customHeight="1"/>
    <row r="623" ht="6.75" customHeight="1"/>
    <row r="624" ht="6.75" customHeight="1"/>
    <row r="625" ht="6.75" customHeight="1"/>
    <row r="626" ht="6.75" customHeight="1"/>
    <row r="627" ht="6.75" customHeight="1"/>
    <row r="628" ht="6.75" customHeight="1"/>
    <row r="629" ht="6.75" customHeight="1"/>
    <row r="630" ht="6.75" customHeight="1"/>
    <row r="631" ht="6.75" customHeight="1"/>
    <row r="632" ht="6.75" customHeight="1"/>
    <row r="633" ht="6.75" customHeight="1"/>
    <row r="634" ht="6.75" customHeight="1"/>
    <row r="635" ht="6.75" customHeight="1"/>
    <row r="636" ht="6.75" customHeight="1"/>
    <row r="637" ht="6.75" customHeight="1"/>
    <row r="638" ht="6.75" customHeight="1"/>
    <row r="639" ht="6.75" customHeight="1"/>
    <row r="640" ht="6.75" customHeight="1"/>
    <row r="641" ht="6.75" customHeight="1"/>
    <row r="642" ht="6.75" customHeight="1"/>
    <row r="643" ht="6.75" customHeight="1"/>
    <row r="644" ht="6.75" customHeight="1"/>
    <row r="645" ht="6.75" customHeight="1"/>
    <row r="646" ht="6.75" customHeight="1"/>
    <row r="647" ht="6.75" customHeight="1"/>
    <row r="648" ht="6.75" customHeight="1"/>
    <row r="649" ht="6.75" customHeight="1"/>
    <row r="650" ht="6.75" customHeight="1"/>
    <row r="651" ht="6.75" customHeight="1"/>
    <row r="652" ht="6.75" customHeight="1"/>
    <row r="653" ht="6.75" customHeight="1"/>
    <row r="654" ht="6.75" customHeight="1"/>
    <row r="655" ht="6.75" customHeight="1"/>
    <row r="656" ht="6.75" customHeight="1"/>
    <row r="657" ht="6.75" customHeight="1"/>
    <row r="658" ht="6.75" customHeight="1"/>
    <row r="659" ht="6.75" customHeight="1"/>
    <row r="660" ht="6.75" customHeight="1"/>
    <row r="661" ht="6.75" customHeight="1"/>
    <row r="662" ht="6.75" customHeight="1"/>
    <row r="663" ht="6.75" customHeight="1"/>
    <row r="664" ht="6.75" customHeight="1"/>
    <row r="665" ht="6.75" customHeight="1"/>
    <row r="666" ht="6.75" customHeight="1"/>
    <row r="667" ht="6.75" customHeight="1"/>
    <row r="668" ht="6.75" customHeight="1"/>
    <row r="669" ht="6.75" customHeight="1"/>
    <row r="670" ht="6.75" customHeight="1"/>
    <row r="671" ht="6.75" customHeight="1"/>
    <row r="672" ht="6.75" customHeight="1"/>
    <row r="673" ht="6.75" customHeight="1"/>
    <row r="674" ht="6.75" customHeight="1"/>
    <row r="675" ht="6.75" customHeight="1"/>
    <row r="676" ht="6.75" customHeight="1"/>
    <row r="677" ht="6.75" customHeight="1"/>
    <row r="678" ht="6.75" customHeight="1"/>
    <row r="679" ht="6.75" customHeight="1"/>
    <row r="680" ht="6.75" customHeight="1"/>
    <row r="681" ht="6.75" customHeight="1"/>
    <row r="682" ht="6.75" customHeight="1"/>
    <row r="683" ht="6.75" customHeight="1"/>
    <row r="684" ht="6.75" customHeight="1"/>
    <row r="685" ht="6.75" customHeight="1"/>
    <row r="686" ht="6.75" customHeight="1"/>
    <row r="687" ht="6.75" customHeight="1"/>
    <row r="688" ht="6.75" customHeight="1"/>
    <row r="689" ht="6.75" customHeight="1"/>
    <row r="690" ht="6.75" customHeight="1"/>
    <row r="691" ht="6.75" customHeight="1"/>
    <row r="692" ht="6.75" customHeight="1"/>
    <row r="693" ht="6.75" customHeight="1"/>
    <row r="694" ht="6.75" customHeight="1"/>
    <row r="695" ht="6.75" customHeight="1"/>
    <row r="696" ht="6.75" customHeight="1"/>
    <row r="697" ht="6.75" customHeight="1"/>
    <row r="698" ht="6.75" customHeight="1"/>
    <row r="699" ht="6.75" customHeight="1"/>
    <row r="700" ht="6.75" customHeight="1"/>
    <row r="701" ht="6.75" customHeight="1"/>
    <row r="702" ht="6.75" customHeight="1"/>
    <row r="703" ht="6.75" customHeight="1"/>
    <row r="704" ht="6.75" customHeight="1"/>
    <row r="705" ht="6.75" customHeight="1"/>
    <row r="706" ht="6.75" customHeight="1"/>
    <row r="707" ht="6.75" customHeight="1"/>
    <row r="708" ht="6.75" customHeight="1"/>
    <row r="709" ht="6.75" customHeight="1"/>
    <row r="710" ht="6.75" customHeight="1"/>
    <row r="711" ht="6.75" customHeight="1"/>
    <row r="712" ht="6.75" customHeight="1"/>
    <row r="713" ht="6.75" customHeight="1"/>
    <row r="714" ht="6.75" customHeight="1"/>
    <row r="715" ht="6.75" customHeight="1"/>
    <row r="716" ht="6.75" customHeight="1"/>
    <row r="717" ht="6.75" customHeight="1"/>
    <row r="718" ht="6.75" customHeight="1"/>
    <row r="719" ht="6.75" customHeight="1"/>
    <row r="720" ht="6.75" customHeight="1"/>
    <row r="721" ht="6.75" customHeight="1"/>
    <row r="722" ht="6.75" customHeight="1"/>
    <row r="723" ht="6.75" customHeight="1"/>
    <row r="724" ht="6.75" customHeight="1"/>
    <row r="725" ht="6.75" customHeight="1"/>
    <row r="726" ht="6.75" customHeight="1"/>
    <row r="727" ht="6.75" customHeight="1"/>
    <row r="728" ht="6.75" customHeight="1"/>
    <row r="729" ht="6.75" customHeight="1"/>
    <row r="730" ht="6.75" customHeight="1"/>
    <row r="731" ht="6.75" customHeight="1"/>
    <row r="732" ht="6.75" customHeight="1"/>
    <row r="733" ht="6.75" customHeight="1"/>
    <row r="734" ht="6.75" customHeight="1"/>
    <row r="735" ht="6.75" customHeight="1"/>
    <row r="736" ht="6.75" customHeight="1"/>
    <row r="737" ht="6.75" customHeight="1"/>
    <row r="738" ht="6.75" customHeight="1"/>
    <row r="739" ht="6.75" customHeight="1"/>
    <row r="740" ht="6.75" customHeight="1"/>
    <row r="741" ht="6.75" customHeight="1"/>
    <row r="742" ht="6.75" customHeight="1"/>
    <row r="743" ht="6.75" customHeight="1"/>
    <row r="744" ht="6.75" customHeight="1"/>
    <row r="745" ht="6.75" customHeight="1"/>
    <row r="746" ht="6.75" customHeight="1"/>
    <row r="747" ht="6.75" customHeight="1"/>
    <row r="748" ht="6.75" customHeight="1"/>
    <row r="749" ht="6.75" customHeight="1"/>
    <row r="750" ht="6.75" customHeight="1"/>
    <row r="751" ht="6.75" customHeight="1"/>
    <row r="752" ht="6.75" customHeight="1"/>
    <row r="753" ht="6.75" customHeight="1"/>
    <row r="754" ht="6.75" customHeight="1"/>
    <row r="755" ht="6.75" customHeight="1"/>
    <row r="756" ht="6.75" customHeight="1"/>
    <row r="757" ht="6.75" customHeight="1"/>
    <row r="758" ht="6.75" customHeight="1"/>
    <row r="759" ht="6.75" customHeight="1"/>
    <row r="760" ht="6.75" customHeight="1"/>
    <row r="761" ht="6.75" customHeight="1"/>
    <row r="762" ht="6.75" customHeight="1"/>
    <row r="763" ht="6.75" customHeight="1"/>
    <row r="764" ht="6.75" customHeight="1"/>
    <row r="765" ht="6.75" customHeight="1"/>
    <row r="766" ht="6.75" customHeight="1"/>
    <row r="767" ht="6.75" customHeight="1"/>
    <row r="768" ht="6.75" customHeight="1"/>
    <row r="769" ht="6.75" customHeight="1"/>
    <row r="770" ht="6.75" customHeight="1"/>
    <row r="771" ht="6.75" customHeight="1"/>
    <row r="772" ht="6.75" customHeight="1"/>
    <row r="773" ht="6.75" customHeight="1"/>
    <row r="774" ht="6.75" customHeight="1"/>
    <row r="775" ht="6.75" customHeight="1"/>
    <row r="776" ht="6.75" customHeight="1"/>
    <row r="777" ht="6.75" customHeight="1"/>
    <row r="778" ht="6.75" customHeight="1"/>
    <row r="779" ht="6.75" customHeight="1"/>
    <row r="780" ht="6.75" customHeight="1"/>
    <row r="781" ht="6.75" customHeight="1"/>
    <row r="782" ht="6.75" customHeight="1"/>
    <row r="783" ht="6.75" customHeight="1"/>
    <row r="784" ht="6.75" customHeight="1"/>
    <row r="785" ht="6.75" customHeight="1"/>
    <row r="786" ht="6.75" customHeight="1"/>
    <row r="787" ht="6.75" customHeight="1"/>
    <row r="788" ht="6.75" customHeight="1"/>
    <row r="789" ht="6.75" customHeight="1"/>
    <row r="790" ht="6.75" customHeight="1"/>
    <row r="791" ht="6.75" customHeight="1"/>
    <row r="792" ht="6.75" customHeight="1"/>
    <row r="793" ht="6.75" customHeight="1"/>
    <row r="794" ht="6.75" customHeight="1"/>
    <row r="795" ht="6.75" customHeight="1"/>
    <row r="796" ht="6.75" customHeight="1"/>
    <row r="797" ht="6.75" customHeight="1"/>
    <row r="798" ht="6.75" customHeight="1"/>
    <row r="799" ht="6.75" customHeight="1"/>
    <row r="800" ht="6.75" customHeight="1"/>
    <row r="801" ht="6.75" customHeight="1"/>
    <row r="802" ht="6.75" customHeight="1"/>
    <row r="803" ht="6.75" customHeight="1"/>
    <row r="804" ht="6.75" customHeight="1"/>
    <row r="805" ht="6.75" customHeight="1"/>
    <row r="806" ht="6.75" customHeight="1"/>
    <row r="807" ht="6.75" customHeight="1"/>
    <row r="808" ht="6.75" customHeight="1"/>
    <row r="809" ht="6.75" customHeight="1"/>
    <row r="810" ht="6.75" customHeight="1"/>
    <row r="811" ht="6.75" customHeight="1"/>
    <row r="812" ht="6.75" customHeight="1"/>
    <row r="813" ht="6.75" customHeight="1"/>
    <row r="814" ht="6.75" customHeight="1"/>
    <row r="815" ht="6.75" customHeight="1"/>
    <row r="816" ht="6.75" customHeight="1"/>
    <row r="817" ht="6.75" customHeight="1"/>
    <row r="818" ht="6.75" customHeight="1"/>
    <row r="819" ht="6.75" customHeight="1"/>
    <row r="820" ht="6.75" customHeight="1"/>
    <row r="821" ht="6.75" customHeight="1"/>
    <row r="822" ht="6.75" customHeight="1"/>
    <row r="823" ht="6.75" customHeight="1"/>
    <row r="824" ht="6.75" customHeight="1"/>
    <row r="825" ht="6.75" customHeight="1"/>
    <row r="826" ht="6.75" customHeight="1"/>
    <row r="827" ht="6.75" customHeight="1"/>
    <row r="828" ht="6.75" customHeight="1"/>
    <row r="829" ht="6.75" customHeight="1"/>
    <row r="830" ht="6.75" customHeight="1"/>
    <row r="831" ht="6.75" customHeight="1"/>
    <row r="832" ht="6.75" customHeight="1"/>
    <row r="833" ht="6.75" customHeight="1"/>
    <row r="834" ht="6.75" customHeight="1"/>
    <row r="835" ht="6.75" customHeight="1"/>
    <row r="836" ht="6.75" customHeight="1"/>
    <row r="837" ht="6.75" customHeight="1"/>
    <row r="838" ht="6.75" customHeight="1"/>
    <row r="839" ht="6.75" customHeight="1"/>
    <row r="840" ht="6.75" customHeight="1"/>
    <row r="841" ht="6.75" customHeight="1"/>
    <row r="842" ht="6.75" customHeight="1"/>
    <row r="843" ht="6.75" customHeight="1"/>
    <row r="844" ht="6.75" customHeight="1"/>
    <row r="845" ht="6.75" customHeight="1"/>
    <row r="846" ht="6.75" customHeight="1"/>
    <row r="847" ht="6.75" customHeight="1"/>
    <row r="848" ht="6.75" customHeight="1"/>
    <row r="849" ht="6.75" customHeight="1"/>
    <row r="850" ht="6.75" customHeight="1"/>
    <row r="851" ht="6.75" customHeight="1"/>
    <row r="852" ht="6.75" customHeight="1"/>
    <row r="853" ht="6.75" customHeight="1"/>
    <row r="854" ht="6.75" customHeight="1"/>
    <row r="855" ht="6.75" customHeight="1"/>
    <row r="856" ht="6.75" customHeight="1"/>
    <row r="857" ht="6.75" customHeight="1"/>
    <row r="858" ht="6.75" customHeight="1"/>
    <row r="859" ht="6.75" customHeight="1"/>
    <row r="860" ht="6.75" customHeight="1"/>
    <row r="861" ht="6.75" customHeight="1"/>
    <row r="862" ht="6.75" customHeight="1"/>
    <row r="863" ht="6.75" customHeight="1"/>
    <row r="864" ht="6.75" customHeight="1"/>
    <row r="865" ht="6.75" customHeight="1"/>
    <row r="866" ht="6.75" customHeight="1"/>
    <row r="867" ht="6.75" customHeight="1"/>
    <row r="868" ht="6.75" customHeight="1"/>
    <row r="869" ht="6.75" customHeight="1"/>
    <row r="870" ht="6.75" customHeight="1"/>
    <row r="871" ht="6.75" customHeight="1"/>
    <row r="872" ht="6.75" customHeight="1"/>
    <row r="873" ht="6.75" customHeight="1"/>
    <row r="874" ht="6.75" customHeight="1"/>
    <row r="875" ht="6.75" customHeight="1"/>
    <row r="876" ht="6.75" customHeight="1"/>
    <row r="877" ht="6.75" customHeight="1"/>
    <row r="878" ht="6.75" customHeight="1"/>
    <row r="879" ht="6.75" customHeight="1"/>
    <row r="880" ht="6.75" customHeight="1"/>
    <row r="881" ht="6.75" customHeight="1"/>
    <row r="882" ht="6.75" customHeight="1"/>
    <row r="883" ht="6.75" customHeight="1"/>
    <row r="884" ht="6.75" customHeight="1"/>
    <row r="885" ht="6.75" customHeight="1"/>
    <row r="886" ht="6.75" customHeight="1"/>
    <row r="887" ht="6.75" customHeight="1"/>
    <row r="888" ht="6.75" customHeight="1"/>
    <row r="889" ht="6.75" customHeight="1"/>
    <row r="890" ht="6.75" customHeight="1"/>
    <row r="891" ht="6.75" customHeight="1"/>
    <row r="892" ht="6.75" customHeight="1"/>
    <row r="893" ht="6.75" customHeight="1"/>
    <row r="894" ht="6.75" customHeight="1"/>
    <row r="895" ht="6.75" customHeight="1"/>
    <row r="896" ht="6.75" customHeight="1"/>
    <row r="897" ht="6.75" customHeight="1"/>
    <row r="898" ht="6.75" customHeight="1"/>
    <row r="899" ht="6.75" customHeight="1"/>
    <row r="900" ht="6.75" customHeight="1"/>
    <row r="901" ht="6.75" customHeight="1"/>
    <row r="902" ht="6.75" customHeight="1"/>
    <row r="903" ht="6.75" customHeight="1"/>
    <row r="904" ht="6.75" customHeight="1"/>
    <row r="905" ht="6.75" customHeight="1"/>
    <row r="906" ht="6.75" customHeight="1"/>
    <row r="907" ht="6.75" customHeight="1"/>
    <row r="908" ht="6.75" customHeight="1"/>
    <row r="909" ht="6.75" customHeight="1"/>
    <row r="910" ht="6.75" customHeight="1"/>
    <row r="911" ht="6.75" customHeight="1"/>
    <row r="912" ht="6.75" customHeight="1"/>
    <row r="913" ht="6.75" customHeight="1"/>
    <row r="914" ht="6.75" customHeight="1"/>
    <row r="915" ht="6.75" customHeight="1"/>
    <row r="916" ht="6.75" customHeight="1"/>
    <row r="917" ht="6.75" customHeight="1"/>
    <row r="918" ht="6.75" customHeight="1"/>
    <row r="919" ht="6.75" customHeight="1"/>
    <row r="920" ht="6.75" customHeight="1"/>
    <row r="921" ht="6.75" customHeight="1"/>
    <row r="922" ht="6.75" customHeight="1"/>
    <row r="923" ht="6.75" customHeight="1"/>
    <row r="924" ht="6.75" customHeight="1"/>
    <row r="925" ht="6.75" customHeight="1"/>
    <row r="926" ht="6.75" customHeight="1"/>
    <row r="927" ht="6.75" customHeight="1"/>
    <row r="928" ht="6.75" customHeight="1"/>
    <row r="929" ht="6.75" customHeight="1"/>
    <row r="930" ht="6.75" customHeight="1"/>
    <row r="931" ht="6.75" customHeight="1"/>
    <row r="932" ht="6.75" customHeight="1"/>
    <row r="933" ht="6.75" customHeight="1"/>
    <row r="934" ht="6.75" customHeight="1"/>
    <row r="935" ht="6.75" customHeight="1"/>
    <row r="936" ht="6.75" customHeight="1"/>
    <row r="937" ht="6.75" customHeight="1"/>
    <row r="938" ht="6.75" customHeight="1"/>
    <row r="939" ht="6.75" customHeight="1"/>
    <row r="940" ht="6.75" customHeight="1"/>
    <row r="941" ht="6.75" customHeight="1"/>
    <row r="942" ht="6.75" customHeight="1"/>
    <row r="943" ht="6.75" customHeight="1"/>
    <row r="944" ht="6.75" customHeight="1"/>
    <row r="945" ht="6.75" customHeight="1"/>
    <row r="946" ht="6.75" customHeight="1"/>
    <row r="947" ht="6.75" customHeight="1"/>
    <row r="948" ht="6.75" customHeight="1"/>
    <row r="949" ht="6.75" customHeight="1"/>
    <row r="950" ht="6.75" customHeight="1"/>
    <row r="951" ht="6.75" customHeight="1"/>
    <row r="952" ht="6.75" customHeight="1"/>
    <row r="953" ht="6.75" customHeight="1"/>
    <row r="954" ht="6.75" customHeight="1"/>
    <row r="955" ht="6.75" customHeight="1"/>
    <row r="956" ht="6.75" customHeight="1"/>
    <row r="957" ht="6.75" customHeight="1"/>
    <row r="958" ht="6.75" customHeight="1"/>
    <row r="959" ht="6.75" customHeight="1"/>
    <row r="960" ht="6.75" customHeight="1"/>
    <row r="961" ht="6.75" customHeight="1"/>
    <row r="962" ht="6.75" customHeight="1"/>
    <row r="963" ht="6.75" customHeight="1"/>
    <row r="964" ht="6.75" customHeight="1"/>
    <row r="965" ht="6.75" customHeight="1"/>
    <row r="966" ht="6.75" customHeight="1"/>
    <row r="967" ht="6.75" customHeight="1"/>
    <row r="968" ht="6.75" customHeight="1"/>
    <row r="969" ht="6.75" customHeight="1"/>
    <row r="970" ht="6.75" customHeight="1"/>
    <row r="971" ht="6.75" customHeight="1"/>
    <row r="972" ht="6.75" customHeight="1"/>
    <row r="973" ht="6.75" customHeight="1"/>
    <row r="974" ht="6.75" customHeight="1"/>
    <row r="975" ht="6.75" customHeight="1"/>
    <row r="976" ht="6.75" customHeight="1"/>
    <row r="977" ht="6.75" customHeight="1"/>
    <row r="978" ht="6.75" customHeight="1"/>
    <row r="979" ht="6.75" customHeight="1"/>
    <row r="980" ht="6.75" customHeight="1"/>
    <row r="981" ht="6.75" customHeight="1"/>
    <row r="982" ht="6.75" customHeight="1"/>
    <row r="983" ht="6.75" customHeight="1"/>
    <row r="984" ht="6.75" customHeight="1"/>
    <row r="985" ht="6.75" customHeight="1"/>
    <row r="986" ht="6.75" customHeight="1"/>
    <row r="987" ht="6.75" customHeight="1"/>
    <row r="988" ht="6.75" customHeight="1"/>
    <row r="989" ht="6.75" customHeight="1"/>
    <row r="990" ht="6.75" customHeight="1"/>
    <row r="991" ht="6.75" customHeight="1"/>
    <row r="992" ht="6.75" customHeight="1"/>
    <row r="993" ht="6.75" customHeight="1"/>
    <row r="994" ht="6.75" customHeight="1"/>
    <row r="995" ht="6.75" customHeight="1"/>
    <row r="996" ht="6.75" customHeight="1"/>
    <row r="997" ht="6.75" customHeight="1"/>
    <row r="998" ht="6.75" customHeight="1"/>
    <row r="999" ht="6.75" customHeight="1"/>
    <row r="1000" ht="6.75" customHeight="1"/>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38"/>
  </cols>
  <sheetData>
    <row r="1" ht="7.5" customHeight="1"/>
    <row r="2" ht="7.5" customHeight="1"/>
    <row r="3" ht="7.5" customHeight="1"/>
    <row r="4" ht="7.5" customHeight="1"/>
    <row r="5" ht="7.5" customHeight="1"/>
    <row r="6" ht="7.5" customHeight="1"/>
    <row r="7" ht="7.5" customHeight="1"/>
    <row r="8" ht="7.5" customHeight="1"/>
    <row r="9" ht="7.5" customHeight="1"/>
    <row r="10" ht="7.5" customHeight="1"/>
    <row r="11" ht="7.5" customHeight="1"/>
    <row r="12" ht="7.5" customHeight="1"/>
    <row r="13" ht="7.5" customHeight="1"/>
    <row r="14" ht="7.5" customHeight="1"/>
    <row r="15" ht="7.5" customHeight="1"/>
    <row r="16" ht="7.5" customHeight="1"/>
    <row r="17" ht="7.5" customHeight="1"/>
    <row r="18" ht="7.5" customHeight="1"/>
    <row r="19" ht="7.5" customHeight="1"/>
    <row r="20" ht="7.5" customHeight="1"/>
    <row r="21" ht="7.5" customHeight="1"/>
    <row r="22" ht="7.5" customHeight="1"/>
    <row r="23" ht="7.5" customHeight="1"/>
    <row r="24" ht="7.5" customHeight="1"/>
    <row r="25" ht="7.5" customHeight="1"/>
    <row r="26" ht="7.5" customHeight="1"/>
    <row r="27" ht="7.5" customHeight="1"/>
    <row r="28" ht="7.5" customHeight="1"/>
    <row r="29" ht="7.5" customHeight="1"/>
    <row r="30" ht="7.5" customHeight="1"/>
    <row r="31" ht="7.5" customHeight="1"/>
    <row r="32" ht="7.5" customHeight="1"/>
    <row r="33" ht="7.5" customHeight="1"/>
    <row r="34" ht="7.5" customHeight="1"/>
    <row r="35" ht="7.5" customHeight="1"/>
    <row r="36" ht="7.5" customHeight="1"/>
    <row r="37" ht="7.5" customHeight="1"/>
    <row r="38" ht="7.5" customHeight="1"/>
    <row r="39" ht="7.5" customHeight="1"/>
    <row r="40" ht="7.5" customHeight="1"/>
    <row r="41" ht="7.5" customHeight="1"/>
    <row r="42" ht="7.5" customHeight="1"/>
    <row r="43" ht="7.5" customHeight="1"/>
    <row r="44" ht="7.5" customHeight="1"/>
    <row r="45" ht="7.5" customHeight="1"/>
    <row r="46" ht="7.5" customHeight="1"/>
    <row r="47" ht="7.5" customHeight="1"/>
    <row r="48" ht="7.5" customHeight="1"/>
    <row r="49" ht="7.5" customHeight="1"/>
    <row r="50" ht="7.5" customHeight="1"/>
    <row r="51" ht="7.5" customHeight="1"/>
    <row r="52" ht="7.5" customHeight="1"/>
    <row r="53" ht="7.5" customHeight="1"/>
    <row r="54" ht="7.5" customHeight="1"/>
    <row r="55" ht="7.5" customHeight="1"/>
    <row r="56" ht="7.5" customHeight="1"/>
    <row r="57" ht="7.5" customHeight="1"/>
    <row r="58" ht="7.5" customHeight="1"/>
    <row r="59" ht="7.5" customHeight="1"/>
    <row r="60" ht="7.5" customHeight="1"/>
    <row r="61" ht="7.5" customHeight="1"/>
    <row r="62" ht="7.5" customHeight="1"/>
    <row r="63" ht="7.5" customHeight="1"/>
    <row r="64" ht="7.5" customHeight="1"/>
    <row r="65" ht="7.5" customHeight="1"/>
    <row r="66" ht="7.5" customHeight="1"/>
    <row r="67" ht="7.5" customHeight="1"/>
    <row r="68" ht="7.5" customHeight="1"/>
    <row r="69" ht="7.5" customHeight="1"/>
    <row r="70" ht="7.5" customHeight="1"/>
    <row r="71" ht="7.5" customHeight="1"/>
    <row r="72" ht="7.5" customHeight="1"/>
    <row r="73" ht="7.5" customHeight="1"/>
    <row r="74" ht="7.5" customHeight="1"/>
    <row r="75" ht="7.5" customHeight="1"/>
    <row r="76" ht="7.5" customHeight="1"/>
    <row r="77" ht="7.5" customHeight="1"/>
    <row r="78" ht="7.5" customHeight="1"/>
    <row r="79" ht="7.5" customHeight="1"/>
    <row r="80" ht="7.5" customHeight="1"/>
    <row r="81" ht="7.5" customHeight="1"/>
    <row r="82" ht="7.5" customHeight="1"/>
    <row r="83" ht="7.5" customHeight="1"/>
    <row r="84" ht="7.5" customHeight="1"/>
    <row r="85" ht="7.5" customHeight="1"/>
    <row r="86" ht="7.5" customHeight="1"/>
    <row r="87" ht="7.5" customHeight="1"/>
    <row r="88" ht="7.5" customHeight="1"/>
    <row r="89" ht="7.5" customHeight="1"/>
    <row r="90" ht="7.5" customHeight="1"/>
    <row r="91" ht="7.5" customHeight="1"/>
    <row r="92" ht="7.5" customHeight="1"/>
    <row r="93" ht="7.5" customHeight="1"/>
    <row r="94" ht="7.5" customHeight="1"/>
    <row r="95" ht="7.5" customHeight="1"/>
    <row r="96" ht="7.5" customHeight="1"/>
    <row r="97" ht="7.5" customHeight="1"/>
    <row r="98" ht="7.5" customHeight="1"/>
    <row r="99" ht="7.5" customHeight="1"/>
    <row r="100" ht="7.5" customHeight="1"/>
    <row r="101" ht="7.5" customHeight="1"/>
    <row r="102" ht="7.5" customHeight="1"/>
    <row r="103" ht="7.5" customHeight="1"/>
    <row r="104" ht="7.5" customHeight="1"/>
    <row r="105" ht="7.5" customHeight="1"/>
    <row r="106" ht="7.5" customHeight="1"/>
    <row r="107" ht="7.5" customHeight="1"/>
    <row r="108" ht="7.5" customHeight="1"/>
    <row r="109" ht="7.5" customHeight="1"/>
    <row r="110" ht="7.5" customHeight="1"/>
    <row r="111" ht="7.5" customHeight="1"/>
    <row r="112" ht="7.5" customHeight="1"/>
    <row r="113" ht="7.5" customHeight="1"/>
    <row r="114" ht="7.5" customHeight="1"/>
    <row r="115" ht="7.5" customHeight="1"/>
    <row r="116" ht="7.5" customHeight="1"/>
    <row r="117" ht="7.5" customHeight="1"/>
    <row r="118" ht="7.5" customHeight="1"/>
    <row r="119" ht="7.5" customHeight="1"/>
    <row r="120" ht="7.5" customHeight="1"/>
    <row r="121" ht="7.5" customHeight="1"/>
    <row r="122" ht="7.5" customHeight="1"/>
    <row r="123" ht="7.5" customHeight="1"/>
    <row r="124" ht="7.5" customHeight="1"/>
    <row r="125" ht="7.5" customHeight="1"/>
    <row r="126" ht="7.5" customHeight="1"/>
    <row r="127" ht="7.5" customHeight="1"/>
    <row r="128" ht="7.5" customHeight="1"/>
    <row r="129" ht="7.5" customHeight="1"/>
    <row r="130" ht="7.5" customHeight="1"/>
    <row r="131" ht="7.5" customHeight="1"/>
    <row r="132" ht="7.5" customHeight="1"/>
    <row r="133" ht="7.5" customHeight="1"/>
    <row r="134" ht="7.5" customHeight="1"/>
    <row r="135" ht="7.5" customHeight="1"/>
    <row r="136" ht="7.5" customHeight="1"/>
    <row r="137" ht="7.5" customHeight="1"/>
    <row r="138" ht="7.5" customHeight="1"/>
    <row r="139" ht="7.5" customHeight="1"/>
    <row r="140" ht="7.5" customHeight="1"/>
    <row r="141" ht="7.5" customHeight="1"/>
    <row r="142" ht="7.5" customHeight="1"/>
    <row r="143" ht="7.5" customHeight="1"/>
    <row r="144" ht="7.5" customHeight="1"/>
    <row r="145" ht="7.5" customHeight="1"/>
    <row r="146" ht="7.5" customHeight="1"/>
    <row r="147" ht="7.5" customHeight="1"/>
    <row r="148" ht="7.5" customHeight="1"/>
    <row r="149" ht="7.5" customHeight="1"/>
    <row r="150" ht="7.5" customHeight="1"/>
    <row r="151" ht="7.5" customHeight="1"/>
    <row r="152" ht="7.5" customHeight="1"/>
    <row r="153" ht="7.5" customHeight="1"/>
    <row r="154" ht="7.5" customHeight="1"/>
    <row r="155" ht="7.5" customHeight="1"/>
    <row r="156" ht="7.5" customHeight="1"/>
    <row r="157" ht="7.5" customHeight="1"/>
    <row r="158" ht="7.5" customHeight="1"/>
    <row r="159" ht="7.5" customHeight="1"/>
    <row r="160" ht="7.5" customHeight="1"/>
    <row r="161" ht="7.5" customHeight="1"/>
    <row r="162" ht="7.5" customHeight="1"/>
    <row r="163" ht="7.5" customHeight="1"/>
    <row r="164" ht="7.5" customHeight="1"/>
    <row r="165" ht="7.5" customHeight="1"/>
    <row r="166" ht="7.5" customHeight="1"/>
    <row r="167" ht="7.5" customHeight="1"/>
    <row r="168" ht="7.5" customHeight="1"/>
    <row r="169" ht="7.5" customHeight="1"/>
    <row r="170" ht="7.5" customHeight="1"/>
    <row r="171" ht="7.5" customHeight="1"/>
    <row r="172" ht="7.5" customHeight="1"/>
    <row r="173" ht="7.5" customHeight="1"/>
    <row r="174" ht="7.5" customHeight="1"/>
    <row r="175" ht="7.5" customHeight="1"/>
    <row r="176" ht="7.5" customHeight="1"/>
    <row r="177" ht="7.5" customHeight="1"/>
    <row r="178" ht="7.5" customHeight="1"/>
    <row r="179" ht="7.5" customHeight="1"/>
    <row r="180" ht="7.5" customHeight="1"/>
    <row r="181" ht="7.5" customHeight="1"/>
    <row r="182" ht="7.5" customHeight="1"/>
    <row r="183" ht="7.5" customHeight="1"/>
    <row r="184" ht="7.5" customHeight="1"/>
    <row r="185" ht="7.5" customHeight="1"/>
    <row r="186" ht="7.5" customHeight="1"/>
    <row r="187" ht="7.5" customHeight="1"/>
    <row r="188" ht="7.5" customHeight="1"/>
    <row r="189" ht="7.5" customHeight="1"/>
    <row r="190" ht="7.5" customHeight="1"/>
    <row r="191" ht="7.5" customHeight="1"/>
    <row r="192" ht="7.5" customHeight="1"/>
    <row r="193" ht="7.5" customHeight="1"/>
    <row r="194" ht="7.5" customHeight="1"/>
    <row r="195" ht="7.5" customHeight="1"/>
    <row r="196" ht="7.5" customHeight="1"/>
    <row r="197" ht="7.5" customHeight="1"/>
    <row r="198" ht="7.5" customHeight="1"/>
    <row r="199" ht="7.5" customHeight="1"/>
    <row r="200" ht="7.5" customHeight="1"/>
    <row r="201" ht="7.5" customHeight="1"/>
    <row r="202" ht="7.5" customHeight="1"/>
    <row r="203" ht="7.5" customHeight="1"/>
    <row r="204" ht="7.5" customHeight="1"/>
    <row r="205" ht="7.5" customHeight="1"/>
    <row r="206" ht="7.5" customHeight="1"/>
    <row r="207" ht="7.5" customHeight="1"/>
    <row r="208" ht="7.5" customHeight="1"/>
    <row r="209" ht="7.5" customHeight="1"/>
    <row r="210" ht="7.5" customHeight="1"/>
    <row r="211" ht="7.5" customHeight="1"/>
    <row r="212" ht="7.5" customHeight="1"/>
    <row r="213" ht="7.5" customHeight="1"/>
    <row r="214" ht="7.5" customHeight="1"/>
    <row r="215" ht="7.5" customHeight="1"/>
    <row r="216" ht="7.5" customHeight="1"/>
    <row r="217" ht="7.5" customHeight="1"/>
    <row r="218" ht="7.5" customHeight="1"/>
    <row r="219" ht="7.5" customHeight="1"/>
    <row r="220" ht="7.5" customHeight="1"/>
    <row r="221" ht="7.5" customHeight="1"/>
    <row r="222" ht="7.5" customHeight="1"/>
    <row r="223" ht="7.5" customHeight="1"/>
    <row r="224" ht="7.5" customHeight="1"/>
    <row r="225" ht="7.5" customHeight="1"/>
    <row r="226" ht="7.5" customHeight="1"/>
    <row r="227" ht="7.5" customHeight="1"/>
    <row r="228" ht="7.5" customHeight="1"/>
    <row r="229" ht="7.5" customHeight="1"/>
    <row r="230" ht="7.5" customHeight="1"/>
    <row r="231" ht="7.5" customHeight="1"/>
    <row r="232" ht="7.5" customHeight="1"/>
    <row r="233" ht="7.5" customHeight="1"/>
    <row r="234" ht="7.5" customHeight="1"/>
    <row r="235" ht="7.5" customHeight="1"/>
    <row r="236" ht="7.5" customHeight="1"/>
    <row r="237" ht="7.5" customHeight="1"/>
    <row r="238" ht="7.5" customHeight="1"/>
    <row r="239" ht="7.5" customHeight="1"/>
    <row r="240" ht="7.5" customHeight="1"/>
    <row r="241" ht="7.5" customHeight="1"/>
    <row r="242" ht="7.5" customHeight="1"/>
    <row r="243" ht="7.5" customHeight="1"/>
    <row r="244" ht="7.5" customHeight="1"/>
    <row r="245" ht="7.5" customHeight="1"/>
    <row r="246" ht="7.5" customHeight="1"/>
    <row r="247" ht="7.5" customHeight="1"/>
    <row r="248" ht="7.5" customHeight="1"/>
    <row r="249" ht="7.5" customHeight="1"/>
    <row r="250" ht="7.5" customHeight="1"/>
    <row r="251" ht="7.5" customHeight="1"/>
    <row r="252" ht="7.5" customHeight="1"/>
    <row r="253" ht="7.5" customHeight="1"/>
    <row r="254" ht="7.5" customHeight="1"/>
    <row r="255" ht="7.5" customHeight="1"/>
    <row r="256" ht="7.5" customHeight="1"/>
    <row r="257" ht="7.5" customHeight="1"/>
    <row r="258" ht="7.5" customHeight="1"/>
    <row r="259" ht="7.5" customHeight="1"/>
    <row r="260" ht="7.5" customHeight="1"/>
    <row r="261" ht="7.5" customHeight="1"/>
    <row r="262" ht="7.5" customHeight="1"/>
    <row r="263" ht="7.5" customHeight="1"/>
    <row r="264" ht="7.5" customHeight="1"/>
    <row r="265" ht="7.5" customHeight="1"/>
    <row r="266" ht="7.5" customHeight="1"/>
    <row r="267" ht="7.5" customHeight="1"/>
    <row r="268" ht="7.5" customHeight="1"/>
    <row r="269" ht="7.5" customHeight="1"/>
    <row r="270" ht="7.5" customHeight="1"/>
    <row r="271" ht="7.5" customHeight="1"/>
    <row r="272" ht="7.5" customHeight="1"/>
    <row r="273" ht="7.5" customHeight="1"/>
    <row r="274" ht="7.5" customHeight="1"/>
    <row r="275" ht="7.5" customHeight="1"/>
    <row r="276" ht="7.5" customHeight="1"/>
    <row r="277" ht="7.5" customHeight="1"/>
    <row r="278" ht="7.5" customHeight="1"/>
    <row r="279" ht="7.5" customHeight="1"/>
    <row r="280" ht="7.5" customHeight="1"/>
    <row r="281" ht="7.5" customHeight="1"/>
    <row r="282" ht="7.5" customHeight="1"/>
    <row r="283" ht="7.5" customHeight="1"/>
    <row r="284" ht="7.5" customHeight="1"/>
    <row r="285" ht="7.5" customHeight="1"/>
    <row r="286" ht="7.5" customHeight="1"/>
    <row r="287" ht="7.5" customHeight="1"/>
    <row r="288" ht="7.5" customHeight="1"/>
    <row r="289" ht="7.5" customHeight="1"/>
    <row r="290" ht="7.5" customHeight="1"/>
    <row r="291" ht="7.5" customHeight="1"/>
    <row r="292" ht="7.5" customHeight="1"/>
    <row r="293" ht="7.5" customHeight="1"/>
    <row r="294" ht="7.5" customHeight="1"/>
    <row r="295" ht="7.5" customHeight="1"/>
    <row r="296" ht="7.5" customHeight="1"/>
    <row r="297" ht="7.5" customHeight="1"/>
    <row r="298" ht="7.5" customHeight="1"/>
    <row r="299" ht="7.5" customHeight="1"/>
    <row r="300" ht="7.5" customHeight="1"/>
    <row r="301" ht="7.5" customHeight="1"/>
    <row r="302" ht="7.5" customHeight="1"/>
    <row r="303" ht="7.5" customHeight="1"/>
    <row r="304" ht="7.5" customHeight="1"/>
    <row r="305" ht="7.5" customHeight="1"/>
    <row r="306" ht="7.5" customHeight="1"/>
    <row r="307" ht="7.5" customHeight="1"/>
    <row r="308" ht="7.5" customHeight="1"/>
    <row r="309" ht="7.5" customHeight="1"/>
    <row r="310" ht="7.5" customHeight="1"/>
    <row r="311" ht="7.5" customHeight="1"/>
    <row r="312" ht="7.5" customHeight="1"/>
    <row r="313" ht="7.5" customHeight="1"/>
    <row r="314" ht="7.5" customHeight="1"/>
    <row r="315" ht="7.5" customHeight="1"/>
    <row r="316" ht="7.5" customHeight="1"/>
    <row r="317" ht="7.5" customHeight="1"/>
    <row r="318" ht="7.5" customHeight="1"/>
    <row r="319" ht="7.5" customHeight="1"/>
    <row r="320" ht="7.5" customHeight="1"/>
    <row r="321" ht="7.5" customHeight="1"/>
    <row r="322" ht="7.5" customHeight="1"/>
    <row r="323" ht="7.5" customHeight="1"/>
    <row r="324" ht="7.5" customHeight="1"/>
    <row r="325" ht="7.5" customHeight="1"/>
    <row r="326" ht="7.5" customHeight="1"/>
    <row r="327" ht="7.5" customHeight="1"/>
    <row r="328" ht="7.5" customHeight="1"/>
    <row r="329" ht="7.5" customHeight="1"/>
    <row r="330" ht="7.5" customHeight="1"/>
    <row r="331" ht="7.5" customHeight="1"/>
    <row r="332" ht="7.5" customHeight="1"/>
    <row r="333" ht="7.5" customHeight="1"/>
    <row r="334" ht="7.5" customHeight="1"/>
    <row r="335" ht="7.5" customHeight="1"/>
    <row r="336" ht="7.5" customHeight="1"/>
    <row r="337" ht="7.5" customHeight="1"/>
    <row r="338" ht="7.5" customHeight="1"/>
    <row r="339" ht="7.5" customHeight="1"/>
    <row r="340" ht="7.5" customHeight="1"/>
    <row r="341" ht="7.5" customHeight="1"/>
    <row r="342" ht="7.5" customHeight="1"/>
    <row r="343" ht="7.5" customHeight="1"/>
    <row r="344" ht="7.5" customHeight="1"/>
    <row r="345" ht="7.5" customHeight="1"/>
    <row r="346" ht="7.5" customHeight="1"/>
    <row r="347" ht="7.5" customHeight="1"/>
    <row r="348" ht="7.5" customHeight="1"/>
    <row r="349" ht="7.5" customHeight="1"/>
    <row r="350" ht="7.5" customHeight="1"/>
    <row r="351" ht="7.5" customHeight="1"/>
    <row r="352" ht="7.5" customHeight="1"/>
    <row r="353" ht="7.5" customHeight="1"/>
    <row r="354" ht="7.5" customHeight="1"/>
    <row r="355" ht="7.5" customHeight="1"/>
    <row r="356" ht="7.5" customHeight="1"/>
    <row r="357" ht="7.5" customHeight="1"/>
    <row r="358" ht="7.5" customHeight="1"/>
    <row r="359" ht="7.5" customHeight="1"/>
    <row r="360" ht="7.5" customHeight="1"/>
    <row r="361" ht="7.5" customHeight="1"/>
    <row r="362" ht="7.5" customHeight="1"/>
    <row r="363" ht="7.5" customHeight="1"/>
    <row r="364" ht="7.5" customHeight="1"/>
    <row r="365" ht="7.5" customHeight="1"/>
    <row r="366" ht="7.5" customHeight="1"/>
    <row r="367" ht="7.5" customHeight="1"/>
    <row r="368" ht="7.5" customHeight="1"/>
    <row r="369" ht="7.5" customHeight="1"/>
    <row r="370" ht="7.5" customHeight="1"/>
    <row r="371" ht="7.5" customHeight="1"/>
    <row r="372" ht="7.5" customHeight="1"/>
    <row r="373" ht="7.5" customHeight="1"/>
    <row r="374" ht="7.5" customHeight="1"/>
    <row r="375" ht="7.5" customHeight="1"/>
    <row r="376" ht="7.5" customHeight="1"/>
    <row r="377" ht="7.5" customHeight="1"/>
    <row r="378" ht="7.5" customHeight="1"/>
    <row r="379" ht="7.5" customHeight="1"/>
    <row r="380" ht="7.5" customHeight="1"/>
    <row r="381" ht="7.5" customHeight="1"/>
    <row r="382" ht="7.5" customHeight="1"/>
    <row r="383" ht="7.5" customHeight="1"/>
    <row r="384" ht="7.5" customHeight="1"/>
    <row r="385" ht="7.5" customHeight="1"/>
    <row r="386" ht="7.5" customHeight="1"/>
    <row r="387" ht="7.5" customHeight="1"/>
    <row r="388" ht="7.5" customHeight="1"/>
    <row r="389" ht="7.5" customHeight="1"/>
    <row r="390" ht="7.5" customHeight="1"/>
    <row r="391" ht="7.5" customHeight="1"/>
    <row r="392" ht="7.5" customHeight="1"/>
    <row r="393" ht="7.5" customHeight="1"/>
    <row r="394" ht="7.5" customHeight="1"/>
    <row r="395" ht="7.5" customHeight="1"/>
    <row r="396" ht="7.5" customHeight="1"/>
    <row r="397" ht="7.5" customHeight="1"/>
    <row r="398" ht="7.5" customHeight="1"/>
    <row r="399" ht="7.5" customHeight="1"/>
    <row r="400" ht="7.5" customHeight="1"/>
    <row r="401" ht="7.5" customHeight="1"/>
    <row r="402" ht="7.5" customHeight="1"/>
    <row r="403" ht="7.5" customHeight="1"/>
    <row r="404" ht="7.5" customHeight="1"/>
    <row r="405" ht="7.5" customHeight="1"/>
    <row r="406" ht="7.5" customHeight="1"/>
    <row r="407" ht="7.5" customHeight="1"/>
    <row r="408" ht="7.5" customHeight="1"/>
    <row r="409" ht="7.5" customHeight="1"/>
    <row r="410" ht="7.5" customHeight="1"/>
    <row r="411" ht="7.5" customHeight="1"/>
    <row r="412" ht="7.5" customHeight="1"/>
    <row r="413" ht="7.5" customHeight="1"/>
    <row r="414" ht="7.5" customHeight="1"/>
    <row r="415" ht="7.5" customHeight="1"/>
    <row r="416" ht="7.5" customHeight="1"/>
    <row r="417" ht="7.5" customHeight="1"/>
    <row r="418" ht="7.5" customHeight="1"/>
    <row r="419" ht="7.5" customHeight="1"/>
    <row r="420" ht="7.5" customHeight="1"/>
    <row r="421" ht="7.5" customHeight="1"/>
    <row r="422" ht="7.5" customHeight="1"/>
    <row r="423" ht="7.5" customHeight="1"/>
    <row r="424" ht="7.5" customHeight="1"/>
    <row r="425" ht="7.5" customHeight="1"/>
    <row r="426" ht="7.5" customHeight="1"/>
    <row r="427" ht="7.5" customHeight="1"/>
    <row r="428" ht="7.5" customHeight="1"/>
    <row r="429" ht="7.5" customHeight="1"/>
    <row r="430" ht="7.5" customHeight="1"/>
    <row r="431" ht="7.5" customHeight="1"/>
    <row r="432" ht="7.5" customHeight="1"/>
    <row r="433" ht="7.5" customHeight="1"/>
    <row r="434" ht="7.5" customHeight="1"/>
    <row r="435" ht="7.5" customHeight="1"/>
    <row r="436" ht="7.5" customHeight="1"/>
    <row r="437" ht="7.5" customHeight="1"/>
    <row r="438" ht="7.5" customHeight="1"/>
    <row r="439" ht="7.5" customHeight="1"/>
    <row r="440" ht="7.5" customHeight="1"/>
    <row r="441" ht="7.5" customHeight="1"/>
    <row r="442" ht="7.5" customHeight="1"/>
    <row r="443" ht="7.5" customHeight="1"/>
    <row r="444" ht="7.5" customHeight="1"/>
    <row r="445" ht="7.5" customHeight="1"/>
    <row r="446" ht="7.5" customHeight="1"/>
    <row r="447" ht="7.5" customHeight="1"/>
    <row r="448" ht="7.5" customHeight="1"/>
    <row r="449" ht="7.5" customHeight="1"/>
    <row r="450" ht="7.5" customHeight="1"/>
    <row r="451" ht="7.5" customHeight="1"/>
    <row r="452" ht="7.5" customHeight="1"/>
    <row r="453" ht="7.5" customHeight="1"/>
    <row r="454" ht="7.5" customHeight="1"/>
    <row r="455" ht="7.5" customHeight="1"/>
    <row r="456" ht="7.5" customHeight="1"/>
    <row r="457" ht="7.5" customHeight="1"/>
    <row r="458" ht="7.5" customHeight="1"/>
    <row r="459" ht="7.5" customHeight="1"/>
    <row r="460" ht="7.5" customHeight="1"/>
    <row r="461" ht="7.5" customHeight="1"/>
    <row r="462" ht="7.5" customHeight="1"/>
    <row r="463" ht="7.5" customHeight="1"/>
    <row r="464" ht="7.5" customHeight="1"/>
    <row r="465" ht="7.5" customHeight="1"/>
    <row r="466" ht="7.5" customHeight="1"/>
    <row r="467" ht="7.5" customHeight="1"/>
    <row r="468" ht="7.5" customHeight="1"/>
    <row r="469" ht="7.5" customHeight="1"/>
    <row r="470" ht="7.5" customHeight="1"/>
    <row r="471" ht="7.5" customHeight="1"/>
    <row r="472" ht="7.5" customHeight="1"/>
    <row r="473" ht="7.5" customHeight="1"/>
    <row r="474" ht="7.5" customHeight="1"/>
    <row r="475" ht="7.5" customHeight="1"/>
    <row r="476" ht="7.5" customHeight="1"/>
    <row r="477" ht="7.5" customHeight="1"/>
    <row r="478" ht="7.5" customHeight="1"/>
    <row r="479" ht="7.5" customHeight="1"/>
    <row r="480" ht="7.5" customHeight="1"/>
    <row r="481" ht="7.5" customHeight="1"/>
    <row r="482" ht="7.5" customHeight="1"/>
    <row r="483" ht="7.5" customHeight="1"/>
    <row r="484" ht="7.5" customHeight="1"/>
    <row r="485" ht="7.5" customHeight="1"/>
    <row r="486" ht="7.5" customHeight="1"/>
    <row r="487" ht="7.5" customHeight="1"/>
    <row r="488" ht="7.5" customHeight="1"/>
    <row r="489" ht="7.5" customHeight="1"/>
    <row r="490" ht="7.5" customHeight="1"/>
    <row r="491" ht="7.5" customHeight="1"/>
    <row r="492" ht="7.5" customHeight="1"/>
    <row r="493" ht="7.5" customHeight="1"/>
    <row r="494" ht="7.5" customHeight="1"/>
    <row r="495" ht="7.5" customHeight="1"/>
    <row r="496" ht="7.5" customHeight="1"/>
    <row r="497" ht="7.5" customHeight="1"/>
    <row r="498" ht="7.5" customHeight="1"/>
    <row r="499" ht="7.5" customHeight="1"/>
    <row r="500" ht="7.5" customHeight="1"/>
    <row r="501" ht="7.5" customHeight="1"/>
    <row r="502" ht="7.5" customHeight="1"/>
    <row r="503" ht="7.5" customHeight="1"/>
    <row r="504" ht="7.5" customHeight="1"/>
    <row r="505" ht="7.5" customHeight="1"/>
    <row r="506" ht="7.5" customHeight="1"/>
    <row r="507" ht="7.5" customHeight="1"/>
    <row r="508" ht="7.5" customHeight="1"/>
    <row r="509" ht="7.5" customHeight="1"/>
    <row r="510" ht="7.5" customHeight="1"/>
    <row r="511" ht="7.5" customHeight="1"/>
    <row r="512" ht="7.5" customHeight="1"/>
    <row r="513" ht="7.5" customHeight="1"/>
    <row r="514" ht="7.5" customHeight="1"/>
    <row r="515" ht="7.5" customHeight="1"/>
    <row r="516" ht="7.5" customHeight="1"/>
    <row r="517" ht="7.5" customHeight="1"/>
    <row r="518" ht="7.5" customHeight="1"/>
    <row r="519" ht="7.5" customHeight="1"/>
    <row r="520" ht="7.5" customHeight="1"/>
    <row r="521" ht="7.5" customHeight="1"/>
    <row r="522" ht="7.5" customHeight="1"/>
    <row r="523" ht="7.5" customHeight="1"/>
    <row r="524" ht="7.5" customHeight="1"/>
    <row r="525" ht="7.5" customHeight="1"/>
    <row r="526" ht="7.5" customHeight="1"/>
    <row r="527" ht="7.5" customHeight="1"/>
    <row r="528" ht="7.5" customHeight="1"/>
    <row r="529" ht="7.5" customHeight="1"/>
    <row r="530" ht="7.5" customHeight="1"/>
    <row r="531" ht="7.5" customHeight="1"/>
    <row r="532" ht="7.5" customHeight="1"/>
    <row r="533" ht="7.5" customHeight="1"/>
    <row r="534" ht="7.5" customHeight="1"/>
    <row r="535" ht="7.5" customHeight="1"/>
    <row r="536" ht="7.5" customHeight="1"/>
    <row r="537" ht="7.5" customHeight="1"/>
    <row r="538" ht="7.5" customHeight="1"/>
    <row r="539" ht="7.5" customHeight="1"/>
    <row r="540" ht="7.5" customHeight="1"/>
    <row r="541" ht="7.5" customHeight="1"/>
    <row r="542" ht="7.5" customHeight="1"/>
    <row r="543" ht="7.5" customHeight="1"/>
    <row r="544" ht="7.5" customHeight="1"/>
    <row r="545" ht="7.5" customHeight="1"/>
    <row r="546" ht="7.5" customHeight="1"/>
    <row r="547" ht="7.5" customHeight="1"/>
    <row r="548" ht="7.5" customHeight="1"/>
    <row r="549" ht="7.5" customHeight="1"/>
    <row r="550" ht="7.5" customHeight="1"/>
    <row r="551" ht="7.5" customHeight="1"/>
    <row r="552" ht="7.5" customHeight="1"/>
    <row r="553" ht="7.5" customHeight="1"/>
    <row r="554" ht="7.5" customHeight="1"/>
    <row r="555" ht="7.5" customHeight="1"/>
    <row r="556" ht="7.5" customHeight="1"/>
    <row r="557" ht="7.5" customHeight="1"/>
    <row r="558" ht="7.5" customHeight="1"/>
    <row r="559" ht="7.5" customHeight="1"/>
    <row r="560" ht="7.5" customHeight="1"/>
    <row r="561" ht="7.5" customHeight="1"/>
    <row r="562" ht="7.5" customHeight="1"/>
    <row r="563" ht="7.5" customHeight="1"/>
    <row r="564" ht="7.5" customHeight="1"/>
    <row r="565" ht="7.5" customHeight="1"/>
    <row r="566" ht="7.5" customHeight="1"/>
    <row r="567" ht="7.5" customHeight="1"/>
    <row r="568" ht="7.5" customHeight="1"/>
    <row r="569" ht="7.5" customHeight="1"/>
    <row r="570" ht="7.5" customHeight="1"/>
    <row r="571" ht="7.5" customHeight="1"/>
    <row r="572" ht="7.5" customHeight="1"/>
    <row r="573" ht="7.5" customHeight="1"/>
    <row r="574" ht="7.5" customHeight="1"/>
    <row r="575" ht="7.5" customHeight="1"/>
    <row r="576" ht="7.5" customHeight="1"/>
    <row r="577" ht="7.5" customHeight="1"/>
    <row r="578" ht="7.5" customHeight="1"/>
    <row r="579" ht="7.5" customHeight="1"/>
    <row r="580" ht="7.5" customHeight="1"/>
    <row r="581" ht="7.5" customHeight="1"/>
    <row r="582" ht="7.5" customHeight="1"/>
    <row r="583" ht="7.5" customHeight="1"/>
    <row r="584" ht="7.5" customHeight="1"/>
    <row r="585" ht="7.5" customHeight="1"/>
    <row r="586" ht="7.5" customHeight="1"/>
    <row r="587" ht="7.5" customHeight="1"/>
    <row r="588" ht="7.5" customHeight="1"/>
    <row r="589" ht="7.5" customHeight="1"/>
    <row r="590" ht="7.5" customHeight="1"/>
    <row r="591" ht="7.5" customHeight="1"/>
    <row r="592" ht="7.5" customHeight="1"/>
    <row r="593" ht="7.5" customHeight="1"/>
    <row r="594" ht="7.5" customHeight="1"/>
    <row r="595" ht="7.5" customHeight="1"/>
    <row r="596" ht="7.5" customHeight="1"/>
    <row r="597" ht="7.5" customHeight="1"/>
    <row r="598" ht="7.5" customHeight="1"/>
    <row r="599" ht="7.5" customHeight="1"/>
    <row r="600" ht="7.5" customHeight="1"/>
    <row r="601" ht="7.5" customHeight="1"/>
    <row r="602" ht="7.5" customHeight="1"/>
    <row r="603" ht="7.5" customHeight="1"/>
    <row r="604" ht="7.5" customHeight="1"/>
    <row r="605" ht="7.5" customHeight="1"/>
    <row r="606" ht="7.5" customHeight="1"/>
    <row r="607" ht="7.5" customHeight="1"/>
    <row r="608" ht="7.5" customHeight="1"/>
    <row r="609" ht="7.5" customHeight="1"/>
    <row r="610" ht="7.5" customHeight="1"/>
    <row r="611" ht="7.5" customHeight="1"/>
    <row r="612" ht="7.5" customHeight="1"/>
    <row r="613" ht="7.5" customHeight="1"/>
    <row r="614" ht="7.5" customHeight="1"/>
    <row r="615" ht="7.5" customHeight="1"/>
    <row r="616" ht="7.5" customHeight="1"/>
    <row r="617" ht="7.5" customHeight="1"/>
    <row r="618" ht="7.5" customHeight="1"/>
    <row r="619" ht="7.5" customHeight="1"/>
    <row r="620" ht="7.5" customHeight="1"/>
    <row r="621" ht="7.5" customHeight="1"/>
    <row r="622" ht="7.5" customHeight="1"/>
    <row r="623" ht="7.5" customHeight="1"/>
    <row r="624" ht="7.5" customHeight="1"/>
    <row r="625" ht="7.5" customHeight="1"/>
    <row r="626" ht="7.5" customHeight="1"/>
    <row r="627" ht="7.5" customHeight="1"/>
    <row r="628" ht="7.5" customHeight="1"/>
    <row r="629" ht="7.5" customHeight="1"/>
    <row r="630" ht="7.5" customHeight="1"/>
    <row r="631" ht="7.5" customHeight="1"/>
    <row r="632" ht="7.5" customHeight="1"/>
    <row r="633" ht="7.5" customHeight="1"/>
    <row r="634" ht="7.5" customHeight="1"/>
    <row r="635" ht="7.5" customHeight="1"/>
    <row r="636" ht="7.5" customHeight="1"/>
    <row r="637" ht="7.5" customHeight="1"/>
    <row r="638" ht="7.5" customHeight="1"/>
    <row r="639" ht="7.5" customHeight="1"/>
    <row r="640" ht="7.5" customHeight="1"/>
    <row r="641" ht="7.5" customHeight="1"/>
    <row r="642" ht="7.5" customHeight="1"/>
    <row r="643" ht="7.5" customHeight="1"/>
    <row r="644" ht="7.5" customHeight="1"/>
    <row r="645" ht="7.5" customHeight="1"/>
    <row r="646" ht="7.5" customHeight="1"/>
    <row r="647" ht="7.5" customHeight="1"/>
    <row r="648" ht="7.5" customHeight="1"/>
    <row r="649" ht="7.5" customHeight="1"/>
    <row r="650" ht="7.5" customHeight="1"/>
    <row r="651" ht="7.5" customHeight="1"/>
    <row r="652" ht="7.5" customHeight="1"/>
    <row r="653" ht="7.5" customHeight="1"/>
    <row r="654" ht="7.5" customHeight="1"/>
    <row r="655" ht="7.5" customHeight="1"/>
    <row r="656" ht="7.5" customHeight="1"/>
    <row r="657" ht="7.5" customHeight="1"/>
    <row r="658" ht="7.5" customHeight="1"/>
    <row r="659" ht="7.5" customHeight="1"/>
    <row r="660" ht="7.5" customHeight="1"/>
    <row r="661" ht="7.5" customHeight="1"/>
    <row r="662" ht="7.5" customHeight="1"/>
    <row r="663" ht="7.5" customHeight="1"/>
    <row r="664" ht="7.5" customHeight="1"/>
    <row r="665" ht="7.5" customHeight="1"/>
    <row r="666" ht="7.5" customHeight="1"/>
    <row r="667" ht="7.5" customHeight="1"/>
    <row r="668" ht="7.5" customHeight="1"/>
    <row r="669" ht="7.5" customHeight="1"/>
    <row r="670" ht="7.5" customHeight="1"/>
    <row r="671" ht="7.5" customHeight="1"/>
    <row r="672" ht="7.5" customHeight="1"/>
    <row r="673" ht="7.5" customHeight="1"/>
    <row r="674" ht="7.5" customHeight="1"/>
    <row r="675" ht="7.5" customHeight="1"/>
    <row r="676" ht="7.5" customHeight="1"/>
    <row r="677" ht="7.5" customHeight="1"/>
    <row r="678" ht="7.5" customHeight="1"/>
    <row r="679" ht="7.5" customHeight="1"/>
    <row r="680" ht="7.5" customHeight="1"/>
    <row r="681" ht="7.5" customHeight="1"/>
    <row r="682" ht="7.5" customHeight="1"/>
    <row r="683" ht="7.5" customHeight="1"/>
    <row r="684" ht="7.5" customHeight="1"/>
    <row r="685" ht="7.5" customHeight="1"/>
    <row r="686" ht="7.5" customHeight="1"/>
    <row r="687" ht="7.5" customHeight="1"/>
    <row r="688" ht="7.5" customHeight="1"/>
    <row r="689" ht="7.5" customHeight="1"/>
    <row r="690" ht="7.5" customHeight="1"/>
    <row r="691" ht="7.5" customHeight="1"/>
    <row r="692" ht="7.5" customHeight="1"/>
    <row r="693" ht="7.5" customHeight="1"/>
    <row r="694" ht="7.5" customHeight="1"/>
    <row r="695" ht="7.5" customHeight="1"/>
    <row r="696" ht="7.5" customHeight="1"/>
    <row r="697" ht="7.5" customHeight="1"/>
    <row r="698" ht="7.5" customHeight="1"/>
    <row r="699" ht="7.5" customHeight="1"/>
    <row r="700" ht="7.5" customHeight="1"/>
    <row r="701" ht="7.5" customHeight="1"/>
    <row r="702" ht="7.5" customHeight="1"/>
    <row r="703" ht="7.5" customHeight="1"/>
    <row r="704" ht="7.5" customHeight="1"/>
    <row r="705" ht="7.5" customHeight="1"/>
    <row r="706" ht="7.5" customHeight="1"/>
    <row r="707" ht="7.5" customHeight="1"/>
    <row r="708" ht="7.5" customHeight="1"/>
    <row r="709" ht="7.5" customHeight="1"/>
    <row r="710" ht="7.5" customHeight="1"/>
    <row r="711" ht="7.5" customHeight="1"/>
    <row r="712" ht="7.5" customHeight="1"/>
    <row r="713" ht="7.5" customHeight="1"/>
    <row r="714" ht="7.5" customHeight="1"/>
    <row r="715" ht="7.5" customHeight="1"/>
    <row r="716" ht="7.5" customHeight="1"/>
    <row r="717" ht="7.5" customHeight="1"/>
    <row r="718" ht="7.5" customHeight="1"/>
    <row r="719" ht="7.5" customHeight="1"/>
    <row r="720" ht="7.5" customHeight="1"/>
    <row r="721" ht="7.5" customHeight="1"/>
    <row r="722" ht="7.5" customHeight="1"/>
    <row r="723" ht="7.5" customHeight="1"/>
    <row r="724" ht="7.5" customHeight="1"/>
    <row r="725" ht="7.5" customHeight="1"/>
    <row r="726" ht="7.5" customHeight="1"/>
    <row r="727" ht="7.5" customHeight="1"/>
    <row r="728" ht="7.5" customHeight="1"/>
    <row r="729" ht="7.5" customHeight="1"/>
    <row r="730" ht="7.5" customHeight="1"/>
    <row r="731" ht="7.5" customHeight="1"/>
    <row r="732" ht="7.5" customHeight="1"/>
    <row r="733" ht="7.5" customHeight="1"/>
    <row r="734" ht="7.5" customHeight="1"/>
    <row r="735" ht="7.5" customHeight="1"/>
    <row r="736" ht="7.5" customHeight="1"/>
    <row r="737" ht="7.5" customHeight="1"/>
    <row r="738" ht="7.5" customHeight="1"/>
    <row r="739" ht="7.5" customHeight="1"/>
    <row r="740" ht="7.5" customHeight="1"/>
    <row r="741" ht="7.5" customHeight="1"/>
    <row r="742" ht="7.5" customHeight="1"/>
    <row r="743" ht="7.5" customHeight="1"/>
    <row r="744" ht="7.5" customHeight="1"/>
    <row r="745" ht="7.5" customHeight="1"/>
    <row r="746" ht="7.5" customHeight="1"/>
    <row r="747" ht="7.5" customHeight="1"/>
    <row r="748" ht="7.5" customHeight="1"/>
    <row r="749" ht="7.5" customHeight="1"/>
    <row r="750" ht="7.5" customHeight="1"/>
    <row r="751" ht="7.5" customHeight="1"/>
    <row r="752" ht="7.5" customHeight="1"/>
    <row r="753" ht="7.5" customHeight="1"/>
    <row r="754" ht="7.5" customHeight="1"/>
    <row r="755" ht="7.5" customHeight="1"/>
    <row r="756" ht="7.5" customHeight="1"/>
    <row r="757" ht="7.5" customHeight="1"/>
    <row r="758" ht="7.5" customHeight="1"/>
    <row r="759" ht="7.5" customHeight="1"/>
    <row r="760" ht="7.5" customHeight="1"/>
    <row r="761" ht="7.5" customHeight="1"/>
    <row r="762" ht="7.5" customHeight="1"/>
    <row r="763" ht="7.5" customHeight="1"/>
    <row r="764" ht="7.5" customHeight="1"/>
    <row r="765" ht="7.5" customHeight="1"/>
    <row r="766" ht="7.5" customHeight="1"/>
    <row r="767" ht="7.5" customHeight="1"/>
    <row r="768" ht="7.5" customHeight="1"/>
    <row r="769" ht="7.5" customHeight="1"/>
    <row r="770" ht="7.5" customHeight="1"/>
    <row r="771" ht="7.5" customHeight="1"/>
    <row r="772" ht="7.5" customHeight="1"/>
    <row r="773" ht="7.5" customHeight="1"/>
    <row r="774" ht="7.5" customHeight="1"/>
    <row r="775" ht="7.5" customHeight="1"/>
    <row r="776" ht="7.5" customHeight="1"/>
    <row r="777" ht="7.5" customHeight="1"/>
    <row r="778" ht="7.5" customHeight="1"/>
    <row r="779" ht="7.5" customHeight="1"/>
    <row r="780" ht="7.5" customHeight="1"/>
    <row r="781" ht="7.5" customHeight="1"/>
    <row r="782" ht="7.5" customHeight="1"/>
    <row r="783" ht="7.5" customHeight="1"/>
    <row r="784" ht="7.5" customHeight="1"/>
    <row r="785" ht="7.5" customHeight="1"/>
    <row r="786" ht="7.5" customHeight="1"/>
    <row r="787" ht="7.5" customHeight="1"/>
    <row r="788" ht="7.5" customHeight="1"/>
    <row r="789" ht="7.5" customHeight="1"/>
    <row r="790" ht="7.5" customHeight="1"/>
    <row r="791" ht="7.5" customHeight="1"/>
    <row r="792" ht="7.5" customHeight="1"/>
    <row r="793" ht="7.5" customHeight="1"/>
    <row r="794" ht="7.5" customHeight="1"/>
    <row r="795" ht="7.5" customHeight="1"/>
    <row r="796" ht="7.5" customHeight="1"/>
    <row r="797" ht="7.5" customHeight="1"/>
    <row r="798" ht="7.5" customHeight="1"/>
    <row r="799" ht="7.5" customHeight="1"/>
    <row r="800" ht="7.5" customHeight="1"/>
    <row r="801" ht="7.5" customHeight="1"/>
    <row r="802" ht="7.5" customHeight="1"/>
    <row r="803" ht="7.5" customHeight="1"/>
    <row r="804" ht="7.5" customHeight="1"/>
    <row r="805" ht="7.5" customHeight="1"/>
    <row r="806" ht="7.5" customHeight="1"/>
    <row r="807" ht="7.5" customHeight="1"/>
    <row r="808" ht="7.5" customHeight="1"/>
    <row r="809" ht="7.5" customHeight="1"/>
    <row r="810" ht="7.5" customHeight="1"/>
    <row r="811" ht="7.5" customHeight="1"/>
    <row r="812" ht="7.5" customHeight="1"/>
    <row r="813" ht="7.5" customHeight="1"/>
    <row r="814" ht="7.5" customHeight="1"/>
    <row r="815" ht="7.5" customHeight="1"/>
    <row r="816" ht="7.5" customHeight="1"/>
    <row r="817" ht="7.5" customHeight="1"/>
    <row r="818" ht="7.5" customHeight="1"/>
    <row r="819" ht="7.5" customHeight="1"/>
    <row r="820" ht="7.5" customHeight="1"/>
    <row r="821" ht="7.5" customHeight="1"/>
    <row r="822" ht="7.5" customHeight="1"/>
    <row r="823" ht="7.5" customHeight="1"/>
    <row r="824" ht="7.5" customHeight="1"/>
    <row r="825" ht="7.5" customHeight="1"/>
    <row r="826" ht="7.5" customHeight="1"/>
    <row r="827" ht="7.5" customHeight="1"/>
    <row r="828" ht="7.5" customHeight="1"/>
    <row r="829" ht="7.5" customHeight="1"/>
    <row r="830" ht="7.5" customHeight="1"/>
    <row r="831" ht="7.5" customHeight="1"/>
    <row r="832" ht="7.5" customHeight="1"/>
    <row r="833" ht="7.5" customHeight="1"/>
    <row r="834" ht="7.5" customHeight="1"/>
    <row r="835" ht="7.5" customHeight="1"/>
    <row r="836" ht="7.5" customHeight="1"/>
    <row r="837" ht="7.5" customHeight="1"/>
    <row r="838" ht="7.5" customHeight="1"/>
    <row r="839" ht="7.5" customHeight="1"/>
    <row r="840" ht="7.5" customHeight="1"/>
    <row r="841" ht="7.5" customHeight="1"/>
    <row r="842" ht="7.5" customHeight="1"/>
    <row r="843" ht="7.5" customHeight="1"/>
    <row r="844" ht="7.5" customHeight="1"/>
    <row r="845" ht="7.5" customHeight="1"/>
    <row r="846" ht="7.5" customHeight="1"/>
    <row r="847" ht="7.5" customHeight="1"/>
    <row r="848" ht="7.5" customHeight="1"/>
    <row r="849" ht="7.5" customHeight="1"/>
    <row r="850" ht="7.5" customHeight="1"/>
    <row r="851" ht="7.5" customHeight="1"/>
    <row r="852" ht="7.5" customHeight="1"/>
    <row r="853" ht="7.5" customHeight="1"/>
    <row r="854" ht="7.5" customHeight="1"/>
    <row r="855" ht="7.5" customHeight="1"/>
    <row r="856" ht="7.5" customHeight="1"/>
    <row r="857" ht="7.5" customHeight="1"/>
    <row r="858" ht="7.5" customHeight="1"/>
    <row r="859" ht="7.5" customHeight="1"/>
    <row r="860" ht="7.5" customHeight="1"/>
    <row r="861" ht="7.5" customHeight="1"/>
    <row r="862" ht="7.5" customHeight="1"/>
    <row r="863" ht="7.5" customHeight="1"/>
    <row r="864" ht="7.5" customHeight="1"/>
    <row r="865" ht="7.5" customHeight="1"/>
    <row r="866" ht="7.5" customHeight="1"/>
    <row r="867" ht="7.5" customHeight="1"/>
    <row r="868" ht="7.5" customHeight="1"/>
    <row r="869" ht="7.5" customHeight="1"/>
    <row r="870" ht="7.5" customHeight="1"/>
    <row r="871" ht="7.5" customHeight="1"/>
    <row r="872" ht="7.5" customHeight="1"/>
    <row r="873" ht="7.5" customHeight="1"/>
    <row r="874" ht="7.5" customHeight="1"/>
    <row r="875" ht="7.5" customHeight="1"/>
    <row r="876" ht="7.5" customHeight="1"/>
    <row r="877" ht="7.5" customHeight="1"/>
    <row r="878" ht="7.5" customHeight="1"/>
    <row r="879" ht="7.5" customHeight="1"/>
    <row r="880" ht="7.5" customHeight="1"/>
    <row r="881" ht="7.5" customHeight="1"/>
    <row r="882" ht="7.5" customHeight="1"/>
    <row r="883" ht="7.5" customHeight="1"/>
    <row r="884" ht="7.5" customHeight="1"/>
    <row r="885" ht="7.5" customHeight="1"/>
    <row r="886" ht="7.5" customHeight="1"/>
    <row r="887" ht="7.5" customHeight="1"/>
    <row r="888" ht="7.5" customHeight="1"/>
    <row r="889" ht="7.5" customHeight="1"/>
    <row r="890" ht="7.5" customHeight="1"/>
    <row r="891" ht="7.5" customHeight="1"/>
    <row r="892" ht="7.5" customHeight="1"/>
    <row r="893" ht="7.5" customHeight="1"/>
    <row r="894" ht="7.5" customHeight="1"/>
    <row r="895" ht="7.5" customHeight="1"/>
    <row r="896" ht="7.5" customHeight="1"/>
    <row r="897" ht="7.5" customHeight="1"/>
    <row r="898" ht="7.5" customHeight="1"/>
    <row r="899" ht="7.5" customHeight="1"/>
    <row r="900" ht="7.5" customHeight="1"/>
    <row r="901" ht="7.5" customHeight="1"/>
    <row r="902" ht="7.5" customHeight="1"/>
    <row r="903" ht="7.5" customHeight="1"/>
    <row r="904" ht="7.5" customHeight="1"/>
    <row r="905" ht="7.5" customHeight="1"/>
    <row r="906" ht="7.5" customHeight="1"/>
    <row r="907" ht="7.5" customHeight="1"/>
    <row r="908" ht="7.5" customHeight="1"/>
    <row r="909" ht="7.5" customHeight="1"/>
    <row r="910" ht="7.5" customHeight="1"/>
    <row r="911" ht="7.5" customHeight="1"/>
    <row r="912" ht="7.5" customHeight="1"/>
    <row r="913" ht="7.5" customHeight="1"/>
    <row r="914" ht="7.5" customHeight="1"/>
    <row r="915" ht="7.5" customHeight="1"/>
    <row r="916" ht="7.5" customHeight="1"/>
    <row r="917" ht="7.5" customHeight="1"/>
    <row r="918" ht="7.5" customHeight="1"/>
    <row r="919" ht="7.5" customHeight="1"/>
    <row r="920" ht="7.5" customHeight="1"/>
    <row r="921" ht="7.5" customHeight="1"/>
    <row r="922" ht="7.5" customHeight="1"/>
    <row r="923" ht="7.5" customHeight="1"/>
    <row r="924" ht="7.5" customHeight="1"/>
    <row r="925" ht="7.5" customHeight="1"/>
    <row r="926" ht="7.5" customHeight="1"/>
    <row r="927" ht="7.5" customHeight="1"/>
    <row r="928" ht="7.5" customHeight="1"/>
    <row r="929" ht="7.5" customHeight="1"/>
    <row r="930" ht="7.5" customHeight="1"/>
    <row r="931" ht="7.5" customHeight="1"/>
    <row r="932" ht="7.5" customHeight="1"/>
    <row r="933" ht="7.5" customHeight="1"/>
    <row r="934" ht="7.5" customHeight="1"/>
    <row r="935" ht="7.5" customHeight="1"/>
    <row r="936" ht="7.5" customHeight="1"/>
    <row r="937" ht="7.5" customHeight="1"/>
    <row r="938" ht="7.5" customHeight="1"/>
    <row r="939" ht="7.5" customHeight="1"/>
    <row r="940" ht="7.5" customHeight="1"/>
    <row r="941" ht="7.5" customHeight="1"/>
    <row r="942" ht="7.5" customHeight="1"/>
    <row r="943" ht="7.5" customHeight="1"/>
    <row r="944" ht="7.5" customHeight="1"/>
    <row r="945" ht="7.5" customHeight="1"/>
    <row r="946" ht="7.5" customHeight="1"/>
    <row r="947" ht="7.5" customHeight="1"/>
    <row r="948" ht="7.5" customHeight="1"/>
    <row r="949" ht="7.5" customHeight="1"/>
    <row r="950" ht="7.5" customHeight="1"/>
    <row r="951" ht="7.5" customHeight="1"/>
    <row r="952" ht="7.5" customHeight="1"/>
    <row r="953" ht="7.5" customHeight="1"/>
    <row r="954" ht="7.5" customHeight="1"/>
    <row r="955" ht="7.5" customHeight="1"/>
    <row r="956" ht="7.5" customHeight="1"/>
    <row r="957" ht="7.5" customHeight="1"/>
    <row r="958" ht="7.5" customHeight="1"/>
    <row r="959" ht="7.5" customHeight="1"/>
    <row r="960" ht="7.5" customHeight="1"/>
    <row r="961" ht="7.5" customHeight="1"/>
    <row r="962" ht="7.5" customHeight="1"/>
    <row r="963" ht="7.5" customHeight="1"/>
    <row r="964" ht="7.5" customHeight="1"/>
    <row r="965" ht="7.5" customHeight="1"/>
    <row r="966" ht="7.5" customHeight="1"/>
    <row r="967" ht="7.5" customHeight="1"/>
    <row r="968" ht="7.5" customHeight="1"/>
    <row r="969" ht="7.5" customHeight="1"/>
    <row r="970" ht="7.5" customHeight="1"/>
    <row r="971" ht="7.5" customHeight="1"/>
    <row r="972" ht="7.5" customHeight="1"/>
    <row r="973" ht="7.5" customHeight="1"/>
    <row r="974" ht="7.5" customHeight="1"/>
    <row r="975" ht="7.5" customHeight="1"/>
    <row r="976" ht="7.5" customHeight="1"/>
    <row r="977" ht="7.5" customHeight="1"/>
    <row r="978" ht="7.5" customHeight="1"/>
    <row r="979" ht="7.5" customHeight="1"/>
    <row r="980" ht="7.5" customHeight="1"/>
    <row r="981" ht="7.5" customHeight="1"/>
    <row r="982" ht="7.5" customHeight="1"/>
    <row r="983" ht="7.5" customHeight="1"/>
    <row r="984" ht="7.5" customHeight="1"/>
    <row r="985" ht="7.5" customHeight="1"/>
    <row r="986" ht="7.5" customHeight="1"/>
    <row r="987" ht="7.5" customHeight="1"/>
    <row r="988" ht="7.5" customHeight="1"/>
    <row r="989" ht="7.5" customHeight="1"/>
    <row r="990" ht="7.5" customHeight="1"/>
    <row r="991" ht="7.5" customHeight="1"/>
    <row r="992" ht="7.5" customHeight="1"/>
    <row r="993" ht="7.5" customHeight="1"/>
    <row r="994" ht="7.5" customHeight="1"/>
    <row r="995" ht="7.5" customHeight="1"/>
    <row r="996" ht="7.5" customHeight="1"/>
    <row r="997" ht="7.5" customHeight="1"/>
    <row r="998" ht="7.5" customHeight="1"/>
    <row r="999" ht="7.5" customHeight="1"/>
    <row r="1000" ht="7.5" customHeight="1"/>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5"/>
  </cols>
  <sheetData>
    <row r="1" ht="8.25" customHeight="1"/>
    <row r="2" ht="8.25" customHeight="1"/>
    <row r="3" ht="8.25" customHeight="1"/>
    <row r="4" ht="8.25" customHeight="1"/>
    <row r="5" ht="8.25" customHeight="1"/>
    <row r="6" ht="8.25" customHeight="1"/>
    <row r="7" ht="8.25" customHeight="1"/>
    <row r="8" ht="8.25" customHeight="1"/>
    <row r="9" ht="8.25" customHeight="1"/>
    <row r="10" ht="8.25" customHeight="1"/>
    <row r="11" ht="8.25" customHeight="1"/>
    <row r="12" ht="8.25" customHeight="1"/>
    <row r="13" ht="8.25" customHeight="1"/>
    <row r="14" ht="8.25" customHeight="1"/>
    <row r="15" ht="8.25" customHeight="1"/>
    <row r="16" ht="8.25" customHeight="1"/>
    <row r="17" ht="8.25" customHeight="1"/>
    <row r="18" ht="8.25" customHeight="1"/>
    <row r="19" ht="8.25" customHeight="1"/>
    <row r="20" ht="8.25" customHeight="1"/>
    <row r="21" ht="8.25" customHeight="1"/>
    <row r="22" ht="8.25" customHeight="1"/>
    <row r="23" ht="8.25" customHeight="1"/>
    <row r="24" ht="8.25" customHeight="1"/>
    <row r="25" ht="8.25" customHeight="1"/>
    <row r="26" ht="8.25" customHeight="1"/>
    <row r="27" ht="8.25" customHeight="1"/>
    <row r="28" ht="8.25" customHeight="1"/>
    <row r="29" ht="8.25" customHeight="1"/>
    <row r="30" ht="8.25" customHeight="1"/>
    <row r="31" ht="8.25" customHeight="1"/>
    <row r="32" ht="8.25" customHeight="1"/>
    <row r="33" ht="8.25" customHeight="1"/>
    <row r="34" ht="8.25" customHeight="1"/>
    <row r="35" ht="8.25" customHeight="1"/>
    <row r="36" ht="8.25" customHeight="1"/>
    <row r="37" ht="8.25" customHeight="1"/>
    <row r="38" ht="8.25" customHeight="1"/>
    <row r="39" ht="8.25" customHeight="1"/>
    <row r="40" ht="8.25" customHeight="1"/>
    <row r="41" ht="8.25" customHeight="1"/>
    <row r="42" ht="8.25" customHeight="1"/>
    <row r="43" ht="8.25" customHeight="1"/>
    <row r="44" ht="8.25" customHeight="1"/>
    <row r="45" ht="8.25" customHeight="1"/>
    <row r="46" ht="8.25" customHeight="1"/>
    <row r="47" ht="8.25" customHeight="1"/>
    <row r="48" ht="8.25" customHeight="1"/>
    <row r="49" ht="8.25" customHeight="1"/>
    <row r="50" ht="8.25" customHeight="1"/>
    <row r="51" ht="8.25" customHeight="1"/>
    <row r="52" ht="8.25" customHeight="1"/>
    <row r="53" ht="8.25" customHeight="1"/>
    <row r="54" ht="8.25" customHeight="1"/>
    <row r="55" ht="8.25" customHeight="1"/>
    <row r="56" ht="8.25" customHeight="1"/>
    <row r="57" ht="8.25" customHeight="1"/>
    <row r="58" ht="8.25" customHeight="1"/>
    <row r="59" ht="8.25" customHeight="1"/>
    <row r="60" ht="8.25" customHeight="1"/>
    <row r="61" ht="8.25" customHeight="1"/>
    <row r="62" ht="8.25" customHeight="1"/>
    <row r="63" ht="8.25" customHeight="1"/>
    <row r="64" ht="8.25" customHeight="1"/>
    <row r="65" ht="8.25" customHeight="1"/>
    <row r="66" ht="8.25" customHeight="1"/>
    <row r="67" ht="8.25" customHeight="1"/>
    <row r="68" ht="8.25" customHeight="1"/>
    <row r="69" ht="8.25" customHeight="1"/>
    <row r="70" ht="8.25" customHeight="1"/>
    <row r="71" ht="8.25" customHeight="1"/>
    <row r="72" ht="8.25" customHeight="1"/>
    <row r="73" ht="8.25" customHeight="1"/>
    <row r="74" ht="8.25" customHeight="1"/>
    <row r="75" ht="8.25" customHeight="1"/>
    <row r="76" ht="8.25" customHeight="1"/>
    <row r="77" ht="8.25" customHeight="1"/>
    <row r="78" ht="8.25" customHeight="1"/>
    <row r="79" ht="8.25" customHeight="1"/>
    <row r="80" ht="8.25" customHeight="1"/>
    <row r="81" ht="8.25" customHeight="1"/>
    <row r="82" ht="8.25" customHeight="1"/>
    <row r="83" ht="8.25" customHeight="1"/>
    <row r="84" ht="8.25" customHeight="1"/>
    <row r="85" ht="8.25" customHeight="1"/>
    <row r="86" ht="8.25" customHeight="1"/>
    <row r="87" ht="8.25" customHeight="1"/>
    <row r="88" ht="8.25" customHeight="1"/>
    <row r="89" ht="8.25" customHeight="1"/>
    <row r="90" ht="8.25" customHeight="1"/>
    <row r="91" ht="8.25" customHeight="1"/>
    <row r="92" ht="8.25" customHeight="1"/>
    <row r="93" ht="8.25" customHeight="1"/>
    <row r="94" ht="8.25" customHeight="1"/>
    <row r="95" ht="8.25" customHeight="1"/>
    <row r="96" ht="8.25" customHeight="1"/>
    <row r="97" ht="8.25" customHeight="1"/>
    <row r="98" ht="8.25" customHeight="1"/>
    <row r="99" ht="8.25" customHeight="1"/>
    <row r="100" ht="8.25" customHeight="1"/>
    <row r="101" ht="8.25" customHeight="1"/>
    <row r="102" ht="8.25" customHeight="1"/>
    <row r="103" ht="8.25" customHeight="1"/>
    <row r="104" ht="8.25" customHeight="1"/>
    <row r="105" ht="8.25" customHeight="1"/>
    <row r="106" ht="8.25" customHeight="1"/>
    <row r="107" ht="8.25" customHeight="1"/>
    <row r="108" ht="8.25" customHeight="1"/>
    <row r="109" ht="8.25" customHeight="1"/>
    <row r="110" ht="8.25" customHeight="1"/>
    <row r="111" ht="8.25" customHeight="1"/>
    <row r="112" ht="8.25" customHeight="1"/>
    <row r="113" ht="8.25" customHeight="1"/>
    <row r="114" ht="8.25" customHeight="1"/>
    <row r="115" ht="8.25" customHeight="1"/>
    <row r="116" ht="8.25" customHeight="1"/>
    <row r="117" ht="8.25" customHeight="1"/>
    <row r="118" ht="8.25" customHeight="1"/>
    <row r="119" ht="8.25" customHeight="1"/>
    <row r="120" ht="8.25" customHeight="1"/>
    <row r="121" ht="8.25" customHeight="1"/>
    <row r="122" ht="8.25" customHeight="1"/>
    <row r="123" ht="8.25" customHeight="1"/>
    <row r="124" ht="8.25" customHeight="1"/>
    <row r="125" ht="8.25" customHeight="1"/>
    <row r="126" ht="8.25" customHeight="1"/>
    <row r="127" ht="8.25" customHeight="1"/>
    <row r="128" ht="8.25" customHeight="1"/>
    <row r="129" ht="8.25" customHeight="1"/>
    <row r="130" ht="8.25" customHeight="1"/>
    <row r="131" ht="8.25" customHeight="1"/>
    <row r="132" ht="8.25" customHeight="1"/>
    <row r="133" ht="8.25" customHeight="1"/>
    <row r="134" ht="8.25" customHeight="1"/>
    <row r="135" ht="8.25" customHeight="1"/>
    <row r="136" ht="8.25" customHeight="1"/>
    <row r="137" ht="8.25" customHeight="1"/>
    <row r="138" ht="8.25" customHeight="1"/>
    <row r="139" ht="8.25" customHeight="1"/>
    <row r="140" ht="8.25" customHeight="1"/>
    <row r="141" ht="8.25" customHeight="1"/>
    <row r="142" ht="8.25" customHeight="1"/>
    <row r="143" ht="8.25" customHeight="1"/>
    <row r="144" ht="8.25" customHeight="1"/>
    <row r="145" ht="8.25" customHeight="1"/>
    <row r="146" ht="8.25" customHeight="1"/>
    <row r="147" ht="8.25" customHeight="1"/>
    <row r="148" ht="8.25" customHeight="1"/>
    <row r="149" ht="8.25" customHeight="1"/>
    <row r="150" ht="8.25" customHeight="1"/>
    <row r="151" ht="8.25" customHeight="1"/>
    <row r="152" ht="8.25" customHeight="1"/>
    <row r="153" ht="8.25" customHeight="1"/>
    <row r="154" ht="8.25" customHeight="1"/>
    <row r="155" ht="8.25" customHeight="1"/>
    <row r="156" ht="8.25" customHeight="1"/>
    <row r="157" ht="8.25" customHeight="1"/>
    <row r="158" ht="8.25" customHeight="1"/>
    <row r="159" ht="8.25" customHeight="1"/>
    <row r="160" ht="8.25" customHeight="1"/>
    <row r="161" ht="8.25" customHeight="1"/>
    <row r="162" ht="8.25" customHeight="1"/>
    <row r="163" ht="8.25" customHeight="1"/>
    <row r="164" ht="8.25" customHeight="1"/>
    <row r="165" ht="8.25" customHeight="1"/>
    <row r="166" ht="8.25" customHeight="1"/>
    <row r="167" ht="8.25" customHeight="1"/>
    <row r="168" ht="8.25" customHeight="1"/>
    <row r="169" ht="8.25" customHeight="1"/>
    <row r="170" ht="8.25" customHeight="1"/>
    <row r="171" ht="8.25" customHeight="1"/>
    <row r="172" ht="8.25" customHeight="1"/>
    <row r="173" ht="8.25" customHeight="1"/>
    <row r="174" ht="8.25" customHeight="1"/>
    <row r="175" ht="8.25" customHeight="1"/>
    <row r="176" ht="8.25" customHeight="1"/>
    <row r="177" ht="8.25" customHeight="1"/>
    <row r="178" ht="8.25" customHeight="1"/>
    <row r="179" ht="8.25" customHeight="1"/>
    <row r="180" ht="8.25" customHeight="1"/>
    <row r="181" ht="8.25" customHeight="1"/>
    <row r="182" ht="8.25" customHeight="1"/>
    <row r="183" ht="8.25" customHeight="1"/>
    <row r="184" ht="8.25" customHeight="1"/>
    <row r="185" ht="8.25" customHeight="1"/>
    <row r="186" ht="8.25" customHeight="1"/>
    <row r="187" ht="8.25" customHeight="1"/>
    <row r="188" ht="8.25" customHeight="1"/>
    <row r="189" ht="8.25" customHeight="1"/>
    <row r="190" ht="8.25" customHeight="1"/>
    <row r="191" ht="8.25" customHeight="1"/>
    <row r="192" ht="8.25" customHeight="1"/>
    <row r="193" ht="8.25" customHeight="1"/>
    <row r="194" ht="8.25" customHeight="1"/>
    <row r="195" ht="8.25" customHeight="1"/>
    <row r="196" ht="8.25" customHeight="1"/>
    <row r="197" ht="8.25" customHeight="1"/>
    <row r="198" ht="8.25" customHeight="1"/>
    <row r="199" ht="8.25" customHeight="1"/>
    <row r="200" ht="8.25" customHeight="1"/>
    <row r="201" ht="8.25" customHeight="1"/>
    <row r="202" ht="8.25" customHeight="1"/>
    <row r="203" ht="8.25" customHeight="1"/>
    <row r="204" ht="8.25" customHeight="1"/>
    <row r="205" ht="8.25" customHeight="1"/>
    <row r="206" ht="8.25" customHeight="1"/>
    <row r="207" ht="8.25" customHeight="1"/>
    <row r="208" ht="8.25" customHeight="1"/>
    <row r="209" ht="8.25" customHeight="1"/>
    <row r="210" ht="8.25" customHeight="1"/>
    <row r="211" ht="8.25" customHeight="1"/>
    <row r="212" ht="8.25" customHeight="1"/>
    <row r="213" ht="8.25" customHeight="1"/>
    <row r="214" ht="8.25" customHeight="1"/>
    <row r="215" ht="8.25" customHeight="1"/>
    <row r="216" ht="8.25" customHeight="1"/>
    <row r="217" ht="8.25" customHeight="1"/>
    <row r="218" ht="8.25" customHeight="1"/>
    <row r="219" ht="8.25" customHeight="1"/>
    <row r="220" ht="8.25" customHeight="1"/>
    <row r="221" ht="8.25" customHeight="1"/>
    <row r="222" ht="8.25" customHeight="1"/>
    <row r="223" ht="8.25" customHeight="1"/>
    <row r="224" ht="8.25" customHeight="1"/>
    <row r="225" ht="8.25" customHeight="1"/>
    <row r="226" ht="8.25" customHeight="1"/>
    <row r="227" ht="8.25" customHeight="1"/>
    <row r="228" ht="8.25" customHeight="1"/>
    <row r="229" ht="8.25" customHeight="1"/>
    <row r="230" ht="8.25" customHeight="1"/>
    <row r="231" ht="8.25" customHeight="1"/>
    <row r="232" ht="8.25" customHeight="1"/>
    <row r="233" ht="8.25" customHeight="1"/>
    <row r="234" ht="8.25" customHeight="1"/>
    <row r="235" ht="8.25" customHeight="1"/>
    <row r="236" ht="8.25" customHeight="1"/>
    <row r="237" ht="8.25" customHeight="1"/>
    <row r="238" ht="8.25" customHeight="1"/>
    <row r="239" ht="8.25" customHeight="1"/>
    <row r="240" ht="8.25" customHeight="1"/>
    <row r="241" ht="8.25" customHeight="1"/>
    <row r="242" ht="8.25" customHeight="1"/>
    <row r="243" ht="8.25" customHeight="1"/>
    <row r="244" ht="8.25" customHeight="1"/>
    <row r="245" ht="8.25" customHeight="1"/>
    <row r="246" ht="8.25" customHeight="1"/>
    <row r="247" ht="8.25" customHeight="1"/>
    <row r="248" ht="8.25" customHeight="1"/>
    <row r="249" ht="8.25" customHeight="1"/>
    <row r="250" ht="8.25" customHeight="1"/>
    <row r="251" ht="8.25" customHeight="1"/>
    <row r="252" ht="8.25" customHeight="1"/>
    <row r="253" ht="8.25" customHeight="1"/>
    <row r="254" ht="8.25" customHeight="1"/>
    <row r="255" ht="8.25" customHeight="1"/>
    <row r="256" ht="8.25" customHeight="1"/>
    <row r="257" ht="8.25" customHeight="1"/>
    <row r="258" ht="8.25" customHeight="1"/>
    <row r="259" ht="8.25" customHeight="1"/>
    <row r="260" ht="8.25" customHeight="1"/>
    <row r="261" ht="8.25" customHeight="1"/>
    <row r="262" ht="8.25" customHeight="1"/>
    <row r="263" ht="8.25" customHeight="1"/>
    <row r="264" ht="8.25" customHeight="1"/>
    <row r="265" ht="8.25" customHeight="1"/>
    <row r="266" ht="8.25" customHeight="1"/>
    <row r="267" ht="8.25" customHeight="1"/>
    <row r="268" ht="8.25" customHeight="1"/>
    <row r="269" ht="8.25" customHeight="1"/>
    <row r="270" ht="8.25" customHeight="1"/>
    <row r="271" ht="8.25" customHeight="1"/>
    <row r="272" ht="8.25" customHeight="1"/>
    <row r="273" ht="8.25" customHeight="1"/>
    <row r="274" ht="8.25" customHeight="1"/>
    <row r="275" ht="8.25" customHeight="1"/>
    <row r="276" ht="8.25" customHeight="1"/>
    <row r="277" ht="8.25" customHeight="1"/>
    <row r="278" ht="8.25" customHeight="1"/>
    <row r="279" ht="8.25" customHeight="1"/>
    <row r="280" ht="8.25" customHeight="1"/>
    <row r="281" ht="8.25" customHeight="1"/>
    <row r="282" ht="8.25" customHeight="1"/>
    <row r="283" ht="8.25" customHeight="1"/>
    <row r="284" ht="8.25" customHeight="1"/>
    <row r="285" ht="8.25" customHeight="1"/>
    <row r="286" ht="8.25" customHeight="1"/>
    <row r="287" ht="8.25" customHeight="1"/>
    <row r="288" ht="8.25" customHeight="1"/>
    <row r="289" ht="8.25" customHeight="1"/>
    <row r="290" ht="8.25" customHeight="1"/>
    <row r="291" ht="8.25" customHeight="1"/>
    <row r="292" ht="8.25" customHeight="1"/>
    <row r="293" ht="8.25" customHeight="1"/>
    <row r="294" ht="8.25" customHeight="1"/>
    <row r="295" ht="8.25" customHeight="1"/>
    <row r="296" ht="8.25" customHeight="1"/>
    <row r="297" ht="8.25" customHeight="1"/>
    <row r="298" ht="8.25" customHeight="1"/>
    <row r="299" ht="8.25" customHeight="1"/>
    <row r="300" ht="8.25" customHeight="1"/>
    <row r="301" ht="8.25" customHeight="1"/>
    <row r="302" ht="8.25" customHeight="1"/>
    <row r="303" ht="8.25" customHeight="1"/>
    <row r="304" ht="8.25" customHeight="1"/>
    <row r="305" ht="8.25" customHeight="1"/>
    <row r="306" ht="8.25" customHeight="1"/>
    <row r="307" ht="8.25" customHeight="1"/>
    <row r="308" ht="8.25" customHeight="1"/>
    <row r="309" ht="8.25" customHeight="1"/>
    <row r="310" ht="8.25" customHeight="1"/>
    <row r="311" ht="8.25" customHeight="1"/>
    <row r="312" ht="8.25" customHeight="1"/>
    <row r="313" ht="8.25" customHeight="1"/>
    <row r="314" ht="8.25" customHeight="1"/>
    <row r="315" ht="8.25" customHeight="1"/>
    <row r="316" ht="8.25" customHeight="1"/>
    <row r="317" ht="8.25" customHeight="1"/>
    <row r="318" ht="8.25" customHeight="1"/>
    <row r="319" ht="8.25" customHeight="1"/>
    <row r="320" ht="8.25" customHeight="1"/>
    <row r="321" ht="8.25" customHeight="1"/>
    <row r="322" ht="8.25" customHeight="1"/>
    <row r="323" ht="8.25" customHeight="1"/>
    <row r="324" ht="8.25" customHeight="1"/>
    <row r="325" ht="8.25" customHeight="1"/>
    <row r="326" ht="8.25" customHeight="1"/>
    <row r="327" ht="8.25" customHeight="1"/>
    <row r="328" ht="8.25" customHeight="1"/>
    <row r="329" ht="8.25" customHeight="1"/>
    <row r="330" ht="8.25" customHeight="1"/>
    <row r="331" ht="8.25" customHeight="1"/>
    <row r="332" ht="8.25" customHeight="1"/>
    <row r="333" ht="8.25" customHeight="1"/>
    <row r="334" ht="8.25" customHeight="1"/>
    <row r="335" ht="8.25" customHeight="1"/>
    <row r="336" ht="8.25" customHeight="1"/>
    <row r="337" ht="8.25" customHeight="1"/>
    <row r="338" ht="8.25" customHeight="1"/>
    <row r="339" ht="8.25" customHeight="1"/>
    <row r="340" ht="8.25" customHeight="1"/>
    <row r="341" ht="8.25" customHeight="1"/>
    <row r="342" ht="8.25" customHeight="1"/>
    <row r="343" ht="8.25" customHeight="1"/>
    <row r="344" ht="8.25" customHeight="1"/>
    <row r="345" ht="8.25" customHeight="1"/>
    <row r="346" ht="8.25" customHeight="1"/>
    <row r="347" ht="8.25" customHeight="1"/>
    <row r="348" ht="8.25" customHeight="1"/>
    <row r="349" ht="8.25" customHeight="1"/>
    <row r="350" ht="8.25" customHeight="1"/>
    <row r="351" ht="8.25" customHeight="1"/>
    <row r="352" ht="8.25" customHeight="1"/>
    <row r="353" ht="8.25" customHeight="1"/>
    <row r="354" ht="8.25" customHeight="1"/>
    <row r="355" ht="8.25" customHeight="1"/>
    <row r="356" ht="8.25" customHeight="1"/>
    <row r="357" ht="8.25" customHeight="1"/>
    <row r="358" ht="8.25" customHeight="1"/>
    <row r="359" ht="8.25" customHeight="1"/>
    <row r="360" ht="8.25" customHeight="1"/>
    <row r="361" ht="8.25" customHeight="1"/>
    <row r="362" ht="8.25" customHeight="1"/>
    <row r="363" ht="8.25" customHeight="1"/>
    <row r="364" ht="8.25" customHeight="1"/>
    <row r="365" ht="8.25" customHeight="1"/>
    <row r="366" ht="8.25" customHeight="1"/>
    <row r="367" ht="8.25" customHeight="1"/>
    <row r="368" ht="8.25" customHeight="1"/>
    <row r="369" ht="8.25" customHeight="1"/>
    <row r="370" ht="8.25" customHeight="1"/>
    <row r="371" ht="8.25" customHeight="1"/>
    <row r="372" ht="8.25" customHeight="1"/>
    <row r="373" ht="8.25" customHeight="1"/>
    <row r="374" ht="8.25" customHeight="1"/>
    <row r="375" ht="8.25" customHeight="1"/>
    <row r="376" ht="8.25" customHeight="1"/>
    <row r="377" ht="8.25" customHeight="1"/>
    <row r="378" ht="8.25" customHeight="1"/>
    <row r="379" ht="8.25" customHeight="1"/>
    <row r="380" ht="8.25" customHeight="1"/>
    <row r="381" ht="8.25" customHeight="1"/>
    <row r="382" ht="8.25" customHeight="1"/>
    <row r="383" ht="8.25" customHeight="1"/>
    <row r="384" ht="8.25" customHeight="1"/>
    <row r="385" ht="8.25" customHeight="1"/>
    <row r="386" ht="8.25" customHeight="1"/>
    <row r="387" ht="8.25" customHeight="1"/>
    <row r="388" ht="8.25" customHeight="1"/>
    <row r="389" ht="8.25" customHeight="1"/>
    <row r="390" ht="8.25" customHeight="1"/>
    <row r="391" ht="8.25" customHeight="1"/>
    <row r="392" ht="8.25" customHeight="1"/>
    <row r="393" ht="8.25" customHeight="1"/>
    <row r="394" ht="8.25" customHeight="1"/>
    <row r="395" ht="8.25" customHeight="1"/>
    <row r="396" ht="8.25" customHeight="1"/>
    <row r="397" ht="8.25" customHeight="1"/>
    <row r="398" ht="8.25" customHeight="1"/>
    <row r="399" ht="8.25" customHeight="1"/>
    <row r="400" ht="8.25" customHeight="1"/>
    <row r="401" ht="8.25" customHeight="1"/>
    <row r="402" ht="8.25" customHeight="1"/>
    <row r="403" ht="8.25" customHeight="1"/>
    <row r="404" ht="8.25" customHeight="1"/>
    <row r="405" ht="8.25" customHeight="1"/>
    <row r="406" ht="8.25" customHeight="1"/>
    <row r="407" ht="8.25" customHeight="1"/>
    <row r="408" ht="8.25" customHeight="1"/>
    <row r="409" ht="8.25" customHeight="1"/>
    <row r="410" ht="8.25" customHeight="1"/>
    <row r="411" ht="8.25" customHeight="1"/>
    <row r="412" ht="8.25" customHeight="1"/>
    <row r="413" ht="8.25" customHeight="1"/>
    <row r="414" ht="8.25" customHeight="1"/>
    <row r="415" ht="8.25" customHeight="1"/>
    <row r="416" ht="8.25" customHeight="1"/>
    <row r="417" ht="8.25" customHeight="1"/>
    <row r="418" ht="8.25" customHeight="1"/>
    <row r="419" ht="8.25" customHeight="1"/>
    <row r="420" ht="8.25" customHeight="1"/>
    <row r="421" ht="8.25" customHeight="1"/>
    <row r="422" ht="8.25" customHeight="1"/>
    <row r="423" ht="8.25" customHeight="1"/>
    <row r="424" ht="8.25" customHeight="1"/>
    <row r="425" ht="8.25" customHeight="1"/>
    <row r="426" ht="8.25" customHeight="1"/>
    <row r="427" ht="8.25" customHeight="1"/>
    <row r="428" ht="8.25" customHeight="1"/>
    <row r="429" ht="8.25" customHeight="1"/>
    <row r="430" ht="8.25" customHeight="1"/>
    <row r="431" ht="8.25" customHeight="1"/>
    <row r="432" ht="8.25" customHeight="1"/>
    <row r="433" ht="8.25" customHeight="1"/>
    <row r="434" ht="8.25" customHeight="1"/>
    <row r="435" ht="8.25" customHeight="1"/>
    <row r="436" ht="8.25" customHeight="1"/>
    <row r="437" ht="8.25" customHeight="1"/>
    <row r="438" ht="8.25" customHeight="1"/>
    <row r="439" ht="8.25" customHeight="1"/>
    <row r="440" ht="8.25" customHeight="1"/>
    <row r="441" ht="8.25" customHeight="1"/>
    <row r="442" ht="8.25" customHeight="1"/>
    <row r="443" ht="8.25" customHeight="1"/>
    <row r="444" ht="8.25" customHeight="1"/>
    <row r="445" ht="8.25" customHeight="1"/>
    <row r="446" ht="8.25" customHeight="1"/>
    <row r="447" ht="8.25" customHeight="1"/>
    <row r="448" ht="8.25" customHeight="1"/>
    <row r="449" ht="8.25" customHeight="1"/>
    <row r="450" ht="8.25" customHeight="1"/>
    <row r="451" ht="8.25" customHeight="1"/>
    <row r="452" ht="8.25" customHeight="1"/>
    <row r="453" ht="8.25" customHeight="1"/>
    <row r="454" ht="8.25" customHeight="1"/>
    <row r="455" ht="8.25" customHeight="1"/>
    <row r="456" ht="8.25" customHeight="1"/>
    <row r="457" ht="8.25" customHeight="1"/>
    <row r="458" ht="8.25" customHeight="1"/>
    <row r="459" ht="8.25" customHeight="1"/>
    <row r="460" ht="8.25" customHeight="1"/>
    <row r="461" ht="8.25" customHeight="1"/>
    <row r="462" ht="8.25" customHeight="1"/>
    <row r="463" ht="8.25" customHeight="1"/>
    <row r="464" ht="8.25" customHeight="1"/>
    <row r="465" ht="8.25" customHeight="1"/>
    <row r="466" ht="8.25" customHeight="1"/>
    <row r="467" ht="8.25" customHeight="1"/>
    <row r="468" ht="8.25" customHeight="1"/>
    <row r="469" ht="8.25" customHeight="1"/>
    <row r="470" ht="8.25" customHeight="1"/>
    <row r="471" ht="8.25" customHeight="1"/>
    <row r="472" ht="8.25" customHeight="1"/>
    <row r="473" ht="8.25" customHeight="1"/>
    <row r="474" ht="8.25" customHeight="1"/>
    <row r="475" ht="8.25" customHeight="1"/>
    <row r="476" ht="8.25" customHeight="1"/>
    <row r="477" ht="8.25" customHeight="1"/>
    <row r="478" ht="8.25" customHeight="1"/>
    <row r="479" ht="8.25" customHeight="1"/>
    <row r="480" ht="8.25" customHeight="1"/>
    <row r="481" ht="8.25" customHeight="1"/>
    <row r="482" ht="8.25" customHeight="1"/>
    <row r="483" ht="8.25" customHeight="1"/>
    <row r="484" ht="8.25" customHeight="1"/>
    <row r="485" ht="8.25" customHeight="1"/>
    <row r="486" ht="8.25" customHeight="1"/>
    <row r="487" ht="8.25" customHeight="1"/>
    <row r="488" ht="8.25" customHeight="1"/>
    <row r="489" ht="8.25" customHeight="1"/>
    <row r="490" ht="8.25" customHeight="1"/>
    <row r="491" ht="8.25" customHeight="1"/>
    <row r="492" ht="8.25" customHeight="1"/>
    <row r="493" ht="8.25" customHeight="1"/>
    <row r="494" ht="8.25" customHeight="1"/>
    <row r="495" ht="8.25" customHeight="1"/>
    <row r="496" ht="8.25" customHeight="1"/>
    <row r="497" ht="8.25" customHeight="1"/>
    <row r="498" ht="8.25" customHeight="1"/>
    <row r="499" ht="8.25" customHeight="1"/>
    <row r="500" ht="8.25" customHeight="1"/>
    <row r="501" ht="8.25" customHeight="1"/>
    <row r="502" ht="8.25" customHeight="1"/>
    <row r="503" ht="8.25" customHeight="1"/>
    <row r="504" ht="8.25" customHeight="1"/>
    <row r="505" ht="8.25" customHeight="1"/>
    <row r="506" ht="8.25" customHeight="1"/>
    <row r="507" ht="8.25" customHeight="1"/>
    <row r="508" ht="8.25" customHeight="1"/>
    <row r="509" ht="8.25" customHeight="1"/>
    <row r="510" ht="8.25" customHeight="1"/>
    <row r="511" ht="8.25" customHeight="1"/>
    <row r="512" ht="8.25" customHeight="1"/>
    <row r="513" ht="8.25" customHeight="1"/>
    <row r="514" ht="8.25" customHeight="1"/>
    <row r="515" ht="8.25" customHeight="1"/>
    <row r="516" ht="8.25" customHeight="1"/>
    <row r="517" ht="8.25" customHeight="1"/>
    <row r="518" ht="8.25" customHeight="1"/>
    <row r="519" ht="8.25" customHeight="1"/>
    <row r="520" ht="8.25" customHeight="1"/>
    <row r="521" ht="8.25" customHeight="1"/>
    <row r="522" ht="8.25" customHeight="1"/>
    <row r="523" ht="8.25" customHeight="1"/>
    <row r="524" ht="8.25" customHeight="1"/>
    <row r="525" ht="8.25" customHeight="1"/>
    <row r="526" ht="8.25" customHeight="1"/>
    <row r="527" ht="8.25" customHeight="1"/>
    <row r="528" ht="8.25" customHeight="1"/>
    <row r="529" ht="8.25" customHeight="1"/>
    <row r="530" ht="8.25" customHeight="1"/>
    <row r="531" ht="8.25" customHeight="1"/>
    <row r="532" ht="8.25" customHeight="1"/>
    <row r="533" ht="8.25" customHeight="1"/>
    <row r="534" ht="8.25" customHeight="1"/>
    <row r="535" ht="8.25" customHeight="1"/>
    <row r="536" ht="8.25" customHeight="1"/>
    <row r="537" ht="8.25" customHeight="1"/>
    <row r="538" ht="8.25" customHeight="1"/>
    <row r="539" ht="8.25" customHeight="1"/>
    <row r="540" ht="8.25" customHeight="1"/>
    <row r="541" ht="8.25" customHeight="1"/>
    <row r="542" ht="8.25" customHeight="1"/>
    <row r="543" ht="8.25" customHeight="1"/>
    <row r="544" ht="8.25" customHeight="1"/>
    <row r="545" ht="8.25" customHeight="1"/>
    <row r="546" ht="8.25" customHeight="1"/>
    <row r="547" ht="8.25" customHeight="1"/>
    <row r="548" ht="8.25" customHeight="1"/>
    <row r="549" ht="8.25" customHeight="1"/>
    <row r="550" ht="8.25" customHeight="1"/>
    <row r="551" ht="8.25" customHeight="1"/>
    <row r="552" ht="8.25" customHeight="1"/>
    <row r="553" ht="8.25" customHeight="1"/>
    <row r="554" ht="8.25" customHeight="1"/>
    <row r="555" ht="8.25" customHeight="1"/>
    <row r="556" ht="8.25" customHeight="1"/>
    <row r="557" ht="8.25" customHeight="1"/>
    <row r="558" ht="8.25" customHeight="1"/>
    <row r="559" ht="8.25" customHeight="1"/>
    <row r="560" ht="8.25" customHeight="1"/>
    <row r="561" ht="8.25" customHeight="1"/>
    <row r="562" ht="8.25" customHeight="1"/>
    <row r="563" ht="8.25" customHeight="1"/>
    <row r="564" ht="8.25" customHeight="1"/>
    <row r="565" ht="8.25" customHeight="1"/>
    <row r="566" ht="8.25" customHeight="1"/>
    <row r="567" ht="8.25" customHeight="1"/>
    <row r="568" ht="8.25" customHeight="1"/>
    <row r="569" ht="8.25" customHeight="1"/>
    <row r="570" ht="8.25" customHeight="1"/>
    <row r="571" ht="8.25" customHeight="1"/>
    <row r="572" ht="8.25" customHeight="1"/>
    <row r="573" ht="8.25" customHeight="1"/>
    <row r="574" ht="8.25" customHeight="1"/>
    <row r="575" ht="8.25" customHeight="1"/>
    <row r="576" ht="8.25" customHeight="1"/>
    <row r="577" ht="8.25" customHeight="1"/>
    <row r="578" ht="8.25" customHeight="1"/>
    <row r="579" ht="8.25" customHeight="1"/>
    <row r="580" ht="8.25" customHeight="1"/>
    <row r="581" ht="8.25" customHeight="1"/>
    <row r="582" ht="8.25" customHeight="1"/>
    <row r="583" ht="8.25" customHeight="1"/>
    <row r="584" ht="8.25" customHeight="1"/>
    <row r="585" ht="8.25" customHeight="1"/>
    <row r="586" ht="8.25" customHeight="1"/>
    <row r="587" ht="8.25" customHeight="1"/>
    <row r="588" ht="8.25" customHeight="1"/>
    <row r="589" ht="8.25" customHeight="1"/>
    <row r="590" ht="8.25" customHeight="1"/>
    <row r="591" ht="8.25" customHeight="1"/>
    <row r="592" ht="8.25" customHeight="1"/>
    <row r="593" ht="8.25" customHeight="1"/>
    <row r="594" ht="8.25" customHeight="1"/>
    <row r="595" ht="8.25" customHeight="1"/>
    <row r="596" ht="8.25" customHeight="1"/>
    <row r="597" ht="8.25" customHeight="1"/>
    <row r="598" ht="8.25" customHeight="1"/>
    <row r="599" ht="8.25" customHeight="1"/>
    <row r="600" ht="8.25" customHeight="1"/>
    <row r="601" ht="8.25" customHeight="1"/>
    <row r="602" ht="8.25" customHeight="1"/>
    <row r="603" ht="8.25" customHeight="1"/>
    <row r="604" ht="8.25" customHeight="1"/>
    <row r="605" ht="8.25" customHeight="1"/>
    <row r="606" ht="8.25" customHeight="1"/>
    <row r="607" ht="8.25" customHeight="1"/>
    <row r="608" ht="8.25" customHeight="1"/>
    <row r="609" ht="8.25" customHeight="1"/>
    <row r="610" ht="8.25" customHeight="1"/>
    <row r="611" ht="8.25" customHeight="1"/>
    <row r="612" ht="8.25" customHeight="1"/>
    <row r="613" ht="8.25" customHeight="1"/>
    <row r="614" ht="8.25" customHeight="1"/>
    <row r="615" ht="8.25" customHeight="1"/>
    <row r="616" ht="8.25" customHeight="1"/>
    <row r="617" ht="8.25" customHeight="1"/>
    <row r="618" ht="8.25" customHeight="1"/>
    <row r="619" ht="8.25" customHeight="1"/>
    <row r="620" ht="8.25" customHeight="1"/>
    <row r="621" ht="8.25" customHeight="1"/>
    <row r="622" ht="8.25" customHeight="1"/>
    <row r="623" ht="8.25" customHeight="1"/>
    <row r="624" ht="8.25" customHeight="1"/>
    <row r="625" ht="8.25" customHeight="1"/>
    <row r="626" ht="8.25" customHeight="1"/>
    <row r="627" ht="8.25" customHeight="1"/>
    <row r="628" ht="8.25" customHeight="1"/>
    <row r="629" ht="8.25" customHeight="1"/>
    <row r="630" ht="8.25" customHeight="1"/>
    <row r="631" ht="8.25" customHeight="1"/>
    <row r="632" ht="8.25" customHeight="1"/>
    <row r="633" ht="8.25" customHeight="1"/>
    <row r="634" ht="8.25" customHeight="1"/>
    <row r="635" ht="8.25" customHeight="1"/>
    <row r="636" ht="8.25" customHeight="1"/>
    <row r="637" ht="8.25" customHeight="1"/>
    <row r="638" ht="8.25" customHeight="1"/>
    <row r="639" ht="8.25" customHeight="1"/>
    <row r="640" ht="8.25" customHeight="1"/>
    <row r="641" ht="8.25" customHeight="1"/>
    <row r="642" ht="8.25" customHeight="1"/>
    <row r="643" ht="8.25" customHeight="1"/>
    <row r="644" ht="8.25" customHeight="1"/>
    <row r="645" ht="8.25" customHeight="1"/>
    <row r="646" ht="8.25" customHeight="1"/>
    <row r="647" ht="8.25" customHeight="1"/>
    <row r="648" ht="8.25" customHeight="1"/>
    <row r="649" ht="8.25" customHeight="1"/>
    <row r="650" ht="8.25" customHeight="1"/>
    <row r="651" ht="8.25" customHeight="1"/>
    <row r="652" ht="8.25" customHeight="1"/>
    <row r="653" ht="8.25" customHeight="1"/>
    <row r="654" ht="8.25" customHeight="1"/>
    <row r="655" ht="8.25" customHeight="1"/>
    <row r="656" ht="8.25" customHeight="1"/>
    <row r="657" ht="8.25" customHeight="1"/>
    <row r="658" ht="8.25" customHeight="1"/>
    <row r="659" ht="8.25" customHeight="1"/>
    <row r="660" ht="8.25" customHeight="1"/>
    <row r="661" ht="8.25" customHeight="1"/>
    <row r="662" ht="8.25" customHeight="1"/>
    <row r="663" ht="8.25" customHeight="1"/>
    <row r="664" ht="8.25" customHeight="1"/>
    <row r="665" ht="8.25" customHeight="1"/>
    <row r="666" ht="8.25" customHeight="1"/>
    <row r="667" ht="8.25" customHeight="1"/>
    <row r="668" ht="8.25" customHeight="1"/>
    <row r="669" ht="8.25" customHeight="1"/>
    <row r="670" ht="8.25" customHeight="1"/>
    <row r="671" ht="8.25" customHeight="1"/>
    <row r="672" ht="8.25" customHeight="1"/>
    <row r="673" ht="8.25" customHeight="1"/>
    <row r="674" ht="8.25" customHeight="1"/>
    <row r="675" ht="8.25" customHeight="1"/>
    <row r="676" ht="8.25" customHeight="1"/>
    <row r="677" ht="8.25" customHeight="1"/>
    <row r="678" ht="8.25" customHeight="1"/>
    <row r="679" ht="8.25" customHeight="1"/>
    <row r="680" ht="8.25" customHeight="1"/>
    <row r="681" ht="8.25" customHeight="1"/>
    <row r="682" ht="8.25" customHeight="1"/>
    <row r="683" ht="8.25" customHeight="1"/>
    <row r="684" ht="8.25" customHeight="1"/>
    <row r="685" ht="8.25" customHeight="1"/>
    <row r="686" ht="8.25" customHeight="1"/>
    <row r="687" ht="8.25" customHeight="1"/>
    <row r="688" ht="8.25" customHeight="1"/>
    <row r="689" ht="8.25" customHeight="1"/>
    <row r="690" ht="8.25" customHeight="1"/>
    <row r="691" ht="8.25" customHeight="1"/>
    <row r="692" ht="8.25" customHeight="1"/>
    <row r="693" ht="8.25" customHeight="1"/>
    <row r="694" ht="8.25" customHeight="1"/>
    <row r="695" ht="8.25" customHeight="1"/>
    <row r="696" ht="8.25" customHeight="1"/>
    <row r="697" ht="8.25" customHeight="1"/>
    <row r="698" ht="8.25" customHeight="1"/>
    <row r="699" ht="8.25" customHeight="1"/>
    <row r="700" ht="8.25" customHeight="1"/>
    <row r="701" ht="8.25" customHeight="1"/>
    <row r="702" ht="8.25" customHeight="1"/>
    <row r="703" ht="8.25" customHeight="1"/>
    <row r="704" ht="8.25" customHeight="1"/>
    <row r="705" ht="8.25" customHeight="1"/>
    <row r="706" ht="8.25" customHeight="1"/>
    <row r="707" ht="8.25" customHeight="1"/>
    <row r="708" ht="8.25" customHeight="1"/>
    <row r="709" ht="8.25" customHeight="1"/>
    <row r="710" ht="8.25" customHeight="1"/>
    <row r="711" ht="8.25" customHeight="1"/>
    <row r="712" ht="8.25" customHeight="1"/>
    <row r="713" ht="8.25" customHeight="1"/>
    <row r="714" ht="8.25" customHeight="1"/>
    <row r="715" ht="8.25" customHeight="1"/>
    <row r="716" ht="8.25" customHeight="1"/>
    <row r="717" ht="8.25" customHeight="1"/>
    <row r="718" ht="8.25" customHeight="1"/>
    <row r="719" ht="8.25" customHeight="1"/>
    <row r="720" ht="8.25" customHeight="1"/>
    <row r="721" ht="8.25" customHeight="1"/>
    <row r="722" ht="8.25" customHeight="1"/>
    <row r="723" ht="8.25" customHeight="1"/>
    <row r="724" ht="8.25" customHeight="1"/>
    <row r="725" ht="8.25" customHeight="1"/>
    <row r="726" ht="8.25" customHeight="1"/>
    <row r="727" ht="8.25" customHeight="1"/>
    <row r="728" ht="8.25" customHeight="1"/>
    <row r="729" ht="8.25" customHeight="1"/>
    <row r="730" ht="8.25" customHeight="1"/>
    <row r="731" ht="8.25" customHeight="1"/>
    <row r="732" ht="8.25" customHeight="1"/>
    <row r="733" ht="8.25" customHeight="1"/>
    <row r="734" ht="8.25" customHeight="1"/>
    <row r="735" ht="8.25" customHeight="1"/>
    <row r="736" ht="8.25" customHeight="1"/>
    <row r="737" ht="8.25" customHeight="1"/>
    <row r="738" ht="8.25" customHeight="1"/>
    <row r="739" ht="8.25" customHeight="1"/>
    <row r="740" ht="8.25" customHeight="1"/>
    <row r="741" ht="8.25" customHeight="1"/>
    <row r="742" ht="8.25" customHeight="1"/>
    <row r="743" ht="8.25" customHeight="1"/>
    <row r="744" ht="8.25" customHeight="1"/>
    <row r="745" ht="8.25" customHeight="1"/>
    <row r="746" ht="8.25" customHeight="1"/>
    <row r="747" ht="8.25" customHeight="1"/>
    <row r="748" ht="8.25" customHeight="1"/>
    <row r="749" ht="8.25" customHeight="1"/>
    <row r="750" ht="8.25" customHeight="1"/>
    <row r="751" ht="8.25" customHeight="1"/>
    <row r="752" ht="8.25" customHeight="1"/>
    <row r="753" ht="8.25" customHeight="1"/>
    <row r="754" ht="8.25" customHeight="1"/>
    <row r="755" ht="8.25" customHeight="1"/>
    <row r="756" ht="8.25" customHeight="1"/>
    <row r="757" ht="8.25" customHeight="1"/>
    <row r="758" ht="8.25" customHeight="1"/>
    <row r="759" ht="8.25" customHeight="1"/>
    <row r="760" ht="8.25" customHeight="1"/>
    <row r="761" ht="8.25" customHeight="1"/>
    <row r="762" ht="8.25" customHeight="1"/>
    <row r="763" ht="8.25" customHeight="1"/>
    <row r="764" ht="8.25" customHeight="1"/>
    <row r="765" ht="8.25" customHeight="1"/>
    <row r="766" ht="8.25" customHeight="1"/>
    <row r="767" ht="8.25" customHeight="1"/>
    <row r="768" ht="8.25" customHeight="1"/>
    <row r="769" ht="8.25" customHeight="1"/>
    <row r="770" ht="8.25" customHeight="1"/>
    <row r="771" ht="8.25" customHeight="1"/>
    <row r="772" ht="8.25" customHeight="1"/>
    <row r="773" ht="8.25" customHeight="1"/>
    <row r="774" ht="8.25" customHeight="1"/>
    <row r="775" ht="8.25" customHeight="1"/>
    <row r="776" ht="8.25" customHeight="1"/>
    <row r="777" ht="8.25" customHeight="1"/>
    <row r="778" ht="8.25" customHeight="1"/>
    <row r="779" ht="8.25" customHeight="1"/>
    <row r="780" ht="8.25" customHeight="1"/>
    <row r="781" ht="8.25" customHeight="1"/>
    <row r="782" ht="8.25" customHeight="1"/>
    <row r="783" ht="8.25" customHeight="1"/>
    <row r="784" ht="8.25" customHeight="1"/>
    <row r="785" ht="8.25" customHeight="1"/>
    <row r="786" ht="8.25" customHeight="1"/>
    <row r="787" ht="8.25" customHeight="1"/>
    <row r="788" ht="8.25" customHeight="1"/>
    <row r="789" ht="8.25" customHeight="1"/>
    <row r="790" ht="8.25" customHeight="1"/>
    <row r="791" ht="8.25" customHeight="1"/>
    <row r="792" ht="8.25" customHeight="1"/>
    <row r="793" ht="8.25" customHeight="1"/>
    <row r="794" ht="8.25" customHeight="1"/>
    <row r="795" ht="8.25" customHeight="1"/>
    <row r="796" ht="8.25" customHeight="1"/>
    <row r="797" ht="8.25" customHeight="1"/>
    <row r="798" ht="8.25" customHeight="1"/>
    <row r="799" ht="8.25" customHeight="1"/>
    <row r="800" ht="8.25" customHeight="1"/>
    <row r="801" ht="8.25" customHeight="1"/>
    <row r="802" ht="8.25" customHeight="1"/>
    <row r="803" ht="8.25" customHeight="1"/>
    <row r="804" ht="8.25" customHeight="1"/>
    <row r="805" ht="8.25" customHeight="1"/>
    <row r="806" ht="8.25" customHeight="1"/>
    <row r="807" ht="8.25" customHeight="1"/>
    <row r="808" ht="8.25" customHeight="1"/>
    <row r="809" ht="8.25" customHeight="1"/>
    <row r="810" ht="8.25" customHeight="1"/>
    <row r="811" ht="8.25" customHeight="1"/>
    <row r="812" ht="8.25" customHeight="1"/>
    <row r="813" ht="8.25" customHeight="1"/>
    <row r="814" ht="8.25" customHeight="1"/>
    <row r="815" ht="8.25" customHeight="1"/>
    <row r="816" ht="8.25" customHeight="1"/>
    <row r="817" ht="8.25" customHeight="1"/>
    <row r="818" ht="8.25" customHeight="1"/>
    <row r="819" ht="8.25" customHeight="1"/>
    <row r="820" ht="8.25" customHeight="1"/>
    <row r="821" ht="8.25" customHeight="1"/>
    <row r="822" ht="8.25" customHeight="1"/>
    <row r="823" ht="8.25" customHeight="1"/>
    <row r="824" ht="8.25" customHeight="1"/>
    <row r="825" ht="8.25" customHeight="1"/>
    <row r="826" ht="8.25" customHeight="1"/>
    <row r="827" ht="8.25" customHeight="1"/>
    <row r="828" ht="8.25" customHeight="1"/>
    <row r="829" ht="8.25" customHeight="1"/>
    <row r="830" ht="8.25" customHeight="1"/>
    <row r="831" ht="8.25" customHeight="1"/>
    <row r="832" ht="8.25" customHeight="1"/>
    <row r="833" ht="8.25" customHeight="1"/>
    <row r="834" ht="8.25" customHeight="1"/>
    <row r="835" ht="8.25" customHeight="1"/>
    <row r="836" ht="8.25" customHeight="1"/>
    <row r="837" ht="8.25" customHeight="1"/>
    <row r="838" ht="8.25" customHeight="1"/>
    <row r="839" ht="8.25" customHeight="1"/>
    <row r="840" ht="8.25" customHeight="1"/>
    <row r="841" ht="8.25" customHeight="1"/>
    <row r="842" ht="8.25" customHeight="1"/>
    <row r="843" ht="8.25" customHeight="1"/>
    <row r="844" ht="8.25" customHeight="1"/>
    <row r="845" ht="8.25" customHeight="1"/>
    <row r="846" ht="8.25" customHeight="1"/>
    <row r="847" ht="8.25" customHeight="1"/>
    <row r="848" ht="8.25" customHeight="1"/>
    <row r="849" ht="8.25" customHeight="1"/>
    <row r="850" ht="8.25" customHeight="1"/>
    <row r="851" ht="8.25" customHeight="1"/>
    <row r="852" ht="8.25" customHeight="1"/>
    <row r="853" ht="8.25" customHeight="1"/>
    <row r="854" ht="8.25" customHeight="1"/>
    <row r="855" ht="8.25" customHeight="1"/>
    <row r="856" ht="8.25" customHeight="1"/>
    <row r="857" ht="8.25" customHeight="1"/>
    <row r="858" ht="8.25" customHeight="1"/>
    <row r="859" ht="8.25" customHeight="1"/>
    <row r="860" ht="8.25" customHeight="1"/>
    <row r="861" ht="8.25" customHeight="1"/>
    <row r="862" ht="8.25" customHeight="1"/>
    <row r="863" ht="8.25" customHeight="1"/>
    <row r="864" ht="8.25" customHeight="1"/>
    <row r="865" ht="8.25" customHeight="1"/>
    <row r="866" ht="8.25" customHeight="1"/>
    <row r="867" ht="8.25" customHeight="1"/>
    <row r="868" ht="8.25" customHeight="1"/>
    <row r="869" ht="8.25" customHeight="1"/>
    <row r="870" ht="8.25" customHeight="1"/>
    <row r="871" ht="8.25" customHeight="1"/>
    <row r="872" ht="8.25" customHeight="1"/>
    <row r="873" ht="8.25" customHeight="1"/>
    <row r="874" ht="8.25" customHeight="1"/>
    <row r="875" ht="8.25" customHeight="1"/>
    <row r="876" ht="8.25" customHeight="1"/>
    <row r="877" ht="8.25" customHeight="1"/>
    <row r="878" ht="8.25" customHeight="1"/>
    <row r="879" ht="8.25" customHeight="1"/>
    <row r="880" ht="8.25" customHeight="1"/>
    <row r="881" ht="8.25" customHeight="1"/>
    <row r="882" ht="8.25" customHeight="1"/>
    <row r="883" ht="8.25" customHeight="1"/>
    <row r="884" ht="8.25" customHeight="1"/>
    <row r="885" ht="8.25" customHeight="1"/>
    <row r="886" ht="8.25" customHeight="1"/>
    <row r="887" ht="8.25" customHeight="1"/>
    <row r="888" ht="8.25" customHeight="1"/>
    <row r="889" ht="8.25" customHeight="1"/>
    <row r="890" ht="8.25" customHeight="1"/>
    <row r="891" ht="8.25" customHeight="1"/>
    <row r="892" ht="8.25" customHeight="1"/>
    <row r="893" ht="8.25" customHeight="1"/>
    <row r="894" ht="8.25" customHeight="1"/>
    <row r="895" ht="8.25" customHeight="1"/>
    <row r="896" ht="8.25" customHeight="1"/>
    <row r="897" ht="8.25" customHeight="1"/>
    <row r="898" ht="8.25" customHeight="1"/>
    <row r="899" ht="8.25" customHeight="1"/>
    <row r="900" ht="8.25" customHeight="1"/>
    <row r="901" ht="8.25" customHeight="1"/>
    <row r="902" ht="8.25" customHeight="1"/>
    <row r="903" ht="8.25" customHeight="1"/>
    <row r="904" ht="8.25" customHeight="1"/>
    <row r="905" ht="8.25" customHeight="1"/>
    <row r="906" ht="8.25" customHeight="1"/>
    <row r="907" ht="8.25" customHeight="1"/>
    <row r="908" ht="8.25" customHeight="1"/>
    <row r="909" ht="8.25" customHeight="1"/>
    <row r="910" ht="8.25" customHeight="1"/>
    <row r="911" ht="8.25" customHeight="1"/>
    <row r="912" ht="8.25" customHeight="1"/>
    <row r="913" ht="8.25" customHeight="1"/>
    <row r="914" ht="8.25" customHeight="1"/>
    <row r="915" ht="8.25" customHeight="1"/>
    <row r="916" ht="8.25" customHeight="1"/>
    <row r="917" ht="8.25" customHeight="1"/>
    <row r="918" ht="8.25" customHeight="1"/>
    <row r="919" ht="8.25" customHeight="1"/>
    <row r="920" ht="8.25" customHeight="1"/>
    <row r="921" ht="8.25" customHeight="1"/>
    <row r="922" ht="8.25" customHeight="1"/>
    <row r="923" ht="8.25" customHeight="1"/>
    <row r="924" ht="8.25" customHeight="1"/>
    <row r="925" ht="8.25" customHeight="1"/>
    <row r="926" ht="8.25" customHeight="1"/>
    <row r="927" ht="8.25" customHeight="1"/>
    <row r="928" ht="8.25" customHeight="1"/>
    <row r="929" ht="8.25" customHeight="1"/>
    <row r="930" ht="8.25" customHeight="1"/>
    <row r="931" ht="8.25" customHeight="1"/>
    <row r="932" ht="8.25" customHeight="1"/>
    <row r="933" ht="8.25" customHeight="1"/>
    <row r="934" ht="8.25" customHeight="1"/>
    <row r="935" ht="8.25" customHeight="1"/>
    <row r="936" ht="8.25" customHeight="1"/>
    <row r="937" ht="8.25" customHeight="1"/>
    <row r="938" ht="8.25" customHeight="1"/>
    <row r="939" ht="8.25" customHeight="1"/>
    <row r="940" ht="8.25" customHeight="1"/>
    <row r="941" ht="8.25" customHeight="1"/>
    <row r="942" ht="8.25" customHeight="1"/>
    <row r="943" ht="8.25" customHeight="1"/>
    <row r="944" ht="8.25" customHeight="1"/>
    <row r="945" ht="8.25" customHeight="1"/>
    <row r="946" ht="8.25" customHeight="1"/>
    <row r="947" ht="8.25" customHeight="1"/>
    <row r="948" ht="8.25" customHeight="1"/>
    <row r="949" ht="8.25" customHeight="1"/>
    <row r="950" ht="8.25" customHeight="1"/>
    <row r="951" ht="8.25" customHeight="1"/>
    <row r="952" ht="8.25" customHeight="1"/>
    <row r="953" ht="8.25" customHeight="1"/>
    <row r="954" ht="8.25" customHeight="1"/>
    <row r="955" ht="8.25" customHeight="1"/>
    <row r="956" ht="8.25" customHeight="1"/>
    <row r="957" ht="8.25" customHeight="1"/>
    <row r="958" ht="8.25" customHeight="1"/>
    <row r="959" ht="8.25" customHeight="1"/>
    <row r="960" ht="8.25" customHeight="1"/>
    <row r="961" ht="8.25" customHeight="1"/>
    <row r="962" ht="8.25" customHeight="1"/>
    <row r="963" ht="8.25" customHeight="1"/>
    <row r="964" ht="8.25" customHeight="1"/>
    <row r="965" ht="8.25" customHeight="1"/>
    <row r="966" ht="8.25" customHeight="1"/>
    <row r="967" ht="8.25" customHeight="1"/>
    <row r="968" ht="8.25" customHeight="1"/>
    <row r="969" ht="8.25" customHeight="1"/>
    <row r="970" ht="8.25" customHeight="1"/>
    <row r="971" ht="8.25" customHeight="1"/>
    <row r="972" ht="8.25" customHeight="1"/>
    <row r="973" ht="8.25" customHeight="1"/>
    <row r="974" ht="8.25" customHeight="1"/>
    <row r="975" ht="8.25" customHeight="1"/>
    <row r="976" ht="8.25" customHeight="1"/>
    <row r="977" ht="8.25" customHeight="1"/>
    <row r="978" ht="8.25" customHeight="1"/>
    <row r="979" ht="8.25" customHeight="1"/>
    <row r="980" ht="8.25" customHeight="1"/>
    <row r="981" ht="8.25" customHeight="1"/>
    <row r="982" ht="8.25" customHeight="1"/>
    <row r="983" ht="8.25" customHeight="1"/>
    <row r="984" ht="8.25" customHeight="1"/>
    <row r="985" ht="8.25" customHeight="1"/>
    <row r="986" ht="8.25" customHeight="1"/>
    <row r="987" ht="8.25" customHeight="1"/>
    <row r="988" ht="8.25" customHeight="1"/>
    <row r="989" ht="8.25" customHeight="1"/>
    <row r="990" ht="8.25" customHeight="1"/>
    <row r="991" ht="8.25" customHeight="1"/>
    <row r="992" ht="8.25" customHeight="1"/>
    <row r="993" ht="8.25" customHeight="1"/>
    <row r="994" ht="8.25" customHeight="1"/>
    <row r="995" ht="8.25" customHeight="1"/>
    <row r="996" ht="8.25" customHeight="1"/>
    <row r="997" ht="8.25" customHeight="1"/>
    <row r="998" ht="8.25" customHeight="1"/>
    <row r="999" ht="8.25" customHeight="1"/>
    <row r="1000" ht="8.25" customHeight="1"/>
  </sheetData>
  <drawing r:id="rId1"/>
</worksheet>
</file>