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James Stanton\Dropbox (MIT)\ODLbox Share\Digital Learning Solutions\Boeing-MASTER SE Docs\C4Final Files\"/>
    </mc:Choice>
  </mc:AlternateContent>
  <bookViews>
    <workbookView xWindow="0" yWindow="0" windowWidth="18950" windowHeight="6470"/>
  </bookViews>
  <sheets>
    <sheet name="Overview" sheetId="3" r:id="rId1"/>
    <sheet name="Step1" sheetId="1" r:id="rId2"/>
    <sheet name="Step 2" sheetId="2" r:id="rId3"/>
    <sheet name="Step 3" sheetId="4" r:id="rId4"/>
    <sheet name="Step 4" sheetId="5" r:id="rId5"/>
    <sheet name="Step 5" sheetId="10" r:id="rId6"/>
    <sheet name="Step 6" sheetId="11" r:id="rId7"/>
    <sheet name="Step 7" sheetId="8" r:id="rId8"/>
    <sheet name="Step 8" sheetId="9" r:id="rId9"/>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8" i="10" l="1"/>
  <c r="B14" i="10"/>
  <c r="D21" i="2"/>
  <c r="C15" i="8"/>
  <c r="C10" i="8"/>
  <c r="C11" i="8"/>
  <c r="C12" i="8"/>
  <c r="C13" i="8"/>
  <c r="C14" i="8"/>
  <c r="C9" i="8"/>
  <c r="G8" i="10"/>
  <c r="G14" i="10"/>
  <c r="C19" i="11"/>
  <c r="C18" i="11"/>
  <c r="G17" i="11"/>
  <c r="F17" i="11"/>
  <c r="E17" i="11"/>
  <c r="C17" i="11"/>
  <c r="D17" i="11"/>
  <c r="A17" i="11"/>
  <c r="C16" i="11"/>
  <c r="C15" i="11"/>
  <c r="G14" i="11"/>
  <c r="F14" i="11"/>
  <c r="C14" i="11"/>
  <c r="E14" i="11"/>
  <c r="A14" i="11"/>
  <c r="C13" i="11"/>
  <c r="C12" i="11"/>
  <c r="G11" i="11"/>
  <c r="C11" i="11"/>
  <c r="F11" i="11"/>
  <c r="A11" i="11"/>
  <c r="C10" i="11"/>
  <c r="C9" i="11"/>
  <c r="C8" i="11"/>
  <c r="G8" i="11"/>
  <c r="A8" i="11"/>
  <c r="G7" i="11"/>
  <c r="F7" i="11"/>
  <c r="E7" i="11"/>
  <c r="D7" i="11"/>
  <c r="F5" i="11"/>
  <c r="C19" i="10"/>
  <c r="C18" i="10"/>
  <c r="C17" i="10"/>
  <c r="B17" i="10"/>
  <c r="E17" i="10"/>
  <c r="A17" i="10"/>
  <c r="C16" i="10"/>
  <c r="C15" i="10"/>
  <c r="C14" i="10"/>
  <c r="A14" i="10"/>
  <c r="C13" i="10"/>
  <c r="C12" i="10"/>
  <c r="C11" i="10"/>
  <c r="B11" i="10"/>
  <c r="G11" i="10"/>
  <c r="A11" i="10"/>
  <c r="C10" i="10"/>
  <c r="C9" i="10"/>
  <c r="C8" i="10"/>
  <c r="A8" i="10"/>
  <c r="G7" i="10"/>
  <c r="F7" i="10"/>
  <c r="E7" i="10"/>
  <c r="D7" i="10"/>
  <c r="F5" i="10"/>
  <c r="F5" i="5"/>
  <c r="B8" i="5"/>
  <c r="D8" i="5"/>
  <c r="C9" i="5"/>
  <c r="C10" i="5"/>
  <c r="C11" i="5"/>
  <c r="C12" i="5"/>
  <c r="C13" i="5"/>
  <c r="C14" i="5"/>
  <c r="C15" i="5"/>
  <c r="C16" i="5"/>
  <c r="C17" i="5"/>
  <c r="C18" i="5"/>
  <c r="C19" i="5"/>
  <c r="A19" i="4"/>
  <c r="A13" i="4"/>
  <c r="A18" i="4"/>
  <c r="A12" i="4"/>
  <c r="A17" i="4"/>
  <c r="A11" i="4"/>
  <c r="A16" i="4"/>
  <c r="A10" i="4"/>
  <c r="A8" i="5"/>
  <c r="A11" i="5"/>
  <c r="A14" i="5"/>
  <c r="A17" i="5"/>
  <c r="B11" i="5"/>
  <c r="E11" i="5"/>
  <c r="B14" i="5"/>
  <c r="G14" i="5"/>
  <c r="B17" i="5"/>
  <c r="E17" i="5"/>
  <c r="G7" i="5"/>
  <c r="E7" i="5"/>
  <c r="F7" i="5"/>
  <c r="D7" i="5"/>
  <c r="C8" i="5"/>
  <c r="F17" i="10"/>
  <c r="G17" i="10"/>
  <c r="F14" i="10"/>
  <c r="G20" i="11"/>
  <c r="D8" i="11"/>
  <c r="E8" i="11"/>
  <c r="D11" i="11"/>
  <c r="B20" i="11"/>
  <c r="F8" i="11"/>
  <c r="F20" i="11"/>
  <c r="E11" i="11"/>
  <c r="D14" i="11"/>
  <c r="G20" i="10"/>
  <c r="F8" i="10"/>
  <c r="E11" i="10"/>
  <c r="D14" i="10"/>
  <c r="F11" i="10"/>
  <c r="D8" i="10"/>
  <c r="E8" i="10"/>
  <c r="D11" i="10"/>
  <c r="B20" i="10"/>
  <c r="E14" i="10"/>
  <c r="D17" i="10"/>
  <c r="G8" i="5"/>
  <c r="F8" i="5"/>
  <c r="D11" i="5"/>
  <c r="G11" i="5"/>
  <c r="F14" i="5"/>
  <c r="E8" i="5"/>
  <c r="D14" i="5"/>
  <c r="E14" i="5"/>
  <c r="D17" i="5"/>
  <c r="G17" i="5"/>
  <c r="F11" i="5"/>
  <c r="F17" i="5"/>
  <c r="B20" i="5"/>
  <c r="G20" i="5"/>
  <c r="E20" i="10"/>
  <c r="D20" i="11"/>
  <c r="E20" i="11"/>
  <c r="D20" i="10"/>
  <c r="F20" i="10"/>
  <c r="E20" i="5"/>
  <c r="D20" i="5"/>
  <c r="F20" i="5"/>
</calcChain>
</file>

<file path=xl/comments1.xml><?xml version="1.0" encoding="utf-8"?>
<comments xmlns="http://schemas.openxmlformats.org/spreadsheetml/2006/main">
  <authors>
    <author xml:space="preserve"> </author>
  </authors>
  <commentList>
    <comment ref="E6" authorId="0" shapeId="0">
      <text>
        <r>
          <rPr>
            <b/>
            <sz val="9"/>
            <color indexed="81"/>
            <rFont val="Tahoma"/>
            <charset val="1"/>
          </rPr>
          <t xml:space="preserve"> :</t>
        </r>
        <r>
          <rPr>
            <sz val="9"/>
            <color indexed="81"/>
            <rFont val="Tahoma"/>
            <charset val="1"/>
          </rPr>
          <t xml:space="preserve">
need to reduce text size or increase width so that all the text in the instruction shows</t>
        </r>
      </text>
    </comment>
  </commentList>
</comments>
</file>

<file path=xl/comments2.xml><?xml version="1.0" encoding="utf-8"?>
<comments xmlns="http://schemas.openxmlformats.org/spreadsheetml/2006/main">
  <authors>
    <author xml:space="preserve"> </author>
  </authors>
  <commentList>
    <comment ref="H8" authorId="0" shapeId="0">
      <text>
        <r>
          <rPr>
            <b/>
            <sz val="9"/>
            <color indexed="81"/>
            <rFont val="Tahoma"/>
            <charset val="1"/>
          </rPr>
          <t xml:space="preserve"> :</t>
        </r>
        <r>
          <rPr>
            <sz val="9"/>
            <color indexed="81"/>
            <rFont val="Tahoma"/>
            <charset val="1"/>
          </rPr>
          <t xml:space="preserve">
see prior comment on column width</t>
        </r>
      </text>
    </comment>
  </commentList>
</comments>
</file>

<file path=xl/sharedStrings.xml><?xml version="1.0" encoding="utf-8"?>
<sst xmlns="http://schemas.openxmlformats.org/spreadsheetml/2006/main" count="129" uniqueCount="106">
  <si>
    <t>Required Steps</t>
  </si>
  <si>
    <t>Step 1</t>
  </si>
  <si>
    <t>Define the study objectives</t>
  </si>
  <si>
    <t>Step 2</t>
  </si>
  <si>
    <t>Step 3</t>
  </si>
  <si>
    <t xml:space="preserve">Step 4 </t>
  </si>
  <si>
    <t>Perform analysis</t>
  </si>
  <si>
    <t xml:space="preserve">Step 5 </t>
  </si>
  <si>
    <t>Perform sensitivity analysis #1</t>
  </si>
  <si>
    <t xml:space="preserve">Step 6 </t>
  </si>
  <si>
    <t>Perform sensitivity analysis #2</t>
  </si>
  <si>
    <t>Step 7</t>
  </si>
  <si>
    <t>Make final recommendation and document your study</t>
  </si>
  <si>
    <t xml:space="preserve">Step 8 </t>
  </si>
  <si>
    <t>Overview</t>
  </si>
  <si>
    <t>Study Lead:</t>
  </si>
  <si>
    <t>Selection criteria (units)</t>
  </si>
  <si>
    <t>Description</t>
  </si>
  <si>
    <t>Scoring scale/value ranges</t>
  </si>
  <si>
    <t>Weights</t>
  </si>
  <si>
    <t>Selection criteria</t>
  </si>
  <si>
    <t>alternatives</t>
  </si>
  <si>
    <t>criteria</t>
  </si>
  <si>
    <t>weight</t>
  </si>
  <si>
    <t>scoring scale</t>
  </si>
  <si>
    <t>Total</t>
  </si>
  <si>
    <t xml:space="preserve">Weighted Decision Matrix for </t>
  </si>
  <si>
    <t>”Electric Cruiser”</t>
  </si>
  <si>
    <t>“Bi-Prop Tender”</t>
  </si>
  <si>
    <t xml:space="preserve">“Nuclear Monster” </t>
  </si>
  <si>
    <t>“Cryo Tug”</t>
  </si>
  <si>
    <t>Delta-V  (km/sec)</t>
  </si>
  <si>
    <t>Capability (kg)</t>
  </si>
  <si>
    <t>Response Time</t>
  </si>
  <si>
    <t>Slow</t>
  </si>
  <si>
    <t>Fast</t>
  </si>
  <si>
    <t>Very fast</t>
  </si>
  <si>
    <t xml:space="preserve">Fast </t>
  </si>
  <si>
    <t>Dev Cost ($M)</t>
  </si>
  <si>
    <t xml:space="preserve">Delta-V measures how much velocity the vehicle can impart on itself and/or the target. </t>
  </si>
  <si>
    <t xml:space="preserve">Capability measures the weight of equipment that can be carried, as a proxy for what the vehicle can do to the target.  </t>
  </si>
  <si>
    <t xml:space="preserve">Response Time measures the notional speed at which the space tug can change the orbit of the asset. </t>
  </si>
  <si>
    <t xml:space="preserve">Dev Cost measures the relative affordability, using a rough cost model (publically available) for developing such a vehicle.  </t>
  </si>
  <si>
    <r>
      <t>3</t>
    </r>
    <r>
      <rPr>
        <sz val="10"/>
        <rFont val="Calibri"/>
        <family val="2"/>
        <scheme val="minor"/>
      </rPr>
      <t xml:space="preserve"> = 12 km/sec +</t>
    </r>
  </si>
  <si>
    <r>
      <t>2</t>
    </r>
    <r>
      <rPr>
        <sz val="10"/>
        <rFont val="Calibri"/>
        <family val="2"/>
        <scheme val="minor"/>
      </rPr>
      <t xml:space="preserve"> = &gt;2 and &lt;12km/sec</t>
    </r>
  </si>
  <si>
    <r>
      <t>1</t>
    </r>
    <r>
      <rPr>
        <sz val="10"/>
        <rFont val="Calibri"/>
        <family val="2"/>
        <scheme val="minor"/>
      </rPr>
      <t xml:space="preserve"> = up to 2 km/sec</t>
    </r>
  </si>
  <si>
    <r>
      <t>3</t>
    </r>
    <r>
      <rPr>
        <sz val="10"/>
        <rFont val="Calibri"/>
        <family val="2"/>
        <scheme val="minor"/>
      </rPr>
      <t xml:space="preserve"> = 3000 kg +</t>
    </r>
  </si>
  <si>
    <r>
      <t>2</t>
    </r>
    <r>
      <rPr>
        <sz val="10"/>
        <rFont val="Calibri"/>
        <family val="2"/>
        <scheme val="minor"/>
      </rPr>
      <t xml:space="preserve"> = &gt;300 and &lt;3000kg</t>
    </r>
  </si>
  <si>
    <r>
      <t>1</t>
    </r>
    <r>
      <rPr>
        <sz val="10"/>
        <rFont val="Calibri"/>
        <family val="2"/>
        <scheme val="minor"/>
      </rPr>
      <t xml:space="preserve"> = up to 300 kg</t>
    </r>
  </si>
  <si>
    <r>
      <t>3</t>
    </r>
    <r>
      <rPr>
        <sz val="10"/>
        <rFont val="Calibri"/>
        <family val="2"/>
        <scheme val="minor"/>
      </rPr>
      <t xml:space="preserve"> = very fast</t>
    </r>
  </si>
  <si>
    <r>
      <t>2</t>
    </r>
    <r>
      <rPr>
        <sz val="10"/>
        <rFont val="Calibri"/>
        <family val="2"/>
        <scheme val="minor"/>
      </rPr>
      <t>= fast</t>
    </r>
  </si>
  <si>
    <r>
      <t>1</t>
    </r>
    <r>
      <rPr>
        <sz val="10"/>
        <rFont val="Calibri"/>
        <family val="2"/>
        <scheme val="minor"/>
      </rPr>
      <t>= slow</t>
    </r>
  </si>
  <si>
    <r>
      <t>3</t>
    </r>
    <r>
      <rPr>
        <sz val="10"/>
        <rFont val="Calibri"/>
        <family val="2"/>
        <scheme val="minor"/>
      </rPr>
      <t xml:space="preserve"> = up to $300M </t>
    </r>
  </si>
  <si>
    <r>
      <t xml:space="preserve">2 </t>
    </r>
    <r>
      <rPr>
        <sz val="10"/>
        <rFont val="Calibri"/>
        <family val="2"/>
        <scheme val="minor"/>
      </rPr>
      <t>= &gt;$300M and &lt; $1500M</t>
    </r>
  </si>
  <si>
    <r>
      <t>1</t>
    </r>
    <r>
      <rPr>
        <sz val="10"/>
        <rFont val="Calibri"/>
        <family val="2"/>
        <scheme val="minor"/>
      </rPr>
      <t xml:space="preserve"> = $1500M+</t>
    </r>
  </si>
  <si>
    <t>Resultant Scores</t>
  </si>
  <si>
    <t xml:space="preserve">Space Tug Vehicle Concept  </t>
  </si>
  <si>
    <t>Donna Rhodes</t>
  </si>
  <si>
    <t xml:space="preserve">Our organization has identified a potential opportunity that stems for the lack of infrastructure for maintaining the orbit of an existing on-orbit asset (e.g., communications satellite) when its orbit degrades, as well as moving on-orbit assets out of orbit at end of life.  The objective of this study is to perform a rapid tradeoff study of potential alternatives for a space tug vehicle that could be acquired or built within the next three years. </t>
  </si>
  <si>
    <t>The intended study result is a recommendation for the most promising concept, considering both performance and affordability.</t>
  </si>
  <si>
    <t xml:space="preserve">The study team is comprised of the lead, two domain experts, and a peer reviewer.  Donna Rhodes will lead and perform the study. The alternatives will be judged by the study lead, with guidance from two space domain experts.  Adam Ross will be the peer reviewer. </t>
  </si>
  <si>
    <t xml:space="preserve">The team has made an assumption that operating cost is not a meaningful measure to include in a study at this point in time, due to lack of data, meaningful cost models, and uncertainty around operational life.  </t>
  </si>
  <si>
    <t xml:space="preserve">In a prior study, it was determined that a space tug vehicle was the best option for addressing the lack of infrastructure for maintaining the orbit of an existing on-orbit asset.    </t>
  </si>
  <si>
    <t>Given your system of interest and study objective, you will determine selection criteria (measures by which alternatives will be compared) and assign weighting to the selection criteria.  Specify three effectiveness/performance measures and one measure related to cost. You will also specify the value ranges for each of the selection criteria using a 1-2-3 scoring scale, where 3 is “best” (e.g., best performance is 3, least cost is 3). Use the template below to record the information, including any notes and rationale. Enter study name in first row of table.</t>
  </si>
  <si>
    <t>Study Name:  Space Tug Vehicle</t>
  </si>
  <si>
    <t>Step 4: Perform Analysis</t>
  </si>
  <si>
    <t xml:space="preserve">In this step you will perform a sensitivity analysis. Change the weights of one of your selection criteria by reducing it by 0.05 and increase another one of the selection criteria weights by the same amount. Observe what happens and add to the prior comment in the observations block of the matrix.   </t>
  </si>
  <si>
    <t>Step 5: Perform Sensitivity Analysis #1</t>
  </si>
  <si>
    <t xml:space="preserve">In this step you will perform another sensitivity analysis. Suppose cost became the driving factor over all others. Change the weight of your cost criterion to 0.7, and change the weight for each of the three other criteria to 0.1.  Observe what happens and add to the prior comments in the observations block of the matrix.   </t>
  </si>
  <si>
    <t>Step 7: Determine Recommendation and Document Your Study</t>
  </si>
  <si>
    <t xml:space="preserve">Given the study objective and the results of your analysis, what do you recommend?  Document the process you used in your study and your recommendation in the table below, including any reflections that may help in communicating the study. 
</t>
  </si>
  <si>
    <t xml:space="preserve">The study was performed using a weighted decision matrix approach. Selection criteria included Delta-V, Capability, Response Time and Dev Cost. Alternatives were generated by looking at past studies on space tug vehicles. Weightings, scoring approach and ranges were established with the support of two domain experts. The results were calculated and discussed by the team.  Two sensitivity analysis studies were performed; one with minor variations on two criteria, and the other examined what would happen if cost became a highly significant driver over performance. The completed study was reviewed by a peer reviewer.  </t>
  </si>
  <si>
    <t xml:space="preserve">The study lead (with the support of the two domain experts) recommends the Cryo Tug alternative, as the choice that considers both performance and cost, recognizing that there is significant uncertainty due to the limited information available at this early point in time.  
The study team also believes there is a significant risk involved due to low fidelity cost data and uncertainty related to the importance of cost to the potential stakeholders. 
It is also recommended that a parallel effort be undertaken to repeat the study with better information. There is a need to better quantify the Response Time criteria measure; this can be done through modeling and discussions with experts.  The study team also recognizes the criteria scoring and weighting draws from expert option rather than from stakeholders who will acquire and use the space tug vehicle.  
</t>
  </si>
  <si>
    <t>Fill in as needed</t>
  </si>
  <si>
    <t>Is Sum of weights equal to 1?</t>
  </si>
  <si>
    <r>
      <rPr>
        <b/>
        <sz val="11"/>
        <color rgb="FFFF0000"/>
        <rFont val="Calibri"/>
        <family val="2"/>
        <scheme val="minor"/>
      </rPr>
      <t>Note</t>
    </r>
    <r>
      <rPr>
        <b/>
        <sz val="11"/>
        <color theme="1"/>
        <rFont val="Calibri"/>
        <family val="2"/>
        <scheme val="minor"/>
      </rPr>
      <t xml:space="preserve">: Please be aware that we do not guarantee the correctness of this worksheet under all input conditions. You are encouraged to do your own due digilence and make sure that your answers are correct. </t>
    </r>
  </si>
  <si>
    <t xml:space="preserve">Observations: In the initial analysis, the highest scoring alternative is the “nuclear monster” given the weighted criteria, with the Cryo Tug option as the next best.  The Bi-Prop tender scores much lower than the other concepts.
A sensitivity analysis was performed by reducing the weight for Delta-V by 0.05 and weight for Response Time was increased by 0.05.  The Nuclear Monster is still the best and we can now see more separation between Nuclear Monster and Cryo Tug (What does this tell you?). The electric cruiser was slightly lower.
A sensitivity analysis was performed by increasing the weight for cost to 0.7, and reducing the other weights all to 0.1.  This would change the results of the study significantly. The highest scoring alternative is now the electric cruiser and the bi-prop tender is next. The previously highest scoring alternative, the nuclear monster, is now the lowest scoring alternative.  
</t>
  </si>
  <si>
    <t>Set up tradeoff study</t>
  </si>
  <si>
    <t>Generate/identify alternatives and gather data</t>
  </si>
  <si>
    <t>Submit your project</t>
  </si>
  <si>
    <t xml:space="preserve">In this project, you will perform a tradeoff analysis using a weighted decision matrix method, for the purpose of selecting a preferred concept from a set of viable concepts. In this simplified study you perform tradeoff analysis for four concepts, using four selection criteria. You will use your own judgement in the study, and/or you can identify an expert(s) to assist you.   
</t>
  </si>
  <si>
    <t>Step 1:  Define the Study Objectives</t>
  </si>
  <si>
    <t xml:space="preserve">Before beginning a study, it is essential to fully define your study and its objectives. You are the study lead. You may want to identify one or more experts who you can consult with. Complete the template: 
</t>
  </si>
  <si>
    <t>Title of Your Study:</t>
  </si>
  <si>
    <r>
      <t>Objective:</t>
    </r>
    <r>
      <rPr>
        <sz val="11"/>
        <color rgb="FF000000"/>
        <rFont val="Calibri"/>
        <family val="2"/>
        <scheme val="minor"/>
      </rPr>
      <t xml:space="preserve"> </t>
    </r>
    <r>
      <rPr>
        <i/>
        <sz val="11"/>
        <color rgb="FF000000"/>
        <rFont val="Calibri"/>
        <family val="2"/>
        <scheme val="minor"/>
      </rPr>
      <t>Briefly state the study objective and system of interest</t>
    </r>
  </si>
  <si>
    <r>
      <t>Targeted Decision:</t>
    </r>
    <r>
      <rPr>
        <sz val="11"/>
        <color rgb="FF000000"/>
        <rFont val="Calibri"/>
        <family val="2"/>
        <scheme val="minor"/>
      </rPr>
      <t xml:space="preserve"> </t>
    </r>
    <r>
      <rPr>
        <i/>
        <sz val="11"/>
        <color rgb="FF000000"/>
        <rFont val="Calibri"/>
        <family val="2"/>
        <scheme val="minor"/>
      </rPr>
      <t xml:space="preserve">What decision do you hope to make? </t>
    </r>
  </si>
  <si>
    <r>
      <t xml:space="preserve">Study Team: </t>
    </r>
    <r>
      <rPr>
        <i/>
        <sz val="11"/>
        <color rgb="FF000000"/>
        <rFont val="Calibri"/>
        <family val="2"/>
        <scheme val="minor"/>
      </rPr>
      <t xml:space="preserve"> Yourself, any expert(s) you will consult with</t>
    </r>
  </si>
  <si>
    <r>
      <t xml:space="preserve">Assumptions: </t>
    </r>
    <r>
      <rPr>
        <i/>
        <sz val="11"/>
        <color rgb="FF000000"/>
        <rFont val="Calibri"/>
        <family val="2"/>
        <scheme val="minor"/>
      </rPr>
      <t xml:space="preserve">What are your assumptions going into this study? </t>
    </r>
  </si>
  <si>
    <r>
      <t xml:space="preserve">Relationships: </t>
    </r>
    <r>
      <rPr>
        <i/>
        <sz val="11"/>
        <color rgb="FF000000"/>
        <rFont val="Calibri"/>
        <family val="2"/>
        <scheme val="minor"/>
      </rPr>
      <t xml:space="preserve">Does the study depend on or inform other studies?  </t>
    </r>
  </si>
  <si>
    <t xml:space="preserve">Step 2: Set Up Tradeoff Study </t>
  </si>
  <si>
    <t xml:space="preserve">Notes: 
• Weighting for the four selection criteria shall sum to 1.0
• Criteria, scoring scale with value ranges and weights were determined through discussions with two domain experts. 
• While cost is often considered as an independent measure, this study includes it as a selection criterion.
• Operational cost is not considered in this study. 
</t>
  </si>
  <si>
    <t>Step 3: Generate/Identify Alternatives and Gather Data</t>
  </si>
  <si>
    <t xml:space="preserve">Now that you have set up your study, you should generate your alternative concepts (these could be newly defined concepts and/or existing alternatives you identify). You may use your own knowledge, brainstorming, expert advice, literature, marketing info, and other information. These should be high level concepts. Identify four concepts. List the concepts by a unique name or other unique identifier. For each alternative, gather performance and cost data for each of the selection criteria (if not available, you can estimate these for the purpose of this exercise).  Record your information in the template, documenting how you decided on these concepts and any other notes. </t>
  </si>
  <si>
    <t>Alternative Concepts</t>
  </si>
  <si>
    <t xml:space="preserve">Notes:
Four alternative concepts were derived using information on promising technologies gathered from our marketing organization and the literature. Each concept is given a name (related to its propulsion type). For each alternative, specific performance and cost data is defined against the selection criteria. </t>
  </si>
  <si>
    <t xml:space="preserve">Using the decision matrix template (which will be populated with information from steps 2 and 3, apply scoring scale to each of the alternatives against the selection criteria based on its performance and cost measure information (scoring it a 1, 2, or 3).  The score you enter will be multiplied by the weight, and the resulting calculated value will appear. The last row of the matrix will calculate a normalized total by summing the weighted scores and dividing by the number of selection criteria (4), rounded to two decimal places. Examine your matrix and determine which score(s) are the highest, and how the scored concepts compare. Record your observations in the matrix – does this result match your expectations? </t>
  </si>
  <si>
    <t xml:space="preserve">Observations: 
The highest scoring alternative is the “nuclear monster” given the weighted criteria, with the Cryo Tug option as the next best.  The Bi-Prop tender scores much lower than the other concepts. </t>
  </si>
  <si>
    <t xml:space="preserve">Observations: In the initial analysis, the highest scoring alternative is the “nuclear monster” given the weighted criteria, with the Cryo Tug option as the next best.  The Bi-Prop tender scores much lower than the other concepts.
A sensitivity analysis was performed by reducing the weight for Delta-V by 0.05 and weight for Response Time was increased by 0.05.  The Nuclear Monster is still the best and we can now see more separation between Nuclear Monster and Cryo Tug (What does this tell you?). The electric cruiser was slightly lower. 
</t>
  </si>
  <si>
    <t>Step 6: Perform Sensitivity Analysis #2</t>
  </si>
  <si>
    <r>
      <t xml:space="preserve">Study team:  </t>
    </r>
    <r>
      <rPr>
        <i/>
        <sz val="11"/>
        <color rgb="FF000000"/>
        <rFont val="Calibri"/>
        <family val="2"/>
        <scheme val="minor"/>
      </rPr>
      <t>Yourself, any expert(s) you will consult with</t>
    </r>
  </si>
  <si>
    <r>
      <t xml:space="preserve">Relationships:  </t>
    </r>
    <r>
      <rPr>
        <i/>
        <sz val="11"/>
        <color rgb="FF000000"/>
        <rFont val="Calibri"/>
        <family val="2"/>
        <scheme val="minor"/>
      </rPr>
      <t xml:space="preserve">Does the study depend on or inform other studies?  </t>
    </r>
  </si>
  <si>
    <r>
      <t xml:space="preserve">Study process: </t>
    </r>
    <r>
      <rPr>
        <i/>
        <sz val="11"/>
        <color theme="1"/>
        <rFont val="Calibri"/>
        <scheme val="minor"/>
      </rPr>
      <t>Describe the process your team used</t>
    </r>
  </si>
  <si>
    <r>
      <t>Recommendation</t>
    </r>
    <r>
      <rPr>
        <b/>
        <i/>
        <sz val="11"/>
        <color theme="1"/>
        <rFont val="Calibri"/>
        <family val="2"/>
        <scheme val="minor"/>
      </rPr>
      <t xml:space="preserve">: </t>
    </r>
    <r>
      <rPr>
        <i/>
        <sz val="11"/>
        <color theme="1"/>
        <rFont val="Calibri"/>
        <scheme val="minor"/>
      </rPr>
      <t xml:space="preserve">Recommend one alternative and/or further investigation </t>
    </r>
  </si>
  <si>
    <r>
      <t xml:space="preserve">Reflections: </t>
    </r>
    <r>
      <rPr>
        <i/>
        <sz val="11"/>
        <color theme="1"/>
        <rFont val="Calibri"/>
        <scheme val="minor"/>
      </rPr>
      <t xml:space="preserve"> Include any other thoughts (e.g., boundary conditions and assumptions relative to other parallel trade studies would be difficult to manage; what you believe should be further investigated using a model, etc.)</t>
    </r>
  </si>
  <si>
    <t xml:space="preserve">Step 8: Submit Your Project </t>
  </si>
  <si>
    <t xml:space="preserve">
Note: The maximum file size that can be submitted is 10MB. 
A sample project submission and scoring rubric can be downloaded from the Week 1 Project Instructions page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</si>
</sst>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b/>
      <sz val="11"/>
      <color rgb="FF002060"/>
      <name val="Calibri"/>
      <family val="2"/>
      <scheme val="minor"/>
    </font>
    <font>
      <b/>
      <sz val="10"/>
      <color rgb="FF002060"/>
      <name val="Calibri"/>
      <family val="2"/>
      <scheme val="minor"/>
    </font>
    <font>
      <b/>
      <i/>
      <sz val="11"/>
      <color theme="1"/>
      <name val="Calibri"/>
      <family val="2"/>
      <scheme val="minor"/>
    </font>
    <font>
      <b/>
      <i/>
      <sz val="10"/>
      <color rgb="FF002060"/>
      <name val="Calibri"/>
      <family val="2"/>
      <scheme val="minor"/>
    </font>
    <font>
      <sz val="10"/>
      <color rgb="FF002060"/>
      <name val="Calibri"/>
      <family val="2"/>
      <scheme val="minor"/>
    </font>
    <font>
      <sz val="11"/>
      <name val="Calibri"/>
      <family val="2"/>
      <scheme val="minor"/>
    </font>
    <font>
      <b/>
      <sz val="10"/>
      <name val="Calibri"/>
      <family val="2"/>
      <scheme val="minor"/>
    </font>
    <font>
      <sz val="10"/>
      <name val="Calibri"/>
      <family val="2"/>
      <scheme val="minor"/>
    </font>
    <font>
      <sz val="9"/>
      <color indexed="81"/>
      <name val="Tahoma"/>
      <charset val="1"/>
    </font>
    <font>
      <b/>
      <sz val="9"/>
      <color indexed="81"/>
      <name val="Tahoma"/>
      <charset val="1"/>
    </font>
    <font>
      <b/>
      <i/>
      <sz val="10"/>
      <name val="Calibri"/>
      <family val="2"/>
      <scheme val="minor"/>
    </font>
    <font>
      <b/>
      <sz val="11"/>
      <color rgb="FFFF0000"/>
      <name val="Calibri"/>
      <family val="2"/>
      <scheme val="minor"/>
    </font>
    <font>
      <i/>
      <sz val="11"/>
      <color theme="1"/>
      <name val="Calibri"/>
      <scheme val="minor"/>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DBE5F1"/>
        <bgColor indexed="64"/>
      </patternFill>
    </fill>
    <fill>
      <patternFill patternType="solid">
        <fgColor rgb="FFF2F2F2"/>
        <bgColor indexed="64"/>
      </patternFill>
    </fill>
    <fill>
      <patternFill patternType="solid">
        <fgColor rgb="FFFFFF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auto="1"/>
      </left>
      <right/>
      <top style="medium">
        <color rgb="FF000000"/>
      </top>
      <bottom style="medium">
        <color rgb="FF000000"/>
      </bottom>
      <diagonal/>
    </border>
    <border>
      <left/>
      <right style="medium">
        <color auto="1"/>
      </right>
      <top style="medium">
        <color rgb="FF000000"/>
      </top>
      <bottom style="medium">
        <color rgb="FF000000"/>
      </bottom>
      <diagonal/>
    </border>
    <border>
      <left style="medium">
        <color auto="1"/>
      </left>
      <right style="medium">
        <color rgb="FF000000"/>
      </right>
      <top style="medium">
        <color rgb="FF000000"/>
      </top>
      <bottom style="medium">
        <color rgb="FF000000"/>
      </bottom>
      <diagonal/>
    </border>
    <border>
      <left style="medium">
        <color rgb="FF000000"/>
      </left>
      <right style="medium">
        <color auto="1"/>
      </right>
      <top style="medium">
        <color rgb="FF000000"/>
      </top>
      <bottom style="medium">
        <color rgb="FF000000"/>
      </bottom>
      <diagonal/>
    </border>
    <border>
      <left style="medium">
        <color auto="1"/>
      </left>
      <right style="medium">
        <color rgb="FF000000"/>
      </right>
      <top style="medium">
        <color rgb="FF000000"/>
      </top>
      <bottom/>
      <diagonal/>
    </border>
    <border>
      <left style="medium">
        <color rgb="FF000000"/>
      </left>
      <right style="medium">
        <color auto="1"/>
      </right>
      <top style="medium">
        <color rgb="FF000000"/>
      </top>
      <bottom/>
      <diagonal/>
    </border>
    <border>
      <left style="medium">
        <color auto="1"/>
      </left>
      <right style="medium">
        <color rgb="FF000000"/>
      </right>
      <top/>
      <bottom/>
      <diagonal/>
    </border>
    <border>
      <left style="medium">
        <color rgb="FF000000"/>
      </left>
      <right style="medium">
        <color auto="1"/>
      </right>
      <top/>
      <bottom/>
      <diagonal/>
    </border>
    <border>
      <left style="medium">
        <color auto="1"/>
      </left>
      <right style="medium">
        <color rgb="FF000000"/>
      </right>
      <top/>
      <bottom style="medium">
        <color rgb="FF000000"/>
      </bottom>
      <diagonal/>
    </border>
    <border>
      <left style="medium">
        <color rgb="FF000000"/>
      </left>
      <right style="medium">
        <color auto="1"/>
      </right>
      <top/>
      <bottom style="medium">
        <color rgb="FF000000"/>
      </bottom>
      <diagonal/>
    </border>
    <border>
      <left style="medium">
        <color auto="1"/>
      </left>
      <right/>
      <top style="medium">
        <color rgb="FF000000"/>
      </top>
      <bottom style="medium">
        <color auto="1"/>
      </bottom>
      <diagonal/>
    </border>
    <border>
      <left/>
      <right/>
      <top style="medium">
        <color rgb="FF000000"/>
      </top>
      <bottom style="medium">
        <color auto="1"/>
      </bottom>
      <diagonal/>
    </border>
    <border>
      <left/>
      <right style="medium">
        <color auto="1"/>
      </right>
      <top style="medium">
        <color rgb="FF000000"/>
      </top>
      <bottom style="medium">
        <color auto="1"/>
      </bottom>
      <diagonal/>
    </border>
    <border>
      <left/>
      <right/>
      <top style="medium">
        <color rgb="FF000000"/>
      </top>
      <bottom/>
      <diagonal/>
    </border>
    <border>
      <left/>
      <right/>
      <top/>
      <bottom style="medium">
        <color rgb="FF000000"/>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style="medium">
        <color rgb="FF000000"/>
      </top>
      <bottom/>
      <diagonal/>
    </border>
    <border>
      <left style="medium">
        <color auto="1"/>
      </left>
      <right style="medium">
        <color auto="1"/>
      </right>
      <top/>
      <bottom style="medium">
        <color rgb="FF000000"/>
      </bottom>
      <diagonal/>
    </border>
    <border>
      <left/>
      <right style="thin">
        <color auto="1"/>
      </right>
      <top style="thin">
        <color auto="1"/>
      </top>
      <bottom style="thin">
        <color auto="1"/>
      </bottom>
      <diagonal/>
    </border>
    <border>
      <left style="medium">
        <color auto="1"/>
      </left>
      <right/>
      <top/>
      <bottom style="medium">
        <color rgb="FF000000"/>
      </bottom>
      <diagonal/>
    </border>
    <border>
      <left/>
      <right style="medium">
        <color auto="1"/>
      </right>
      <top/>
      <bottom style="medium">
        <color rgb="FF000000"/>
      </bottom>
      <diagonal/>
    </border>
    <border>
      <left style="medium">
        <color auto="1"/>
      </left>
      <right/>
      <top style="medium">
        <color rgb="FF000000"/>
      </top>
      <bottom/>
      <diagonal/>
    </border>
    <border>
      <left/>
      <right style="medium">
        <color auto="1"/>
      </right>
      <top style="medium">
        <color rgb="FF000000"/>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43">
    <xf numFmtId="0" fontId="0" fillId="0" borderId="0" xfId="0"/>
    <xf numFmtId="0" fontId="0" fillId="2" borderId="0" xfId="0" applyFill="1"/>
    <xf numFmtId="0" fontId="0" fillId="2" borderId="5" xfId="0" applyFill="1" applyBorder="1"/>
    <xf numFmtId="0" fontId="0" fillId="2" borderId="0" xfId="0" applyFill="1" applyBorder="1"/>
    <xf numFmtId="0" fontId="0" fillId="2" borderId="6" xfId="0" applyFill="1" applyBorder="1"/>
    <xf numFmtId="0" fontId="0" fillId="2" borderId="0" xfId="0" applyFill="1" applyAlignment="1">
      <alignment vertical="center"/>
    </xf>
    <xf numFmtId="0" fontId="0" fillId="0" borderId="0" xfId="0" applyBorder="1"/>
    <xf numFmtId="0" fontId="0" fillId="2" borderId="11" xfId="0" applyFill="1" applyBorder="1" applyAlignment="1">
      <alignment vertical="center"/>
    </xf>
    <xf numFmtId="0" fontId="0" fillId="2" borderId="12" xfId="0" applyFill="1" applyBorder="1" applyAlignment="1">
      <alignment vertical="center"/>
    </xf>
    <xf numFmtId="0" fontId="1" fillId="3" borderId="2" xfId="0" applyFont="1" applyFill="1" applyBorder="1"/>
    <xf numFmtId="0" fontId="0" fillId="3" borderId="3" xfId="0" applyFill="1" applyBorder="1"/>
    <xf numFmtId="0" fontId="0" fillId="3" borderId="4" xfId="0" applyFill="1" applyBorder="1"/>
    <xf numFmtId="0" fontId="1" fillId="3" borderId="5" xfId="0" applyFont="1" applyFill="1" applyBorder="1" applyAlignment="1">
      <alignment vertical="center"/>
    </xf>
    <xf numFmtId="0" fontId="0" fillId="3" borderId="0" xfId="0" applyFill="1" applyBorder="1"/>
    <xf numFmtId="0" fontId="0" fillId="3" borderId="6" xfId="0" applyFill="1" applyBorder="1"/>
    <xf numFmtId="0" fontId="2" fillId="0" borderId="10" xfId="0" applyFont="1" applyBorder="1" applyAlignment="1">
      <alignment horizontal="left" vertical="center" wrapText="1" readingOrder="1"/>
    </xf>
    <xf numFmtId="0" fontId="7" fillId="0" borderId="9" xfId="0" applyFont="1" applyBorder="1" applyAlignment="1">
      <alignment horizontal="center" vertical="center" wrapText="1"/>
    </xf>
    <xf numFmtId="0" fontId="0" fillId="0" borderId="6" xfId="0" applyBorder="1"/>
    <xf numFmtId="0" fontId="7" fillId="4" borderId="16"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10" fillId="0" borderId="9" xfId="0" applyFont="1" applyBorder="1" applyAlignment="1">
      <alignment horizontal="center" vertical="center" wrapText="1"/>
    </xf>
    <xf numFmtId="0" fontId="6" fillId="5" borderId="17" xfId="0" applyFont="1" applyFill="1" applyBorder="1" applyAlignment="1">
      <alignment horizontal="center" vertical="center" wrapText="1"/>
    </xf>
    <xf numFmtId="0" fontId="11" fillId="0" borderId="26" xfId="0" applyFont="1" applyBorder="1" applyAlignment="1">
      <alignment horizontal="center" vertical="center" wrapText="1" readingOrder="1"/>
    </xf>
    <xf numFmtId="0" fontId="11" fillId="0" borderId="18" xfId="0" applyFont="1" applyBorder="1" applyAlignment="1">
      <alignment horizontal="center" vertical="center" wrapText="1" readingOrder="1"/>
    </xf>
    <xf numFmtId="0" fontId="11" fillId="0" borderId="27" xfId="0" applyFont="1" applyBorder="1" applyAlignment="1">
      <alignment horizontal="center" vertical="center" wrapText="1" readingOrder="1"/>
    </xf>
    <xf numFmtId="0" fontId="12" fillId="0" borderId="42" xfId="0" applyFont="1" applyBorder="1" applyAlignment="1">
      <alignment horizontal="center" vertical="center" wrapText="1"/>
    </xf>
    <xf numFmtId="0" fontId="12" fillId="0" borderId="41" xfId="0" applyFont="1" applyBorder="1" applyAlignment="1">
      <alignment horizontal="center" vertical="center" wrapText="1"/>
    </xf>
    <xf numFmtId="0" fontId="12" fillId="0" borderId="17" xfId="0" applyFont="1" applyBorder="1" applyAlignment="1">
      <alignment horizontal="center" vertical="center" wrapText="1"/>
    </xf>
    <xf numFmtId="0" fontId="0" fillId="5" borderId="6" xfId="0" applyFont="1" applyFill="1" applyBorder="1" applyAlignment="1">
      <alignment horizontal="center" vertical="center" wrapText="1"/>
    </xf>
    <xf numFmtId="0" fontId="0" fillId="5" borderId="9"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9" xfId="0" applyFont="1" applyFill="1" applyBorder="1" applyAlignment="1">
      <alignment horizontal="center" vertical="center" wrapText="1"/>
    </xf>
    <xf numFmtId="2" fontId="1" fillId="4" borderId="9" xfId="0" applyNumberFormat="1" applyFont="1" applyFill="1" applyBorder="1" applyAlignment="1">
      <alignment horizontal="center" vertical="center" wrapText="1"/>
    </xf>
    <xf numFmtId="0" fontId="0" fillId="0" borderId="5" xfId="0" applyBorder="1"/>
    <xf numFmtId="0" fontId="2" fillId="0" borderId="26" xfId="0" applyFont="1" applyBorder="1" applyAlignment="1">
      <alignment horizontal="center" vertical="center" wrapText="1" readingOrder="1"/>
    </xf>
    <xf numFmtId="0" fontId="11" fillId="0" borderId="5" xfId="0" applyFont="1" applyBorder="1" applyAlignment="1">
      <alignment horizontal="center" vertical="center" wrapText="1" readingOrder="1"/>
    </xf>
    <xf numFmtId="0" fontId="11" fillId="0" borderId="0" xfId="0" applyFont="1" applyBorder="1" applyAlignment="1">
      <alignment horizontal="center" vertical="center" wrapText="1" readingOrder="1"/>
    </xf>
    <xf numFmtId="0" fontId="11" fillId="6" borderId="6" xfId="0" applyFont="1" applyFill="1" applyBorder="1" applyAlignment="1">
      <alignment horizontal="center" vertical="center" wrapText="1" readingOrder="1"/>
    </xf>
    <xf numFmtId="0" fontId="16" fillId="0" borderId="1" xfId="0" applyFont="1" applyFill="1" applyBorder="1" applyAlignment="1">
      <alignment horizontal="right" vertical="center" wrapText="1"/>
    </xf>
    <xf numFmtId="164" fontId="1" fillId="4" borderId="9" xfId="0" applyNumberFormat="1" applyFont="1" applyFill="1" applyBorder="1" applyAlignment="1">
      <alignment horizontal="center" vertical="center" wrapText="1"/>
    </xf>
    <xf numFmtId="0" fontId="1" fillId="4" borderId="41" xfId="0" applyFont="1" applyFill="1" applyBorder="1" applyAlignment="1">
      <alignment horizontal="center" vertical="center" wrapText="1"/>
    </xf>
    <xf numFmtId="0" fontId="1" fillId="4" borderId="6" xfId="0" applyFont="1" applyFill="1" applyBorder="1" applyAlignment="1">
      <alignment horizontal="center" vertical="center" wrapText="1"/>
    </xf>
    <xf numFmtId="2" fontId="1" fillId="4" borderId="6" xfId="0" applyNumberFormat="1" applyFont="1" applyFill="1" applyBorder="1" applyAlignment="1">
      <alignment horizontal="center" vertical="center" wrapText="1"/>
    </xf>
    <xf numFmtId="0" fontId="1" fillId="0" borderId="1" xfId="0" applyFont="1" applyBorder="1" applyAlignment="1">
      <alignment vertical="center" wrapText="1"/>
    </xf>
    <xf numFmtId="0" fontId="1" fillId="0" borderId="17" xfId="0" applyFont="1" applyBorder="1" applyAlignment="1">
      <alignment vertical="center" wrapText="1"/>
    </xf>
    <xf numFmtId="0" fontId="1" fillId="3" borderId="0" xfId="0" applyFont="1" applyFill="1"/>
    <xf numFmtId="0" fontId="1" fillId="2" borderId="0" xfId="0" applyFont="1" applyFill="1" applyAlignment="1">
      <alignment horizontal="left" wrapText="1"/>
    </xf>
    <xf numFmtId="0" fontId="0" fillId="2" borderId="13" xfId="0" applyFill="1" applyBorder="1" applyAlignment="1">
      <alignment horizontal="left" vertic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0"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3" xfId="0" applyFont="1" applyFill="1" applyBorder="1" applyAlignment="1">
      <alignment horizontal="left" vertical="center" wrapText="1"/>
    </xf>
    <xf numFmtId="0" fontId="0" fillId="2" borderId="14" xfId="0" applyFont="1" applyFill="1" applyBorder="1" applyAlignment="1">
      <alignment horizontal="left" vertical="center" wrapText="1"/>
    </xf>
    <xf numFmtId="0" fontId="0" fillId="2" borderId="45" xfId="0" applyFont="1" applyFill="1" applyBorder="1" applyAlignment="1">
      <alignment horizontal="left" vertical="center" wrapText="1"/>
    </xf>
    <xf numFmtId="0" fontId="0" fillId="2" borderId="13" xfId="0" applyFont="1" applyFill="1" applyBorder="1" applyAlignment="1">
      <alignment horizontal="left" vertical="center"/>
    </xf>
    <xf numFmtId="0" fontId="0" fillId="2" borderId="14" xfId="0" applyFont="1" applyFill="1" applyBorder="1" applyAlignment="1">
      <alignment horizontal="left" vertical="center"/>
    </xf>
    <xf numFmtId="0" fontId="0" fillId="2" borderId="45" xfId="0" applyFont="1" applyFill="1" applyBorder="1" applyAlignment="1">
      <alignment horizontal="left" vertical="center"/>
    </xf>
    <xf numFmtId="0" fontId="3" fillId="0" borderId="34" xfId="0" applyFont="1" applyBorder="1" applyAlignment="1">
      <alignment horizontal="left" vertical="center" wrapText="1" readingOrder="1"/>
    </xf>
    <xf numFmtId="0" fontId="3" fillId="0" borderId="35" xfId="0" applyFont="1" applyBorder="1" applyAlignment="1">
      <alignment horizontal="left" vertical="center" wrapText="1" readingOrder="1"/>
    </xf>
    <xf numFmtId="0" fontId="3" fillId="0" borderId="8" xfId="0" applyFont="1" applyBorder="1" applyAlignment="1">
      <alignment horizontal="left" vertical="center" wrapText="1" readingOrder="1"/>
    </xf>
    <xf numFmtId="0" fontId="3" fillId="0" borderId="36" xfId="0" applyFont="1" applyBorder="1" applyAlignment="1">
      <alignment horizontal="left" vertical="center" wrapText="1" readingOrder="1"/>
    </xf>
    <xf numFmtId="0" fontId="0" fillId="2" borderId="46" xfId="0" applyFill="1" applyBorder="1" applyAlignment="1">
      <alignment horizontal="left" vertical="top" wrapText="1"/>
    </xf>
    <xf numFmtId="0" fontId="0" fillId="2" borderId="38" xfId="0" applyFill="1" applyBorder="1" applyAlignment="1">
      <alignment horizontal="left" vertical="top" wrapText="1"/>
    </xf>
    <xf numFmtId="0" fontId="0" fillId="2" borderId="47" xfId="0" applyFill="1" applyBorder="1" applyAlignment="1">
      <alignment horizontal="left" vertical="top" wrapText="1"/>
    </xf>
    <xf numFmtId="0" fontId="11" fillId="0" borderId="28" xfId="0" applyFont="1" applyBorder="1" applyAlignment="1">
      <alignment horizontal="center" vertical="center" wrapText="1" readingOrder="1"/>
    </xf>
    <xf numFmtId="0" fontId="11" fillId="0" borderId="30" xfId="0" applyFont="1" applyBorder="1" applyAlignment="1">
      <alignment horizontal="center" vertical="center" wrapText="1" readingOrder="1"/>
    </xf>
    <xf numFmtId="0" fontId="11" fillId="0" borderId="32" xfId="0" applyFont="1" applyBorder="1" applyAlignment="1">
      <alignment horizontal="center" vertical="center" wrapText="1" readingOrder="1"/>
    </xf>
    <xf numFmtId="0" fontId="11" fillId="0" borderId="21" xfId="0" applyFont="1" applyBorder="1" applyAlignment="1">
      <alignment horizontal="center" vertical="center" wrapText="1" readingOrder="1"/>
    </xf>
    <xf numFmtId="0" fontId="11" fillId="0" borderId="22" xfId="0" applyFont="1" applyBorder="1" applyAlignment="1">
      <alignment horizontal="center" vertical="center" wrapText="1" readingOrder="1"/>
    </xf>
    <xf numFmtId="0" fontId="11" fillId="0" borderId="23" xfId="0" applyFont="1" applyBorder="1" applyAlignment="1">
      <alignment horizontal="center" vertical="center" wrapText="1" readingOrder="1"/>
    </xf>
    <xf numFmtId="0" fontId="11" fillId="0" borderId="29" xfId="0" applyFont="1" applyBorder="1" applyAlignment="1">
      <alignment horizontal="center" vertical="center" wrapText="1" readingOrder="1"/>
    </xf>
    <xf numFmtId="0" fontId="11" fillId="0" borderId="31" xfId="0" applyFont="1" applyBorder="1" applyAlignment="1">
      <alignment horizontal="center" vertical="center" wrapText="1" readingOrder="1"/>
    </xf>
    <xf numFmtId="0" fontId="11" fillId="0" borderId="33" xfId="0" applyFont="1" applyBorder="1" applyAlignment="1">
      <alignment horizontal="center" vertical="center" wrapText="1" readingOrder="1"/>
    </xf>
    <xf numFmtId="0" fontId="1" fillId="3" borderId="24" xfId="0" applyFont="1" applyFill="1" applyBorder="1" applyAlignment="1">
      <alignment horizontal="left" vertical="center" wrapText="1" readingOrder="1"/>
    </xf>
    <xf numFmtId="0" fontId="1" fillId="3" borderId="20" xfId="0" applyFont="1" applyFill="1" applyBorder="1" applyAlignment="1">
      <alignment horizontal="left" vertical="center" wrapText="1" readingOrder="1"/>
    </xf>
    <xf numFmtId="0" fontId="1" fillId="3" borderId="25" xfId="0" applyFont="1" applyFill="1" applyBorder="1" applyAlignment="1">
      <alignment horizontal="left" vertical="center" wrapText="1" readingOrder="1"/>
    </xf>
    <xf numFmtId="0" fontId="11" fillId="0" borderId="43" xfId="0" applyFont="1" applyBorder="1" applyAlignment="1">
      <alignment horizontal="center" vertical="center" wrapText="1" readingOrder="1"/>
    </xf>
    <xf numFmtId="0" fontId="11" fillId="0" borderId="41" xfId="0" applyFont="1" applyBorder="1" applyAlignment="1">
      <alignment horizontal="center" vertical="center" wrapText="1" readingOrder="1"/>
    </xf>
    <xf numFmtId="0" fontId="11" fillId="0" borderId="44" xfId="0" applyFont="1" applyBorder="1" applyAlignment="1">
      <alignment horizontal="center" vertical="center" wrapText="1" readingOrder="1"/>
    </xf>
    <xf numFmtId="0" fontId="5" fillId="4" borderId="19" xfId="0" applyFont="1" applyFill="1" applyBorder="1" applyAlignment="1">
      <alignment horizontal="center" vertical="center" wrapText="1" readingOrder="1"/>
    </xf>
    <xf numFmtId="0" fontId="5" fillId="4" borderId="20" xfId="0" applyFont="1" applyFill="1" applyBorder="1" applyAlignment="1">
      <alignment horizontal="center" vertical="center" wrapText="1" readingOrder="1"/>
    </xf>
    <xf numFmtId="0" fontId="5" fillId="4" borderId="25" xfId="0" applyFont="1" applyFill="1" applyBorder="1" applyAlignment="1">
      <alignment horizontal="center" vertical="center" wrapText="1" readingOrder="1"/>
    </xf>
    <xf numFmtId="0" fontId="1" fillId="3" borderId="5" xfId="0" applyFont="1" applyFill="1" applyBorder="1" applyAlignment="1">
      <alignment horizontal="left"/>
    </xf>
    <xf numFmtId="0" fontId="1" fillId="3" borderId="0" xfId="0" applyFont="1" applyFill="1" applyBorder="1" applyAlignment="1">
      <alignment horizontal="left"/>
    </xf>
    <xf numFmtId="0" fontId="5" fillId="3" borderId="19" xfId="0" applyFont="1" applyFill="1" applyBorder="1" applyAlignment="1">
      <alignment horizontal="center" vertical="center" wrapText="1" readingOrder="1"/>
    </xf>
    <xf numFmtId="0" fontId="5" fillId="3" borderId="20" xfId="0" applyFont="1" applyFill="1" applyBorder="1" applyAlignment="1">
      <alignment horizontal="center" vertical="center" wrapText="1" readingOrder="1"/>
    </xf>
    <xf numFmtId="0" fontId="5" fillId="3" borderId="25" xfId="0" applyFont="1" applyFill="1" applyBorder="1" applyAlignment="1">
      <alignment horizontal="center" vertical="center" wrapText="1" readingOrder="1"/>
    </xf>
    <xf numFmtId="0" fontId="3" fillId="0" borderId="48" xfId="0" applyFont="1" applyBorder="1" applyAlignment="1">
      <alignment horizontal="left" vertical="center" wrapText="1" readingOrder="1"/>
    </xf>
    <xf numFmtId="0" fontId="3" fillId="0" borderId="37" xfId="0" applyFont="1" applyBorder="1" applyAlignment="1">
      <alignment horizontal="left" vertical="center" wrapText="1" readingOrder="1"/>
    </xf>
    <xf numFmtId="0" fontId="3" fillId="0" borderId="49" xfId="0" applyFont="1" applyBorder="1" applyAlignment="1">
      <alignment horizontal="left" vertical="center" wrapText="1" readingOrder="1"/>
    </xf>
    <xf numFmtId="0" fontId="3" fillId="0" borderId="7" xfId="0" applyFont="1" applyBorder="1" applyAlignment="1">
      <alignment horizontal="left" vertical="center" wrapText="1" readingOrder="1"/>
    </xf>
    <xf numFmtId="0" fontId="3" fillId="0" borderId="9" xfId="0" applyFont="1" applyBorder="1" applyAlignment="1">
      <alignment horizontal="left" vertical="center" wrapText="1" readingOrder="1"/>
    </xf>
    <xf numFmtId="0" fontId="0" fillId="0" borderId="50" xfId="0" applyFont="1" applyBorder="1" applyAlignment="1">
      <alignment horizontal="left" vertical="center" wrapText="1"/>
    </xf>
    <xf numFmtId="0" fontId="0" fillId="0" borderId="51" xfId="0" applyFont="1" applyBorder="1" applyAlignment="1">
      <alignment horizontal="left" vertical="center" wrapText="1"/>
    </xf>
    <xf numFmtId="0" fontId="0" fillId="0" borderId="52" xfId="0" applyFont="1" applyBorder="1" applyAlignment="1">
      <alignment horizontal="left" vertical="center" wrapText="1"/>
    </xf>
    <xf numFmtId="0" fontId="0" fillId="0" borderId="11" xfId="0" applyFont="1" applyBorder="1" applyAlignment="1">
      <alignment horizontal="left" vertical="center" wrapText="1"/>
    </xf>
    <xf numFmtId="0" fontId="0" fillId="0" borderId="10" xfId="0" applyFont="1" applyBorder="1" applyAlignment="1">
      <alignment horizontal="left" vertical="center" wrapText="1"/>
    </xf>
    <xf numFmtId="0" fontId="0" fillId="0" borderId="53" xfId="0" applyFont="1" applyBorder="1" applyAlignment="1">
      <alignment horizontal="left" vertical="center" wrapText="1"/>
    </xf>
    <xf numFmtId="0" fontId="0" fillId="0" borderId="12" xfId="0" applyFont="1" applyBorder="1" applyAlignment="1">
      <alignment horizontal="left" vertical="center" wrapText="1"/>
    </xf>
    <xf numFmtId="0" fontId="0" fillId="0" borderId="54" xfId="0" applyFont="1" applyBorder="1" applyAlignment="1">
      <alignment horizontal="left" vertical="center" wrapText="1"/>
    </xf>
    <xf numFmtId="0" fontId="0" fillId="0" borderId="55" xfId="0" applyFont="1" applyBorder="1" applyAlignment="1">
      <alignment horizontal="left" vertical="center" wrapText="1"/>
    </xf>
    <xf numFmtId="0" fontId="1" fillId="3" borderId="39" xfId="0" applyFont="1" applyFill="1" applyBorder="1" applyAlignment="1">
      <alignment horizontal="left"/>
    </xf>
    <xf numFmtId="0" fontId="1" fillId="3" borderId="40" xfId="0" applyFont="1" applyFill="1" applyBorder="1" applyAlignment="1">
      <alignment horizontal="left"/>
    </xf>
    <xf numFmtId="0" fontId="1" fillId="3" borderId="16" xfId="0" applyFont="1" applyFill="1" applyBorder="1" applyAlignment="1">
      <alignment horizontal="left"/>
    </xf>
    <xf numFmtId="0" fontId="0" fillId="2" borderId="5" xfId="0" applyFill="1" applyBorder="1" applyAlignment="1">
      <alignment horizontal="left" wrapText="1"/>
    </xf>
    <xf numFmtId="0" fontId="0" fillId="2" borderId="0" xfId="0" applyFill="1" applyBorder="1" applyAlignment="1">
      <alignment horizontal="left"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wrapText="1"/>
    </xf>
    <xf numFmtId="0" fontId="0" fillId="2" borderId="9" xfId="0" applyFill="1" applyBorder="1" applyAlignment="1">
      <alignment horizontal="left" wrapText="1"/>
    </xf>
    <xf numFmtId="0" fontId="0" fillId="5" borderId="42" xfId="0" applyFont="1" applyFill="1" applyBorder="1" applyAlignment="1">
      <alignment horizontal="center" vertical="center" wrapText="1"/>
    </xf>
    <xf numFmtId="0" fontId="0" fillId="5" borderId="41" xfId="0" applyFont="1" applyFill="1" applyBorder="1" applyAlignment="1">
      <alignment horizontal="center" vertical="center" wrapText="1"/>
    </xf>
    <xf numFmtId="0" fontId="0" fillId="5" borderId="17" xfId="0" applyFont="1" applyFill="1" applyBorder="1" applyAlignment="1">
      <alignment horizontal="center" vertical="center" wrapText="1"/>
    </xf>
    <xf numFmtId="0" fontId="0" fillId="0" borderId="42"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17" xfId="0" applyFont="1" applyBorder="1" applyAlignment="1">
      <alignment horizontal="center" vertical="center" wrapText="1"/>
    </xf>
    <xf numFmtId="0" fontId="6" fillId="0" borderId="39" xfId="0" applyFont="1" applyBorder="1" applyAlignment="1">
      <alignment horizontal="right" vertical="center" wrapText="1"/>
    </xf>
    <xf numFmtId="0" fontId="6" fillId="0" borderId="40" xfId="0" applyFont="1" applyBorder="1" applyAlignment="1">
      <alignment horizontal="right" vertical="center" wrapText="1"/>
    </xf>
    <xf numFmtId="0" fontId="6" fillId="0" borderId="40" xfId="0" applyFont="1" applyBorder="1" applyAlignment="1">
      <alignment horizontal="left" vertical="center" wrapText="1"/>
    </xf>
    <xf numFmtId="0" fontId="6" fillId="0" borderId="16" xfId="0" applyFont="1" applyBorder="1" applyAlignment="1">
      <alignment horizontal="left" vertical="center" wrapText="1"/>
    </xf>
    <xf numFmtId="0" fontId="7" fillId="4" borderId="39" xfId="0" applyFont="1" applyFill="1" applyBorder="1" applyAlignment="1">
      <alignment horizontal="center" vertical="center" wrapText="1"/>
    </xf>
    <xf numFmtId="0" fontId="7" fillId="4" borderId="40"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2" borderId="10" xfId="0" applyFont="1" applyFill="1" applyBorder="1" applyAlignment="1">
      <alignment horizontal="left" vertical="center" wrapText="1"/>
    </xf>
    <xf numFmtId="0" fontId="0" fillId="2" borderId="1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zoomScale="125" zoomScaleNormal="125" zoomScalePageLayoutView="125" workbookViewId="0">
      <selection activeCell="A2" sqref="A2:J6"/>
    </sheetView>
  </sheetViews>
  <sheetFormatPr defaultColWidth="8.81640625" defaultRowHeight="14.5" x14ac:dyDescent="0.35"/>
  <cols>
    <col min="1" max="1" width="8.81640625" style="1"/>
    <col min="2" max="2" width="8.81640625" style="1" customWidth="1"/>
    <col min="3" max="7" width="8.81640625" style="1"/>
    <col min="8" max="9" width="8.81640625" style="1" customWidth="1"/>
    <col min="10" max="10" width="19.6328125" style="1" customWidth="1"/>
    <col min="11" max="14" width="8.81640625" style="1"/>
    <col min="15" max="16" width="8.81640625" style="1" customWidth="1"/>
    <col min="17" max="16384" width="8.81640625" style="1"/>
  </cols>
  <sheetData>
    <row r="1" spans="1:10" ht="15" thickBot="1" x14ac:dyDescent="0.4">
      <c r="A1" s="9" t="s">
        <v>14</v>
      </c>
      <c r="B1" s="10"/>
      <c r="C1" s="10"/>
      <c r="D1" s="10"/>
      <c r="E1" s="10"/>
      <c r="F1" s="10"/>
      <c r="G1" s="10"/>
      <c r="H1" s="10"/>
      <c r="I1" s="10"/>
      <c r="J1" s="11"/>
    </row>
    <row r="2" spans="1:10" ht="14" customHeight="1" x14ac:dyDescent="0.35">
      <c r="A2" s="54" t="s">
        <v>80</v>
      </c>
      <c r="B2" s="55"/>
      <c r="C2" s="55"/>
      <c r="D2" s="55"/>
      <c r="E2" s="55"/>
      <c r="F2" s="55"/>
      <c r="G2" s="55"/>
      <c r="H2" s="55"/>
      <c r="I2" s="55"/>
      <c r="J2" s="56"/>
    </row>
    <row r="3" spans="1:10" x14ac:dyDescent="0.35">
      <c r="A3" s="57"/>
      <c r="B3" s="58"/>
      <c r="C3" s="58"/>
      <c r="D3" s="58"/>
      <c r="E3" s="58"/>
      <c r="F3" s="58"/>
      <c r="G3" s="58"/>
      <c r="H3" s="58"/>
      <c r="I3" s="58"/>
      <c r="J3" s="59"/>
    </row>
    <row r="4" spans="1:10" x14ac:dyDescent="0.35">
      <c r="A4" s="57"/>
      <c r="B4" s="58"/>
      <c r="C4" s="58"/>
      <c r="D4" s="58"/>
      <c r="E4" s="58"/>
      <c r="F4" s="58"/>
      <c r="G4" s="58"/>
      <c r="H4" s="58"/>
      <c r="I4" s="58"/>
      <c r="J4" s="59"/>
    </row>
    <row r="5" spans="1:10" x14ac:dyDescent="0.35">
      <c r="A5" s="57"/>
      <c r="B5" s="58"/>
      <c r="C5" s="58"/>
      <c r="D5" s="58"/>
      <c r="E5" s="58"/>
      <c r="F5" s="58"/>
      <c r="G5" s="58"/>
      <c r="H5" s="58"/>
      <c r="I5" s="58"/>
      <c r="J5" s="59"/>
    </row>
    <row r="6" spans="1:10" ht="15" thickBot="1" x14ac:dyDescent="0.4">
      <c r="A6" s="60"/>
      <c r="B6" s="61"/>
      <c r="C6" s="61"/>
      <c r="D6" s="61"/>
      <c r="E6" s="61"/>
      <c r="F6" s="61"/>
      <c r="G6" s="61"/>
      <c r="H6" s="61"/>
      <c r="I6" s="61"/>
      <c r="J6" s="62"/>
    </row>
    <row r="7" spans="1:10" x14ac:dyDescent="0.35">
      <c r="A7" s="2"/>
      <c r="B7" s="3"/>
      <c r="C7" s="3"/>
      <c r="D7" s="3"/>
      <c r="E7" s="3"/>
      <c r="F7" s="3"/>
      <c r="G7" s="3"/>
      <c r="H7" s="3"/>
      <c r="I7" s="3"/>
      <c r="J7" s="4"/>
    </row>
    <row r="8" spans="1:10" x14ac:dyDescent="0.35">
      <c r="A8" s="12" t="s">
        <v>0</v>
      </c>
      <c r="B8" s="13"/>
      <c r="C8" s="13"/>
      <c r="D8" s="13"/>
      <c r="E8" s="13"/>
      <c r="F8" s="13"/>
      <c r="G8" s="13"/>
      <c r="H8" s="13"/>
      <c r="I8" s="13"/>
      <c r="J8" s="14"/>
    </row>
    <row r="9" spans="1:10" x14ac:dyDescent="0.35">
      <c r="A9" s="7" t="s">
        <v>1</v>
      </c>
      <c r="B9" s="51" t="s">
        <v>2</v>
      </c>
      <c r="C9" s="52"/>
      <c r="D9" s="52"/>
      <c r="E9" s="52"/>
      <c r="F9" s="52"/>
      <c r="G9" s="52"/>
      <c r="H9" s="52"/>
      <c r="I9" s="52"/>
      <c r="J9" s="53"/>
    </row>
    <row r="10" spans="1:10" x14ac:dyDescent="0.35">
      <c r="A10" s="7" t="s">
        <v>3</v>
      </c>
      <c r="B10" s="51" t="s">
        <v>77</v>
      </c>
      <c r="C10" s="52"/>
      <c r="D10" s="52"/>
      <c r="E10" s="52"/>
      <c r="F10" s="52"/>
      <c r="G10" s="52"/>
      <c r="H10" s="52"/>
      <c r="I10" s="52"/>
      <c r="J10" s="53"/>
    </row>
    <row r="11" spans="1:10" x14ac:dyDescent="0.35">
      <c r="A11" s="7" t="s">
        <v>4</v>
      </c>
      <c r="B11" s="51" t="s">
        <v>78</v>
      </c>
      <c r="C11" s="52"/>
      <c r="D11" s="52"/>
      <c r="E11" s="52"/>
      <c r="F11" s="52"/>
      <c r="G11" s="52"/>
      <c r="H11" s="52"/>
      <c r="I11" s="52"/>
      <c r="J11" s="53"/>
    </row>
    <row r="12" spans="1:10" x14ac:dyDescent="0.35">
      <c r="A12" s="7" t="s">
        <v>5</v>
      </c>
      <c r="B12" s="51" t="s">
        <v>6</v>
      </c>
      <c r="C12" s="52"/>
      <c r="D12" s="52"/>
      <c r="E12" s="52"/>
      <c r="F12" s="52"/>
      <c r="G12" s="52"/>
      <c r="H12" s="52"/>
      <c r="I12" s="52"/>
      <c r="J12" s="53"/>
    </row>
    <row r="13" spans="1:10" x14ac:dyDescent="0.35">
      <c r="A13" s="7" t="s">
        <v>7</v>
      </c>
      <c r="B13" s="51" t="s">
        <v>8</v>
      </c>
      <c r="C13" s="52"/>
      <c r="D13" s="52"/>
      <c r="E13" s="52"/>
      <c r="F13" s="52"/>
      <c r="G13" s="52"/>
      <c r="H13" s="52"/>
      <c r="I13" s="52"/>
      <c r="J13" s="53"/>
    </row>
    <row r="14" spans="1:10" x14ac:dyDescent="0.35">
      <c r="A14" s="7" t="s">
        <v>9</v>
      </c>
      <c r="B14" s="51" t="s">
        <v>10</v>
      </c>
      <c r="C14" s="52"/>
      <c r="D14" s="52"/>
      <c r="E14" s="52"/>
      <c r="F14" s="52"/>
      <c r="G14" s="52"/>
      <c r="H14" s="52"/>
      <c r="I14" s="52"/>
      <c r="J14" s="53"/>
    </row>
    <row r="15" spans="1:10" x14ac:dyDescent="0.35">
      <c r="A15" s="7" t="s">
        <v>11</v>
      </c>
      <c r="B15" s="51" t="s">
        <v>12</v>
      </c>
      <c r="C15" s="52"/>
      <c r="D15" s="52"/>
      <c r="E15" s="52"/>
      <c r="F15" s="52"/>
      <c r="G15" s="52"/>
      <c r="H15" s="52"/>
      <c r="I15" s="52"/>
      <c r="J15" s="53"/>
    </row>
    <row r="16" spans="1:10" ht="15" thickBot="1" x14ac:dyDescent="0.4">
      <c r="A16" s="8" t="s">
        <v>13</v>
      </c>
      <c r="B16" s="51" t="s">
        <v>79</v>
      </c>
      <c r="C16" s="52"/>
      <c r="D16" s="52"/>
      <c r="E16" s="52"/>
      <c r="F16" s="52"/>
      <c r="G16" s="52"/>
      <c r="H16" s="52"/>
      <c r="I16" s="52"/>
      <c r="J16" s="53"/>
    </row>
    <row r="18" spans="1:10" x14ac:dyDescent="0.35">
      <c r="A18" s="50" t="s">
        <v>75</v>
      </c>
      <c r="B18" s="50"/>
      <c r="C18" s="50"/>
      <c r="D18" s="50"/>
      <c r="E18" s="50"/>
      <c r="F18" s="50"/>
      <c r="G18" s="50"/>
      <c r="H18" s="50"/>
      <c r="I18" s="50"/>
      <c r="J18" s="50"/>
    </row>
    <row r="19" spans="1:10" x14ac:dyDescent="0.35">
      <c r="A19" s="50"/>
      <c r="B19" s="50"/>
      <c r="C19" s="50"/>
      <c r="D19" s="50"/>
      <c r="E19" s="50"/>
      <c r="F19" s="50"/>
      <c r="G19" s="50"/>
      <c r="H19" s="50"/>
      <c r="I19" s="50"/>
      <c r="J19" s="50"/>
    </row>
    <row r="21" spans="1:10" x14ac:dyDescent="0.35">
      <c r="E21" s="5"/>
    </row>
    <row r="22" spans="1:10" x14ac:dyDescent="0.35">
      <c r="E22" s="5"/>
    </row>
    <row r="23" spans="1:10" x14ac:dyDescent="0.35">
      <c r="E23" s="5"/>
    </row>
    <row r="24" spans="1:10" x14ac:dyDescent="0.35">
      <c r="E24" s="5"/>
    </row>
    <row r="25" spans="1:10" x14ac:dyDescent="0.35">
      <c r="E25" s="5"/>
    </row>
    <row r="26" spans="1:10" x14ac:dyDescent="0.35">
      <c r="E26" s="5"/>
    </row>
    <row r="27" spans="1:10" x14ac:dyDescent="0.35">
      <c r="E27" s="5"/>
    </row>
  </sheetData>
  <mergeCells count="10">
    <mergeCell ref="A2:J6"/>
    <mergeCell ref="B10:J10"/>
    <mergeCell ref="B9:J9"/>
    <mergeCell ref="B14:J14"/>
    <mergeCell ref="B15:J15"/>
    <mergeCell ref="A18:J19"/>
    <mergeCell ref="B16:J16"/>
    <mergeCell ref="B13:J13"/>
    <mergeCell ref="B12:J12"/>
    <mergeCell ref="B11:J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A4" zoomScale="125" zoomScaleNormal="125" zoomScalePageLayoutView="125" workbookViewId="0"/>
  </sheetViews>
  <sheetFormatPr defaultColWidth="8.81640625" defaultRowHeight="14.5" x14ac:dyDescent="0.35"/>
  <cols>
    <col min="1" max="1" width="38" style="1" customWidth="1"/>
    <col min="2" max="9" width="8.81640625" style="1"/>
    <col min="10" max="10" width="17.1796875" style="1" customWidth="1"/>
    <col min="11" max="16384" width="8.81640625" style="1"/>
  </cols>
  <sheetData>
    <row r="1" spans="1:10" ht="15" thickBot="1" x14ac:dyDescent="0.4">
      <c r="A1" s="9" t="s">
        <v>81</v>
      </c>
      <c r="B1" s="10"/>
      <c r="C1" s="10"/>
      <c r="D1" s="10"/>
      <c r="E1" s="10"/>
      <c r="F1" s="10"/>
      <c r="G1" s="10"/>
      <c r="H1" s="10"/>
      <c r="I1" s="10"/>
      <c r="J1" s="11"/>
    </row>
    <row r="2" spans="1:10" ht="14" customHeight="1" x14ac:dyDescent="0.35">
      <c r="A2" s="54" t="s">
        <v>82</v>
      </c>
      <c r="B2" s="55"/>
      <c r="C2" s="55"/>
      <c r="D2" s="55"/>
      <c r="E2" s="55"/>
      <c r="F2" s="55"/>
      <c r="G2" s="55"/>
      <c r="H2" s="55"/>
      <c r="I2" s="55"/>
      <c r="J2" s="56"/>
    </row>
    <row r="3" spans="1:10" x14ac:dyDescent="0.35">
      <c r="A3" s="57"/>
      <c r="B3" s="58"/>
      <c r="C3" s="58"/>
      <c r="D3" s="58"/>
      <c r="E3" s="58"/>
      <c r="F3" s="58"/>
      <c r="G3" s="58"/>
      <c r="H3" s="58"/>
      <c r="I3" s="58"/>
      <c r="J3" s="59"/>
    </row>
    <row r="4" spans="1:10" x14ac:dyDescent="0.35">
      <c r="A4" s="57"/>
      <c r="B4" s="58"/>
      <c r="C4" s="58"/>
      <c r="D4" s="58"/>
      <c r="E4" s="58"/>
      <c r="F4" s="58"/>
      <c r="G4" s="58"/>
      <c r="H4" s="58"/>
      <c r="I4" s="58"/>
      <c r="J4" s="59"/>
    </row>
    <row r="5" spans="1:10" x14ac:dyDescent="0.35">
      <c r="A5" s="2"/>
      <c r="B5" s="3"/>
      <c r="C5" s="3"/>
      <c r="D5" s="3"/>
      <c r="E5" s="3"/>
      <c r="F5" s="3"/>
      <c r="G5" s="3"/>
      <c r="H5" s="3"/>
      <c r="I5" s="3"/>
      <c r="J5" s="4"/>
    </row>
    <row r="6" spans="1:10" x14ac:dyDescent="0.35">
      <c r="A6" s="12"/>
      <c r="B6" s="13"/>
      <c r="C6" s="13"/>
      <c r="D6" s="13"/>
      <c r="E6" s="13"/>
      <c r="F6" s="13"/>
      <c r="G6" s="13"/>
      <c r="H6" s="13"/>
      <c r="I6" s="13"/>
      <c r="J6" s="14"/>
    </row>
    <row r="7" spans="1:10" ht="27.5" customHeight="1" x14ac:dyDescent="0.35">
      <c r="A7" s="15" t="s">
        <v>83</v>
      </c>
      <c r="B7" s="66" t="s">
        <v>56</v>
      </c>
      <c r="C7" s="67"/>
      <c r="D7" s="67"/>
      <c r="E7" s="67"/>
      <c r="F7" s="67"/>
      <c r="G7" s="67"/>
      <c r="H7" s="67"/>
      <c r="I7" s="67"/>
      <c r="J7" s="68"/>
    </row>
    <row r="8" spans="1:10" ht="27.5" customHeight="1" x14ac:dyDescent="0.35">
      <c r="A8" s="15" t="s">
        <v>15</v>
      </c>
      <c r="B8" s="66" t="s">
        <v>57</v>
      </c>
      <c r="C8" s="67"/>
      <c r="D8" s="67"/>
      <c r="E8" s="67"/>
      <c r="F8" s="67"/>
      <c r="G8" s="67"/>
      <c r="H8" s="67"/>
      <c r="I8" s="67"/>
      <c r="J8" s="68"/>
    </row>
    <row r="9" spans="1:10" ht="75.5" customHeight="1" x14ac:dyDescent="0.35">
      <c r="A9" s="15" t="s">
        <v>84</v>
      </c>
      <c r="B9" s="63" t="s">
        <v>58</v>
      </c>
      <c r="C9" s="64"/>
      <c r="D9" s="64"/>
      <c r="E9" s="64"/>
      <c r="F9" s="64"/>
      <c r="G9" s="64"/>
      <c r="H9" s="64"/>
      <c r="I9" s="64"/>
      <c r="J9" s="65"/>
    </row>
    <row r="10" spans="1:10" ht="36.5" customHeight="1" x14ac:dyDescent="0.35">
      <c r="A10" s="15" t="s">
        <v>85</v>
      </c>
      <c r="B10" s="63" t="s">
        <v>59</v>
      </c>
      <c r="C10" s="64"/>
      <c r="D10" s="64"/>
      <c r="E10" s="64"/>
      <c r="F10" s="64"/>
      <c r="G10" s="64"/>
      <c r="H10" s="64"/>
      <c r="I10" s="64"/>
      <c r="J10" s="65"/>
    </row>
    <row r="11" spans="1:10" ht="50.5" customHeight="1" x14ac:dyDescent="0.35">
      <c r="A11" s="15" t="s">
        <v>86</v>
      </c>
      <c r="B11" s="63" t="s">
        <v>60</v>
      </c>
      <c r="C11" s="64"/>
      <c r="D11" s="64"/>
      <c r="E11" s="64"/>
      <c r="F11" s="64"/>
      <c r="G11" s="64"/>
      <c r="H11" s="64"/>
      <c r="I11" s="64"/>
      <c r="J11" s="65"/>
    </row>
    <row r="12" spans="1:10" ht="50.5" customHeight="1" x14ac:dyDescent="0.35">
      <c r="A12" s="15" t="s">
        <v>87</v>
      </c>
      <c r="B12" s="63" t="s">
        <v>61</v>
      </c>
      <c r="C12" s="64"/>
      <c r="D12" s="64"/>
      <c r="E12" s="64"/>
      <c r="F12" s="64"/>
      <c r="G12" s="64"/>
      <c r="H12" s="64"/>
      <c r="I12" s="64"/>
      <c r="J12" s="65"/>
    </row>
    <row r="13" spans="1:10" ht="45.5" customHeight="1" x14ac:dyDescent="0.35">
      <c r="A13" s="15" t="s">
        <v>88</v>
      </c>
      <c r="B13" s="63" t="s">
        <v>62</v>
      </c>
      <c r="C13" s="64"/>
      <c r="D13" s="64"/>
      <c r="E13" s="64"/>
      <c r="F13" s="64"/>
      <c r="G13" s="64"/>
      <c r="H13" s="64"/>
      <c r="I13" s="64"/>
      <c r="J13" s="65"/>
    </row>
    <row r="15" spans="1:10" x14ac:dyDescent="0.35">
      <c r="E15" s="5"/>
    </row>
    <row r="16" spans="1:10" x14ac:dyDescent="0.35">
      <c r="E16" s="5"/>
    </row>
  </sheetData>
  <mergeCells count="8">
    <mergeCell ref="B12:J12"/>
    <mergeCell ref="B13:J13"/>
    <mergeCell ref="A2:J4"/>
    <mergeCell ref="B7:J7"/>
    <mergeCell ref="B8:J8"/>
    <mergeCell ref="B9:J9"/>
    <mergeCell ref="B10:J10"/>
    <mergeCell ref="B11:J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2"/>
  <sheetViews>
    <sheetView topLeftCell="A19" zoomScale="125" zoomScaleNormal="125" zoomScalePageLayoutView="125" workbookViewId="0"/>
  </sheetViews>
  <sheetFormatPr defaultColWidth="8.81640625" defaultRowHeight="14.5" x14ac:dyDescent="0.35"/>
  <cols>
    <col min="1" max="1" width="22.1796875" customWidth="1"/>
    <col min="2" max="2" width="27.6328125" customWidth="1"/>
    <col min="3" max="3" width="38.6328125" customWidth="1"/>
    <col min="4" max="4" width="18.453125" customWidth="1"/>
  </cols>
  <sheetData>
    <row r="1" spans="1:5" ht="15" thickBot="1" x14ac:dyDescent="0.4">
      <c r="A1" s="9" t="s">
        <v>89</v>
      </c>
      <c r="B1" s="10"/>
      <c r="C1" s="10"/>
      <c r="D1" s="11"/>
    </row>
    <row r="2" spans="1:5" ht="14.5" customHeight="1" x14ac:dyDescent="0.35">
      <c r="A2" s="54" t="s">
        <v>63</v>
      </c>
      <c r="B2" s="55"/>
      <c r="C2" s="55"/>
      <c r="D2" s="56"/>
    </row>
    <row r="3" spans="1:5" x14ac:dyDescent="0.35">
      <c r="A3" s="57"/>
      <c r="B3" s="58"/>
      <c r="C3" s="58"/>
      <c r="D3" s="59"/>
    </row>
    <row r="4" spans="1:5" x14ac:dyDescent="0.35">
      <c r="A4" s="57"/>
      <c r="B4" s="58"/>
      <c r="C4" s="58"/>
      <c r="D4" s="59"/>
    </row>
    <row r="5" spans="1:5" x14ac:dyDescent="0.35">
      <c r="A5" s="57"/>
      <c r="B5" s="58"/>
      <c r="C5" s="58"/>
      <c r="D5" s="59"/>
    </row>
    <row r="6" spans="1:5" ht="15" thickBot="1" x14ac:dyDescent="0.4">
      <c r="A6" s="73"/>
      <c r="B6" s="74"/>
      <c r="C6" s="74"/>
      <c r="D6" s="75"/>
    </row>
    <row r="7" spans="1:5" ht="15" thickBot="1" x14ac:dyDescent="0.4">
      <c r="A7" s="85" t="s">
        <v>64</v>
      </c>
      <c r="B7" s="86"/>
      <c r="C7" s="86"/>
      <c r="D7" s="87"/>
    </row>
    <row r="8" spans="1:5" ht="15" thickBot="1" x14ac:dyDescent="0.4">
      <c r="A8" s="23" t="s">
        <v>16</v>
      </c>
      <c r="B8" s="24" t="s">
        <v>17</v>
      </c>
      <c r="C8" s="24" t="s">
        <v>18</v>
      </c>
      <c r="D8" s="25" t="s">
        <v>19</v>
      </c>
    </row>
    <row r="9" spans="1:5" x14ac:dyDescent="0.35">
      <c r="A9" s="76" t="s">
        <v>31</v>
      </c>
      <c r="B9" s="79" t="s">
        <v>39</v>
      </c>
      <c r="C9" s="26" t="s">
        <v>43</v>
      </c>
      <c r="D9" s="88">
        <v>0.5</v>
      </c>
    </row>
    <row r="10" spans="1:5" x14ac:dyDescent="0.35">
      <c r="A10" s="77"/>
      <c r="B10" s="80"/>
      <c r="C10" s="27" t="s">
        <v>44</v>
      </c>
      <c r="D10" s="89"/>
    </row>
    <row r="11" spans="1:5" ht="15" thickBot="1" x14ac:dyDescent="0.4">
      <c r="A11" s="78"/>
      <c r="B11" s="81"/>
      <c r="C11" s="28" t="s">
        <v>45</v>
      </c>
      <c r="D11" s="90"/>
    </row>
    <row r="12" spans="1:5" x14ac:dyDescent="0.35">
      <c r="A12" s="76" t="s">
        <v>32</v>
      </c>
      <c r="B12" s="79" t="s">
        <v>40</v>
      </c>
      <c r="C12" s="27" t="s">
        <v>46</v>
      </c>
      <c r="D12" s="82">
        <v>0.2</v>
      </c>
    </row>
    <row r="13" spans="1:5" x14ac:dyDescent="0.35">
      <c r="A13" s="77"/>
      <c r="B13" s="80"/>
      <c r="C13" s="27" t="s">
        <v>47</v>
      </c>
      <c r="D13" s="83"/>
    </row>
    <row r="14" spans="1:5" ht="15" thickBot="1" x14ac:dyDescent="0.4">
      <c r="A14" s="78"/>
      <c r="B14" s="81"/>
      <c r="C14" s="28" t="s">
        <v>48</v>
      </c>
      <c r="D14" s="84"/>
    </row>
    <row r="15" spans="1:5" x14ac:dyDescent="0.35">
      <c r="A15" s="76" t="s">
        <v>33</v>
      </c>
      <c r="B15" s="79" t="s">
        <v>41</v>
      </c>
      <c r="C15" s="27" t="s">
        <v>49</v>
      </c>
      <c r="D15" s="82">
        <v>0.1</v>
      </c>
    </row>
    <row r="16" spans="1:5" x14ac:dyDescent="0.35">
      <c r="A16" s="77"/>
      <c r="B16" s="80"/>
      <c r="C16" s="27" t="s">
        <v>50</v>
      </c>
      <c r="D16" s="83"/>
    </row>
    <row r="17" spans="1:4" ht="15" thickBot="1" x14ac:dyDescent="0.4">
      <c r="A17" s="78"/>
      <c r="B17" s="81"/>
      <c r="C17" s="28" t="s">
        <v>51</v>
      </c>
      <c r="D17" s="84"/>
    </row>
    <row r="18" spans="1:4" x14ac:dyDescent="0.35">
      <c r="A18" s="76" t="s">
        <v>38</v>
      </c>
      <c r="B18" s="79" t="s">
        <v>42</v>
      </c>
      <c r="C18" s="27" t="s">
        <v>52</v>
      </c>
      <c r="D18" s="82">
        <v>0.2</v>
      </c>
    </row>
    <row r="19" spans="1:4" x14ac:dyDescent="0.35">
      <c r="A19" s="77"/>
      <c r="B19" s="80"/>
      <c r="C19" s="27" t="s">
        <v>53</v>
      </c>
      <c r="D19" s="83"/>
    </row>
    <row r="20" spans="1:4" ht="15" thickBot="1" x14ac:dyDescent="0.4">
      <c r="A20" s="78"/>
      <c r="B20" s="81"/>
      <c r="C20" s="28" t="s">
        <v>54</v>
      </c>
      <c r="D20" s="84"/>
    </row>
    <row r="21" spans="1:4" ht="15" thickBot="1" x14ac:dyDescent="0.4">
      <c r="A21" s="39"/>
      <c r="B21" s="40"/>
      <c r="C21" s="42" t="s">
        <v>74</v>
      </c>
      <c r="D21" s="41" t="b">
        <f>IF( SUM(D9:D20) =1, TRUE, FALSE)</f>
        <v>1</v>
      </c>
    </row>
    <row r="22" spans="1:4" ht="72.5" customHeight="1" thickBot="1" x14ac:dyDescent="0.4">
      <c r="A22" s="69" t="s">
        <v>90</v>
      </c>
      <c r="B22" s="70"/>
      <c r="C22" s="71"/>
      <c r="D22" s="72"/>
    </row>
  </sheetData>
  <mergeCells count="15">
    <mergeCell ref="A22:D22"/>
    <mergeCell ref="A2:D6"/>
    <mergeCell ref="A15:A17"/>
    <mergeCell ref="B15:B17"/>
    <mergeCell ref="D15:D17"/>
    <mergeCell ref="A18:A20"/>
    <mergeCell ref="B18:B20"/>
    <mergeCell ref="D18:D20"/>
    <mergeCell ref="A7:D7"/>
    <mergeCell ref="A9:A11"/>
    <mergeCell ref="B9:B11"/>
    <mergeCell ref="D9:D11"/>
    <mergeCell ref="A12:A14"/>
    <mergeCell ref="B12:B14"/>
    <mergeCell ref="D12:D14"/>
  </mergeCells>
  <pageMargins left="0.7" right="0.7" top="0.75" bottom="0.75" header="0.3" footer="0.3"/>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6" zoomScale="125" zoomScaleNormal="125" zoomScalePageLayoutView="125" workbookViewId="0">
      <selection sqref="A1:E1"/>
    </sheetView>
  </sheetViews>
  <sheetFormatPr defaultColWidth="8.81640625" defaultRowHeight="14.5" x14ac:dyDescent="0.35"/>
  <cols>
    <col min="1" max="1" width="20.81640625" customWidth="1"/>
    <col min="2" max="2" width="23.36328125" customWidth="1"/>
    <col min="3" max="3" width="29.6328125" customWidth="1"/>
    <col min="4" max="4" width="28.36328125" customWidth="1"/>
    <col min="5" max="5" width="36" customWidth="1"/>
  </cols>
  <sheetData>
    <row r="1" spans="1:5" ht="15" thickBot="1" x14ac:dyDescent="0.4">
      <c r="A1" s="94" t="s">
        <v>91</v>
      </c>
      <c r="B1" s="95"/>
      <c r="C1" s="95"/>
      <c r="D1" s="95"/>
      <c r="E1" s="95"/>
    </row>
    <row r="2" spans="1:5" ht="14" customHeight="1" x14ac:dyDescent="0.35">
      <c r="A2" s="54" t="s">
        <v>92</v>
      </c>
      <c r="B2" s="55"/>
      <c r="C2" s="55"/>
      <c r="D2" s="55"/>
      <c r="E2" s="56"/>
    </row>
    <row r="3" spans="1:5" x14ac:dyDescent="0.35">
      <c r="A3" s="57"/>
      <c r="B3" s="58"/>
      <c r="C3" s="58"/>
      <c r="D3" s="58"/>
      <c r="E3" s="59"/>
    </row>
    <row r="4" spans="1:5" x14ac:dyDescent="0.35">
      <c r="A4" s="57"/>
      <c r="B4" s="58"/>
      <c r="C4" s="58"/>
      <c r="D4" s="58"/>
      <c r="E4" s="59"/>
    </row>
    <row r="5" spans="1:5" ht="14.5" customHeight="1" x14ac:dyDescent="0.35">
      <c r="A5" s="57"/>
      <c r="B5" s="58"/>
      <c r="C5" s="58"/>
      <c r="D5" s="58"/>
      <c r="E5" s="59"/>
    </row>
    <row r="6" spans="1:5" x14ac:dyDescent="0.35">
      <c r="A6" s="57"/>
      <c r="B6" s="58"/>
      <c r="C6" s="58"/>
      <c r="D6" s="58"/>
      <c r="E6" s="59"/>
    </row>
    <row r="7" spans="1:5" ht="15" thickBot="1" x14ac:dyDescent="0.4">
      <c r="A7" s="37"/>
      <c r="B7" s="6"/>
      <c r="C7" s="6"/>
      <c r="D7" s="6"/>
      <c r="E7" s="17"/>
    </row>
    <row r="8" spans="1:5" ht="15" thickBot="1" x14ac:dyDescent="0.4">
      <c r="A8" s="38"/>
      <c r="B8" s="91" t="s">
        <v>93</v>
      </c>
      <c r="C8" s="92"/>
      <c r="D8" s="92"/>
      <c r="E8" s="93"/>
    </row>
    <row r="9" spans="1:5" ht="15" thickBot="1" x14ac:dyDescent="0.4">
      <c r="A9" s="19" t="s">
        <v>20</v>
      </c>
      <c r="B9" s="18" t="s">
        <v>27</v>
      </c>
      <c r="C9" s="18" t="s">
        <v>28</v>
      </c>
      <c r="D9" s="18" t="s">
        <v>29</v>
      </c>
      <c r="E9" s="18" t="s">
        <v>30</v>
      </c>
    </row>
    <row r="10" spans="1:5" ht="15" thickBot="1" x14ac:dyDescent="0.4">
      <c r="A10" s="20" t="str">
        <f>A16</f>
        <v>Delta-V  (km/sec)</v>
      </c>
      <c r="B10" s="21">
        <v>12</v>
      </c>
      <c r="C10" s="21">
        <v>2</v>
      </c>
      <c r="D10" s="21">
        <v>12</v>
      </c>
      <c r="E10" s="21">
        <v>12</v>
      </c>
    </row>
    <row r="11" spans="1:5" ht="15" thickBot="1" x14ac:dyDescent="0.4">
      <c r="A11" s="20" t="str">
        <f>A17</f>
        <v>Capability (kg)</v>
      </c>
      <c r="B11" s="21">
        <v>300</v>
      </c>
      <c r="C11" s="21">
        <v>300</v>
      </c>
      <c r="D11" s="21">
        <v>3000</v>
      </c>
      <c r="E11" s="21">
        <v>1000</v>
      </c>
    </row>
    <row r="12" spans="1:5" ht="15" thickBot="1" x14ac:dyDescent="0.4">
      <c r="A12" s="20" t="str">
        <f>A18</f>
        <v>Response Time</v>
      </c>
      <c r="B12" s="21" t="s">
        <v>34</v>
      </c>
      <c r="C12" s="21" t="s">
        <v>35</v>
      </c>
      <c r="D12" s="21" t="s">
        <v>36</v>
      </c>
      <c r="E12" s="21" t="s">
        <v>37</v>
      </c>
    </row>
    <row r="13" spans="1:5" ht="15" thickBot="1" x14ac:dyDescent="0.4">
      <c r="A13" s="20" t="str">
        <f>A19</f>
        <v>Dev Cost ($M)</v>
      </c>
      <c r="B13" s="21">
        <v>300</v>
      </c>
      <c r="C13" s="21">
        <v>300</v>
      </c>
      <c r="D13" s="21">
        <v>1500</v>
      </c>
      <c r="E13" s="21">
        <v>1200</v>
      </c>
    </row>
    <row r="14" spans="1:5" ht="15" thickBot="1" x14ac:dyDescent="0.4">
      <c r="A14" s="38"/>
      <c r="B14" s="96" t="s">
        <v>55</v>
      </c>
      <c r="C14" s="97"/>
      <c r="D14" s="97"/>
      <c r="E14" s="98"/>
    </row>
    <row r="15" spans="1:5" ht="15" thickBot="1" x14ac:dyDescent="0.4">
      <c r="A15" s="19" t="s">
        <v>20</v>
      </c>
      <c r="B15" s="18" t="s">
        <v>27</v>
      </c>
      <c r="C15" s="18" t="s">
        <v>28</v>
      </c>
      <c r="D15" s="18" t="s">
        <v>29</v>
      </c>
      <c r="E15" s="18" t="s">
        <v>30</v>
      </c>
    </row>
    <row r="16" spans="1:5" ht="15" thickBot="1" x14ac:dyDescent="0.4">
      <c r="A16" s="20" t="str">
        <f>'Step 2'!A9</f>
        <v>Delta-V  (km/sec)</v>
      </c>
      <c r="B16" s="21">
        <v>3</v>
      </c>
      <c r="C16" s="21">
        <v>1</v>
      </c>
      <c r="D16" s="21">
        <v>3</v>
      </c>
      <c r="E16" s="21">
        <v>3</v>
      </c>
    </row>
    <row r="17" spans="1:5" ht="15" thickBot="1" x14ac:dyDescent="0.4">
      <c r="A17" s="20" t="str">
        <f>'Step 2'!A12</f>
        <v>Capability (kg)</v>
      </c>
      <c r="B17" s="21">
        <v>1</v>
      </c>
      <c r="C17" s="21">
        <v>1</v>
      </c>
      <c r="D17" s="21">
        <v>3</v>
      </c>
      <c r="E17" s="21">
        <v>2</v>
      </c>
    </row>
    <row r="18" spans="1:5" ht="15" thickBot="1" x14ac:dyDescent="0.4">
      <c r="A18" s="20" t="str">
        <f>'Step 2'!A15</f>
        <v>Response Time</v>
      </c>
      <c r="B18" s="21">
        <v>1</v>
      </c>
      <c r="C18" s="21">
        <v>2</v>
      </c>
      <c r="D18" s="21">
        <v>3</v>
      </c>
      <c r="E18" s="21">
        <v>2</v>
      </c>
    </row>
    <row r="19" spans="1:5" ht="15" thickBot="1" x14ac:dyDescent="0.4">
      <c r="A19" s="20" t="str">
        <f>'Step 2'!A18</f>
        <v>Dev Cost ($M)</v>
      </c>
      <c r="B19" s="21">
        <v>3</v>
      </c>
      <c r="C19" s="21">
        <v>3</v>
      </c>
      <c r="D19" s="21">
        <v>1</v>
      </c>
      <c r="E19" s="21">
        <v>2</v>
      </c>
    </row>
    <row r="20" spans="1:5" x14ac:dyDescent="0.35">
      <c r="A20" s="99" t="s">
        <v>94</v>
      </c>
      <c r="B20" s="100"/>
      <c r="C20" s="100"/>
      <c r="D20" s="100"/>
      <c r="E20" s="101"/>
    </row>
    <row r="21" spans="1:5" ht="40.25" customHeight="1" thickBot="1" x14ac:dyDescent="0.4">
      <c r="A21" s="102"/>
      <c r="B21" s="71"/>
      <c r="C21" s="71"/>
      <c r="D21" s="71"/>
      <c r="E21" s="103"/>
    </row>
  </sheetData>
  <mergeCells count="5">
    <mergeCell ref="B8:E8"/>
    <mergeCell ref="A1:E1"/>
    <mergeCell ref="A2:E6"/>
    <mergeCell ref="B14:E14"/>
    <mergeCell ref="A20:E21"/>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16" zoomScale="125" zoomScaleNormal="125" zoomScalePageLayoutView="125" workbookViewId="0">
      <selection sqref="A1:G1"/>
    </sheetView>
  </sheetViews>
  <sheetFormatPr defaultColWidth="8.81640625" defaultRowHeight="14.5" x14ac:dyDescent="0.35"/>
  <cols>
    <col min="1" max="1" width="16.6328125" customWidth="1"/>
    <col min="3" max="3" width="20.6328125" customWidth="1"/>
    <col min="4" max="7" width="18.81640625" customWidth="1"/>
  </cols>
  <sheetData>
    <row r="1" spans="1:7" ht="15" thickBot="1" x14ac:dyDescent="0.4">
      <c r="A1" s="113" t="s">
        <v>65</v>
      </c>
      <c r="B1" s="114"/>
      <c r="C1" s="114"/>
      <c r="D1" s="114"/>
      <c r="E1" s="114"/>
      <c r="F1" s="114"/>
      <c r="G1" s="115"/>
    </row>
    <row r="2" spans="1:7" ht="30" customHeight="1" x14ac:dyDescent="0.35">
      <c r="A2" s="116" t="s">
        <v>95</v>
      </c>
      <c r="B2" s="117"/>
      <c r="C2" s="117"/>
      <c r="D2" s="117"/>
      <c r="E2" s="117"/>
      <c r="F2" s="117"/>
      <c r="G2" s="118"/>
    </row>
    <row r="3" spans="1:7" ht="21" customHeight="1" x14ac:dyDescent="0.35">
      <c r="A3" s="116"/>
      <c r="B3" s="117"/>
      <c r="C3" s="117"/>
      <c r="D3" s="117"/>
      <c r="E3" s="117"/>
      <c r="F3" s="117"/>
      <c r="G3" s="118"/>
    </row>
    <row r="4" spans="1:7" ht="23.5" customHeight="1" thickBot="1" x14ac:dyDescent="0.4">
      <c r="A4" s="119"/>
      <c r="B4" s="120"/>
      <c r="C4" s="120"/>
      <c r="D4" s="120"/>
      <c r="E4" s="120"/>
      <c r="F4" s="120"/>
      <c r="G4" s="121"/>
    </row>
    <row r="5" spans="1:7" ht="22.25" customHeight="1" thickBot="1" x14ac:dyDescent="0.4">
      <c r="A5" s="128" t="s">
        <v>26</v>
      </c>
      <c r="B5" s="129"/>
      <c r="C5" s="129"/>
      <c r="D5" s="129"/>
      <c r="E5" s="129"/>
      <c r="F5" s="130" t="str">
        <f>'Step 2'!A7</f>
        <v>Study Name:  Space Tug Vehicle</v>
      </c>
      <c r="G5" s="131"/>
    </row>
    <row r="6" spans="1:7" ht="15" thickBot="1" x14ac:dyDescent="0.4">
      <c r="A6" s="22"/>
      <c r="B6" s="16"/>
      <c r="C6" s="16"/>
      <c r="D6" s="132" t="s">
        <v>21</v>
      </c>
      <c r="E6" s="133"/>
      <c r="F6" s="133"/>
      <c r="G6" s="134"/>
    </row>
    <row r="7" spans="1:7" ht="15" thickBot="1" x14ac:dyDescent="0.4">
      <c r="A7" s="31" t="s">
        <v>22</v>
      </c>
      <c r="B7" s="32" t="s">
        <v>23</v>
      </c>
      <c r="C7" s="32" t="s">
        <v>24</v>
      </c>
      <c r="D7" s="33" t="str">
        <f>'Step 3'!B15</f>
        <v>”Electric Cruiser”</v>
      </c>
      <c r="E7" s="33" t="str">
        <f>'Step 3'!C15</f>
        <v>“Bi-Prop Tender”</v>
      </c>
      <c r="F7" s="33" t="str">
        <f>'Step 3'!D15</f>
        <v xml:space="preserve">“Nuclear Monster” </v>
      </c>
      <c r="G7" s="33" t="str">
        <f>'Step 3'!E15</f>
        <v>“Cryo Tug”</v>
      </c>
    </row>
    <row r="8" spans="1:7" ht="15" customHeight="1" x14ac:dyDescent="0.35">
      <c r="A8" s="122" t="str">
        <f>'Step 2'!A9</f>
        <v>Delta-V  (km/sec)</v>
      </c>
      <c r="B8" s="122">
        <f>'Step 2'!D9</f>
        <v>0.5</v>
      </c>
      <c r="C8" s="29" t="str">
        <f>'Step 2'!C9</f>
        <v>3 = 12 km/sec +</v>
      </c>
      <c r="D8" s="125">
        <f>$B8*'Step 3'!B16</f>
        <v>1.5</v>
      </c>
      <c r="E8" s="125">
        <f>$B8*'Step 3'!C16</f>
        <v>0.5</v>
      </c>
      <c r="F8" s="125">
        <f>$B8*'Step 3'!D16</f>
        <v>1.5</v>
      </c>
      <c r="G8" s="125">
        <f>$B8*'Step 3'!E16</f>
        <v>1.5</v>
      </c>
    </row>
    <row r="9" spans="1:7" ht="22.25" customHeight="1" x14ac:dyDescent="0.35">
      <c r="A9" s="123"/>
      <c r="B9" s="123"/>
      <c r="C9" s="29" t="str">
        <f>'Step 2'!C10</f>
        <v>2 = &gt;2 and &lt;12km/sec</v>
      </c>
      <c r="D9" s="126"/>
      <c r="E9" s="126"/>
      <c r="F9" s="126"/>
      <c r="G9" s="126"/>
    </row>
    <row r="10" spans="1:7" ht="15" thickBot="1" x14ac:dyDescent="0.4">
      <c r="A10" s="124"/>
      <c r="B10" s="124"/>
      <c r="C10" s="30" t="str">
        <f>'Step 2'!C11</f>
        <v>1 = up to 2 km/sec</v>
      </c>
      <c r="D10" s="127"/>
      <c r="E10" s="127"/>
      <c r="F10" s="127"/>
      <c r="G10" s="127"/>
    </row>
    <row r="11" spans="1:7" ht="20.5" customHeight="1" x14ac:dyDescent="0.35">
      <c r="A11" s="122" t="str">
        <f>'Step 2'!A12</f>
        <v>Capability (kg)</v>
      </c>
      <c r="B11" s="122">
        <f>'Step 2'!D12</f>
        <v>0.2</v>
      </c>
      <c r="C11" s="29" t="str">
        <f>'Step 2'!C12</f>
        <v>3 = 3000 kg +</v>
      </c>
      <c r="D11" s="125">
        <f>$B11*'Step 3'!B17</f>
        <v>0.2</v>
      </c>
      <c r="E11" s="125">
        <f>$B11*'Step 3'!C17</f>
        <v>0.2</v>
      </c>
      <c r="F11" s="125">
        <f>$B11*'Step 3'!D17</f>
        <v>0.60000000000000009</v>
      </c>
      <c r="G11" s="125">
        <f>$B11*'Step 3'!E17</f>
        <v>0.4</v>
      </c>
    </row>
    <row r="12" spans="1:7" ht="20.5" customHeight="1" x14ac:dyDescent="0.35">
      <c r="A12" s="123"/>
      <c r="B12" s="123"/>
      <c r="C12" s="29" t="str">
        <f>'Step 2'!C13</f>
        <v>2 = &gt;300 and &lt;3000kg</v>
      </c>
      <c r="D12" s="126"/>
      <c r="E12" s="126"/>
      <c r="F12" s="126"/>
      <c r="G12" s="126"/>
    </row>
    <row r="13" spans="1:7" ht="21" customHeight="1" thickBot="1" x14ac:dyDescent="0.4">
      <c r="A13" s="124"/>
      <c r="B13" s="124"/>
      <c r="C13" s="30" t="str">
        <f>'Step 2'!C14</f>
        <v>1 = up to 300 kg</v>
      </c>
      <c r="D13" s="127"/>
      <c r="E13" s="127"/>
      <c r="F13" s="127"/>
      <c r="G13" s="127"/>
    </row>
    <row r="14" spans="1:7" ht="20.5" customHeight="1" x14ac:dyDescent="0.35">
      <c r="A14" s="122" t="str">
        <f>'Step 2'!A15</f>
        <v>Response Time</v>
      </c>
      <c r="B14" s="122">
        <f>'Step 2'!D15</f>
        <v>0.1</v>
      </c>
      <c r="C14" s="29" t="str">
        <f>'Step 2'!C15</f>
        <v>3 = very fast</v>
      </c>
      <c r="D14" s="125">
        <f>$B14*'Step 3'!B18</f>
        <v>0.1</v>
      </c>
      <c r="E14" s="125">
        <f>$B14*'Step 3'!C18</f>
        <v>0.2</v>
      </c>
      <c r="F14" s="125">
        <f>$B14*'Step 3'!D18</f>
        <v>0.30000000000000004</v>
      </c>
      <c r="G14" s="125">
        <f>$B14*'Step 3'!E18</f>
        <v>0.2</v>
      </c>
    </row>
    <row r="15" spans="1:7" ht="20.5" customHeight="1" x14ac:dyDescent="0.35">
      <c r="A15" s="123"/>
      <c r="B15" s="123"/>
      <c r="C15" s="29" t="str">
        <f>'Step 2'!C16</f>
        <v>2= fast</v>
      </c>
      <c r="D15" s="126"/>
      <c r="E15" s="126"/>
      <c r="F15" s="126"/>
      <c r="G15" s="126"/>
    </row>
    <row r="16" spans="1:7" ht="21" customHeight="1" thickBot="1" x14ac:dyDescent="0.4">
      <c r="A16" s="124"/>
      <c r="B16" s="124"/>
      <c r="C16" s="30" t="str">
        <f>'Step 2'!C17</f>
        <v>1= slow</v>
      </c>
      <c r="D16" s="127"/>
      <c r="E16" s="127"/>
      <c r="F16" s="127"/>
      <c r="G16" s="127"/>
    </row>
    <row r="17" spans="1:7" ht="20.5" customHeight="1" x14ac:dyDescent="0.35">
      <c r="A17" s="122" t="str">
        <f>'Step 2'!A18</f>
        <v>Dev Cost ($M)</v>
      </c>
      <c r="B17" s="122">
        <f>'Step 2'!D18</f>
        <v>0.2</v>
      </c>
      <c r="C17" s="29" t="str">
        <f>'Step 2'!C18</f>
        <v xml:space="preserve">3 = up to $300M </v>
      </c>
      <c r="D17" s="125">
        <f>$B17*'Step 3'!B19</f>
        <v>0.60000000000000009</v>
      </c>
      <c r="E17" s="125">
        <f>$B17*'Step 3'!C19</f>
        <v>0.60000000000000009</v>
      </c>
      <c r="F17" s="125">
        <f>$B17*'Step 3'!D19</f>
        <v>0.2</v>
      </c>
      <c r="G17" s="125">
        <f>$B17*'Step 3'!E19</f>
        <v>0.4</v>
      </c>
    </row>
    <row r="18" spans="1:7" ht="26" customHeight="1" x14ac:dyDescent="0.35">
      <c r="A18" s="123"/>
      <c r="B18" s="123"/>
      <c r="C18" s="29" t="str">
        <f>'Step 2'!C19</f>
        <v>2 = &gt;$300M and &lt; $1500M</v>
      </c>
      <c r="D18" s="126"/>
      <c r="E18" s="126"/>
      <c r="F18" s="126"/>
      <c r="G18" s="126"/>
    </row>
    <row r="19" spans="1:7" ht="21" customHeight="1" thickBot="1" x14ac:dyDescent="0.4">
      <c r="A19" s="124"/>
      <c r="B19" s="124"/>
      <c r="C19" s="30" t="str">
        <f>'Step 2'!C20</f>
        <v>1 = $1500M+</v>
      </c>
      <c r="D19" s="127"/>
      <c r="E19" s="127"/>
      <c r="F19" s="127"/>
      <c r="G19" s="127"/>
    </row>
    <row r="20" spans="1:7" ht="15" thickBot="1" x14ac:dyDescent="0.4">
      <c r="A20" s="44" t="s">
        <v>25</v>
      </c>
      <c r="B20" s="45">
        <f>SUM(B8:B19)</f>
        <v>1</v>
      </c>
      <c r="C20" s="45"/>
      <c r="D20" s="46">
        <f>SUM(D8:D19)/4</f>
        <v>0.60000000000000009</v>
      </c>
      <c r="E20" s="46">
        <f t="shared" ref="E20:F20" si="0">SUM(E8:E19)/4</f>
        <v>0.375</v>
      </c>
      <c r="F20" s="46">
        <f t="shared" si="0"/>
        <v>0.65000000000000013</v>
      </c>
      <c r="G20" s="46">
        <f>SUM(G8:G19)/4</f>
        <v>0.625</v>
      </c>
    </row>
    <row r="21" spans="1:7" x14ac:dyDescent="0.35">
      <c r="A21" s="104" t="s">
        <v>96</v>
      </c>
      <c r="B21" s="105"/>
      <c r="C21" s="105"/>
      <c r="D21" s="105"/>
      <c r="E21" s="105"/>
      <c r="F21" s="105"/>
      <c r="G21" s="106"/>
    </row>
    <row r="22" spans="1:7" x14ac:dyDescent="0.35">
      <c r="A22" s="107"/>
      <c r="B22" s="108"/>
      <c r="C22" s="108"/>
      <c r="D22" s="108"/>
      <c r="E22" s="108"/>
      <c r="F22" s="108"/>
      <c r="G22" s="109"/>
    </row>
    <row r="23" spans="1:7" ht="15" thickBot="1" x14ac:dyDescent="0.4">
      <c r="A23" s="110"/>
      <c r="B23" s="111"/>
      <c r="C23" s="111"/>
      <c r="D23" s="111"/>
      <c r="E23" s="111"/>
      <c r="F23" s="111"/>
      <c r="G23" s="112"/>
    </row>
    <row r="24" spans="1:7" ht="41.5" customHeight="1" x14ac:dyDescent="0.35"/>
  </sheetData>
  <mergeCells count="30">
    <mergeCell ref="D8:D10"/>
    <mergeCell ref="A5:E5"/>
    <mergeCell ref="F5:G5"/>
    <mergeCell ref="D6:G6"/>
    <mergeCell ref="A17:A19"/>
    <mergeCell ref="B17:B19"/>
    <mergeCell ref="D17:D19"/>
    <mergeCell ref="E17:E19"/>
    <mergeCell ref="F17:F19"/>
    <mergeCell ref="G17:G19"/>
    <mergeCell ref="E8:E10"/>
    <mergeCell ref="F8:F10"/>
    <mergeCell ref="G8:G10"/>
    <mergeCell ref="B8:B10"/>
    <mergeCell ref="A21:G23"/>
    <mergeCell ref="A1:G1"/>
    <mergeCell ref="A2:G4"/>
    <mergeCell ref="A14:A16"/>
    <mergeCell ref="B14:B16"/>
    <mergeCell ref="D14:D16"/>
    <mergeCell ref="E14:E16"/>
    <mergeCell ref="F14:F16"/>
    <mergeCell ref="G14:G16"/>
    <mergeCell ref="A11:A13"/>
    <mergeCell ref="B11:B13"/>
    <mergeCell ref="D11:D13"/>
    <mergeCell ref="E11:E13"/>
    <mergeCell ref="F11:F13"/>
    <mergeCell ref="G11:G13"/>
    <mergeCell ref="A8:A10"/>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4"/>
  <sheetViews>
    <sheetView topLeftCell="A19" zoomScale="125" zoomScaleNormal="125" zoomScalePageLayoutView="125" workbookViewId="0">
      <selection sqref="A1:G1"/>
    </sheetView>
  </sheetViews>
  <sheetFormatPr defaultColWidth="8.81640625" defaultRowHeight="14.5" x14ac:dyDescent="0.35"/>
  <cols>
    <col min="1" max="1" width="16.6328125" customWidth="1"/>
    <col min="3" max="3" width="20.6328125" customWidth="1"/>
    <col min="4" max="7" width="18.81640625" customWidth="1"/>
  </cols>
  <sheetData>
    <row r="1" spans="1:8" ht="15" thickBot="1" x14ac:dyDescent="0.4">
      <c r="A1" s="113" t="s">
        <v>67</v>
      </c>
      <c r="B1" s="114"/>
      <c r="C1" s="114"/>
      <c r="D1" s="114"/>
      <c r="E1" s="114"/>
      <c r="F1" s="114"/>
      <c r="G1" s="115"/>
    </row>
    <row r="2" spans="1:8" ht="30" customHeight="1" x14ac:dyDescent="0.35">
      <c r="A2" s="54" t="s">
        <v>66</v>
      </c>
      <c r="B2" s="55"/>
      <c r="C2" s="55"/>
      <c r="D2" s="55"/>
      <c r="E2" s="55"/>
      <c r="F2" s="55"/>
      <c r="G2" s="56"/>
    </row>
    <row r="3" spans="1:8" ht="21" customHeight="1" x14ac:dyDescent="0.35">
      <c r="A3" s="57"/>
      <c r="B3" s="58"/>
      <c r="C3" s="58"/>
      <c r="D3" s="58"/>
      <c r="E3" s="58"/>
      <c r="F3" s="58"/>
      <c r="G3" s="59"/>
    </row>
    <row r="4" spans="1:8" ht="23.5" customHeight="1" thickBot="1" x14ac:dyDescent="0.4">
      <c r="A4" s="60"/>
      <c r="B4" s="61"/>
      <c r="C4" s="61"/>
      <c r="D4" s="61"/>
      <c r="E4" s="61"/>
      <c r="F4" s="61"/>
      <c r="G4" s="62"/>
    </row>
    <row r="5" spans="1:8" ht="22.25" customHeight="1" thickBot="1" x14ac:dyDescent="0.4">
      <c r="A5" s="128" t="s">
        <v>26</v>
      </c>
      <c r="B5" s="129"/>
      <c r="C5" s="129"/>
      <c r="D5" s="129"/>
      <c r="E5" s="129"/>
      <c r="F5" s="130" t="str">
        <f>'Step 2'!A7</f>
        <v>Study Name:  Space Tug Vehicle</v>
      </c>
      <c r="G5" s="131"/>
    </row>
    <row r="6" spans="1:8" ht="15" thickBot="1" x14ac:dyDescent="0.4">
      <c r="A6" s="22"/>
      <c r="B6" s="16"/>
      <c r="C6" s="16"/>
      <c r="D6" s="132" t="s">
        <v>21</v>
      </c>
      <c r="E6" s="133"/>
      <c r="F6" s="133"/>
      <c r="G6" s="134"/>
    </row>
    <row r="7" spans="1:8" ht="15" thickBot="1" x14ac:dyDescent="0.4">
      <c r="A7" s="31" t="s">
        <v>22</v>
      </c>
      <c r="B7" s="32" t="s">
        <v>23</v>
      </c>
      <c r="C7" s="32" t="s">
        <v>24</v>
      </c>
      <c r="D7" s="33" t="str">
        <f>'Step 3'!B15</f>
        <v>”Electric Cruiser”</v>
      </c>
      <c r="E7" s="33" t="str">
        <f>'Step 3'!C15</f>
        <v>“Bi-Prop Tender”</v>
      </c>
      <c r="F7" s="33" t="str">
        <f>'Step 3'!D15</f>
        <v xml:space="preserve">“Nuclear Monster” </v>
      </c>
      <c r="G7" s="33" t="str">
        <f>'Step 3'!E15</f>
        <v>“Cryo Tug”</v>
      </c>
    </row>
    <row r="8" spans="1:8" ht="15" customHeight="1" x14ac:dyDescent="0.35">
      <c r="A8" s="122" t="str">
        <f>'Step 2'!A9</f>
        <v>Delta-V  (km/sec)</v>
      </c>
      <c r="B8" s="122">
        <f>'Step 2'!D9-0.05</f>
        <v>0.45</v>
      </c>
      <c r="C8" s="29" t="str">
        <f>'Step 2'!C9</f>
        <v>3 = 12 km/sec +</v>
      </c>
      <c r="D8" s="125">
        <f>$B8*'Step 3'!B16</f>
        <v>1.35</v>
      </c>
      <c r="E8" s="125">
        <f>$B8*'Step 3'!C16</f>
        <v>0.45</v>
      </c>
      <c r="F8" s="125">
        <f>$B8*'Step 3'!D16</f>
        <v>1.35</v>
      </c>
      <c r="G8" s="125">
        <f>$B8*'Step 3'!E16</f>
        <v>1.35</v>
      </c>
    </row>
    <row r="9" spans="1:8" ht="22.25" customHeight="1" x14ac:dyDescent="0.35">
      <c r="A9" s="123"/>
      <c r="B9" s="123"/>
      <c r="C9" s="29" t="str">
        <f>'Step 2'!C10</f>
        <v>2 = &gt;2 and &lt;12km/sec</v>
      </c>
      <c r="D9" s="126"/>
      <c r="E9" s="126"/>
      <c r="F9" s="126"/>
      <c r="G9" s="126"/>
    </row>
    <row r="10" spans="1:8" ht="15" thickBot="1" x14ac:dyDescent="0.4">
      <c r="A10" s="124"/>
      <c r="B10" s="124"/>
      <c r="C10" s="30" t="str">
        <f>'Step 2'!C11</f>
        <v>1 = up to 2 km/sec</v>
      </c>
      <c r="D10" s="127"/>
      <c r="E10" s="127"/>
      <c r="F10" s="127"/>
      <c r="G10" s="127"/>
    </row>
    <row r="11" spans="1:8" ht="20.5" customHeight="1" x14ac:dyDescent="0.35">
      <c r="A11" s="122" t="str">
        <f>'Step 2'!A12</f>
        <v>Capability (kg)</v>
      </c>
      <c r="B11" s="122">
        <f>'Step 2'!D12</f>
        <v>0.2</v>
      </c>
      <c r="C11" s="29" t="str">
        <f>'Step 2'!C12</f>
        <v>3 = 3000 kg +</v>
      </c>
      <c r="D11" s="125">
        <f>$B11*'Step 3'!B17</f>
        <v>0.2</v>
      </c>
      <c r="E11" s="125">
        <f>$B11*'Step 3'!C17</f>
        <v>0.2</v>
      </c>
      <c r="F11" s="125">
        <f>$B11*'Step 3'!D17</f>
        <v>0.60000000000000009</v>
      </c>
      <c r="G11" s="125">
        <f>$B11*'Step 3'!E17</f>
        <v>0.4</v>
      </c>
    </row>
    <row r="12" spans="1:8" ht="20.5" customHeight="1" x14ac:dyDescent="0.35">
      <c r="A12" s="123"/>
      <c r="B12" s="123"/>
      <c r="C12" s="29" t="str">
        <f>'Step 2'!C13</f>
        <v>2 = &gt;300 and &lt;3000kg</v>
      </c>
      <c r="D12" s="126"/>
      <c r="E12" s="126"/>
      <c r="F12" s="126"/>
      <c r="G12" s="126"/>
    </row>
    <row r="13" spans="1:8" ht="21" customHeight="1" thickBot="1" x14ac:dyDescent="0.4">
      <c r="A13" s="124"/>
      <c r="B13" s="124"/>
      <c r="C13" s="30" t="str">
        <f>'Step 2'!C14</f>
        <v>1 = up to 300 kg</v>
      </c>
      <c r="D13" s="127"/>
      <c r="E13" s="127"/>
      <c r="F13" s="127"/>
      <c r="G13" s="127"/>
    </row>
    <row r="14" spans="1:8" ht="20.5" customHeight="1" x14ac:dyDescent="0.35">
      <c r="A14" s="122" t="str">
        <f>'Step 2'!A15</f>
        <v>Response Time</v>
      </c>
      <c r="B14" s="122">
        <f>'Step 2'!D15+0.05</f>
        <v>0.15000000000000002</v>
      </c>
      <c r="C14" s="29" t="str">
        <f>'Step 2'!C15</f>
        <v>3 = very fast</v>
      </c>
      <c r="D14" s="125">
        <f>$B14*'Step 3'!B18</f>
        <v>0.15000000000000002</v>
      </c>
      <c r="E14" s="125">
        <f>$B14*'Step 3'!C18</f>
        <v>0.30000000000000004</v>
      </c>
      <c r="F14" s="125">
        <f>$B14*'Step 3'!D18</f>
        <v>0.45000000000000007</v>
      </c>
      <c r="G14" s="125">
        <f>$B14*'Step 3'!E18</f>
        <v>0.30000000000000004</v>
      </c>
    </row>
    <row r="15" spans="1:8" ht="20.5" customHeight="1" x14ac:dyDescent="0.35">
      <c r="A15" s="123"/>
      <c r="B15" s="123"/>
      <c r="C15" s="29" t="str">
        <f>'Step 2'!C16</f>
        <v>2= fast</v>
      </c>
      <c r="D15" s="126"/>
      <c r="E15" s="126"/>
      <c r="F15" s="126"/>
      <c r="G15" s="126"/>
    </row>
    <row r="16" spans="1:8" ht="21" customHeight="1" thickBot="1" x14ac:dyDescent="0.4">
      <c r="A16" s="124"/>
      <c r="B16" s="124"/>
      <c r="C16" s="30" t="str">
        <f>'Step 2'!C17</f>
        <v>1= slow</v>
      </c>
      <c r="D16" s="127"/>
      <c r="E16" s="127"/>
      <c r="F16" s="127"/>
      <c r="G16" s="127"/>
    </row>
    <row r="17" spans="1:7" ht="20.5" customHeight="1" x14ac:dyDescent="0.35">
      <c r="A17" s="122" t="str">
        <f>'Step 2'!A18</f>
        <v>Dev Cost ($M)</v>
      </c>
      <c r="B17" s="122">
        <f>'Step 2'!D18</f>
        <v>0.2</v>
      </c>
      <c r="C17" s="29" t="str">
        <f>'Step 2'!C18</f>
        <v xml:space="preserve">3 = up to $300M </v>
      </c>
      <c r="D17" s="125">
        <f>$B17*'Step 3'!B19</f>
        <v>0.60000000000000009</v>
      </c>
      <c r="E17" s="125">
        <f>$B17*'Step 3'!C19</f>
        <v>0.60000000000000009</v>
      </c>
      <c r="F17" s="125">
        <f>$B17*'Step 3'!D19</f>
        <v>0.2</v>
      </c>
      <c r="G17" s="125">
        <f>$B17*'Step 3'!E19</f>
        <v>0.4</v>
      </c>
    </row>
    <row r="18" spans="1:7" ht="26" customHeight="1" x14ac:dyDescent="0.35">
      <c r="A18" s="123"/>
      <c r="B18" s="123"/>
      <c r="C18" s="29" t="str">
        <f>'Step 2'!C19</f>
        <v>2 = &gt;$300M and &lt; $1500M</v>
      </c>
      <c r="D18" s="126"/>
      <c r="E18" s="126"/>
      <c r="F18" s="126"/>
      <c r="G18" s="126"/>
    </row>
    <row r="19" spans="1:7" ht="21" customHeight="1" thickBot="1" x14ac:dyDescent="0.4">
      <c r="A19" s="124"/>
      <c r="B19" s="124"/>
      <c r="C19" s="30" t="str">
        <f>'Step 2'!C20</f>
        <v>1 = $1500M+</v>
      </c>
      <c r="D19" s="127"/>
      <c r="E19" s="127"/>
      <c r="F19" s="127"/>
      <c r="G19" s="127"/>
    </row>
    <row r="20" spans="1:7" ht="15" thickBot="1" x14ac:dyDescent="0.4">
      <c r="A20" s="34" t="s">
        <v>25</v>
      </c>
      <c r="B20" s="35">
        <f>SUM(B8:B19)</f>
        <v>1</v>
      </c>
      <c r="C20" s="35"/>
      <c r="D20" s="36">
        <f>SUM(D8:D19)/4</f>
        <v>0.57500000000000007</v>
      </c>
      <c r="E20" s="36">
        <f t="shared" ref="E20:G20" si="0">SUM(E8:E19)/4</f>
        <v>0.38750000000000007</v>
      </c>
      <c r="F20" s="43">
        <f t="shared" si="0"/>
        <v>0.65000000000000013</v>
      </c>
      <c r="G20" s="36">
        <f t="shared" si="0"/>
        <v>0.61249999999999993</v>
      </c>
    </row>
    <row r="21" spans="1:7" x14ac:dyDescent="0.35">
      <c r="A21" s="135" t="s">
        <v>97</v>
      </c>
      <c r="B21" s="136"/>
      <c r="C21" s="136"/>
      <c r="D21" s="136"/>
      <c r="E21" s="136"/>
      <c r="F21" s="136"/>
      <c r="G21" s="137"/>
    </row>
    <row r="22" spans="1:7" ht="114" customHeight="1" thickBot="1" x14ac:dyDescent="0.4">
      <c r="A22" s="138"/>
      <c r="B22" s="139"/>
      <c r="C22" s="139"/>
      <c r="D22" s="139"/>
      <c r="E22" s="139"/>
      <c r="F22" s="139"/>
      <c r="G22" s="140"/>
    </row>
    <row r="24" spans="1:7" ht="41.5" customHeight="1" x14ac:dyDescent="0.35"/>
  </sheetData>
  <mergeCells count="30">
    <mergeCell ref="E14:E16"/>
    <mergeCell ref="F14:F16"/>
    <mergeCell ref="A21:G22"/>
    <mergeCell ref="A17:A19"/>
    <mergeCell ref="B17:B19"/>
    <mergeCell ref="D17:D19"/>
    <mergeCell ref="E17:E19"/>
    <mergeCell ref="F17:F19"/>
    <mergeCell ref="G17:G19"/>
    <mergeCell ref="G14:G16"/>
    <mergeCell ref="A14:A16"/>
    <mergeCell ref="B14:B16"/>
    <mergeCell ref="D14:D16"/>
    <mergeCell ref="G8:G10"/>
    <mergeCell ref="A11:A13"/>
    <mergeCell ref="B11:B13"/>
    <mergeCell ref="D11:D13"/>
    <mergeCell ref="E11:E13"/>
    <mergeCell ref="F11:F13"/>
    <mergeCell ref="G11:G13"/>
    <mergeCell ref="A8:A10"/>
    <mergeCell ref="B8:B10"/>
    <mergeCell ref="D8:D10"/>
    <mergeCell ref="E8:E10"/>
    <mergeCell ref="F8:F10"/>
    <mergeCell ref="A1:G1"/>
    <mergeCell ref="A2:G4"/>
    <mergeCell ref="A5:E5"/>
    <mergeCell ref="F5:G5"/>
    <mergeCell ref="D6:G6"/>
  </mergeCells>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19" zoomScale="125" zoomScaleNormal="125" zoomScalePageLayoutView="125" workbookViewId="0">
      <selection sqref="A1:G1"/>
    </sheetView>
  </sheetViews>
  <sheetFormatPr defaultColWidth="8.81640625" defaultRowHeight="14.5" x14ac:dyDescent="0.35"/>
  <cols>
    <col min="1" max="1" width="16.6328125" customWidth="1"/>
    <col min="3" max="3" width="20.6328125" customWidth="1"/>
    <col min="4" max="7" width="18.81640625" customWidth="1"/>
    <col min="8" max="8" width="23.453125" customWidth="1"/>
  </cols>
  <sheetData>
    <row r="1" spans="1:7" ht="15" thickBot="1" x14ac:dyDescent="0.4">
      <c r="A1" s="113" t="s">
        <v>98</v>
      </c>
      <c r="B1" s="114"/>
      <c r="C1" s="114"/>
      <c r="D1" s="114"/>
      <c r="E1" s="114"/>
      <c r="F1" s="114"/>
      <c r="G1" s="115"/>
    </row>
    <row r="2" spans="1:7" ht="30" customHeight="1" x14ac:dyDescent="0.35">
      <c r="A2" s="54" t="s">
        <v>68</v>
      </c>
      <c r="B2" s="55"/>
      <c r="C2" s="55"/>
      <c r="D2" s="55"/>
      <c r="E2" s="55"/>
      <c r="F2" s="55"/>
      <c r="G2" s="56"/>
    </row>
    <row r="3" spans="1:7" ht="21" customHeight="1" x14ac:dyDescent="0.35">
      <c r="A3" s="57"/>
      <c r="B3" s="58"/>
      <c r="C3" s="58"/>
      <c r="D3" s="58"/>
      <c r="E3" s="58"/>
      <c r="F3" s="58"/>
      <c r="G3" s="59"/>
    </row>
    <row r="4" spans="1:7" ht="23.5" customHeight="1" thickBot="1" x14ac:dyDescent="0.4">
      <c r="A4" s="60"/>
      <c r="B4" s="61"/>
      <c r="C4" s="61"/>
      <c r="D4" s="61"/>
      <c r="E4" s="61"/>
      <c r="F4" s="61"/>
      <c r="G4" s="62"/>
    </row>
    <row r="5" spans="1:7" ht="22.25" customHeight="1" thickBot="1" x14ac:dyDescent="0.4">
      <c r="A5" s="128" t="s">
        <v>26</v>
      </c>
      <c r="B5" s="129"/>
      <c r="C5" s="129"/>
      <c r="D5" s="129"/>
      <c r="E5" s="129"/>
      <c r="F5" s="130" t="str">
        <f>'Step 2'!A7</f>
        <v>Study Name:  Space Tug Vehicle</v>
      </c>
      <c r="G5" s="131"/>
    </row>
    <row r="6" spans="1:7" ht="15" thickBot="1" x14ac:dyDescent="0.4">
      <c r="A6" s="22"/>
      <c r="B6" s="16"/>
      <c r="C6" s="16"/>
      <c r="D6" s="132" t="s">
        <v>21</v>
      </c>
      <c r="E6" s="133"/>
      <c r="F6" s="133"/>
      <c r="G6" s="134"/>
    </row>
    <row r="7" spans="1:7" ht="15" thickBot="1" x14ac:dyDescent="0.4">
      <c r="A7" s="31" t="s">
        <v>22</v>
      </c>
      <c r="B7" s="32" t="s">
        <v>23</v>
      </c>
      <c r="C7" s="32" t="s">
        <v>24</v>
      </c>
      <c r="D7" s="33" t="str">
        <f>'Step 3'!B15</f>
        <v>”Electric Cruiser”</v>
      </c>
      <c r="E7" s="33" t="str">
        <f>'Step 3'!C15</f>
        <v>“Bi-Prop Tender”</v>
      </c>
      <c r="F7" s="33" t="str">
        <f>'Step 3'!D15</f>
        <v xml:space="preserve">“Nuclear Monster” </v>
      </c>
      <c r="G7" s="33" t="str">
        <f>'Step 3'!E15</f>
        <v>“Cryo Tug”</v>
      </c>
    </row>
    <row r="8" spans="1:7" ht="15" customHeight="1" x14ac:dyDescent="0.35">
      <c r="A8" s="122" t="str">
        <f>'Step 2'!A9</f>
        <v>Delta-V  (km/sec)</v>
      </c>
      <c r="B8" s="122">
        <v>0.1</v>
      </c>
      <c r="C8" s="29" t="str">
        <f>'Step 2'!C9</f>
        <v>3 = 12 km/sec +</v>
      </c>
      <c r="D8" s="125">
        <f>$B8*'Step 3'!B16</f>
        <v>0.30000000000000004</v>
      </c>
      <c r="E8" s="125">
        <f>$B8*'Step 3'!C16</f>
        <v>0.1</v>
      </c>
      <c r="F8" s="125">
        <f>$B8*'Step 3'!D16</f>
        <v>0.30000000000000004</v>
      </c>
      <c r="G8" s="125">
        <f>$B8*'Step 3'!E16</f>
        <v>0.30000000000000004</v>
      </c>
    </row>
    <row r="9" spans="1:7" ht="22.25" customHeight="1" x14ac:dyDescent="0.35">
      <c r="A9" s="123"/>
      <c r="B9" s="123"/>
      <c r="C9" s="29" t="str">
        <f>'Step 2'!C10</f>
        <v>2 = &gt;2 and &lt;12km/sec</v>
      </c>
      <c r="D9" s="126"/>
      <c r="E9" s="126"/>
      <c r="F9" s="126"/>
      <c r="G9" s="126"/>
    </row>
    <row r="10" spans="1:7" ht="15" thickBot="1" x14ac:dyDescent="0.4">
      <c r="A10" s="124"/>
      <c r="B10" s="124"/>
      <c r="C10" s="30" t="str">
        <f>'Step 2'!C11</f>
        <v>1 = up to 2 km/sec</v>
      </c>
      <c r="D10" s="127"/>
      <c r="E10" s="127"/>
      <c r="F10" s="127"/>
      <c r="G10" s="127"/>
    </row>
    <row r="11" spans="1:7" ht="20.5" customHeight="1" x14ac:dyDescent="0.35">
      <c r="A11" s="122" t="str">
        <f>'Step 2'!A12</f>
        <v>Capability (kg)</v>
      </c>
      <c r="B11" s="122">
        <v>0.1</v>
      </c>
      <c r="C11" s="29" t="str">
        <f>'Step 2'!C12</f>
        <v>3 = 3000 kg +</v>
      </c>
      <c r="D11" s="125">
        <f>$B11*'Step 3'!B17</f>
        <v>0.1</v>
      </c>
      <c r="E11" s="125">
        <f>$B11*'Step 3'!C17</f>
        <v>0.1</v>
      </c>
      <c r="F11" s="125">
        <f>$B11*'Step 3'!D17</f>
        <v>0.30000000000000004</v>
      </c>
      <c r="G11" s="125">
        <f>$B11*'Step 3'!E17</f>
        <v>0.2</v>
      </c>
    </row>
    <row r="12" spans="1:7" ht="20.5" customHeight="1" x14ac:dyDescent="0.35">
      <c r="A12" s="123"/>
      <c r="B12" s="123"/>
      <c r="C12" s="29" t="str">
        <f>'Step 2'!C13</f>
        <v>2 = &gt;300 and &lt;3000kg</v>
      </c>
      <c r="D12" s="126"/>
      <c r="E12" s="126"/>
      <c r="F12" s="126"/>
      <c r="G12" s="126"/>
    </row>
    <row r="13" spans="1:7" ht="21" customHeight="1" thickBot="1" x14ac:dyDescent="0.4">
      <c r="A13" s="124"/>
      <c r="B13" s="124"/>
      <c r="C13" s="30" t="str">
        <f>'Step 2'!C14</f>
        <v>1 = up to 300 kg</v>
      </c>
      <c r="D13" s="127"/>
      <c r="E13" s="127"/>
      <c r="F13" s="127"/>
      <c r="G13" s="127"/>
    </row>
    <row r="14" spans="1:7" ht="20.5" customHeight="1" x14ac:dyDescent="0.35">
      <c r="A14" s="122" t="str">
        <f>'Step 2'!A15</f>
        <v>Response Time</v>
      </c>
      <c r="B14" s="122">
        <v>0.1</v>
      </c>
      <c r="C14" s="29" t="str">
        <f>'Step 2'!C15</f>
        <v>3 = very fast</v>
      </c>
      <c r="D14" s="125">
        <f>$B14*'Step 3'!B18</f>
        <v>0.1</v>
      </c>
      <c r="E14" s="125">
        <f>$B14*'Step 3'!C18</f>
        <v>0.2</v>
      </c>
      <c r="F14" s="125">
        <f>$B14*'Step 3'!D18</f>
        <v>0.30000000000000004</v>
      </c>
      <c r="G14" s="125">
        <f>$B14*'Step 3'!E18</f>
        <v>0.2</v>
      </c>
    </row>
    <row r="15" spans="1:7" ht="20.5" customHeight="1" x14ac:dyDescent="0.35">
      <c r="A15" s="123"/>
      <c r="B15" s="123"/>
      <c r="C15" s="29" t="str">
        <f>'Step 2'!C16</f>
        <v>2= fast</v>
      </c>
      <c r="D15" s="126"/>
      <c r="E15" s="126"/>
      <c r="F15" s="126"/>
      <c r="G15" s="126"/>
    </row>
    <row r="16" spans="1:7" ht="21" customHeight="1" thickBot="1" x14ac:dyDescent="0.4">
      <c r="A16" s="124"/>
      <c r="B16" s="124"/>
      <c r="C16" s="30" t="str">
        <f>'Step 2'!C17</f>
        <v>1= slow</v>
      </c>
      <c r="D16" s="127"/>
      <c r="E16" s="127"/>
      <c r="F16" s="127"/>
      <c r="G16" s="127"/>
    </row>
    <row r="17" spans="1:7" ht="20.5" customHeight="1" x14ac:dyDescent="0.35">
      <c r="A17" s="122" t="str">
        <f>'Step 2'!A18</f>
        <v>Dev Cost ($M)</v>
      </c>
      <c r="B17" s="122">
        <v>0.7</v>
      </c>
      <c r="C17" s="29" t="str">
        <f>'Step 2'!C18</f>
        <v xml:space="preserve">3 = up to $300M </v>
      </c>
      <c r="D17" s="125">
        <f>$B17*'Step 3'!B19</f>
        <v>2.0999999999999996</v>
      </c>
      <c r="E17" s="125">
        <f>$B17*'Step 3'!C19</f>
        <v>2.0999999999999996</v>
      </c>
      <c r="F17" s="125">
        <f>$B17*'Step 3'!D19</f>
        <v>0.7</v>
      </c>
      <c r="G17" s="125">
        <f>$B17*'Step 3'!E19</f>
        <v>1.4</v>
      </c>
    </row>
    <row r="18" spans="1:7" ht="26" customHeight="1" x14ac:dyDescent="0.35">
      <c r="A18" s="123"/>
      <c r="B18" s="123"/>
      <c r="C18" s="29" t="str">
        <f>'Step 2'!C19</f>
        <v>2 = &gt;$300M and &lt; $1500M</v>
      </c>
      <c r="D18" s="126"/>
      <c r="E18" s="126"/>
      <c r="F18" s="126"/>
      <c r="G18" s="126"/>
    </row>
    <row r="19" spans="1:7" ht="21" customHeight="1" thickBot="1" x14ac:dyDescent="0.4">
      <c r="A19" s="124"/>
      <c r="B19" s="124"/>
      <c r="C19" s="30" t="str">
        <f>'Step 2'!C20</f>
        <v>1 = $1500M+</v>
      </c>
      <c r="D19" s="127"/>
      <c r="E19" s="127"/>
      <c r="F19" s="127"/>
      <c r="G19" s="127"/>
    </row>
    <row r="20" spans="1:7" ht="15" thickBot="1" x14ac:dyDescent="0.4">
      <c r="A20" s="34" t="s">
        <v>25</v>
      </c>
      <c r="B20" s="35">
        <f>SUM(B8:B19)</f>
        <v>1</v>
      </c>
      <c r="C20" s="35"/>
      <c r="D20" s="36">
        <f>SUM(D8:D19)/4</f>
        <v>0.64999999999999991</v>
      </c>
      <c r="E20" s="36">
        <f t="shared" ref="E20:G20" si="0">SUM(E8:E19)/4</f>
        <v>0.62499999999999989</v>
      </c>
      <c r="F20" s="36">
        <f t="shared" si="0"/>
        <v>0.4</v>
      </c>
      <c r="G20" s="36">
        <f t="shared" si="0"/>
        <v>0.52499999999999991</v>
      </c>
    </row>
    <row r="21" spans="1:7" ht="22.75" customHeight="1" x14ac:dyDescent="0.35">
      <c r="A21" s="135" t="s">
        <v>76</v>
      </c>
      <c r="B21" s="136"/>
      <c r="C21" s="136"/>
      <c r="D21" s="136"/>
      <c r="E21" s="136"/>
      <c r="F21" s="136"/>
      <c r="G21" s="137"/>
    </row>
    <row r="22" spans="1:7" ht="119" customHeight="1" thickBot="1" x14ac:dyDescent="0.4">
      <c r="A22" s="138"/>
      <c r="B22" s="139"/>
      <c r="C22" s="139"/>
      <c r="D22" s="139"/>
      <c r="E22" s="139"/>
      <c r="F22" s="139"/>
      <c r="G22" s="140"/>
    </row>
    <row r="24" spans="1:7" ht="41.5" customHeight="1" x14ac:dyDescent="0.35"/>
  </sheetData>
  <mergeCells count="30">
    <mergeCell ref="E14:E16"/>
    <mergeCell ref="F14:F16"/>
    <mergeCell ref="A21:G22"/>
    <mergeCell ref="A17:A19"/>
    <mergeCell ref="B17:B19"/>
    <mergeCell ref="D17:D19"/>
    <mergeCell ref="E17:E19"/>
    <mergeCell ref="F17:F19"/>
    <mergeCell ref="G17:G19"/>
    <mergeCell ref="G14:G16"/>
    <mergeCell ref="A14:A16"/>
    <mergeCell ref="B14:B16"/>
    <mergeCell ref="D14:D16"/>
    <mergeCell ref="G8:G10"/>
    <mergeCell ref="A11:A13"/>
    <mergeCell ref="B11:B13"/>
    <mergeCell ref="D11:D13"/>
    <mergeCell ref="E11:E13"/>
    <mergeCell ref="F11:F13"/>
    <mergeCell ref="G11:G13"/>
    <mergeCell ref="A8:A10"/>
    <mergeCell ref="B8:B10"/>
    <mergeCell ref="D8:D10"/>
    <mergeCell ref="E8:E10"/>
    <mergeCell ref="F8:F10"/>
    <mergeCell ref="A1:G1"/>
    <mergeCell ref="A2:G4"/>
    <mergeCell ref="A5:E5"/>
    <mergeCell ref="F5:G5"/>
    <mergeCell ref="D6:G6"/>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opLeftCell="A22" zoomScale="125" zoomScaleNormal="125" zoomScalePageLayoutView="125" workbookViewId="0">
      <selection activeCell="B1" sqref="B1"/>
    </sheetView>
  </sheetViews>
  <sheetFormatPr defaultColWidth="8.81640625" defaultRowHeight="14.5" x14ac:dyDescent="0.35"/>
  <cols>
    <col min="1" max="1" width="8.81640625" style="1"/>
    <col min="2" max="2" width="42.6328125" style="1" customWidth="1"/>
    <col min="3" max="10" width="8.81640625" style="1"/>
    <col min="11" max="11" width="19.6328125" style="1" customWidth="1"/>
    <col min="12" max="16384" width="8.81640625" style="1"/>
  </cols>
  <sheetData>
    <row r="1" spans="2:11" ht="15" thickBot="1" x14ac:dyDescent="0.4">
      <c r="B1" s="9" t="s">
        <v>69</v>
      </c>
      <c r="C1" s="10"/>
      <c r="D1" s="10"/>
      <c r="E1" s="10"/>
      <c r="F1" s="10"/>
      <c r="G1" s="10"/>
      <c r="H1" s="10"/>
      <c r="I1" s="10"/>
      <c r="J1" s="10"/>
      <c r="K1" s="11"/>
    </row>
    <row r="2" spans="2:11" x14ac:dyDescent="0.35">
      <c r="B2" s="54" t="s">
        <v>70</v>
      </c>
      <c r="C2" s="55"/>
      <c r="D2" s="55"/>
      <c r="E2" s="55"/>
      <c r="F2" s="55"/>
      <c r="G2" s="55"/>
      <c r="H2" s="55"/>
      <c r="I2" s="55"/>
      <c r="J2" s="55"/>
      <c r="K2" s="56"/>
    </row>
    <row r="3" spans="2:11" x14ac:dyDescent="0.35">
      <c r="B3" s="57"/>
      <c r="C3" s="58"/>
      <c r="D3" s="58"/>
      <c r="E3" s="58"/>
      <c r="F3" s="58"/>
      <c r="G3" s="58"/>
      <c r="H3" s="58"/>
      <c r="I3" s="58"/>
      <c r="J3" s="58"/>
      <c r="K3" s="59"/>
    </row>
    <row r="4" spans="2:11" x14ac:dyDescent="0.35">
      <c r="B4" s="57"/>
      <c r="C4" s="58"/>
      <c r="D4" s="58"/>
      <c r="E4" s="58"/>
      <c r="F4" s="58"/>
      <c r="G4" s="58"/>
      <c r="H4" s="58"/>
      <c r="I4" s="58"/>
      <c r="J4" s="58"/>
      <c r="K4" s="59"/>
    </row>
    <row r="5" spans="2:11" x14ac:dyDescent="0.35">
      <c r="B5" s="57"/>
      <c r="C5" s="58"/>
      <c r="D5" s="58"/>
      <c r="E5" s="58"/>
      <c r="F5" s="58"/>
      <c r="G5" s="58"/>
      <c r="H5" s="58"/>
      <c r="I5" s="58"/>
      <c r="J5" s="58"/>
      <c r="K5" s="59"/>
    </row>
    <row r="6" spans="2:11" ht="15" thickBot="1" x14ac:dyDescent="0.4">
      <c r="B6" s="60"/>
      <c r="C6" s="61"/>
      <c r="D6" s="61"/>
      <c r="E6" s="61"/>
      <c r="F6" s="61"/>
      <c r="G6" s="61"/>
      <c r="H6" s="61"/>
      <c r="I6" s="61"/>
      <c r="J6" s="61"/>
      <c r="K6" s="62"/>
    </row>
    <row r="7" spans="2:11" x14ac:dyDescent="0.35">
      <c r="B7" s="2"/>
      <c r="C7" s="3"/>
      <c r="D7" s="3"/>
      <c r="E7" s="3"/>
      <c r="F7" s="3"/>
      <c r="G7" s="3"/>
      <c r="H7" s="3"/>
      <c r="I7" s="3"/>
      <c r="J7" s="3"/>
      <c r="K7" s="4"/>
    </row>
    <row r="8" spans="2:11" x14ac:dyDescent="0.35">
      <c r="B8" s="12" t="s">
        <v>0</v>
      </c>
      <c r="C8" s="13"/>
      <c r="D8" s="13"/>
      <c r="E8" s="13"/>
      <c r="F8" s="13"/>
      <c r="G8" s="13"/>
      <c r="H8" s="13"/>
      <c r="I8" s="13"/>
      <c r="J8" s="13"/>
      <c r="K8" s="14"/>
    </row>
    <row r="9" spans="2:11" ht="23" customHeight="1" x14ac:dyDescent="0.35">
      <c r="B9" s="15" t="s">
        <v>83</v>
      </c>
      <c r="C9" s="141" t="str">
        <f>Step1!B7</f>
        <v xml:space="preserve">Space Tug Vehicle Concept  </v>
      </c>
      <c r="D9" s="141"/>
      <c r="E9" s="141"/>
      <c r="F9" s="141"/>
      <c r="G9" s="141"/>
      <c r="H9" s="141"/>
      <c r="I9" s="141"/>
      <c r="J9" s="141"/>
      <c r="K9" s="141"/>
    </row>
    <row r="10" spans="2:11" ht="27.5" customHeight="1" x14ac:dyDescent="0.35">
      <c r="B10" s="15" t="s">
        <v>15</v>
      </c>
      <c r="C10" s="141" t="str">
        <f>Step1!B8</f>
        <v>Donna Rhodes</v>
      </c>
      <c r="D10" s="141"/>
      <c r="E10" s="141"/>
      <c r="F10" s="141"/>
      <c r="G10" s="141"/>
      <c r="H10" s="141"/>
      <c r="I10" s="141"/>
      <c r="J10" s="141"/>
      <c r="K10" s="141"/>
    </row>
    <row r="11" spans="2:11" ht="74" customHeight="1" x14ac:dyDescent="0.35">
      <c r="B11" s="15" t="s">
        <v>84</v>
      </c>
      <c r="C11" s="141" t="str">
        <f>Step1!B9</f>
        <v xml:space="preserve">Our organization has identified a potential opportunity that stems for the lack of infrastructure for maintaining the orbit of an existing on-orbit asset (e.g., communications satellite) when its orbit degrades, as well as moving on-orbit assets out of orbit at end of life.  The objective of this study is to perform a rapid tradeoff study of potential alternatives for a space tug vehicle that could be acquired or built within the next three years. </v>
      </c>
      <c r="D11" s="141"/>
      <c r="E11" s="141"/>
      <c r="F11" s="141"/>
      <c r="G11" s="141"/>
      <c r="H11" s="141"/>
      <c r="I11" s="141"/>
      <c r="J11" s="141"/>
      <c r="K11" s="141"/>
    </row>
    <row r="12" spans="2:11" ht="42" customHeight="1" x14ac:dyDescent="0.35">
      <c r="B12" s="15" t="s">
        <v>85</v>
      </c>
      <c r="C12" s="141" t="str">
        <f>Step1!B10</f>
        <v>The intended study result is a recommendation for the most promising concept, considering both performance and affordability.</v>
      </c>
      <c r="D12" s="141"/>
      <c r="E12" s="141"/>
      <c r="F12" s="141"/>
      <c r="G12" s="141"/>
      <c r="H12" s="141"/>
      <c r="I12" s="141"/>
      <c r="J12" s="141"/>
      <c r="K12" s="141"/>
    </row>
    <row r="13" spans="2:11" ht="56.5" customHeight="1" x14ac:dyDescent="0.35">
      <c r="B13" s="15" t="s">
        <v>99</v>
      </c>
      <c r="C13" s="141" t="str">
        <f>Step1!B11</f>
        <v xml:space="preserve">The study team is comprised of the lead, two domain experts, and a peer reviewer.  Donna Rhodes will lead and perform the study. The alternatives will be judged by the study lead, with guidance from two space domain experts.  Adam Ross will be the peer reviewer. </v>
      </c>
      <c r="D13" s="141"/>
      <c r="E13" s="141"/>
      <c r="F13" s="141"/>
      <c r="G13" s="141"/>
      <c r="H13" s="141"/>
      <c r="I13" s="141"/>
      <c r="J13" s="141"/>
      <c r="K13" s="141"/>
    </row>
    <row r="14" spans="2:11" ht="66" customHeight="1" x14ac:dyDescent="0.35">
      <c r="B14" s="15" t="s">
        <v>87</v>
      </c>
      <c r="C14" s="141" t="str">
        <f>Step1!B12</f>
        <v xml:space="preserve">The team has made an assumption that operating cost is not a meaningful measure to include in a study at this point in time, due to lack of data, meaningful cost models, and uncertainty around operational life.  </v>
      </c>
      <c r="D14" s="141"/>
      <c r="E14" s="141"/>
      <c r="F14" s="141"/>
      <c r="G14" s="141"/>
      <c r="H14" s="141"/>
      <c r="I14" s="141"/>
      <c r="J14" s="141"/>
      <c r="K14" s="141"/>
    </row>
    <row r="15" spans="2:11" ht="52.25" customHeight="1" thickBot="1" x14ac:dyDescent="0.4">
      <c r="B15" s="15" t="s">
        <v>100</v>
      </c>
      <c r="C15" s="141" t="str">
        <f>Step1!B13</f>
        <v xml:space="preserve">In a prior study, it was determined that a space tug vehicle was the best option for addressing the lack of infrastructure for maintaining the orbit of an existing on-orbit asset.    </v>
      </c>
      <c r="D15" s="141"/>
      <c r="E15" s="141"/>
      <c r="F15" s="141"/>
      <c r="G15" s="141"/>
      <c r="H15" s="141"/>
      <c r="I15" s="141"/>
      <c r="J15" s="141"/>
      <c r="K15" s="141"/>
    </row>
    <row r="16" spans="2:11" ht="91.75" customHeight="1" thickBot="1" x14ac:dyDescent="0.4">
      <c r="B16" s="47" t="s">
        <v>101</v>
      </c>
      <c r="C16" s="141" t="s">
        <v>71</v>
      </c>
      <c r="D16" s="141"/>
      <c r="E16" s="141"/>
      <c r="F16" s="141"/>
      <c r="G16" s="141"/>
      <c r="H16" s="141"/>
      <c r="I16" s="141"/>
      <c r="J16" s="141"/>
      <c r="K16" s="141"/>
    </row>
    <row r="17" spans="2:11" ht="154.25" customHeight="1" thickBot="1" x14ac:dyDescent="0.4">
      <c r="B17" s="48" t="s">
        <v>102</v>
      </c>
      <c r="C17" s="141" t="s">
        <v>72</v>
      </c>
      <c r="D17" s="142"/>
      <c r="E17" s="142"/>
      <c r="F17" s="142"/>
      <c r="G17" s="142"/>
      <c r="H17" s="142"/>
      <c r="I17" s="142"/>
      <c r="J17" s="142"/>
      <c r="K17" s="142"/>
    </row>
    <row r="18" spans="2:11" ht="73" thickBot="1" x14ac:dyDescent="0.4">
      <c r="B18" s="48" t="s">
        <v>103</v>
      </c>
      <c r="C18" s="142" t="s">
        <v>73</v>
      </c>
      <c r="D18" s="142"/>
      <c r="E18" s="142"/>
      <c r="F18" s="142"/>
      <c r="G18" s="142"/>
      <c r="H18" s="142"/>
      <c r="I18" s="142"/>
      <c r="J18" s="142"/>
      <c r="K18" s="142"/>
    </row>
  </sheetData>
  <mergeCells count="11">
    <mergeCell ref="C14:K14"/>
    <mergeCell ref="C15:K15"/>
    <mergeCell ref="C16:K16"/>
    <mergeCell ref="C17:K17"/>
    <mergeCell ref="C18:K18"/>
    <mergeCell ref="C13:K13"/>
    <mergeCell ref="B2:K6"/>
    <mergeCell ref="C9:K9"/>
    <mergeCell ref="C10:K10"/>
    <mergeCell ref="C11:K11"/>
    <mergeCell ref="C12:K1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125" zoomScaleNormal="125" zoomScalePageLayoutView="125" workbookViewId="0">
      <selection activeCell="A2" sqref="A2:J6"/>
    </sheetView>
  </sheetViews>
  <sheetFormatPr defaultColWidth="8.81640625" defaultRowHeight="14.5" x14ac:dyDescent="0.35"/>
  <cols>
    <col min="1" max="1" width="8.81640625" style="1"/>
    <col min="2" max="2" width="8.81640625" style="1" customWidth="1"/>
    <col min="3" max="7" width="8.81640625" style="1"/>
    <col min="8" max="9" width="8.81640625" style="1" customWidth="1"/>
    <col min="10" max="10" width="19.6328125" style="1" customWidth="1"/>
    <col min="11" max="14" width="8.81640625" style="1"/>
    <col min="15" max="16" width="8.81640625" style="1" customWidth="1"/>
    <col min="17" max="16384" width="8.81640625" style="1"/>
  </cols>
  <sheetData>
    <row r="1" spans="1:10" ht="15" thickBot="1" x14ac:dyDescent="0.4">
      <c r="A1" s="49" t="s">
        <v>104</v>
      </c>
      <c r="B1" s="10"/>
      <c r="C1" s="10"/>
      <c r="D1" s="10"/>
      <c r="E1" s="10"/>
      <c r="F1" s="10"/>
      <c r="G1" s="10"/>
      <c r="H1" s="10"/>
      <c r="I1" s="10"/>
      <c r="J1" s="11"/>
    </row>
    <row r="2" spans="1:10" ht="14" customHeight="1" x14ac:dyDescent="0.35">
      <c r="A2" s="54" t="s">
        <v>105</v>
      </c>
      <c r="B2" s="55"/>
      <c r="C2" s="55"/>
      <c r="D2" s="55"/>
      <c r="E2" s="55"/>
      <c r="F2" s="55"/>
      <c r="G2" s="55"/>
      <c r="H2" s="55"/>
      <c r="I2" s="55"/>
      <c r="J2" s="56"/>
    </row>
    <row r="3" spans="1:10" x14ac:dyDescent="0.35">
      <c r="A3" s="57"/>
      <c r="B3" s="58"/>
      <c r="C3" s="58"/>
      <c r="D3" s="58"/>
      <c r="E3" s="58"/>
      <c r="F3" s="58"/>
      <c r="G3" s="58"/>
      <c r="H3" s="58"/>
      <c r="I3" s="58"/>
      <c r="J3" s="59"/>
    </row>
    <row r="4" spans="1:10" x14ac:dyDescent="0.35">
      <c r="A4" s="57"/>
      <c r="B4" s="58"/>
      <c r="C4" s="58"/>
      <c r="D4" s="58"/>
      <c r="E4" s="58"/>
      <c r="F4" s="58"/>
      <c r="G4" s="58"/>
      <c r="H4" s="58"/>
      <c r="I4" s="58"/>
      <c r="J4" s="59"/>
    </row>
    <row r="5" spans="1:10" x14ac:dyDescent="0.35">
      <c r="A5" s="57"/>
      <c r="B5" s="58"/>
      <c r="C5" s="58"/>
      <c r="D5" s="58"/>
      <c r="E5" s="58"/>
      <c r="F5" s="58"/>
      <c r="G5" s="58"/>
      <c r="H5" s="58"/>
      <c r="I5" s="58"/>
      <c r="J5" s="59"/>
    </row>
    <row r="6" spans="1:10" ht="51.5" customHeight="1" thickBot="1" x14ac:dyDescent="0.4">
      <c r="A6" s="60"/>
      <c r="B6" s="61"/>
      <c r="C6" s="61"/>
      <c r="D6" s="61"/>
      <c r="E6" s="61"/>
      <c r="F6" s="61"/>
      <c r="G6" s="61"/>
      <c r="H6" s="61"/>
      <c r="I6" s="61"/>
      <c r="J6" s="62"/>
    </row>
    <row r="7" spans="1:10" x14ac:dyDescent="0.35">
      <c r="A7" s="2"/>
      <c r="B7" s="3"/>
      <c r="C7" s="3"/>
      <c r="D7" s="3"/>
      <c r="E7" s="3"/>
      <c r="F7" s="3"/>
      <c r="G7" s="3"/>
      <c r="H7" s="3"/>
      <c r="I7" s="3"/>
      <c r="J7" s="4"/>
    </row>
    <row r="11" spans="1:10" x14ac:dyDescent="0.35">
      <c r="E11" s="5"/>
    </row>
    <row r="12" spans="1:10" x14ac:dyDescent="0.35">
      <c r="E12" s="5"/>
    </row>
    <row r="13" spans="1:10" x14ac:dyDescent="0.35">
      <c r="E13" s="5"/>
    </row>
    <row r="14" spans="1:10" x14ac:dyDescent="0.35">
      <c r="E14" s="5"/>
    </row>
    <row r="15" spans="1:10" x14ac:dyDescent="0.35">
      <c r="E15" s="5"/>
    </row>
    <row r="16" spans="1:10" x14ac:dyDescent="0.35">
      <c r="E16" s="5"/>
    </row>
    <row r="17" spans="5:5" x14ac:dyDescent="0.35">
      <c r="E17" s="5"/>
    </row>
  </sheetData>
  <mergeCells count="1">
    <mergeCell ref="A2:J6"/>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Step1</vt:lpstr>
      <vt:lpstr>Step 2</vt:lpstr>
      <vt:lpstr>Step 3</vt:lpstr>
      <vt:lpstr>Step 4</vt:lpstr>
      <vt:lpstr>Step 5</vt:lpstr>
      <vt:lpstr>Step 6</vt:lpstr>
      <vt:lpstr>Step 7</vt:lpstr>
      <vt:lpstr>Step 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User</dc:creator>
  <cp:lastModifiedBy>James Stanton</cp:lastModifiedBy>
  <dcterms:created xsi:type="dcterms:W3CDTF">2017-01-17T15:19:36Z</dcterms:created>
  <dcterms:modified xsi:type="dcterms:W3CDTF">2017-06-23T16:39:15Z</dcterms:modified>
</cp:coreProperties>
</file>