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ADWC\"/>
    </mc:Choice>
  </mc:AlternateContent>
  <xr:revisionPtr revIDLastSave="0" documentId="8_{29061682-E969-4A77-9E52-E5F7D3C53D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  <definedName name="_xlnm.Print_Titles" localSheetId="1">Sheet2!$2:$2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1" l="1"/>
  <c r="F131" i="1" l="1"/>
  <c r="F128" i="1"/>
  <c r="F126" i="1"/>
  <c r="F120" i="1"/>
  <c r="F116" i="1"/>
  <c r="F113" i="1"/>
  <c r="F112" i="1"/>
  <c r="F111" i="1"/>
  <c r="F110" i="1"/>
  <c r="F108" i="1"/>
  <c r="F106" i="1"/>
  <c r="F105" i="1"/>
  <c r="F96" i="1"/>
  <c r="F92" i="1"/>
  <c r="F88" i="1"/>
  <c r="F86" i="1"/>
  <c r="F75" i="1"/>
  <c r="F71" i="1"/>
  <c r="F69" i="1"/>
  <c r="F68" i="1"/>
  <c r="F66" i="1"/>
  <c r="F98" i="1"/>
  <c r="F58" i="1"/>
  <c r="F56" i="1"/>
  <c r="F52" i="1"/>
  <c r="F47" i="1"/>
  <c r="F44" i="1"/>
  <c r="F32" i="1"/>
  <c r="F30" i="1"/>
  <c r="F22" i="1"/>
  <c r="F19" i="1"/>
  <c r="F17" i="1"/>
  <c r="F16" i="1"/>
  <c r="F14" i="1"/>
  <c r="F11" i="1"/>
  <c r="F10" i="1"/>
  <c r="F9" i="1"/>
  <c r="F8" i="1"/>
  <c r="F7" i="1"/>
  <c r="F5" i="1"/>
</calcChain>
</file>

<file path=xl/sharedStrings.xml><?xml version="1.0" encoding="utf-8"?>
<sst xmlns="http://schemas.openxmlformats.org/spreadsheetml/2006/main" count="1321" uniqueCount="738">
  <si>
    <t>Aiello</t>
  </si>
  <si>
    <t>Yolanda</t>
  </si>
  <si>
    <t>yaprov356@gmail.com</t>
  </si>
  <si>
    <t>30</t>
  </si>
  <si>
    <t>CA</t>
  </si>
  <si>
    <t>661-618-1706</t>
  </si>
  <si>
    <t xml:space="preserve">Dave </t>
  </si>
  <si>
    <t>Last Name</t>
  </si>
  <si>
    <t>First Name</t>
  </si>
  <si>
    <t>Email</t>
  </si>
  <si>
    <t>Birth Month</t>
  </si>
  <si>
    <t>Date</t>
  </si>
  <si>
    <t>Year Joined</t>
  </si>
  <si>
    <t>Address</t>
  </si>
  <si>
    <t>City</t>
  </si>
  <si>
    <t>State</t>
  </si>
  <si>
    <t>ZIP</t>
  </si>
  <si>
    <t>Home Phone</t>
  </si>
  <si>
    <t>Albert</t>
  </si>
  <si>
    <t>Geri</t>
  </si>
  <si>
    <t>33321 Falconwood Rd</t>
  </si>
  <si>
    <t>Alvarez-Galoosian</t>
  </si>
  <si>
    <t>Florcita</t>
  </si>
  <si>
    <t>May</t>
  </si>
  <si>
    <t>16050 Comet Way</t>
  </si>
  <si>
    <t>Cyn Country</t>
  </si>
  <si>
    <t>505-550-9888</t>
  </si>
  <si>
    <t>Ash</t>
  </si>
  <si>
    <t>Sarah</t>
  </si>
  <si>
    <t>7</t>
  </si>
  <si>
    <t>33030 Barber Rd</t>
  </si>
  <si>
    <t>Chris Cowell</t>
  </si>
  <si>
    <t>Baird</t>
  </si>
  <si>
    <t>Pam</t>
  </si>
  <si>
    <t>17</t>
  </si>
  <si>
    <t>35138 Wyse Road</t>
  </si>
  <si>
    <t>661-993-6166</t>
  </si>
  <si>
    <t>Baird-Steelgrave</t>
  </si>
  <si>
    <t>Maile</t>
  </si>
  <si>
    <t>23</t>
  </si>
  <si>
    <t>35135 Wyse Rd</t>
  </si>
  <si>
    <t>Bartlett</t>
  </si>
  <si>
    <t>Judy</t>
  </si>
  <si>
    <t>14</t>
  </si>
  <si>
    <t>Donna</t>
  </si>
  <si>
    <t>15</t>
  </si>
  <si>
    <t>Beaumont</t>
  </si>
  <si>
    <t>Debbie</t>
  </si>
  <si>
    <t>13</t>
  </si>
  <si>
    <t>7210 Spigno Place</t>
  </si>
  <si>
    <t>Beltran</t>
  </si>
  <si>
    <t>Victoria</t>
  </si>
  <si>
    <t>vickibeltran@yahoo.com</t>
  </si>
  <si>
    <t>16</t>
  </si>
  <si>
    <t>9001 Sierra Hwy</t>
  </si>
  <si>
    <t>661-507-2286</t>
  </si>
  <si>
    <t>661-268-0045</t>
  </si>
  <si>
    <t>Bloom</t>
  </si>
  <si>
    <t>LauraAnn</t>
  </si>
  <si>
    <t>19</t>
  </si>
  <si>
    <t>9801 White Fox Ln</t>
  </si>
  <si>
    <t>661-433-5218</t>
  </si>
  <si>
    <t>661-268-0873</t>
  </si>
  <si>
    <t>4</t>
  </si>
  <si>
    <t>Brewer</t>
  </si>
  <si>
    <t>Trish</t>
  </si>
  <si>
    <t>28</t>
  </si>
  <si>
    <t>22</t>
  </si>
  <si>
    <t>Acton</t>
  </si>
  <si>
    <t>Bromley</t>
  </si>
  <si>
    <t>Cheryl</t>
  </si>
  <si>
    <t>33557 Agua Dulce Cyn Rd</t>
  </si>
  <si>
    <t>661-310-6845</t>
  </si>
  <si>
    <t>Brooks (Oliveras)</t>
  </si>
  <si>
    <t>Celeste</t>
  </si>
  <si>
    <t>6</t>
  </si>
  <si>
    <t>33155 Big Springs Rd</t>
  </si>
  <si>
    <t>Tom</t>
  </si>
  <si>
    <t>Buchan</t>
  </si>
  <si>
    <t>Amanda</t>
  </si>
  <si>
    <t>9100 Sierra Highway</t>
  </si>
  <si>
    <t>Cangemi</t>
  </si>
  <si>
    <t>Lori</t>
  </si>
  <si>
    <t>loricangemi@gmail.com</t>
  </si>
  <si>
    <t>33212 Deerglen Ln</t>
  </si>
  <si>
    <t>661-268-0654</t>
  </si>
  <si>
    <t>818-606-3922</t>
  </si>
  <si>
    <t>Cangiano</t>
  </si>
  <si>
    <t>Lorene</t>
  </si>
  <si>
    <t>12</t>
  </si>
  <si>
    <t>Cayley</t>
  </si>
  <si>
    <t>Karen</t>
  </si>
  <si>
    <t>26</t>
  </si>
  <si>
    <t>33737 Steele St</t>
  </si>
  <si>
    <t>805-208-7566</t>
  </si>
  <si>
    <t>Collier</t>
  </si>
  <si>
    <t>Sue</t>
  </si>
  <si>
    <t>suewhitecollier@gmail.com</t>
  </si>
  <si>
    <t>Valencia</t>
  </si>
  <si>
    <t>Dennis</t>
  </si>
  <si>
    <t>Robert</t>
  </si>
  <si>
    <t>Dec</t>
  </si>
  <si>
    <t>1</t>
  </si>
  <si>
    <t>Davidson</t>
  </si>
  <si>
    <t>Lynda</t>
  </si>
  <si>
    <t>cldavidson1@sbcglobal.net</t>
  </si>
  <si>
    <t>Jan</t>
  </si>
  <si>
    <t>33245 Pewter Rd</t>
  </si>
  <si>
    <t>661-993-6961</t>
  </si>
  <si>
    <t>Craig</t>
  </si>
  <si>
    <t>Daniels</t>
  </si>
  <si>
    <t>Doreetha</t>
  </si>
  <si>
    <t>25</t>
  </si>
  <si>
    <t>P.O. Box 1428</t>
  </si>
  <si>
    <t xml:space="preserve">Cyn Country </t>
  </si>
  <si>
    <t>DeCrowl</t>
  </si>
  <si>
    <t>Val</t>
  </si>
  <si>
    <t>2222 Tortuga St</t>
  </si>
  <si>
    <t>661-269-1892</t>
  </si>
  <si>
    <t>269-5707 wk</t>
  </si>
  <si>
    <t>DeMott</t>
  </si>
  <si>
    <t>Karrie</t>
  </si>
  <si>
    <t>Brett</t>
  </si>
  <si>
    <t>Dingley</t>
  </si>
  <si>
    <t>Sylvia</t>
  </si>
  <si>
    <t>June</t>
  </si>
  <si>
    <t>818-968-4672</t>
  </si>
  <si>
    <t>Dinsdale</t>
  </si>
  <si>
    <t>Anne</t>
  </si>
  <si>
    <t>24</t>
  </si>
  <si>
    <t>19607 Lanfranca Dr</t>
  </si>
  <si>
    <t>661-714-7041</t>
  </si>
  <si>
    <t>East</t>
  </si>
  <si>
    <t>Pauline</t>
  </si>
  <si>
    <t>pauline@filmantelopevalley.org</t>
  </si>
  <si>
    <t>4319 W Ave L-6</t>
  </si>
  <si>
    <t>Lancaster</t>
  </si>
  <si>
    <t>661-510-4231</t>
  </si>
  <si>
    <t>Ebert</t>
  </si>
  <si>
    <t>onemoretime@zippnet.net</t>
  </si>
  <si>
    <t>10110 Lagos Rd</t>
  </si>
  <si>
    <t>661-305-9125</t>
  </si>
  <si>
    <t>2</t>
  </si>
  <si>
    <t>Toni</t>
  </si>
  <si>
    <t>Feuerhelm</t>
  </si>
  <si>
    <t>Julianne</t>
  </si>
  <si>
    <t>juliannefeuerhelm@msn.com</t>
  </si>
  <si>
    <t>18</t>
  </si>
  <si>
    <t>35820 Bass Rock Rd</t>
  </si>
  <si>
    <t>661-268-0211</t>
  </si>
  <si>
    <t>818-631-6852</t>
  </si>
  <si>
    <t>Larry</t>
  </si>
  <si>
    <t>8</t>
  </si>
  <si>
    <t>Fijal</t>
  </si>
  <si>
    <t>Brigitte</t>
  </si>
  <si>
    <t>brigitte2b@gmail.com</t>
  </si>
  <si>
    <t>33645 Kobe Rd</t>
  </si>
  <si>
    <t>917-334-9355</t>
  </si>
  <si>
    <t>Fix</t>
  </si>
  <si>
    <t>Sheila</t>
  </si>
  <si>
    <t>32791 Wagon Wheel Rd</t>
  </si>
  <si>
    <t>213-864-6567</t>
  </si>
  <si>
    <t>Jessica</t>
  </si>
  <si>
    <t>9</t>
  </si>
  <si>
    <t>Franck</t>
  </si>
  <si>
    <t>Bruno</t>
  </si>
  <si>
    <t>21</t>
  </si>
  <si>
    <t>33305 Barber Rd</t>
  </si>
  <si>
    <t>805-857-8170</t>
  </si>
  <si>
    <t>5</t>
  </si>
  <si>
    <t>Lotte</t>
  </si>
  <si>
    <t>10</t>
  </si>
  <si>
    <t>Franck-Feuerhelm</t>
  </si>
  <si>
    <t>Nicole</t>
  </si>
  <si>
    <t>nicole_franck27@yahoo.com</t>
  </si>
  <si>
    <t>27</t>
  </si>
  <si>
    <t>805-404-1415</t>
  </si>
  <si>
    <t>Friedlander</t>
  </si>
  <si>
    <t>Jackie</t>
  </si>
  <si>
    <t>310-848-4604</t>
  </si>
  <si>
    <t>661-733-7909</t>
  </si>
  <si>
    <t>Garner</t>
  </si>
  <si>
    <t>Marilyn</t>
  </si>
  <si>
    <t>661-904-1323</t>
  </si>
  <si>
    <t>Claudia</t>
  </si>
  <si>
    <t>claudia167@aol.com</t>
  </si>
  <si>
    <t>3</t>
  </si>
  <si>
    <t>33249 Casa Dulce Ln</t>
  </si>
  <si>
    <t>661-434-7308</t>
  </si>
  <si>
    <t>Angie</t>
  </si>
  <si>
    <t>Linda</t>
  </si>
  <si>
    <t>Glenchur</t>
  </si>
  <si>
    <t>Leticia</t>
  </si>
  <si>
    <t>tish.usa@gmail.com</t>
  </si>
  <si>
    <t>10826 Sierra Hwy</t>
  </si>
  <si>
    <t>661-607-8527</t>
  </si>
  <si>
    <t>Griffin</t>
  </si>
  <si>
    <t>Alene</t>
  </si>
  <si>
    <t>3809 Marsala Way</t>
  </si>
  <si>
    <t>Modesto</t>
  </si>
  <si>
    <t>Hall</t>
  </si>
  <si>
    <t>Susan</t>
  </si>
  <si>
    <t>9307 Yucca Hills Road</t>
  </si>
  <si>
    <t>Heffley</t>
  </si>
  <si>
    <t>Rosie</t>
  </si>
  <si>
    <t>29</t>
  </si>
  <si>
    <t>1987</t>
  </si>
  <si>
    <t>661-406-5986</t>
  </si>
  <si>
    <t>Henry</t>
  </si>
  <si>
    <t>Laurie</t>
  </si>
  <si>
    <t>luvmibarn@aol.com</t>
  </si>
  <si>
    <t>35450 Peppertree Lane</t>
  </si>
  <si>
    <t>661-644-4555</t>
  </si>
  <si>
    <t>Hicks</t>
  </si>
  <si>
    <t>Kristen</t>
  </si>
  <si>
    <t>kristenhicks09@yahoo.com</t>
  </si>
  <si>
    <t>28013 Robin Ave</t>
  </si>
  <si>
    <t>Saugus</t>
  </si>
  <si>
    <t>661-373-2861</t>
  </si>
  <si>
    <t>Houlton</t>
  </si>
  <si>
    <t xml:space="preserve">P.O. Box 940 </t>
  </si>
  <si>
    <t>661-269-2312</t>
  </si>
  <si>
    <t>661-434-7574</t>
  </si>
  <si>
    <t>11</t>
  </si>
  <si>
    <t>Patty</t>
  </si>
  <si>
    <t>33493 Domino Hill Rd</t>
  </si>
  <si>
    <t>661-618-9511</t>
  </si>
  <si>
    <t>Jewett</t>
  </si>
  <si>
    <t>Davnkrn@socal.rr.com</t>
  </si>
  <si>
    <t>661-753-6226</t>
  </si>
  <si>
    <t>Dave</t>
  </si>
  <si>
    <t>Jennings</t>
  </si>
  <si>
    <t>Lee</t>
  </si>
  <si>
    <t>33346 Chamizo Calle</t>
  </si>
  <si>
    <t>Johnson</t>
  </si>
  <si>
    <t>Christine</t>
  </si>
  <si>
    <t>cjohnsonisbusy@gmail.com</t>
  </si>
  <si>
    <t>35003 Johnson Rd</t>
  </si>
  <si>
    <t>818-648-1581</t>
  </si>
  <si>
    <t>Mary</t>
  </si>
  <si>
    <t>661-492-5999</t>
  </si>
  <si>
    <t>Jones</t>
  </si>
  <si>
    <t xml:space="preserve">Carol </t>
  </si>
  <si>
    <t>Kiesow</t>
  </si>
  <si>
    <t>Stephanie</t>
  </si>
  <si>
    <t>10872 Erin Way</t>
  </si>
  <si>
    <t>661-510-2834</t>
  </si>
  <si>
    <t>Kouri</t>
  </si>
  <si>
    <t>Patrick</t>
  </si>
  <si>
    <t>661-904-0442</t>
  </si>
  <si>
    <t>Life</t>
  </si>
  <si>
    <t>Lampton</t>
  </si>
  <si>
    <t>Tana</t>
  </si>
  <si>
    <t>2362 W Mountain Oak Rd</t>
  </si>
  <si>
    <t>Prescott</t>
  </si>
  <si>
    <t>AZ</t>
  </si>
  <si>
    <t>Castaic</t>
  </si>
  <si>
    <t xml:space="preserve">Leslie </t>
  </si>
  <si>
    <t>Lorna</t>
  </si>
  <si>
    <t>9368 Yucca Hills Rd</t>
  </si>
  <si>
    <t>310-480-3550</t>
  </si>
  <si>
    <t>Mandler</t>
  </si>
  <si>
    <t>Effi</t>
  </si>
  <si>
    <t>effimandler@gmail.com</t>
  </si>
  <si>
    <t>35618 Anthony Rd</t>
  </si>
  <si>
    <t>661-268-8016</t>
  </si>
  <si>
    <t>213-700-6161</t>
  </si>
  <si>
    <t>McCants</t>
  </si>
  <si>
    <t>Nita</t>
  </si>
  <si>
    <t>4014 Sorrell Ave</t>
  </si>
  <si>
    <t>Palmdale</t>
  </si>
  <si>
    <t>661-400-0924</t>
  </si>
  <si>
    <t>Merich</t>
  </si>
  <si>
    <t>Chris</t>
  </si>
  <si>
    <t>blondibags@earthlink.net</t>
  </si>
  <si>
    <t>32215 Camino Cyn Rd</t>
  </si>
  <si>
    <t>661-269-1464</t>
  </si>
  <si>
    <t>661-435-23-2</t>
  </si>
  <si>
    <t>Thor</t>
  </si>
  <si>
    <t>Mullin</t>
  </si>
  <si>
    <t>Charleen</t>
  </si>
  <si>
    <t>11720 Laramie Way</t>
  </si>
  <si>
    <t>661-713-8216</t>
  </si>
  <si>
    <t>661-268-1204</t>
  </si>
  <si>
    <t xml:space="preserve">Tim  </t>
  </si>
  <si>
    <t>Nelson</t>
  </si>
  <si>
    <t>Kelly</t>
  </si>
  <si>
    <t>KN122914@gmail.com</t>
  </si>
  <si>
    <t>8601 Carrie Court</t>
  </si>
  <si>
    <t>805-369-4903</t>
  </si>
  <si>
    <t>Nores</t>
  </si>
  <si>
    <t>31650 Spring Canyon Rd</t>
  </si>
  <si>
    <t>661-251-6603</t>
  </si>
  <si>
    <t>661-309-0333</t>
  </si>
  <si>
    <t>Parrillo</t>
  </si>
  <si>
    <t>Adele</t>
  </si>
  <si>
    <t>grammadele@yahoo.com</t>
  </si>
  <si>
    <t>1511 Mountain Springs Rd</t>
  </si>
  <si>
    <t>818-823-7849</t>
  </si>
  <si>
    <t>Pearlman</t>
  </si>
  <si>
    <t>11650 Darling Road</t>
  </si>
  <si>
    <t>Poulos</t>
  </si>
  <si>
    <t>Margaret</t>
  </si>
  <si>
    <t xml:space="preserve">10420 Carroll Lane           </t>
  </si>
  <si>
    <t>Candy</t>
  </si>
  <si>
    <t>10410 Carroll Lane</t>
  </si>
  <si>
    <t>661-904-0916</t>
  </si>
  <si>
    <t>Prange</t>
  </si>
  <si>
    <t>Andrea</t>
  </si>
  <si>
    <t xml:space="preserve">5027 W Shannon View  Rd </t>
  </si>
  <si>
    <t xml:space="preserve"> 661-904-9350</t>
  </si>
  <si>
    <t>Rubay</t>
  </si>
  <si>
    <t>Shawneen</t>
  </si>
  <si>
    <t>Shawneenr@gmail.com</t>
  </si>
  <si>
    <t>Feb</t>
  </si>
  <si>
    <t>661-305-6568</t>
  </si>
  <si>
    <t>31</t>
  </si>
  <si>
    <t>Salazar</t>
  </si>
  <si>
    <t xml:space="preserve">Darlene </t>
  </si>
  <si>
    <t xml:space="preserve">33235 Casa Dulce Lane   </t>
  </si>
  <si>
    <t>661-645-6807</t>
  </si>
  <si>
    <t>Leo</t>
  </si>
  <si>
    <t>Sherman</t>
  </si>
  <si>
    <t>Tracey</t>
  </si>
  <si>
    <t>33425 Overland Trail</t>
  </si>
  <si>
    <t>661-803-1193</t>
  </si>
  <si>
    <t>John</t>
  </si>
  <si>
    <t>Slamer-Higdon</t>
  </si>
  <si>
    <t>8840 Sierra Hwy</t>
  </si>
  <si>
    <t xml:space="preserve">Slamer  </t>
  </si>
  <si>
    <t>6110 Hubbard Rd</t>
  </si>
  <si>
    <t>Slates</t>
  </si>
  <si>
    <t>661-268-0562</t>
  </si>
  <si>
    <t>805-404-8904</t>
  </si>
  <si>
    <t>Smith</t>
  </si>
  <si>
    <t>Lisa</t>
  </si>
  <si>
    <t>6354 Sierra Hwy</t>
  </si>
  <si>
    <t>661-269-4340</t>
  </si>
  <si>
    <t>661-618-9196</t>
  </si>
  <si>
    <t>Lillian</t>
  </si>
  <si>
    <t>661-269-5804</t>
  </si>
  <si>
    <t>Sola</t>
  </si>
  <si>
    <t>33250 Barber Rd</t>
  </si>
  <si>
    <t>661-713-6614</t>
  </si>
  <si>
    <t>Starrantino</t>
  </si>
  <si>
    <t>Starrfleck@SBCglobal.net</t>
  </si>
  <si>
    <t>30418 Capallero</t>
  </si>
  <si>
    <t>805-551-0813</t>
  </si>
  <si>
    <t>Stocks</t>
  </si>
  <si>
    <t>Kymberly</t>
  </si>
  <si>
    <t>33325 Barber Rd</t>
  </si>
  <si>
    <t>661-268-8944</t>
  </si>
  <si>
    <t>Tersigni</t>
  </si>
  <si>
    <t>Sondra</t>
  </si>
  <si>
    <t>661-305-2235</t>
  </si>
  <si>
    <t xml:space="preserve">Terri </t>
  </si>
  <si>
    <t>terrilynn0520@gmail.com</t>
  </si>
  <si>
    <t>33455 Overland Trail</t>
  </si>
  <si>
    <t>661-889-8338</t>
  </si>
  <si>
    <t>Mike Crone</t>
  </si>
  <si>
    <t>Varela</t>
  </si>
  <si>
    <t>Stella</t>
  </si>
  <si>
    <t xml:space="preserve">33335 Chamizo Calle </t>
  </si>
  <si>
    <t>Eddie</t>
  </si>
  <si>
    <t>Verduzco</t>
  </si>
  <si>
    <t>8461 Sierra Hwy</t>
  </si>
  <si>
    <t>323-574-5825</t>
  </si>
  <si>
    <t>661-268-1677</t>
  </si>
  <si>
    <t>White</t>
  </si>
  <si>
    <t>Dulceduo@aol.com</t>
  </si>
  <si>
    <t>Julie</t>
  </si>
  <si>
    <t>35662 Peppertree Lane</t>
  </si>
  <si>
    <t>661-607-8149</t>
  </si>
  <si>
    <t>518 Bryan Dr</t>
  </si>
  <si>
    <t>Winchester</t>
  </si>
  <si>
    <t>TN</t>
  </si>
  <si>
    <t>Wilkerson</t>
  </si>
  <si>
    <t>Kym</t>
  </si>
  <si>
    <t>Rwilkerson60@yahoo.com</t>
  </si>
  <si>
    <t>661-714-9581</t>
  </si>
  <si>
    <t>Winton</t>
  </si>
  <si>
    <t>33221 Agua Dulce Cyn Rd</t>
  </si>
  <si>
    <t>661-268-1597</t>
  </si>
  <si>
    <t xml:space="preserve">Frank </t>
  </si>
  <si>
    <t>Young</t>
  </si>
  <si>
    <t>Nancy</t>
  </si>
  <si>
    <t>627 E 23rd Ave</t>
  </si>
  <si>
    <t>Spokane</t>
  </si>
  <si>
    <t>WA</t>
  </si>
  <si>
    <t>Dee</t>
  </si>
  <si>
    <t>Owens</t>
  </si>
  <si>
    <t xml:space="preserve">Jan </t>
  </si>
  <si>
    <t>Agua Dulce</t>
  </si>
  <si>
    <t>Santa Clarita</t>
  </si>
  <si>
    <t>Geoffrey</t>
  </si>
  <si>
    <t>Geoffrey_Rubay@mac.com</t>
  </si>
  <si>
    <t>661-402-7014</t>
  </si>
  <si>
    <t>323-313-4909</t>
  </si>
  <si>
    <t>33120 Agua Dulce Cyn Rd</t>
  </si>
  <si>
    <t>661-305-9163</t>
  </si>
  <si>
    <t>Ron</t>
  </si>
  <si>
    <t>Waggoner</t>
  </si>
  <si>
    <t>Kristina</t>
  </si>
  <si>
    <t>kristinalw27@gmail.com</t>
  </si>
  <si>
    <t>24139 Del Monte Dr#255</t>
  </si>
  <si>
    <t>661-607-8152</t>
  </si>
  <si>
    <t>Rachel</t>
  </si>
  <si>
    <t>Mrsrachelhilton@gmail.com</t>
  </si>
  <si>
    <t>15908 Whitewater Cyn</t>
  </si>
  <si>
    <t>661-406-1322</t>
  </si>
  <si>
    <t>Lopez</t>
  </si>
  <si>
    <t>Hilton</t>
  </si>
  <si>
    <t>661-964-9837</t>
  </si>
  <si>
    <t>Flath</t>
  </si>
  <si>
    <t>Ana</t>
  </si>
  <si>
    <t>AnaFlath@sbcglobal.net</t>
  </si>
  <si>
    <t>33525 Drill Rd</t>
  </si>
  <si>
    <t>661-406-2891</t>
  </si>
  <si>
    <t>661-268-7370</t>
  </si>
  <si>
    <t xml:space="preserve">Mark </t>
  </si>
  <si>
    <t>Decrowlval@gmail.com</t>
  </si>
  <si>
    <t>sweetwaterleticia@gmail.com</t>
  </si>
  <si>
    <t>Silverman</t>
  </si>
  <si>
    <t>Shannon</t>
  </si>
  <si>
    <t>martha.stewart2001@yahoo.com</t>
  </si>
  <si>
    <t>Camarillo</t>
  </si>
  <si>
    <t>702-533-3233</t>
  </si>
  <si>
    <t>Hal</t>
  </si>
  <si>
    <t>977 Camino Concordia</t>
  </si>
  <si>
    <t>salvilatina41@yahoo.com</t>
  </si>
  <si>
    <t>37514 37th St. East</t>
  </si>
  <si>
    <t>661-733-9231</t>
  </si>
  <si>
    <t>661-803-3004</t>
  </si>
  <si>
    <t>Hamilton</t>
  </si>
  <si>
    <t>Amber</t>
  </si>
  <si>
    <t>13rebma13@gmail.com</t>
  </si>
  <si>
    <t>12001 Spade Spring Cyn</t>
  </si>
  <si>
    <t>661-250-8934</t>
  </si>
  <si>
    <t>818-620-7802</t>
  </si>
  <si>
    <t>Brunson</t>
  </si>
  <si>
    <t>Misty</t>
  </si>
  <si>
    <t>mistybrunson@gmail.com</t>
  </si>
  <si>
    <t>9810 Bald Mountain Ct</t>
  </si>
  <si>
    <t>209-509-9560</t>
  </si>
  <si>
    <t>Leidholdt</t>
  </si>
  <si>
    <t>Rossana</t>
  </si>
  <si>
    <t>9825 Sweetwater Dr</t>
  </si>
  <si>
    <t>818-804-6040</t>
  </si>
  <si>
    <t>Morgenstern</t>
  </si>
  <si>
    <t>Phyliss</t>
  </si>
  <si>
    <t>m1804@aol.com</t>
  </si>
  <si>
    <t>1804 El Dorado Dr</t>
  </si>
  <si>
    <t>661-269-8123</t>
  </si>
  <si>
    <t>661-433-7185</t>
  </si>
  <si>
    <t>Wanstreet</t>
  </si>
  <si>
    <t>Lejla53@gmail.com</t>
  </si>
  <si>
    <t>33530 Hubbard Rd</t>
  </si>
  <si>
    <t>661-268-4031</t>
  </si>
  <si>
    <t>248-766-5598</t>
  </si>
  <si>
    <t>Blest6X@gmail.com</t>
  </si>
  <si>
    <t>661-478-5353</t>
  </si>
  <si>
    <t>Saufley</t>
  </si>
  <si>
    <t>661-810-5777</t>
  </si>
  <si>
    <t>661-268-0198</t>
  </si>
  <si>
    <t>11861 Darling Rd</t>
  </si>
  <si>
    <t>Valle</t>
  </si>
  <si>
    <t>Valle.Jessica@gmail.com</t>
  </si>
  <si>
    <t xml:space="preserve">Dec </t>
  </si>
  <si>
    <t>44052 Harlwood Ave</t>
  </si>
  <si>
    <t>323-823-2476</t>
  </si>
  <si>
    <t>661-803-1335</t>
  </si>
  <si>
    <t>661-904-7793</t>
  </si>
  <si>
    <t>Rowe</t>
  </si>
  <si>
    <t>truckermike87@sbcglobal.net</t>
  </si>
  <si>
    <t>661-753-7019</t>
  </si>
  <si>
    <t>661-268-1916</t>
  </si>
  <si>
    <t>805-358-0329</t>
  </si>
  <si>
    <t>msmslamer@yahoo.com</t>
  </si>
  <si>
    <t>Patti</t>
  </si>
  <si>
    <t>Duce</t>
  </si>
  <si>
    <t>pattirduce@gmail.com</t>
  </si>
  <si>
    <t>9857 Sierra Hwy</t>
  </si>
  <si>
    <t>323-493-2300</t>
  </si>
  <si>
    <t>Loyd</t>
  </si>
  <si>
    <t>Perry</t>
  </si>
  <si>
    <t>dreamer71in2003@yahoo.com</t>
  </si>
  <si>
    <t>661-607-5525</t>
  </si>
  <si>
    <t>Jim</t>
  </si>
  <si>
    <t>28650 Newhall Rch Rd #245</t>
  </si>
  <si>
    <t>Henderson</t>
  </si>
  <si>
    <t>Barbara</t>
  </si>
  <si>
    <t>nolanhenderson@netscape.net</t>
  </si>
  <si>
    <t>11717 Bedworth Rd</t>
  </si>
  <si>
    <t>661-268-1070</t>
  </si>
  <si>
    <t>818-472-4835</t>
  </si>
  <si>
    <t>Hagerman</t>
  </si>
  <si>
    <t>Isabel</t>
  </si>
  <si>
    <t>neshika@frontier.com</t>
  </si>
  <si>
    <t>11510 Cherrywood Dr</t>
  </si>
  <si>
    <t>Ft. Wayne</t>
  </si>
  <si>
    <t>IN</t>
  </si>
  <si>
    <t>260-414-5585</t>
  </si>
  <si>
    <t>William</t>
  </si>
  <si>
    <t>Bob</t>
  </si>
  <si>
    <t>Hupp</t>
  </si>
  <si>
    <t>Kat</t>
  </si>
  <si>
    <t>khupp74@gmail.com</t>
  </si>
  <si>
    <t>661-714-8209</t>
  </si>
  <si>
    <t>sarahlynnbrewer@gmail.com</t>
  </si>
  <si>
    <t>6755 Ranchitos Dr</t>
  </si>
  <si>
    <t>661-435-6490</t>
  </si>
  <si>
    <t>Gloria</t>
  </si>
  <si>
    <t>macgillgks@aol.com</t>
  </si>
  <si>
    <t>661-803-7361</t>
  </si>
  <si>
    <t>661-268-8405</t>
  </si>
  <si>
    <t>nitaMcCants1@gmail.com</t>
  </si>
  <si>
    <t>Brad</t>
  </si>
  <si>
    <t>gerialbert@gmail.com</t>
  </si>
  <si>
    <t>jhoulton423@gmail.com</t>
  </si>
  <si>
    <t>K91355K@aol.com</t>
  </si>
  <si>
    <t>Marilyngarner@att.net</t>
  </si>
  <si>
    <t>Osborn</t>
  </si>
  <si>
    <t>Heather</t>
  </si>
  <si>
    <t>Heatherlynosborn@gmail.com</t>
  </si>
  <si>
    <t>35508 Wyse Rd</t>
  </si>
  <si>
    <t>661-212-8699</t>
  </si>
  <si>
    <t>661-268-1984</t>
  </si>
  <si>
    <t>Ramona</t>
  </si>
  <si>
    <t>rahpsych@aol.com</t>
  </si>
  <si>
    <t>33455 Agua Dulce Cyn Rd</t>
  </si>
  <si>
    <t>661-268-1833</t>
  </si>
  <si>
    <t>Kevin</t>
  </si>
  <si>
    <t>33722 Agua Dulce Cyn Rd</t>
  </si>
  <si>
    <t>Griffith</t>
  </si>
  <si>
    <t>Wendy</t>
  </si>
  <si>
    <t>Wgriffith66@yahoo.com</t>
  </si>
  <si>
    <t>32901 Agua Dulce Cyn Rd</t>
  </si>
  <si>
    <t>661-268-0658</t>
  </si>
  <si>
    <t>805-320-0658</t>
  </si>
  <si>
    <t>Fosberg</t>
  </si>
  <si>
    <t>Sandee</t>
  </si>
  <si>
    <t>11501 Davenport Rd</t>
  </si>
  <si>
    <t>818-606-4001</t>
  </si>
  <si>
    <t>Troy</t>
  </si>
  <si>
    <t>Williamfix@sosfilmworks.com</t>
  </si>
  <si>
    <t>P.O. Box 3204</t>
  </si>
  <si>
    <t>661-505-3446</t>
  </si>
  <si>
    <t>Byrne</t>
  </si>
  <si>
    <t>Shirley</t>
  </si>
  <si>
    <t>sweetwaterboers@yahoo.com</t>
  </si>
  <si>
    <t>10017 Spade Spring Cyn</t>
  </si>
  <si>
    <t>661-714-0798</t>
  </si>
  <si>
    <t>Kaufman</t>
  </si>
  <si>
    <t>heatherkaufman2@gmail.com</t>
  </si>
  <si>
    <t>323-4963343</t>
  </si>
  <si>
    <t>McGillivray</t>
  </si>
  <si>
    <t>Mailhes</t>
  </si>
  <si>
    <t>Richarz</t>
  </si>
  <si>
    <t>Marie</t>
  </si>
  <si>
    <t>Mariericharz@gmail.com</t>
  </si>
  <si>
    <t>33214  Canyon Quail Trail</t>
  </si>
  <si>
    <t>818-359-4779</t>
  </si>
  <si>
    <t>sandeecfosberg@gmail.com</t>
  </si>
  <si>
    <t>Letson</t>
  </si>
  <si>
    <t>Erin</t>
  </si>
  <si>
    <t>erin.letson@hotmail.com</t>
  </si>
  <si>
    <t>35044 Johnson Rd</t>
  </si>
  <si>
    <t>661-313-1104</t>
  </si>
  <si>
    <t>Traub</t>
  </si>
  <si>
    <t>Jasmine</t>
  </si>
  <si>
    <t>jazzy774@yahoo.com</t>
  </si>
  <si>
    <t>626-696-5846</t>
  </si>
  <si>
    <t>Cossairt</t>
  </si>
  <si>
    <t>Shaina</t>
  </si>
  <si>
    <t>manager@aguadulcestorage.com</t>
  </si>
  <si>
    <t>11715 Davenport Rd</t>
  </si>
  <si>
    <t>661-268-0407</t>
  </si>
  <si>
    <t>310-984-9149</t>
  </si>
  <si>
    <t>Rabideau</t>
  </si>
  <si>
    <t>Diane</t>
  </si>
  <si>
    <t>Dianes101horses@yahoo.com</t>
  </si>
  <si>
    <t>12028 Spade Spring Rd</t>
  </si>
  <si>
    <t>661-251-9247</t>
  </si>
  <si>
    <t>661-373-9614</t>
  </si>
  <si>
    <t>Marenco</t>
  </si>
  <si>
    <t>anne.marenco@gmail.com</t>
  </si>
  <si>
    <t>661-268-0275</t>
  </si>
  <si>
    <t>661-305-6498</t>
  </si>
  <si>
    <t>Enrique</t>
  </si>
  <si>
    <t>35305 Penman Rd</t>
  </si>
  <si>
    <t>Victoriarubay@gmail.com</t>
  </si>
  <si>
    <t>fixsheila1@gmail.com</t>
  </si>
  <si>
    <t>belladecicco@yahoo.com</t>
  </si>
  <si>
    <t>Nov</t>
  </si>
  <si>
    <t>Mar</t>
  </si>
  <si>
    <t>Oct</t>
  </si>
  <si>
    <t>Sep</t>
  </si>
  <si>
    <t>Apr</t>
  </si>
  <si>
    <t>Jul</t>
  </si>
  <si>
    <t>Aug</t>
  </si>
  <si>
    <t>Jun</t>
  </si>
  <si>
    <t>33881 Sierra Vallejo Rd</t>
  </si>
  <si>
    <t>8001 Clayvale Rd</t>
  </si>
  <si>
    <t>11415 Morgan Rd</t>
  </si>
  <si>
    <t>33320 Barber Rd</t>
  </si>
  <si>
    <t>19749 Merryhill St</t>
  </si>
  <si>
    <t xml:space="preserve">33819 Agua Dulce Cyn Rd      </t>
  </si>
  <si>
    <t>9610 Escondido Cyn Rd</t>
  </si>
  <si>
    <t>34935 Caprock Rd</t>
  </si>
  <si>
    <t>33205 Pewter Rd</t>
  </si>
  <si>
    <t>9515 Yucca Hills Rd</t>
  </si>
  <si>
    <t>23918 Gilford Place</t>
  </si>
  <si>
    <t>33230 N Barber Rd</t>
  </si>
  <si>
    <t>35400 Peppertree Lane</t>
  </si>
  <si>
    <t>35135 Johnson Rd</t>
  </si>
  <si>
    <t>35235 Penman Rd</t>
  </si>
  <si>
    <t>11526 Darling Rd</t>
  </si>
  <si>
    <t>11544 Darling Rd</t>
  </si>
  <si>
    <t>33479 Drill Rd</t>
  </si>
  <si>
    <t xml:space="preserve">35327 Glenwall St      </t>
  </si>
  <si>
    <t>34404 Mabama St</t>
  </si>
  <si>
    <t>33691 Domino Hill Rd</t>
  </si>
  <si>
    <t>8811 Hierba Rd</t>
  </si>
  <si>
    <t>661-998-9814</t>
  </si>
  <si>
    <t>661-269-2021</t>
  </si>
  <si>
    <t>661-609-2010</t>
  </si>
  <si>
    <t>818-2943220</t>
  </si>
  <si>
    <t>509-474-9005</t>
  </si>
  <si>
    <t>661-268-0635</t>
  </si>
  <si>
    <t>661-268-0269</t>
  </si>
  <si>
    <t>661-268-1862</t>
  </si>
  <si>
    <t>661-268-0109</t>
  </si>
  <si>
    <t>661-268-0525</t>
  </si>
  <si>
    <t>661-268-0412</t>
  </si>
  <si>
    <t>661-268-0678</t>
  </si>
  <si>
    <t>661-268-8663</t>
  </si>
  <si>
    <t>661-268-1464</t>
  </si>
  <si>
    <t>661-268-8804</t>
  </si>
  <si>
    <t>661-268-0443</t>
  </si>
  <si>
    <t>661-268-0838</t>
  </si>
  <si>
    <t>661-268-0447</t>
  </si>
  <si>
    <t>661-268-1064</t>
  </si>
  <si>
    <t>661-269-1702</t>
  </si>
  <si>
    <t>661-268-1752</t>
  </si>
  <si>
    <t>661-268-0411</t>
  </si>
  <si>
    <t>661-268-1948</t>
  </si>
  <si>
    <t>661-268-8315</t>
  </si>
  <si>
    <t>661-268-0625</t>
  </si>
  <si>
    <t>661-993-7001</t>
  </si>
  <si>
    <t>661-713-2201</t>
  </si>
  <si>
    <t>661-713-5128</t>
  </si>
  <si>
    <t>661-433-4737</t>
  </si>
  <si>
    <t>661-753-7145</t>
  </si>
  <si>
    <t>661-433-3170</t>
  </si>
  <si>
    <t>661-733-5997</t>
  </si>
  <si>
    <t>661-733-9509</t>
  </si>
  <si>
    <t>661-505-5782</t>
  </si>
  <si>
    <t>661-993-0396</t>
  </si>
  <si>
    <t>Alan</t>
  </si>
  <si>
    <t>Roobik</t>
  </si>
  <si>
    <t>Gaylen</t>
  </si>
  <si>
    <t>Steve</t>
  </si>
  <si>
    <t>Jerry</t>
  </si>
  <si>
    <t>Tony</t>
  </si>
  <si>
    <t>Michael</t>
  </si>
  <si>
    <t>Gorden</t>
  </si>
  <si>
    <t>Danny</t>
  </si>
  <si>
    <t>Kurt</t>
  </si>
  <si>
    <t>Jason</t>
  </si>
  <si>
    <t>Laurent</t>
  </si>
  <si>
    <t>Martin</t>
  </si>
  <si>
    <t>Mark</t>
  </si>
  <si>
    <t>Scott</t>
  </si>
  <si>
    <t>Bradley</t>
  </si>
  <si>
    <t>Nolan</t>
  </si>
  <si>
    <t>Jay</t>
  </si>
  <si>
    <t>Jeff</t>
  </si>
  <si>
    <t>Barton</t>
  </si>
  <si>
    <t>Art</t>
  </si>
  <si>
    <t>Vinny</t>
  </si>
  <si>
    <t>Mike</t>
  </si>
  <si>
    <t>Steven</t>
  </si>
  <si>
    <t>Brent</t>
  </si>
  <si>
    <t>Thomas</t>
  </si>
  <si>
    <t>Stan</t>
  </si>
  <si>
    <t>Yves</t>
  </si>
  <si>
    <t>Geofrey</t>
  </si>
  <si>
    <t>Austin</t>
  </si>
  <si>
    <t>Tim</t>
  </si>
  <si>
    <t>Gerard</t>
  </si>
  <si>
    <t>Maurice</t>
  </si>
  <si>
    <t>Ramon</t>
  </si>
  <si>
    <t>Curtis</t>
  </si>
  <si>
    <t>Dan</t>
  </si>
  <si>
    <t>Significant Other</t>
  </si>
  <si>
    <t>Gill</t>
  </si>
  <si>
    <t>Welsh</t>
  </si>
  <si>
    <t>Michelle</t>
  </si>
  <si>
    <t>mandkwelsh@gmail.com</t>
  </si>
  <si>
    <t>37449 Butternut Lane</t>
  </si>
  <si>
    <t>661-618-7819</t>
  </si>
  <si>
    <t>Arnold</t>
  </si>
  <si>
    <t>Jean</t>
  </si>
  <si>
    <t>jeanarnold-retired@hotmail.com</t>
  </si>
  <si>
    <t>P.O. Box 115</t>
  </si>
  <si>
    <t>661-466-3777</t>
  </si>
  <si>
    <t>Rankin</t>
  </si>
  <si>
    <t>661-268-1737</t>
  </si>
  <si>
    <t>661-268-8272</t>
  </si>
  <si>
    <t>Month Paid</t>
  </si>
  <si>
    <t>Mobile Phone</t>
  </si>
  <si>
    <t>661-268-8728</t>
  </si>
  <si>
    <t>2020 ADWC Membership Roster</t>
  </si>
  <si>
    <t>Anniversary Month</t>
  </si>
  <si>
    <t>9909 Escondido Cyn Rd</t>
  </si>
  <si>
    <t>661-666-0306</t>
  </si>
  <si>
    <t xml:space="preserve">karen.cayley4@gmail.com </t>
  </si>
  <si>
    <t xml:space="preserve">rdingley@sbcglobal.net </t>
  </si>
  <si>
    <t>661-251-2365</t>
  </si>
  <si>
    <t>Corin (Jessica)</t>
  </si>
  <si>
    <t>jessicafix@sosfilmworks.com</t>
  </si>
  <si>
    <t>661-904-7656</t>
  </si>
  <si>
    <t>Anthony Kazimir</t>
  </si>
  <si>
    <t>661-510-6580</t>
  </si>
  <si>
    <t>20</t>
  </si>
  <si>
    <t>33301 Agua Dulce Cyn Rd #35</t>
  </si>
  <si>
    <t>vintana60@gmail.com</t>
  </si>
  <si>
    <t>661-433-9997</t>
  </si>
  <si>
    <t>10801 White Fox Lane</t>
  </si>
  <si>
    <t>X</t>
  </si>
  <si>
    <t>1997 Life</t>
  </si>
  <si>
    <t>1949 Charter</t>
  </si>
  <si>
    <t>2017 Life</t>
  </si>
  <si>
    <t>1985 Life</t>
  </si>
  <si>
    <t>1984 Life</t>
  </si>
  <si>
    <t>1983 Life</t>
  </si>
  <si>
    <t xml:space="preserve">dsaufley17@gmail.com </t>
  </si>
  <si>
    <t>geri@deefamily.org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</si>
</sst>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lt;=9999999]###\-####;\(###\)\ ###\-####"/>
    <numFmt numFmtId="165" formatCode="m/d"/>
    <numFmt numFmtId="166" formatCode="m/d;@"/>
    <numFmt numFmtId="167" formatCode="[$-409]d\-mm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 tint="-4.9989318521683403E-2"/>
        <bgColor rgb="FFFFFF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 applyAlignment="1"/>
    <xf numFmtId="0" fontId="3" fillId="0" borderId="2" xfId="0" applyFont="1" applyBorder="1" applyAlignment="1"/>
    <xf numFmtId="49" fontId="3" fillId="0" borderId="1" xfId="0" applyNumberFormat="1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4" xfId="0" applyFont="1" applyBorder="1" applyAlignment="1">
      <alignment horizontal="left"/>
    </xf>
    <xf numFmtId="0" fontId="5" fillId="0" borderId="7" xfId="0" applyFont="1" applyBorder="1"/>
    <xf numFmtId="165" fontId="5" fillId="0" borderId="8" xfId="0" applyNumberFormat="1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165" fontId="5" fillId="0" borderId="7" xfId="0" applyNumberFormat="1" applyFont="1" applyBorder="1" applyAlignment="1">
      <alignment horizontal="left" wrapText="1"/>
    </xf>
    <xf numFmtId="0" fontId="5" fillId="0" borderId="7" xfId="0" applyFont="1" applyBorder="1" applyAlignment="1"/>
    <xf numFmtId="165" fontId="5" fillId="0" borderId="7" xfId="0" applyNumberFormat="1" applyFont="1" applyBorder="1" applyAlignment="1">
      <alignment horizontal="left"/>
    </xf>
    <xf numFmtId="165" fontId="5" fillId="0" borderId="8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165" fontId="5" fillId="4" borderId="8" xfId="0" applyNumberFormat="1" applyFont="1" applyFill="1" applyBorder="1" applyAlignment="1">
      <alignment horizontal="left" wrapText="1"/>
    </xf>
    <xf numFmtId="0" fontId="5" fillId="4" borderId="7" xfId="0" applyFont="1" applyFill="1" applyBorder="1" applyAlignment="1">
      <alignment horizontal="left" wrapText="1"/>
    </xf>
    <xf numFmtId="165" fontId="5" fillId="4" borderId="7" xfId="0" applyNumberFormat="1" applyFont="1" applyFill="1" applyBorder="1" applyAlignment="1">
      <alignment horizontal="left" wrapText="1"/>
    </xf>
    <xf numFmtId="165" fontId="5" fillId="4" borderId="7" xfId="0" applyNumberFormat="1" applyFont="1" applyFill="1" applyBorder="1" applyAlignment="1">
      <alignment horizontal="left"/>
    </xf>
    <xf numFmtId="165" fontId="5" fillId="2" borderId="8" xfId="0" applyNumberFormat="1" applyFont="1" applyFill="1" applyBorder="1" applyAlignment="1">
      <alignment horizontal="left" wrapText="1"/>
    </xf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4" borderId="7" xfId="0" applyFont="1" applyFill="1" applyBorder="1"/>
    <xf numFmtId="165" fontId="5" fillId="3" borderId="8" xfId="0" applyNumberFormat="1" applyFont="1" applyFill="1" applyBorder="1" applyAlignment="1">
      <alignment horizontal="left" wrapText="1"/>
    </xf>
    <xf numFmtId="0" fontId="3" fillId="0" borderId="7" xfId="0" applyFont="1" applyBorder="1"/>
    <xf numFmtId="0" fontId="3" fillId="0" borderId="8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/>
    <xf numFmtId="0" fontId="3" fillId="0" borderId="2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0" xfId="0" applyFont="1"/>
    <xf numFmtId="0" fontId="7" fillId="0" borderId="1" xfId="1" applyFont="1" applyBorder="1" applyAlignment="1"/>
    <xf numFmtId="0" fontId="6" fillId="4" borderId="1" xfId="0" applyFont="1" applyFill="1" applyBorder="1" applyAlignment="1"/>
    <xf numFmtId="165" fontId="6" fillId="4" borderId="1" xfId="0" applyNumberFormat="1" applyFont="1" applyFill="1" applyBorder="1" applyAlignment="1">
      <alignment horizontal="left" wrapText="1"/>
    </xf>
    <xf numFmtId="165" fontId="6" fillId="4" borderId="1" xfId="0" applyNumberFormat="1" applyFont="1" applyFill="1" applyBorder="1" applyAlignment="1">
      <alignment horizontal="left"/>
    </xf>
    <xf numFmtId="165" fontId="6" fillId="4" borderId="1" xfId="1" applyNumberFormat="1" applyFont="1" applyFill="1" applyBorder="1" applyAlignment="1">
      <alignment horizontal="left"/>
    </xf>
    <xf numFmtId="165" fontId="7" fillId="4" borderId="1" xfId="1" applyNumberFormat="1" applyFont="1" applyFill="1" applyBorder="1" applyAlignment="1">
      <alignment horizontal="left"/>
    </xf>
    <xf numFmtId="165" fontId="7" fillId="4" borderId="1" xfId="1" applyNumberFormat="1" applyFont="1" applyFill="1" applyBorder="1" applyAlignment="1">
      <alignment horizontal="left" wrapText="1"/>
    </xf>
    <xf numFmtId="165" fontId="6" fillId="4" borderId="1" xfId="1" applyNumberFormat="1" applyFont="1" applyFill="1" applyBorder="1" applyAlignment="1">
      <alignment horizontal="left" wrapText="1"/>
    </xf>
    <xf numFmtId="165" fontId="8" fillId="4" borderId="1" xfId="0" applyNumberFormat="1" applyFont="1" applyFill="1" applyBorder="1" applyAlignment="1">
      <alignment horizontal="left" wrapText="1"/>
    </xf>
    <xf numFmtId="0" fontId="6" fillId="4" borderId="1" xfId="1" applyFont="1" applyFill="1" applyBorder="1" applyAlignment="1">
      <alignment wrapText="1"/>
    </xf>
    <xf numFmtId="0" fontId="8" fillId="2" borderId="1" xfId="0" applyFont="1" applyFill="1" applyBorder="1"/>
    <xf numFmtId="0" fontId="7" fillId="2" borderId="1" xfId="1" applyFont="1" applyFill="1" applyBorder="1"/>
    <xf numFmtId="0" fontId="6" fillId="4" borderId="1" xfId="0" applyFont="1" applyFill="1" applyBorder="1" applyAlignment="1">
      <alignment wrapText="1"/>
    </xf>
    <xf numFmtId="0" fontId="7" fillId="4" borderId="1" xfId="1" applyFont="1" applyFill="1" applyBorder="1" applyAlignment="1">
      <alignment wrapText="1"/>
    </xf>
    <xf numFmtId="165" fontId="9" fillId="4" borderId="1" xfId="0" applyNumberFormat="1" applyFont="1" applyFill="1" applyBorder="1" applyAlignment="1">
      <alignment horizontal="left" wrapText="1"/>
    </xf>
    <xf numFmtId="0" fontId="7" fillId="4" borderId="1" xfId="1" applyFont="1" applyFill="1" applyBorder="1" applyAlignment="1"/>
    <xf numFmtId="0" fontId="5" fillId="4" borderId="8" xfId="0" applyFont="1" applyFill="1" applyBorder="1" applyAlignment="1">
      <alignment horizontal="left"/>
    </xf>
    <xf numFmtId="164" fontId="5" fillId="0" borderId="1" xfId="0" applyNumberFormat="1" applyFont="1" applyBorder="1" applyAlignment="1"/>
    <xf numFmtId="49" fontId="5" fillId="0" borderId="1" xfId="0" applyNumberFormat="1" applyFont="1" applyBorder="1" applyAlignment="1"/>
    <xf numFmtId="0" fontId="5" fillId="0" borderId="1" xfId="0" applyFont="1" applyBorder="1" applyAlignment="1">
      <alignment horizontal="left"/>
    </xf>
    <xf numFmtId="165" fontId="5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165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4" borderId="1" xfId="0" applyNumberFormat="1" applyFont="1" applyFill="1" applyBorder="1" applyAlignment="1">
      <alignment horizontal="left" wrapText="1"/>
    </xf>
    <xf numFmtId="165" fontId="5" fillId="4" borderId="1" xfId="0" applyNumberFormat="1" applyFont="1" applyFill="1" applyBorder="1" applyAlignment="1">
      <alignment horizontal="left"/>
    </xf>
    <xf numFmtId="49" fontId="5" fillId="5" borderId="1" xfId="0" applyNumberFormat="1" applyFont="1" applyFill="1" applyBorder="1" applyAlignment="1">
      <alignment horizontal="left" wrapText="1"/>
    </xf>
    <xf numFmtId="49" fontId="5" fillId="6" borderId="1" xfId="0" applyNumberFormat="1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/>
    </xf>
    <xf numFmtId="166" fontId="1" fillId="0" borderId="0" xfId="0" applyNumberFormat="1" applyFont="1" applyBorder="1" applyAlignment="1">
      <alignment horizontal="left" wrapText="1"/>
    </xf>
    <xf numFmtId="166" fontId="3" fillId="0" borderId="0" xfId="0" applyNumberFormat="1" applyFont="1" applyBorder="1" applyAlignment="1">
      <alignment horizontal="left"/>
    </xf>
    <xf numFmtId="166" fontId="0" fillId="0" borderId="0" xfId="0" applyNumberFormat="1" applyBorder="1" applyAlignment="1">
      <alignment horizontal="left"/>
    </xf>
    <xf numFmtId="164" fontId="5" fillId="4" borderId="1" xfId="0" applyNumberFormat="1" applyFont="1" applyFill="1" applyBorder="1" applyAlignment="1"/>
    <xf numFmtId="164" fontId="3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9" xfId="0" applyFont="1" applyBorder="1" applyAlignment="1">
      <alignment horizontal="left" wrapText="1"/>
    </xf>
    <xf numFmtId="165" fontId="5" fillId="0" borderId="10" xfId="0" applyNumberFormat="1" applyFont="1" applyBorder="1" applyAlignment="1">
      <alignment horizontal="left" wrapText="1"/>
    </xf>
    <xf numFmtId="165" fontId="5" fillId="0" borderId="5" xfId="0" applyNumberFormat="1" applyFont="1" applyBorder="1" applyAlignment="1">
      <alignment horizontal="left" wrapText="1"/>
    </xf>
    <xf numFmtId="0" fontId="3" fillId="0" borderId="3" xfId="0" applyFont="1" applyFill="1" applyBorder="1" applyAlignment="1"/>
    <xf numFmtId="0" fontId="5" fillId="0" borderId="6" xfId="0" applyFont="1" applyFill="1" applyBorder="1" applyAlignment="1"/>
    <xf numFmtId="165" fontId="5" fillId="0" borderId="9" xfId="0" applyNumberFormat="1" applyFont="1" applyFill="1" applyBorder="1" applyAlignment="1">
      <alignment horizontal="left"/>
    </xf>
    <xf numFmtId="165" fontId="5" fillId="0" borderId="11" xfId="0" applyNumberFormat="1" applyFont="1" applyFill="1" applyBorder="1" applyAlignment="1">
      <alignment horizontal="left"/>
    </xf>
    <xf numFmtId="165" fontId="5" fillId="0" borderId="1" xfId="0" applyNumberFormat="1" applyFont="1" applyFill="1" applyBorder="1" applyAlignment="1">
      <alignment horizontal="left"/>
    </xf>
    <xf numFmtId="165" fontId="5" fillId="0" borderId="6" xfId="0" applyNumberFormat="1" applyFont="1" applyFill="1" applyBorder="1" applyAlignment="1">
      <alignment horizontal="left"/>
    </xf>
    <xf numFmtId="165" fontId="3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/>
    <xf numFmtId="0" fontId="3" fillId="0" borderId="9" xfId="0" applyFont="1" applyFill="1" applyBorder="1" applyAlignment="1"/>
    <xf numFmtId="0" fontId="0" fillId="0" borderId="0" xfId="0" applyFill="1" applyAlignment="1"/>
    <xf numFmtId="0" fontId="0" fillId="0" borderId="1" xfId="0" applyBorder="1" applyAlignment="1">
      <alignment horizontal="left"/>
    </xf>
    <xf numFmtId="0" fontId="1" fillId="0" borderId="0" xfId="0" applyFont="1"/>
    <xf numFmtId="0" fontId="10" fillId="2" borderId="0" xfId="0" applyFont="1" applyFill="1" applyBorder="1" applyAlignment="1"/>
    <xf numFmtId="0" fontId="11" fillId="2" borderId="0" xfId="0" applyFont="1" applyFill="1" applyAlignment="1"/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164" fontId="0" fillId="2" borderId="0" xfId="0" applyNumberFormat="1" applyFill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15" xfId="0" applyFont="1" applyFill="1" applyBorder="1" applyAlignment="1"/>
    <xf numFmtId="0" fontId="3" fillId="0" borderId="12" xfId="0" applyFont="1" applyBorder="1" applyAlignment="1"/>
    <xf numFmtId="0" fontId="3" fillId="0" borderId="14" xfId="0" applyFont="1" applyBorder="1" applyAlignment="1">
      <alignment horizontal="left"/>
    </xf>
    <xf numFmtId="0" fontId="6" fillId="0" borderId="14" xfId="1" applyFont="1" applyBorder="1" applyAlignment="1"/>
    <xf numFmtId="0" fontId="3" fillId="0" borderId="14" xfId="0" applyFont="1" applyBorder="1" applyAlignment="1"/>
    <xf numFmtId="0" fontId="3" fillId="0" borderId="12" xfId="0" applyFont="1" applyBorder="1" applyAlignment="1">
      <alignment horizontal="left"/>
    </xf>
    <xf numFmtId="164" fontId="3" fillId="0" borderId="14" xfId="0" applyNumberFormat="1" applyFont="1" applyBorder="1" applyAlignment="1">
      <alignment horizontal="left"/>
    </xf>
    <xf numFmtId="0" fontId="1" fillId="2" borderId="13" xfId="0" applyFont="1" applyFill="1" applyBorder="1" applyAlignment="1"/>
    <xf numFmtId="0" fontId="1" fillId="2" borderId="13" xfId="0" applyFont="1" applyFill="1" applyBorder="1" applyAlignment="1">
      <alignment wrapText="1"/>
    </xf>
    <xf numFmtId="0" fontId="1" fillId="2" borderId="13" xfId="0" applyFont="1" applyFill="1" applyBorder="1" applyAlignment="1">
      <alignment horizontal="left" wrapText="1"/>
    </xf>
    <xf numFmtId="164" fontId="1" fillId="2" borderId="13" xfId="0" applyNumberFormat="1" applyFont="1" applyFill="1" applyBorder="1" applyAlignment="1">
      <alignment horizontal="left" wrapText="1"/>
    </xf>
    <xf numFmtId="0" fontId="13" fillId="2" borderId="13" xfId="0" applyFont="1" applyFill="1" applyBorder="1" applyAlignment="1">
      <alignment horizontal="center" wrapText="1"/>
    </xf>
    <xf numFmtId="165" fontId="2" fillId="4" borderId="1" xfId="1" applyNumberFormat="1" applyFill="1" applyBorder="1" applyAlignment="1">
      <alignment horizontal="left"/>
    </xf>
    <xf numFmtId="165" fontId="2" fillId="4" borderId="1" xfId="1" applyNumberFormat="1" applyFill="1" applyBorder="1" applyAlignment="1">
      <alignment horizontal="left" wrapText="1"/>
    </xf>
    <xf numFmtId="0" fontId="2" fillId="2" borderId="1" xfId="1" applyFill="1" applyBorder="1"/>
    <xf numFmtId="0" fontId="2" fillId="4" borderId="1" xfId="1" applyFill="1" applyBorder="1" applyAlignment="1">
      <alignment wrapText="1"/>
    </xf>
    <xf numFmtId="0" fontId="5" fillId="2" borderId="7" xfId="0" applyFont="1" applyFill="1" applyBorder="1" applyAlignment="1">
      <alignment horizontal="left" wrapText="1"/>
    </xf>
    <xf numFmtId="0" fontId="11" fillId="2" borderId="0" xfId="0" applyFont="1" applyFill="1" applyAlignment="1">
      <alignment horizontal="right"/>
    </xf>
    <xf numFmtId="0" fontId="4" fillId="0" borderId="1" xfId="0" applyFont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 wrapText="1"/>
    </xf>
    <xf numFmtId="165" fontId="4" fillId="4" borderId="1" xfId="1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2" borderId="0" xfId="0" applyFont="1" applyFill="1" applyAlignment="1">
      <alignment horizontal="right"/>
    </xf>
    <xf numFmtId="167" fontId="1" fillId="0" borderId="0" xfId="0" applyNumberFormat="1" applyFont="1" applyAlignment="1">
      <alignment horizontal="right" wrapText="1"/>
    </xf>
    <xf numFmtId="167" fontId="3" fillId="0" borderId="1" xfId="0" applyNumberFormat="1" applyFont="1" applyBorder="1" applyAlignment="1">
      <alignment horizontal="right"/>
    </xf>
    <xf numFmtId="167" fontId="0" fillId="0" borderId="0" xfId="0" applyNumberFormat="1" applyAlignment="1">
      <alignment horizontal="right"/>
    </xf>
    <xf numFmtId="0" fontId="5" fillId="2" borderId="4" xfId="0" applyFont="1" applyFill="1" applyBorder="1" applyAlignment="1">
      <alignment horizontal="left"/>
    </xf>
    <xf numFmtId="0" fontId="0" fillId="2" borderId="0" xfId="0" applyNumberFormat="1" applyFill="1" applyAlignment="1"/>
    <xf numFmtId="0" fontId="1" fillId="2" borderId="13" xfId="0" applyNumberFormat="1" applyFont="1" applyFill="1" applyBorder="1" applyAlignment="1">
      <alignment wrapText="1"/>
    </xf>
    <xf numFmtId="0" fontId="3" fillId="0" borderId="12" xfId="0" applyNumberFormat="1" applyFont="1" applyBorder="1" applyAlignment="1"/>
    <xf numFmtId="0" fontId="3" fillId="0" borderId="2" xfId="0" applyNumberFormat="1" applyFont="1" applyBorder="1"/>
    <xf numFmtId="0" fontId="5" fillId="0" borderId="2" xfId="0" applyNumberFormat="1" applyFont="1" applyBorder="1" applyAlignment="1"/>
    <xf numFmtId="0" fontId="5" fillId="0" borderId="2" xfId="0" applyNumberFormat="1" applyFont="1" applyFill="1" applyBorder="1" applyAlignment="1"/>
    <xf numFmtId="0" fontId="3" fillId="0" borderId="2" xfId="0" applyNumberFormat="1" applyFont="1" applyBorder="1" applyAlignment="1"/>
    <xf numFmtId="0" fontId="0" fillId="0" borderId="0" xfId="0" applyNumberFormat="1" applyAlignment="1"/>
    <xf numFmtId="0" fontId="12" fillId="0" borderId="0" xfId="0" applyFont="1"/>
    <xf numFmtId="0" fontId="12" fillId="0" borderId="0" xfId="0" applyFont="1" applyFill="1" applyBorder="1"/>
    <xf numFmtId="0" fontId="4" fillId="0" borderId="14" xfId="0" applyFont="1" applyFill="1" applyBorder="1" applyAlignment="1">
      <alignment horizontal="right"/>
    </xf>
    <xf numFmtId="49" fontId="3" fillId="0" borderId="14" xfId="0" applyNumberFormat="1" applyFont="1" applyBorder="1" applyAlignment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smslamer@yahoo.com" TargetMode="External"/><Relationship Id="rId21" Type="http://schemas.openxmlformats.org/officeDocument/2006/relationships/hyperlink" Target="mailto:khupp74@gmail.com" TargetMode="External"/><Relationship Id="rId42" Type="http://schemas.openxmlformats.org/officeDocument/2006/relationships/hyperlink" Target="mailto:Geoffrey_Rubay@mac.com" TargetMode="External"/><Relationship Id="rId47" Type="http://schemas.openxmlformats.org/officeDocument/2006/relationships/hyperlink" Target="mailto:KN122914@gmail.com" TargetMode="External"/><Relationship Id="rId63" Type="http://schemas.openxmlformats.org/officeDocument/2006/relationships/hyperlink" Target="mailto:yaprov356@gmail.com" TargetMode="External"/><Relationship Id="rId68" Type="http://schemas.openxmlformats.org/officeDocument/2006/relationships/hyperlink" Target="mailto:brigitte2b@gmail.com" TargetMode="External"/><Relationship Id="rId16" Type="http://schemas.openxmlformats.org/officeDocument/2006/relationships/hyperlink" Target="mailto:K91355K@aol.com" TargetMode="External"/><Relationship Id="rId11" Type="http://schemas.openxmlformats.org/officeDocument/2006/relationships/hyperlink" Target="mailto:sandeecfosberg@gmail.com" TargetMode="External"/><Relationship Id="rId24" Type="http://schemas.openxmlformats.org/officeDocument/2006/relationships/hyperlink" Target="mailto:dreamer71in2003@yahoo.com" TargetMode="External"/><Relationship Id="rId32" Type="http://schemas.openxmlformats.org/officeDocument/2006/relationships/hyperlink" Target="mailto:belladecicco@yahoo.com" TargetMode="External"/><Relationship Id="rId37" Type="http://schemas.openxmlformats.org/officeDocument/2006/relationships/hyperlink" Target="mailto:Decrowlval@gmail.com" TargetMode="External"/><Relationship Id="rId40" Type="http://schemas.openxmlformats.org/officeDocument/2006/relationships/hyperlink" Target="mailto:kristinalw27@gmail.com" TargetMode="External"/><Relationship Id="rId45" Type="http://schemas.openxmlformats.org/officeDocument/2006/relationships/hyperlink" Target="mailto:terrilynn0520@gmail.com" TargetMode="External"/><Relationship Id="rId53" Type="http://schemas.openxmlformats.org/officeDocument/2006/relationships/hyperlink" Target="mailto:claudia167@aol.com" TargetMode="External"/><Relationship Id="rId58" Type="http://schemas.openxmlformats.org/officeDocument/2006/relationships/hyperlink" Target="mailto:onemoretime@zippnet.net" TargetMode="External"/><Relationship Id="rId66" Type="http://schemas.openxmlformats.org/officeDocument/2006/relationships/hyperlink" Target="mailto:karen.cayley4@gmail.com" TargetMode="External"/><Relationship Id="rId74" Type="http://schemas.openxmlformats.org/officeDocument/2006/relationships/hyperlink" Target="mailto:Dulceduo@aol.com" TargetMode="External"/><Relationship Id="rId5" Type="http://schemas.openxmlformats.org/officeDocument/2006/relationships/hyperlink" Target="mailto:jazzy774@yahoo.com" TargetMode="External"/><Relationship Id="rId61" Type="http://schemas.openxmlformats.org/officeDocument/2006/relationships/hyperlink" Target="mailto:vickibeltran@yahoo.com" TargetMode="External"/><Relationship Id="rId19" Type="http://schemas.openxmlformats.org/officeDocument/2006/relationships/hyperlink" Target="mailto:macgillgks@aol.com" TargetMode="External"/><Relationship Id="rId14" Type="http://schemas.openxmlformats.org/officeDocument/2006/relationships/hyperlink" Target="mailto:Heatherlynosborn@gmail.com" TargetMode="External"/><Relationship Id="rId22" Type="http://schemas.openxmlformats.org/officeDocument/2006/relationships/hyperlink" Target="mailto:neshika@frontier.com" TargetMode="External"/><Relationship Id="rId27" Type="http://schemas.openxmlformats.org/officeDocument/2006/relationships/hyperlink" Target="mailto:truckermike87@sbcglobal.net" TargetMode="External"/><Relationship Id="rId30" Type="http://schemas.openxmlformats.org/officeDocument/2006/relationships/hyperlink" Target="mailto:Lejla53@gmail.com" TargetMode="External"/><Relationship Id="rId35" Type="http://schemas.openxmlformats.org/officeDocument/2006/relationships/hyperlink" Target="mailto:salvilatina41@yahoo.com" TargetMode="External"/><Relationship Id="rId43" Type="http://schemas.openxmlformats.org/officeDocument/2006/relationships/hyperlink" Target="mailto:sweetwaterleticia@gmail.com" TargetMode="External"/><Relationship Id="rId48" Type="http://schemas.openxmlformats.org/officeDocument/2006/relationships/hyperlink" Target="mailto:jhoulton423@gmail.com" TargetMode="External"/><Relationship Id="rId56" Type="http://schemas.openxmlformats.org/officeDocument/2006/relationships/hyperlink" Target="mailto:pauline@filmantelopevalley.org" TargetMode="External"/><Relationship Id="rId64" Type="http://schemas.openxmlformats.org/officeDocument/2006/relationships/hyperlink" Target="mailto:mandkwelsh@gmail.com" TargetMode="External"/><Relationship Id="rId69" Type="http://schemas.openxmlformats.org/officeDocument/2006/relationships/hyperlink" Target="mailto:cjohnsonisbusy@gmail.com" TargetMode="External"/><Relationship Id="rId77" Type="http://schemas.openxmlformats.org/officeDocument/2006/relationships/hyperlink" Target="mailto:geri@deefamily.org" TargetMode="External"/><Relationship Id="rId8" Type="http://schemas.openxmlformats.org/officeDocument/2006/relationships/hyperlink" Target="mailto:heatherkaufman2@gmail.com" TargetMode="External"/><Relationship Id="rId51" Type="http://schemas.openxmlformats.org/officeDocument/2006/relationships/hyperlink" Target="mailto:tish.usa@gmail.com" TargetMode="External"/><Relationship Id="rId72" Type="http://schemas.openxmlformats.org/officeDocument/2006/relationships/hyperlink" Target="mailto:grammadele@yahoo.com" TargetMode="External"/><Relationship Id="rId3" Type="http://schemas.openxmlformats.org/officeDocument/2006/relationships/hyperlink" Target="mailto:fixsheila1@gmail.com" TargetMode="External"/><Relationship Id="rId12" Type="http://schemas.openxmlformats.org/officeDocument/2006/relationships/hyperlink" Target="mailto:Wgriffith66@yahoo.com" TargetMode="External"/><Relationship Id="rId17" Type="http://schemas.openxmlformats.org/officeDocument/2006/relationships/hyperlink" Target="mailto:vintana60@gmail.com" TargetMode="External"/><Relationship Id="rId25" Type="http://schemas.openxmlformats.org/officeDocument/2006/relationships/hyperlink" Target="mailto:pattirduce@gmail.com" TargetMode="External"/><Relationship Id="rId33" Type="http://schemas.openxmlformats.org/officeDocument/2006/relationships/hyperlink" Target="mailto:mistybrunson@gmail.com" TargetMode="External"/><Relationship Id="rId38" Type="http://schemas.openxmlformats.org/officeDocument/2006/relationships/hyperlink" Target="mailto:AnaFlath@sbcglobal.net" TargetMode="External"/><Relationship Id="rId46" Type="http://schemas.openxmlformats.org/officeDocument/2006/relationships/hyperlink" Target="mailto:Shawneenr@gmail.com" TargetMode="External"/><Relationship Id="rId59" Type="http://schemas.openxmlformats.org/officeDocument/2006/relationships/hyperlink" Target="mailto:suewhitecollier@gmail.com" TargetMode="External"/><Relationship Id="rId67" Type="http://schemas.openxmlformats.org/officeDocument/2006/relationships/hyperlink" Target="mailto:rdingley@sbcglobal.net" TargetMode="External"/><Relationship Id="rId20" Type="http://schemas.openxmlformats.org/officeDocument/2006/relationships/hyperlink" Target="mailto:sarahlynnbrewer@gmail.com" TargetMode="External"/><Relationship Id="rId41" Type="http://schemas.openxmlformats.org/officeDocument/2006/relationships/hyperlink" Target="mailto:Victoriarubay@gmail.com" TargetMode="External"/><Relationship Id="rId54" Type="http://schemas.openxmlformats.org/officeDocument/2006/relationships/hyperlink" Target="mailto:nicole_franck27@yahoo.com" TargetMode="External"/><Relationship Id="rId62" Type="http://schemas.openxmlformats.org/officeDocument/2006/relationships/hyperlink" Target="mailto:Blest6X@gmail.com" TargetMode="External"/><Relationship Id="rId70" Type="http://schemas.openxmlformats.org/officeDocument/2006/relationships/hyperlink" Target="mailto:effimandler@gmail.com" TargetMode="External"/><Relationship Id="rId75" Type="http://schemas.openxmlformats.org/officeDocument/2006/relationships/hyperlink" Target="mailto:jessicafix@sosfilmworks.com" TargetMode="External"/><Relationship Id="rId1" Type="http://schemas.openxmlformats.org/officeDocument/2006/relationships/hyperlink" Target="mailto:anne.marenco@gmail.com" TargetMode="External"/><Relationship Id="rId6" Type="http://schemas.openxmlformats.org/officeDocument/2006/relationships/hyperlink" Target="mailto:erin.letson@hotmail.com" TargetMode="External"/><Relationship Id="rId15" Type="http://schemas.openxmlformats.org/officeDocument/2006/relationships/hyperlink" Target="mailto:Marilyngarner@att.net" TargetMode="External"/><Relationship Id="rId23" Type="http://schemas.openxmlformats.org/officeDocument/2006/relationships/hyperlink" Target="mailto:nolanhenderson@netscape.net" TargetMode="External"/><Relationship Id="rId28" Type="http://schemas.openxmlformats.org/officeDocument/2006/relationships/hyperlink" Target="mailto:Valle.Jessica@gmail.com" TargetMode="External"/><Relationship Id="rId36" Type="http://schemas.openxmlformats.org/officeDocument/2006/relationships/hyperlink" Target="mailto:martha.stewart2001@yahoo.com" TargetMode="External"/><Relationship Id="rId49" Type="http://schemas.openxmlformats.org/officeDocument/2006/relationships/hyperlink" Target="mailto:Davnkrn@socal.rr.com" TargetMode="External"/><Relationship Id="rId57" Type="http://schemas.openxmlformats.org/officeDocument/2006/relationships/hyperlink" Target="mailto:cldavidson1@sbcglobal.net" TargetMode="External"/><Relationship Id="rId10" Type="http://schemas.openxmlformats.org/officeDocument/2006/relationships/hyperlink" Target="mailto:Williamfix@sosfilmworks.com" TargetMode="External"/><Relationship Id="rId31" Type="http://schemas.openxmlformats.org/officeDocument/2006/relationships/hyperlink" Target="mailto:m1804@aol.com" TargetMode="External"/><Relationship Id="rId44" Type="http://schemas.openxmlformats.org/officeDocument/2006/relationships/hyperlink" Target="mailto:Rwilkerson60@yahoo.com" TargetMode="External"/><Relationship Id="rId52" Type="http://schemas.openxmlformats.org/officeDocument/2006/relationships/hyperlink" Target="mailto:luvmibarn@aol.com" TargetMode="External"/><Relationship Id="rId60" Type="http://schemas.openxmlformats.org/officeDocument/2006/relationships/hyperlink" Target="mailto:loricangemi@gmail.com" TargetMode="External"/><Relationship Id="rId65" Type="http://schemas.openxmlformats.org/officeDocument/2006/relationships/hyperlink" Target="mailto:jeanarnold-retired@hotmail.com" TargetMode="External"/><Relationship Id="rId73" Type="http://schemas.openxmlformats.org/officeDocument/2006/relationships/hyperlink" Target="mailto:Starrfleck@SBCglobal.net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manager@aguadulcestorage.com" TargetMode="External"/><Relationship Id="rId9" Type="http://schemas.openxmlformats.org/officeDocument/2006/relationships/hyperlink" Target="mailto:sweetwaterboers@yahoo.com" TargetMode="External"/><Relationship Id="rId13" Type="http://schemas.openxmlformats.org/officeDocument/2006/relationships/hyperlink" Target="mailto:rahpsych@aol.com" TargetMode="External"/><Relationship Id="rId18" Type="http://schemas.openxmlformats.org/officeDocument/2006/relationships/hyperlink" Target="mailto:nitaMcCants1@gmail.com" TargetMode="External"/><Relationship Id="rId39" Type="http://schemas.openxmlformats.org/officeDocument/2006/relationships/hyperlink" Target="mailto:Mrsrachelhilton@gmail.com" TargetMode="External"/><Relationship Id="rId34" Type="http://schemas.openxmlformats.org/officeDocument/2006/relationships/hyperlink" Target="mailto:13rebma13@gmail.com" TargetMode="External"/><Relationship Id="rId50" Type="http://schemas.openxmlformats.org/officeDocument/2006/relationships/hyperlink" Target="mailto:kristenhicks09@yahoo.com" TargetMode="External"/><Relationship Id="rId55" Type="http://schemas.openxmlformats.org/officeDocument/2006/relationships/hyperlink" Target="mailto:juliannefeuerhelm@msn.com" TargetMode="External"/><Relationship Id="rId76" Type="http://schemas.openxmlformats.org/officeDocument/2006/relationships/hyperlink" Target="mailto:dsaufley17@gmail.com" TargetMode="External"/><Relationship Id="rId7" Type="http://schemas.openxmlformats.org/officeDocument/2006/relationships/hyperlink" Target="mailto:Mariericharz@gmail.com" TargetMode="External"/><Relationship Id="rId71" Type="http://schemas.openxmlformats.org/officeDocument/2006/relationships/hyperlink" Target="mailto:blondibags@earthlink.net" TargetMode="External"/><Relationship Id="rId2" Type="http://schemas.openxmlformats.org/officeDocument/2006/relationships/hyperlink" Target="mailto:Dianes101horses@yahoo.com" TargetMode="External"/><Relationship Id="rId29" Type="http://schemas.openxmlformats.org/officeDocument/2006/relationships/hyperlink" Target="mailto:gerialber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"/>
  <sheetViews>
    <sheetView tabSelected="1" workbookViewId="0">
      <pane ySplit="2" topLeftCell="A6" activePane="bottomLeft" state="frozen"/>
      <selection pane="bottomLeft" activeCell="F30" sqref="F30"/>
    </sheetView>
  </sheetViews>
  <sheetFormatPr defaultRowHeight="14.4" x14ac:dyDescent="0.3"/>
  <cols>
    <col min="1" max="1" width="4.44140625" style="95" customWidth="1"/>
    <col min="2" max="2" width="5.6640625" style="77" customWidth="1"/>
    <col min="3" max="3" width="18.6640625" style="93" customWidth="1"/>
    <col min="4" max="4" width="13.5546875" customWidth="1"/>
    <col min="5" max="5" width="11.6640625" style="32" customWidth="1"/>
    <col min="6" max="6" width="29.88671875" style="39" customWidth="1"/>
    <col min="7" max="7" width="26.109375" customWidth="1"/>
    <col min="8" max="8" width="15.6640625" customWidth="1"/>
    <col min="9" max="9" width="6.6640625" customWidth="1"/>
    <col min="10" max="10" width="8.5546875" style="32" customWidth="1"/>
    <col min="11" max="11" width="13.33203125" style="142" customWidth="1"/>
    <col min="12" max="12" width="12.44140625" style="76" customWidth="1"/>
    <col min="13" max="13" width="8.6640625" style="129" customWidth="1"/>
    <col min="14" max="14" width="8.6640625" customWidth="1"/>
    <col min="15" max="15" width="17.6640625" style="32" customWidth="1"/>
    <col min="16" max="16" width="6.6640625" style="133" customWidth="1"/>
    <col min="17" max="17" width="8.6640625" style="32" customWidth="1"/>
    <col min="18" max="18" width="6.33203125" style="72" customWidth="1"/>
  </cols>
  <sheetData>
    <row r="1" spans="1:19" ht="22.5" customHeight="1" x14ac:dyDescent="0.5">
      <c r="B1" s="96" t="s">
        <v>712</v>
      </c>
      <c r="C1" s="97"/>
      <c r="D1" s="97"/>
      <c r="E1" s="98"/>
      <c r="F1" s="100"/>
      <c r="G1" s="101"/>
      <c r="H1" s="101"/>
      <c r="I1" s="101"/>
      <c r="J1" s="102"/>
      <c r="K1" s="135"/>
      <c r="L1" s="103"/>
      <c r="M1" s="122"/>
      <c r="N1" s="98"/>
      <c r="O1" s="99"/>
      <c r="P1" s="130"/>
      <c r="Q1" s="101"/>
    </row>
    <row r="2" spans="1:19" ht="46.5" customHeight="1" x14ac:dyDescent="0.3">
      <c r="B2" s="116" t="s">
        <v>709</v>
      </c>
      <c r="C2" s="112" t="s">
        <v>7</v>
      </c>
      <c r="D2" s="113" t="s">
        <v>8</v>
      </c>
      <c r="E2" s="114" t="s">
        <v>12</v>
      </c>
      <c r="F2" s="113" t="s">
        <v>9</v>
      </c>
      <c r="G2" s="113" t="s">
        <v>13</v>
      </c>
      <c r="H2" s="113" t="s">
        <v>14</v>
      </c>
      <c r="I2" s="113" t="s">
        <v>15</v>
      </c>
      <c r="J2" s="114" t="s">
        <v>16</v>
      </c>
      <c r="K2" s="136" t="s">
        <v>17</v>
      </c>
      <c r="L2" s="115" t="s">
        <v>710</v>
      </c>
      <c r="M2" s="147" t="s">
        <v>10</v>
      </c>
      <c r="N2" s="148" t="s">
        <v>11</v>
      </c>
      <c r="O2" s="30" t="s">
        <v>694</v>
      </c>
      <c r="P2" s="131" t="s">
        <v>713</v>
      </c>
      <c r="Q2" s="30" t="s">
        <v>11</v>
      </c>
      <c r="R2" s="70"/>
      <c r="S2" s="1"/>
    </row>
    <row r="3" spans="1:19" s="2" customFormat="1" ht="15" customHeight="1" x14ac:dyDescent="0.3">
      <c r="A3" s="143">
        <v>1</v>
      </c>
      <c r="B3" s="104"/>
      <c r="C3" s="105" t="s">
        <v>0</v>
      </c>
      <c r="D3" s="106" t="s">
        <v>1</v>
      </c>
      <c r="E3" s="107">
        <v>2011</v>
      </c>
      <c r="F3" s="108" t="s">
        <v>2</v>
      </c>
      <c r="G3" s="109" t="s">
        <v>608</v>
      </c>
      <c r="H3" s="109" t="s">
        <v>392</v>
      </c>
      <c r="I3" s="109" t="s">
        <v>4</v>
      </c>
      <c r="J3" s="110">
        <v>91390</v>
      </c>
      <c r="K3" s="137"/>
      <c r="L3" s="111" t="s">
        <v>5</v>
      </c>
      <c r="M3" s="145" t="s">
        <v>594</v>
      </c>
      <c r="N3" s="146" t="s">
        <v>3</v>
      </c>
      <c r="O3" s="31" t="s">
        <v>6</v>
      </c>
      <c r="P3" s="132"/>
      <c r="Q3" s="94"/>
      <c r="R3" s="71"/>
    </row>
    <row r="4" spans="1:19" s="2" customFormat="1" ht="15" customHeight="1" x14ac:dyDescent="0.3">
      <c r="A4" s="143">
        <v>2</v>
      </c>
      <c r="B4" s="33"/>
      <c r="C4" s="84" t="s">
        <v>18</v>
      </c>
      <c r="D4" s="4" t="s">
        <v>19</v>
      </c>
      <c r="E4" s="31">
        <v>2018</v>
      </c>
      <c r="F4" s="40" t="s">
        <v>517</v>
      </c>
      <c r="G4" s="3" t="s">
        <v>20</v>
      </c>
      <c r="H4" s="3" t="s">
        <v>392</v>
      </c>
      <c r="I4" s="3" t="s">
        <v>4</v>
      </c>
      <c r="J4" s="35">
        <v>91390</v>
      </c>
      <c r="K4" s="138"/>
      <c r="L4" s="34" t="s">
        <v>460</v>
      </c>
      <c r="M4" s="123" t="s">
        <v>106</v>
      </c>
      <c r="N4" s="5" t="s">
        <v>3</v>
      </c>
      <c r="O4" s="31" t="s">
        <v>658</v>
      </c>
      <c r="P4" s="132" t="s">
        <v>600</v>
      </c>
      <c r="Q4" s="94">
        <v>5</v>
      </c>
      <c r="R4" s="71"/>
    </row>
    <row r="5" spans="1:19" s="2" customFormat="1" ht="15" customHeight="1" x14ac:dyDescent="0.3">
      <c r="A5" s="143">
        <v>3</v>
      </c>
      <c r="B5" s="69"/>
      <c r="C5" s="85" t="s">
        <v>21</v>
      </c>
      <c r="D5" s="7" t="s">
        <v>22</v>
      </c>
      <c r="E5" s="8">
        <v>2009</v>
      </c>
      <c r="F5" s="41" t="str">
        <f>HYPERLINK("mailto:ysyl007@gmail.com","ysyl007@gmail.com")</f>
        <v>ysyl007@gmail.com</v>
      </c>
      <c r="G5" s="6" t="s">
        <v>24</v>
      </c>
      <c r="H5" s="6" t="s">
        <v>25</v>
      </c>
      <c r="I5" s="6" t="s">
        <v>4</v>
      </c>
      <c r="J5" s="36">
        <v>91387</v>
      </c>
      <c r="K5" s="138"/>
      <c r="L5" s="57" t="s">
        <v>26</v>
      </c>
      <c r="M5" s="124" t="s">
        <v>23</v>
      </c>
      <c r="N5" s="58">
        <v>15</v>
      </c>
      <c r="O5" s="59" t="s">
        <v>659</v>
      </c>
      <c r="P5" s="132" t="s">
        <v>600</v>
      </c>
      <c r="Q5" s="94">
        <v>16</v>
      </c>
      <c r="R5" s="71"/>
    </row>
    <row r="6" spans="1:19" s="2" customFormat="1" ht="15" customHeight="1" x14ac:dyDescent="0.3">
      <c r="A6" s="143">
        <v>4</v>
      </c>
      <c r="B6" s="69" t="s">
        <v>106</v>
      </c>
      <c r="C6" s="85" t="s">
        <v>701</v>
      </c>
      <c r="D6" s="7" t="s">
        <v>702</v>
      </c>
      <c r="E6" s="134">
        <v>2020</v>
      </c>
      <c r="F6" s="55" t="s">
        <v>703</v>
      </c>
      <c r="G6" s="6" t="s">
        <v>704</v>
      </c>
      <c r="H6" s="6"/>
      <c r="I6" s="6"/>
      <c r="J6" s="36"/>
      <c r="K6" s="139"/>
      <c r="L6" s="75" t="s">
        <v>705</v>
      </c>
      <c r="M6" s="124" t="s">
        <v>600</v>
      </c>
      <c r="N6" s="58" t="s">
        <v>147</v>
      </c>
      <c r="O6" s="59"/>
      <c r="P6" s="132"/>
      <c r="Q6" s="94"/>
      <c r="R6" s="71"/>
    </row>
    <row r="7" spans="1:19" s="2" customFormat="1" ht="15" customHeight="1" x14ac:dyDescent="0.3">
      <c r="A7" s="144">
        <v>5</v>
      </c>
      <c r="B7" s="69"/>
      <c r="C7" s="86" t="s">
        <v>27</v>
      </c>
      <c r="D7" s="10" t="s">
        <v>28</v>
      </c>
      <c r="E7" s="11"/>
      <c r="F7" s="42" t="str">
        <f>HYPERLINK("mailto:Sbash77@gmail.com","Sbash77@gmail.com")</f>
        <v>Sbash77@gmail.com</v>
      </c>
      <c r="G7" s="12" t="s">
        <v>30</v>
      </c>
      <c r="H7" s="13" t="s">
        <v>392</v>
      </c>
      <c r="I7" s="14" t="s">
        <v>4</v>
      </c>
      <c r="J7" s="37">
        <v>91390</v>
      </c>
      <c r="K7" s="139"/>
      <c r="L7" s="75" t="s">
        <v>657</v>
      </c>
      <c r="M7" s="125" t="s">
        <v>595</v>
      </c>
      <c r="N7" s="61" t="s">
        <v>29</v>
      </c>
      <c r="O7" s="62" t="s">
        <v>31</v>
      </c>
      <c r="P7" s="132"/>
      <c r="Q7" s="94"/>
      <c r="R7" s="71"/>
    </row>
    <row r="8" spans="1:19" s="2" customFormat="1" ht="15" customHeight="1" x14ac:dyDescent="0.3">
      <c r="A8" s="144">
        <v>6</v>
      </c>
      <c r="B8" s="78" t="s">
        <v>106</v>
      </c>
      <c r="C8" s="86" t="s">
        <v>32</v>
      </c>
      <c r="D8" s="10" t="s">
        <v>33</v>
      </c>
      <c r="E8" s="11">
        <v>2012</v>
      </c>
      <c r="F8" s="42" t="str">
        <f>HYPERLINK("mailto:pambaird@aol.com","pambaird@aol.com")</f>
        <v>pambaird@aol.com</v>
      </c>
      <c r="G8" s="12" t="s">
        <v>35</v>
      </c>
      <c r="H8" s="13" t="s">
        <v>392</v>
      </c>
      <c r="I8" s="14" t="s">
        <v>4</v>
      </c>
      <c r="J8" s="37">
        <v>91390</v>
      </c>
      <c r="K8" s="139"/>
      <c r="L8" s="75" t="s">
        <v>36</v>
      </c>
      <c r="M8" s="125" t="s">
        <v>596</v>
      </c>
      <c r="N8" s="61" t="s">
        <v>34</v>
      </c>
      <c r="O8" s="62"/>
      <c r="P8" s="132"/>
      <c r="Q8" s="94"/>
      <c r="R8" s="71"/>
    </row>
    <row r="9" spans="1:19" s="2" customFormat="1" ht="15" customHeight="1" x14ac:dyDescent="0.3">
      <c r="A9" s="143">
        <v>7</v>
      </c>
      <c r="B9" s="78"/>
      <c r="C9" s="86" t="s">
        <v>37</v>
      </c>
      <c r="D9" s="10" t="s">
        <v>38</v>
      </c>
      <c r="E9" s="11">
        <v>2016</v>
      </c>
      <c r="F9" s="42" t="str">
        <f>HYPERLINK("mailto:mailemb@aol.com","mailemb@aol.com")</f>
        <v>mailemb@aol.com</v>
      </c>
      <c r="G9" s="12" t="s">
        <v>40</v>
      </c>
      <c r="H9" s="13" t="s">
        <v>392</v>
      </c>
      <c r="I9" s="14" t="s">
        <v>4</v>
      </c>
      <c r="J9" s="37">
        <v>91390</v>
      </c>
      <c r="K9" s="139"/>
      <c r="L9" s="75"/>
      <c r="M9" s="126" t="s">
        <v>597</v>
      </c>
      <c r="N9" s="61" t="s">
        <v>39</v>
      </c>
      <c r="O9" s="62"/>
      <c r="P9" s="132"/>
      <c r="Q9" s="94"/>
      <c r="R9" s="71"/>
    </row>
    <row r="10" spans="1:19" s="2" customFormat="1" ht="15" customHeight="1" x14ac:dyDescent="0.3">
      <c r="A10" s="143">
        <v>8</v>
      </c>
      <c r="B10" s="69"/>
      <c r="C10" s="86" t="s">
        <v>41</v>
      </c>
      <c r="D10" s="10" t="s">
        <v>42</v>
      </c>
      <c r="E10" s="11">
        <v>2001</v>
      </c>
      <c r="F10" s="42" t="str">
        <f>HYPERLINK("mailto:judibeeba@att.net","judibeeba@att.net")</f>
        <v>judibeeba@att.net</v>
      </c>
      <c r="G10" s="14" t="s">
        <v>607</v>
      </c>
      <c r="H10" s="13" t="s">
        <v>392</v>
      </c>
      <c r="I10" s="14" t="s">
        <v>4</v>
      </c>
      <c r="J10" s="37">
        <v>91390</v>
      </c>
      <c r="K10" s="139" t="s">
        <v>707</v>
      </c>
      <c r="L10" s="75" t="s">
        <v>656</v>
      </c>
      <c r="M10" s="126" t="s">
        <v>23</v>
      </c>
      <c r="N10" s="61" t="s">
        <v>43</v>
      </c>
      <c r="O10" s="62" t="s">
        <v>660</v>
      </c>
      <c r="P10" s="132" t="s">
        <v>595</v>
      </c>
      <c r="Q10" s="94">
        <v>3</v>
      </c>
      <c r="R10" s="71"/>
    </row>
    <row r="11" spans="1:19" s="2" customFormat="1" ht="15" customHeight="1" x14ac:dyDescent="0.3">
      <c r="A11" s="143">
        <v>9</v>
      </c>
      <c r="B11" s="69" t="s">
        <v>106</v>
      </c>
      <c r="C11" s="86" t="s">
        <v>46</v>
      </c>
      <c r="D11" s="10" t="s">
        <v>47</v>
      </c>
      <c r="E11" s="11">
        <v>2004</v>
      </c>
      <c r="F11" s="43" t="str">
        <f>HYPERLINK("mailto:debebeaumont@earthlink.net","debebeaumont@earthlink.net")</f>
        <v>debebeaumont@earthlink.net</v>
      </c>
      <c r="G11" s="12" t="s">
        <v>49</v>
      </c>
      <c r="H11" s="13" t="s">
        <v>392</v>
      </c>
      <c r="I11" s="14" t="s">
        <v>4</v>
      </c>
      <c r="J11" s="37">
        <v>91390</v>
      </c>
      <c r="K11" s="139" t="s">
        <v>708</v>
      </c>
      <c r="L11" s="75"/>
      <c r="M11" s="126" t="s">
        <v>314</v>
      </c>
      <c r="N11" s="61" t="s">
        <v>48</v>
      </c>
      <c r="O11" s="62" t="s">
        <v>661</v>
      </c>
      <c r="P11" s="132" t="s">
        <v>595</v>
      </c>
      <c r="Q11" s="94">
        <v>16</v>
      </c>
      <c r="R11" s="71"/>
    </row>
    <row r="12" spans="1:19" s="2" customFormat="1" ht="15" customHeight="1" x14ac:dyDescent="0.3">
      <c r="A12" s="143">
        <v>10</v>
      </c>
      <c r="B12" s="69"/>
      <c r="C12" s="86" t="s">
        <v>50</v>
      </c>
      <c r="D12" s="15" t="s">
        <v>51</v>
      </c>
      <c r="E12" s="16">
        <v>2018</v>
      </c>
      <c r="F12" s="44" t="s">
        <v>52</v>
      </c>
      <c r="G12" s="14" t="s">
        <v>54</v>
      </c>
      <c r="H12" s="13" t="s">
        <v>392</v>
      </c>
      <c r="I12" s="14" t="s">
        <v>4</v>
      </c>
      <c r="J12" s="37">
        <v>91390</v>
      </c>
      <c r="K12" s="138" t="s">
        <v>56</v>
      </c>
      <c r="L12" s="57" t="s">
        <v>55</v>
      </c>
      <c r="M12" s="125" t="s">
        <v>598</v>
      </c>
      <c r="N12" s="63" t="s">
        <v>53</v>
      </c>
      <c r="O12" s="62" t="s">
        <v>588</v>
      </c>
      <c r="P12" s="132" t="s">
        <v>593</v>
      </c>
      <c r="Q12" s="94">
        <v>13</v>
      </c>
      <c r="R12" s="71"/>
    </row>
    <row r="13" spans="1:19" s="2" customFormat="1" ht="15" customHeight="1" x14ac:dyDescent="0.3">
      <c r="A13" s="144">
        <v>11</v>
      </c>
      <c r="B13" s="78"/>
      <c r="C13" s="86" t="s">
        <v>57</v>
      </c>
      <c r="D13" s="15" t="s">
        <v>58</v>
      </c>
      <c r="E13" s="16">
        <v>1995</v>
      </c>
      <c r="F13" s="45" t="s">
        <v>459</v>
      </c>
      <c r="G13" s="14" t="s">
        <v>60</v>
      </c>
      <c r="H13" s="13" t="s">
        <v>392</v>
      </c>
      <c r="I13" s="14" t="s">
        <v>4</v>
      </c>
      <c r="J13" s="37">
        <v>91390</v>
      </c>
      <c r="K13" s="140" t="s">
        <v>62</v>
      </c>
      <c r="L13" s="57" t="s">
        <v>61</v>
      </c>
      <c r="M13" s="125" t="s">
        <v>23</v>
      </c>
      <c r="N13" s="63" t="s">
        <v>59</v>
      </c>
      <c r="O13" s="62" t="s">
        <v>662</v>
      </c>
      <c r="P13" s="132" t="s">
        <v>597</v>
      </c>
      <c r="Q13" s="94">
        <v>16</v>
      </c>
      <c r="R13" s="71"/>
    </row>
    <row r="14" spans="1:19" s="2" customFormat="1" ht="15" customHeight="1" x14ac:dyDescent="0.3">
      <c r="A14" s="144">
        <v>12</v>
      </c>
      <c r="B14" s="78"/>
      <c r="C14" s="86" t="s">
        <v>64</v>
      </c>
      <c r="D14" s="10" t="s">
        <v>65</v>
      </c>
      <c r="E14" s="11" t="s">
        <v>730</v>
      </c>
      <c r="F14" s="42" t="str">
        <f>HYPERLINK("mailto:B32803@aol.com","B32803@aol.com")</f>
        <v>B32803@aol.com</v>
      </c>
      <c r="G14" s="12" t="s">
        <v>609</v>
      </c>
      <c r="H14" s="13" t="s">
        <v>392</v>
      </c>
      <c r="I14" s="14" t="s">
        <v>4</v>
      </c>
      <c r="J14" s="37">
        <v>91390</v>
      </c>
      <c r="K14" s="139" t="s">
        <v>629</v>
      </c>
      <c r="L14" s="75"/>
      <c r="M14" s="126" t="s">
        <v>23</v>
      </c>
      <c r="N14" s="61" t="s">
        <v>66</v>
      </c>
      <c r="O14" s="62"/>
      <c r="P14" s="132"/>
      <c r="Q14" s="94"/>
      <c r="R14" s="71"/>
    </row>
    <row r="15" spans="1:19" s="2" customFormat="1" ht="15" customHeight="1" x14ac:dyDescent="0.3">
      <c r="A15" s="143">
        <v>13</v>
      </c>
      <c r="B15" s="78" t="s">
        <v>106</v>
      </c>
      <c r="C15" s="86" t="s">
        <v>64</v>
      </c>
      <c r="D15" s="10" t="s">
        <v>28</v>
      </c>
      <c r="E15" s="11">
        <v>2016</v>
      </c>
      <c r="F15" s="46" t="s">
        <v>508</v>
      </c>
      <c r="G15" s="12" t="s">
        <v>509</v>
      </c>
      <c r="H15" s="13" t="s">
        <v>68</v>
      </c>
      <c r="I15" s="14" t="s">
        <v>4</v>
      </c>
      <c r="J15" s="37">
        <v>93510</v>
      </c>
      <c r="K15" s="138"/>
      <c r="L15" s="57" t="s">
        <v>510</v>
      </c>
      <c r="M15" s="126" t="s">
        <v>597</v>
      </c>
      <c r="N15" s="61" t="s">
        <v>67</v>
      </c>
      <c r="O15" s="62" t="s">
        <v>516</v>
      </c>
      <c r="P15" s="132" t="s">
        <v>594</v>
      </c>
      <c r="Q15" s="94">
        <v>21</v>
      </c>
      <c r="R15" s="71"/>
    </row>
    <row r="16" spans="1:19" s="2" customFormat="1" ht="15" customHeight="1" x14ac:dyDescent="0.3">
      <c r="A16" s="143">
        <v>14</v>
      </c>
      <c r="B16" s="79"/>
      <c r="C16" s="86" t="s">
        <v>69</v>
      </c>
      <c r="D16" s="17" t="s">
        <v>70</v>
      </c>
      <c r="E16" s="18">
        <v>2016</v>
      </c>
      <c r="F16" s="42" t="str">
        <f>HYPERLINK("mailto:Bromley.Cheryl@yahoo.com","Bromley.Cheryl@yahoo.com")</f>
        <v>Bromley.Cheryl@yahoo.com</v>
      </c>
      <c r="G16" s="19" t="s">
        <v>71</v>
      </c>
      <c r="H16" s="20" t="s">
        <v>392</v>
      </c>
      <c r="I16" s="20" t="s">
        <v>4</v>
      </c>
      <c r="J16" s="56">
        <v>91390</v>
      </c>
      <c r="K16" s="138"/>
      <c r="L16" s="73" t="s">
        <v>72</v>
      </c>
      <c r="M16" s="126" t="s">
        <v>595</v>
      </c>
      <c r="N16" s="64" t="s">
        <v>48</v>
      </c>
      <c r="O16" s="65" t="s">
        <v>663</v>
      </c>
      <c r="P16" s="132" t="s">
        <v>596</v>
      </c>
      <c r="Q16" s="94">
        <v>13</v>
      </c>
      <c r="R16" s="71"/>
    </row>
    <row r="17" spans="1:18" s="2" customFormat="1" ht="15" customHeight="1" x14ac:dyDescent="0.3">
      <c r="A17" s="143">
        <v>15</v>
      </c>
      <c r="B17" s="69"/>
      <c r="C17" s="86" t="s">
        <v>73</v>
      </c>
      <c r="D17" s="10" t="s">
        <v>74</v>
      </c>
      <c r="E17" s="11"/>
      <c r="F17" s="47" t="str">
        <f>HYPERLINK("mailto:celestialdo@gmail.com","celestialdo@gmail.com")</f>
        <v>celestialdo@gmail.com</v>
      </c>
      <c r="G17" s="12" t="s">
        <v>76</v>
      </c>
      <c r="H17" s="20" t="s">
        <v>392</v>
      </c>
      <c r="I17" s="14" t="s">
        <v>4</v>
      </c>
      <c r="J17" s="37">
        <v>91390</v>
      </c>
      <c r="K17" s="138"/>
      <c r="L17" s="57" t="s">
        <v>623</v>
      </c>
      <c r="M17" s="127" t="s">
        <v>593</v>
      </c>
      <c r="N17" s="61" t="s">
        <v>75</v>
      </c>
      <c r="O17" s="62" t="s">
        <v>77</v>
      </c>
      <c r="P17" s="132"/>
      <c r="Q17" s="94"/>
      <c r="R17" s="71"/>
    </row>
    <row r="18" spans="1:18" s="2" customFormat="1" ht="15" customHeight="1" x14ac:dyDescent="0.3">
      <c r="A18" s="143">
        <v>16</v>
      </c>
      <c r="B18" s="69"/>
      <c r="C18" s="86" t="s">
        <v>439</v>
      </c>
      <c r="D18" s="10" t="s">
        <v>440</v>
      </c>
      <c r="E18" s="11">
        <v>2019</v>
      </c>
      <c r="F18" s="46" t="s">
        <v>441</v>
      </c>
      <c r="G18" s="12" t="s">
        <v>442</v>
      </c>
      <c r="H18" s="20" t="s">
        <v>392</v>
      </c>
      <c r="I18" s="14" t="s">
        <v>4</v>
      </c>
      <c r="J18" s="37">
        <v>91390</v>
      </c>
      <c r="K18" s="138"/>
      <c r="L18" s="57" t="s">
        <v>443</v>
      </c>
      <c r="M18" s="127" t="s">
        <v>23</v>
      </c>
      <c r="N18" s="61" t="s">
        <v>169</v>
      </c>
      <c r="O18" s="62" t="s">
        <v>664</v>
      </c>
      <c r="P18" s="132" t="s">
        <v>314</v>
      </c>
      <c r="Q18" s="94">
        <v>28</v>
      </c>
      <c r="R18" s="71"/>
    </row>
    <row r="19" spans="1:18" s="2" customFormat="1" ht="15" customHeight="1" x14ac:dyDescent="0.3">
      <c r="A19" s="144">
        <v>17</v>
      </c>
      <c r="B19" s="69"/>
      <c r="C19" s="86" t="s">
        <v>78</v>
      </c>
      <c r="D19" s="10" t="s">
        <v>79</v>
      </c>
      <c r="E19" s="11">
        <v>2008</v>
      </c>
      <c r="F19" s="42" t="str">
        <f>HYPERLINK("mailto:aabuchan@gmail.com","aabuchan@gmail.com")</f>
        <v>aabuchan@gmail.com</v>
      </c>
      <c r="G19" s="12" t="s">
        <v>80</v>
      </c>
      <c r="H19" s="20" t="s">
        <v>392</v>
      </c>
      <c r="I19" s="14" t="s">
        <v>4</v>
      </c>
      <c r="J19" s="37">
        <v>91390</v>
      </c>
      <c r="K19" s="139" t="s">
        <v>630</v>
      </c>
      <c r="L19" s="75" t="s">
        <v>655</v>
      </c>
      <c r="M19" s="126" t="s">
        <v>595</v>
      </c>
      <c r="N19" s="61" t="s">
        <v>43</v>
      </c>
      <c r="O19" s="62" t="s">
        <v>665</v>
      </c>
      <c r="P19" s="132" t="s">
        <v>599</v>
      </c>
      <c r="Q19" s="94">
        <v>7</v>
      </c>
      <c r="R19" s="71"/>
    </row>
    <row r="20" spans="1:18" s="2" customFormat="1" ht="15" customHeight="1" x14ac:dyDescent="0.3">
      <c r="A20" s="144">
        <v>18</v>
      </c>
      <c r="B20" s="69"/>
      <c r="C20" s="86" t="s">
        <v>547</v>
      </c>
      <c r="D20" s="10" t="s">
        <v>548</v>
      </c>
      <c r="E20" s="11"/>
      <c r="F20" s="46" t="s">
        <v>549</v>
      </c>
      <c r="G20" s="12" t="s">
        <v>550</v>
      </c>
      <c r="H20" s="20" t="s">
        <v>392</v>
      </c>
      <c r="I20" s="14" t="s">
        <v>4</v>
      </c>
      <c r="J20" s="37">
        <v>91390</v>
      </c>
      <c r="K20" s="138"/>
      <c r="L20" s="57" t="s">
        <v>551</v>
      </c>
      <c r="M20" s="126" t="s">
        <v>599</v>
      </c>
      <c r="N20" s="61" t="s">
        <v>163</v>
      </c>
      <c r="O20" s="62"/>
      <c r="P20" s="132"/>
      <c r="Q20" s="94"/>
      <c r="R20" s="71"/>
    </row>
    <row r="21" spans="1:18" s="2" customFormat="1" ht="15" customHeight="1" x14ac:dyDescent="0.3">
      <c r="A21" s="143">
        <v>19</v>
      </c>
      <c r="B21" s="69"/>
      <c r="C21" s="86" t="s">
        <v>81</v>
      </c>
      <c r="D21" s="10" t="s">
        <v>82</v>
      </c>
      <c r="E21" s="11">
        <v>2009</v>
      </c>
      <c r="F21" s="47" t="s">
        <v>83</v>
      </c>
      <c r="G21" s="12" t="s">
        <v>84</v>
      </c>
      <c r="H21" s="20" t="s">
        <v>392</v>
      </c>
      <c r="I21" s="14" t="s">
        <v>4</v>
      </c>
      <c r="J21" s="37">
        <v>91390</v>
      </c>
      <c r="K21" s="139" t="s">
        <v>85</v>
      </c>
      <c r="L21" s="75" t="s">
        <v>86</v>
      </c>
      <c r="M21" s="126" t="s">
        <v>593</v>
      </c>
      <c r="N21" s="61" t="s">
        <v>67</v>
      </c>
      <c r="O21" s="62" t="s">
        <v>666</v>
      </c>
      <c r="P21" s="132" t="s">
        <v>593</v>
      </c>
      <c r="Q21" s="94">
        <v>13</v>
      </c>
      <c r="R21" s="71"/>
    </row>
    <row r="22" spans="1:18" s="2" customFormat="1" ht="15" customHeight="1" x14ac:dyDescent="0.3">
      <c r="A22" s="143">
        <v>20</v>
      </c>
      <c r="B22" s="69"/>
      <c r="C22" s="86" t="s">
        <v>87</v>
      </c>
      <c r="D22" s="10" t="s">
        <v>88</v>
      </c>
      <c r="E22" s="11">
        <v>2009</v>
      </c>
      <c r="F22" s="42" t="str">
        <f>HYPERLINK("mailto:lcangiano@chomg.com","lcangiano@chomg.com")</f>
        <v>lcangiano@chomg.com</v>
      </c>
      <c r="G22" s="12" t="s">
        <v>610</v>
      </c>
      <c r="H22" s="20" t="s">
        <v>392</v>
      </c>
      <c r="I22" s="14" t="s">
        <v>4</v>
      </c>
      <c r="J22" s="37">
        <v>91390</v>
      </c>
      <c r="K22" s="139" t="s">
        <v>631</v>
      </c>
      <c r="L22" s="75" t="s">
        <v>476</v>
      </c>
      <c r="M22" s="126" t="s">
        <v>23</v>
      </c>
      <c r="N22" s="61" t="s">
        <v>75</v>
      </c>
      <c r="O22" s="62"/>
      <c r="P22" s="132"/>
      <c r="Q22" s="94"/>
      <c r="R22" s="71"/>
    </row>
    <row r="23" spans="1:18" s="2" customFormat="1" ht="15" customHeight="1" x14ac:dyDescent="0.3">
      <c r="A23" s="143">
        <v>21</v>
      </c>
      <c r="B23" s="69"/>
      <c r="C23" s="86" t="s">
        <v>90</v>
      </c>
      <c r="D23" s="15" t="s">
        <v>91</v>
      </c>
      <c r="E23" s="16">
        <v>2018</v>
      </c>
      <c r="F23" s="117" t="s">
        <v>716</v>
      </c>
      <c r="G23" s="14" t="s">
        <v>93</v>
      </c>
      <c r="H23" s="20" t="s">
        <v>392</v>
      </c>
      <c r="I23" s="14" t="s">
        <v>4</v>
      </c>
      <c r="J23" s="37">
        <v>91390</v>
      </c>
      <c r="K23" s="139" t="s">
        <v>711</v>
      </c>
      <c r="L23" s="75" t="s">
        <v>94</v>
      </c>
      <c r="M23" s="125" t="s">
        <v>314</v>
      </c>
      <c r="N23" s="63" t="s">
        <v>92</v>
      </c>
      <c r="O23" s="62" t="s">
        <v>326</v>
      </c>
      <c r="P23" s="132" t="s">
        <v>23</v>
      </c>
      <c r="Q23" s="94">
        <v>16</v>
      </c>
      <c r="R23" s="71"/>
    </row>
    <row r="24" spans="1:18" s="2" customFormat="1" ht="15" customHeight="1" x14ac:dyDescent="0.3">
      <c r="A24" s="143">
        <v>22</v>
      </c>
      <c r="B24" s="69"/>
      <c r="C24" s="86" t="s">
        <v>572</v>
      </c>
      <c r="D24" s="15" t="s">
        <v>573</v>
      </c>
      <c r="E24" s="16">
        <v>2019</v>
      </c>
      <c r="F24" s="45" t="s">
        <v>574</v>
      </c>
      <c r="G24" s="14" t="s">
        <v>575</v>
      </c>
      <c r="H24" s="20" t="s">
        <v>392</v>
      </c>
      <c r="I24" s="14" t="s">
        <v>4</v>
      </c>
      <c r="J24" s="37">
        <v>91390</v>
      </c>
      <c r="K24" s="139" t="s">
        <v>576</v>
      </c>
      <c r="L24" s="75" t="s">
        <v>577</v>
      </c>
      <c r="M24" s="125" t="s">
        <v>595</v>
      </c>
      <c r="N24" s="63" t="s">
        <v>75</v>
      </c>
      <c r="O24" s="62"/>
      <c r="P24" s="132"/>
      <c r="Q24" s="94"/>
      <c r="R24" s="71"/>
    </row>
    <row r="25" spans="1:18" s="2" customFormat="1" ht="15" customHeight="1" x14ac:dyDescent="0.3">
      <c r="A25" s="144">
        <v>23</v>
      </c>
      <c r="B25" s="69"/>
      <c r="C25" s="86" t="s">
        <v>95</v>
      </c>
      <c r="D25" s="15" t="s">
        <v>96</v>
      </c>
      <c r="E25" s="16">
        <v>2018</v>
      </c>
      <c r="F25" s="44" t="s">
        <v>97</v>
      </c>
      <c r="G25" s="14" t="s">
        <v>611</v>
      </c>
      <c r="H25" s="14" t="s">
        <v>98</v>
      </c>
      <c r="I25" s="14" t="s">
        <v>4</v>
      </c>
      <c r="J25" s="37">
        <v>91354</v>
      </c>
      <c r="K25" s="138"/>
      <c r="L25" s="57" t="s">
        <v>432</v>
      </c>
      <c r="M25" s="125"/>
      <c r="N25" s="63"/>
      <c r="O25" s="62" t="s">
        <v>99</v>
      </c>
      <c r="P25" s="132"/>
      <c r="Q25" s="94"/>
      <c r="R25" s="71"/>
    </row>
    <row r="26" spans="1:18" s="2" customFormat="1" ht="15" customHeight="1" x14ac:dyDescent="0.3">
      <c r="A26" s="144">
        <v>24</v>
      </c>
      <c r="B26" s="78"/>
      <c r="C26" s="86" t="s">
        <v>103</v>
      </c>
      <c r="D26" s="10" t="s">
        <v>104</v>
      </c>
      <c r="E26" s="11">
        <v>2018</v>
      </c>
      <c r="F26" s="47" t="s">
        <v>105</v>
      </c>
      <c r="G26" s="12" t="s">
        <v>107</v>
      </c>
      <c r="H26" s="14" t="s">
        <v>392</v>
      </c>
      <c r="I26" s="14" t="s">
        <v>4</v>
      </c>
      <c r="J26" s="37">
        <v>91390</v>
      </c>
      <c r="K26" s="138"/>
      <c r="L26" s="57" t="s">
        <v>108</v>
      </c>
      <c r="M26" s="126" t="s">
        <v>106</v>
      </c>
      <c r="N26" s="61" t="s">
        <v>45</v>
      </c>
      <c r="O26" s="62" t="s">
        <v>109</v>
      </c>
      <c r="P26" s="132"/>
      <c r="Q26" s="94"/>
      <c r="R26" s="71"/>
    </row>
    <row r="27" spans="1:18" s="2" customFormat="1" ht="15" customHeight="1" x14ac:dyDescent="0.3">
      <c r="A27" s="143">
        <v>25</v>
      </c>
      <c r="B27" s="69" t="s">
        <v>729</v>
      </c>
      <c r="C27" s="86" t="s">
        <v>110</v>
      </c>
      <c r="D27" s="10" t="s">
        <v>111</v>
      </c>
      <c r="E27" s="11" t="s">
        <v>731</v>
      </c>
      <c r="F27" s="42" t="str">
        <f>HYPERLINK("mailto:dsd8845@aol.com","dsd8845@aol.com")</f>
        <v>dsd8845@aol.com</v>
      </c>
      <c r="G27" s="12" t="s">
        <v>113</v>
      </c>
      <c r="H27" s="14" t="s">
        <v>114</v>
      </c>
      <c r="I27" s="14" t="s">
        <v>4</v>
      </c>
      <c r="J27" s="37">
        <v>91386</v>
      </c>
      <c r="K27" s="139" t="s">
        <v>632</v>
      </c>
      <c r="L27" s="75" t="s">
        <v>654</v>
      </c>
      <c r="M27" s="126" t="s">
        <v>597</v>
      </c>
      <c r="N27" s="61" t="s">
        <v>112</v>
      </c>
      <c r="O27" s="62"/>
      <c r="P27" s="132"/>
      <c r="Q27" s="94"/>
      <c r="R27" s="71"/>
    </row>
    <row r="28" spans="1:18" s="2" customFormat="1" ht="15" customHeight="1" x14ac:dyDescent="0.3">
      <c r="A28" s="143">
        <v>26</v>
      </c>
      <c r="B28" s="78"/>
      <c r="C28" s="86" t="s">
        <v>115</v>
      </c>
      <c r="D28" s="10" t="s">
        <v>116</v>
      </c>
      <c r="E28" s="11"/>
      <c r="F28" s="46" t="s">
        <v>420</v>
      </c>
      <c r="G28" s="12" t="s">
        <v>117</v>
      </c>
      <c r="H28" s="14" t="s">
        <v>68</v>
      </c>
      <c r="I28" s="14" t="s">
        <v>4</v>
      </c>
      <c r="J28" s="37">
        <v>93510</v>
      </c>
      <c r="K28" s="139" t="s">
        <v>118</v>
      </c>
      <c r="L28" s="75" t="s">
        <v>119</v>
      </c>
      <c r="M28" s="126" t="s">
        <v>23</v>
      </c>
      <c r="N28" s="61" t="s">
        <v>66</v>
      </c>
      <c r="O28" s="62"/>
      <c r="P28" s="132"/>
      <c r="Q28" s="94"/>
      <c r="R28" s="71"/>
    </row>
    <row r="29" spans="1:18" s="2" customFormat="1" ht="15" customHeight="1" x14ac:dyDescent="0.3">
      <c r="A29" s="143">
        <v>27</v>
      </c>
      <c r="B29" s="78" t="s">
        <v>729</v>
      </c>
      <c r="C29" s="86" t="s">
        <v>389</v>
      </c>
      <c r="D29" s="10" t="s">
        <v>19</v>
      </c>
      <c r="E29" s="11" t="s">
        <v>250</v>
      </c>
      <c r="F29" s="118" t="s">
        <v>737</v>
      </c>
      <c r="G29" s="12" t="s">
        <v>728</v>
      </c>
      <c r="H29" s="14" t="s">
        <v>392</v>
      </c>
      <c r="I29" s="14" t="s">
        <v>4</v>
      </c>
      <c r="J29" s="37">
        <v>91390</v>
      </c>
      <c r="K29" s="138"/>
      <c r="L29" s="57" t="s">
        <v>412</v>
      </c>
      <c r="M29" s="126" t="s">
        <v>595</v>
      </c>
      <c r="N29" s="61" t="s">
        <v>34</v>
      </c>
      <c r="O29" s="62"/>
      <c r="P29" s="132"/>
      <c r="Q29" s="94"/>
      <c r="R29" s="71"/>
    </row>
    <row r="30" spans="1:18" s="2" customFormat="1" ht="15" customHeight="1" x14ac:dyDescent="0.3">
      <c r="A30" s="143">
        <v>28</v>
      </c>
      <c r="B30" s="69"/>
      <c r="C30" s="86" t="s">
        <v>120</v>
      </c>
      <c r="D30" s="10" t="s">
        <v>121</v>
      </c>
      <c r="E30" s="11">
        <v>2007</v>
      </c>
      <c r="F30" s="42" t="str">
        <f>HYPERLINK("mailto:its4kar@aol.com","its4kar@aol.com")</f>
        <v>its4kar@aol.com</v>
      </c>
      <c r="G30" s="12" t="s">
        <v>606</v>
      </c>
      <c r="H30" s="14" t="s">
        <v>392</v>
      </c>
      <c r="I30" s="14" t="s">
        <v>4</v>
      </c>
      <c r="J30" s="37">
        <v>91390</v>
      </c>
      <c r="K30" s="139" t="s">
        <v>633</v>
      </c>
      <c r="L30" s="75" t="s">
        <v>653</v>
      </c>
      <c r="M30" s="126" t="s">
        <v>314</v>
      </c>
      <c r="N30" s="61" t="s">
        <v>112</v>
      </c>
      <c r="O30" s="62" t="s">
        <v>122</v>
      </c>
      <c r="P30" s="132"/>
      <c r="Q30" s="94"/>
      <c r="R30" s="71"/>
    </row>
    <row r="31" spans="1:18" s="2" customFormat="1" ht="15" customHeight="1" x14ac:dyDescent="0.3">
      <c r="A31" s="144">
        <v>29</v>
      </c>
      <c r="B31" s="69"/>
      <c r="C31" s="87" t="s">
        <v>123</v>
      </c>
      <c r="D31" s="82" t="s">
        <v>124</v>
      </c>
      <c r="E31" s="11">
        <v>2002</v>
      </c>
      <c r="F31" s="118" t="s">
        <v>717</v>
      </c>
      <c r="G31" s="12" t="s">
        <v>612</v>
      </c>
      <c r="H31" s="14" t="s">
        <v>392</v>
      </c>
      <c r="I31" s="14" t="s">
        <v>4</v>
      </c>
      <c r="J31" s="37">
        <v>91390</v>
      </c>
      <c r="K31" s="139" t="s">
        <v>634</v>
      </c>
      <c r="L31" s="75" t="s">
        <v>126</v>
      </c>
      <c r="M31" s="126" t="s">
        <v>600</v>
      </c>
      <c r="N31" s="61" t="s">
        <v>89</v>
      </c>
      <c r="O31" s="62" t="s">
        <v>100</v>
      </c>
      <c r="P31" s="132"/>
      <c r="Q31" s="94"/>
      <c r="R31" s="71"/>
    </row>
    <row r="32" spans="1:18" s="2" customFormat="1" ht="15" customHeight="1" x14ac:dyDescent="0.3">
      <c r="A32" s="144">
        <v>30</v>
      </c>
      <c r="B32" s="69"/>
      <c r="C32" s="88" t="s">
        <v>127</v>
      </c>
      <c r="D32" s="60" t="s">
        <v>128</v>
      </c>
      <c r="E32" s="81">
        <v>1986</v>
      </c>
      <c r="F32" s="42" t="str">
        <f>HYPERLINK("mailto:annedins@aol.com","annedins@aol.com")</f>
        <v>annedins@aol.com</v>
      </c>
      <c r="G32" s="12" t="s">
        <v>130</v>
      </c>
      <c r="H32" s="14" t="s">
        <v>393</v>
      </c>
      <c r="I32" s="14" t="s">
        <v>4</v>
      </c>
      <c r="J32" s="37">
        <v>91350</v>
      </c>
      <c r="K32" s="138"/>
      <c r="L32" s="57" t="s">
        <v>131</v>
      </c>
      <c r="M32" s="126" t="s">
        <v>599</v>
      </c>
      <c r="N32" s="61" t="s">
        <v>129</v>
      </c>
      <c r="O32" s="62"/>
      <c r="P32" s="132"/>
      <c r="Q32" s="94"/>
      <c r="R32" s="71"/>
    </row>
    <row r="33" spans="1:18" s="2" customFormat="1" ht="15" customHeight="1" x14ac:dyDescent="0.3">
      <c r="A33" s="143">
        <v>31</v>
      </c>
      <c r="B33" s="69"/>
      <c r="C33" s="89" t="s">
        <v>132</v>
      </c>
      <c r="D33" s="83" t="s">
        <v>133</v>
      </c>
      <c r="E33" s="11">
        <v>2018</v>
      </c>
      <c r="F33" s="47" t="s">
        <v>134</v>
      </c>
      <c r="G33" s="12" t="s">
        <v>135</v>
      </c>
      <c r="H33" s="14" t="s">
        <v>136</v>
      </c>
      <c r="I33" s="14" t="s">
        <v>4</v>
      </c>
      <c r="J33" s="37">
        <v>93536</v>
      </c>
      <c r="K33" s="139" t="s">
        <v>137</v>
      </c>
      <c r="L33" s="75" t="s">
        <v>470</v>
      </c>
      <c r="M33" s="126" t="s">
        <v>23</v>
      </c>
      <c r="N33" s="61" t="s">
        <v>43</v>
      </c>
      <c r="O33" s="62"/>
      <c r="P33" s="132"/>
      <c r="Q33" s="94"/>
      <c r="R33" s="71"/>
    </row>
    <row r="34" spans="1:18" s="2" customFormat="1" ht="15" customHeight="1" x14ac:dyDescent="0.3">
      <c r="A34" s="143">
        <v>32</v>
      </c>
      <c r="B34" s="69" t="s">
        <v>106</v>
      </c>
      <c r="C34" s="86" t="s">
        <v>479</v>
      </c>
      <c r="D34" s="10" t="s">
        <v>478</v>
      </c>
      <c r="E34" s="11">
        <v>2018</v>
      </c>
      <c r="F34" s="46" t="s">
        <v>480</v>
      </c>
      <c r="G34" s="12" t="s">
        <v>481</v>
      </c>
      <c r="H34" s="14" t="s">
        <v>392</v>
      </c>
      <c r="I34" s="14" t="s">
        <v>4</v>
      </c>
      <c r="J34" s="37">
        <v>91390</v>
      </c>
      <c r="K34" s="139"/>
      <c r="L34" s="75" t="s">
        <v>482</v>
      </c>
      <c r="M34" s="126" t="s">
        <v>593</v>
      </c>
      <c r="N34" s="61" t="s">
        <v>112</v>
      </c>
      <c r="O34" s="62" t="s">
        <v>483</v>
      </c>
      <c r="P34" s="132"/>
      <c r="Q34" s="94"/>
      <c r="R34" s="71"/>
    </row>
    <row r="35" spans="1:18" s="2" customFormat="1" ht="15" customHeight="1" x14ac:dyDescent="0.3">
      <c r="A35" s="143">
        <v>33</v>
      </c>
      <c r="B35" s="69"/>
      <c r="C35" s="86" t="s">
        <v>138</v>
      </c>
      <c r="D35" s="10" t="s">
        <v>82</v>
      </c>
      <c r="E35" s="11"/>
      <c r="F35" s="47" t="s">
        <v>139</v>
      </c>
      <c r="G35" s="12" t="s">
        <v>140</v>
      </c>
      <c r="H35" s="14" t="s">
        <v>392</v>
      </c>
      <c r="I35" s="14" t="s">
        <v>4</v>
      </c>
      <c r="J35" s="37">
        <v>91390</v>
      </c>
      <c r="K35" s="138"/>
      <c r="L35" s="57" t="s">
        <v>141</v>
      </c>
      <c r="M35" s="126" t="s">
        <v>597</v>
      </c>
      <c r="N35" s="61" t="s">
        <v>67</v>
      </c>
      <c r="O35" s="62" t="s">
        <v>667</v>
      </c>
      <c r="P35" s="132" t="s">
        <v>314</v>
      </c>
      <c r="Q35" s="94">
        <v>14</v>
      </c>
      <c r="R35" s="71"/>
    </row>
    <row r="36" spans="1:18" s="2" customFormat="1" ht="15" customHeight="1" x14ac:dyDescent="0.3">
      <c r="A36" s="143">
        <v>34</v>
      </c>
      <c r="B36" s="69"/>
      <c r="C36" s="90" t="s">
        <v>144</v>
      </c>
      <c r="D36" s="21" t="s">
        <v>151</v>
      </c>
      <c r="E36" s="11">
        <v>2019</v>
      </c>
      <c r="F36" s="42"/>
      <c r="G36" s="12" t="s">
        <v>148</v>
      </c>
      <c r="H36" s="14" t="s">
        <v>392</v>
      </c>
      <c r="I36" s="14" t="s">
        <v>4</v>
      </c>
      <c r="J36" s="37">
        <v>91390</v>
      </c>
      <c r="K36" s="139"/>
      <c r="L36" s="75"/>
      <c r="M36" s="126"/>
      <c r="N36" s="61"/>
      <c r="O36" s="62" t="s">
        <v>145</v>
      </c>
      <c r="P36" s="132"/>
      <c r="Q36" s="94"/>
      <c r="R36" s="71"/>
    </row>
    <row r="37" spans="1:18" s="2" customFormat="1" ht="15" customHeight="1" x14ac:dyDescent="0.3">
      <c r="A37" s="144">
        <v>35</v>
      </c>
      <c r="B37" s="69"/>
      <c r="C37" s="91" t="s">
        <v>144</v>
      </c>
      <c r="D37" s="22" t="s">
        <v>145</v>
      </c>
      <c r="E37" s="11"/>
      <c r="F37" s="49" t="s">
        <v>146</v>
      </c>
      <c r="G37" s="23" t="s">
        <v>148</v>
      </c>
      <c r="H37" s="14" t="s">
        <v>392</v>
      </c>
      <c r="I37" s="9" t="s">
        <v>4</v>
      </c>
      <c r="J37" s="37">
        <v>91390</v>
      </c>
      <c r="K37" s="139" t="s">
        <v>149</v>
      </c>
      <c r="L37" s="75" t="s">
        <v>150</v>
      </c>
      <c r="M37" s="128" t="s">
        <v>596</v>
      </c>
      <c r="N37" s="61" t="s">
        <v>147</v>
      </c>
      <c r="O37" s="59" t="s">
        <v>151</v>
      </c>
      <c r="P37" s="132"/>
      <c r="Q37" s="94"/>
      <c r="R37" s="71"/>
    </row>
    <row r="38" spans="1:18" s="2" customFormat="1" ht="15" customHeight="1" x14ac:dyDescent="0.3">
      <c r="A38" s="144">
        <v>36</v>
      </c>
      <c r="B38" s="69"/>
      <c r="C38" s="91" t="s">
        <v>153</v>
      </c>
      <c r="D38" s="22" t="s">
        <v>154</v>
      </c>
      <c r="E38" s="11">
        <v>2017</v>
      </c>
      <c r="F38" s="119" t="s">
        <v>155</v>
      </c>
      <c r="G38" s="23" t="s">
        <v>156</v>
      </c>
      <c r="H38" s="14" t="s">
        <v>392</v>
      </c>
      <c r="I38" s="9" t="s">
        <v>4</v>
      </c>
      <c r="J38" s="37">
        <v>91390</v>
      </c>
      <c r="K38" s="138"/>
      <c r="L38" s="57" t="s">
        <v>157</v>
      </c>
      <c r="M38" s="128" t="s">
        <v>23</v>
      </c>
      <c r="N38" s="61" t="s">
        <v>29</v>
      </c>
      <c r="O38" s="59" t="s">
        <v>668</v>
      </c>
      <c r="P38" s="132" t="s">
        <v>595</v>
      </c>
      <c r="Q38" s="94">
        <v>7</v>
      </c>
      <c r="R38" s="71"/>
    </row>
    <row r="39" spans="1:18" s="2" customFormat="1" ht="15" customHeight="1" x14ac:dyDescent="0.3">
      <c r="A39" s="143">
        <v>37</v>
      </c>
      <c r="B39" s="69" t="s">
        <v>106</v>
      </c>
      <c r="C39" s="91" t="s">
        <v>158</v>
      </c>
      <c r="D39" s="22" t="s">
        <v>719</v>
      </c>
      <c r="E39" s="11">
        <v>2018</v>
      </c>
      <c r="F39" s="119" t="s">
        <v>720</v>
      </c>
      <c r="G39" s="23" t="s">
        <v>545</v>
      </c>
      <c r="H39" s="14" t="s">
        <v>25</v>
      </c>
      <c r="I39" s="9" t="s">
        <v>4</v>
      </c>
      <c r="J39" s="37">
        <v>91386</v>
      </c>
      <c r="K39" s="139" t="s">
        <v>718</v>
      </c>
      <c r="L39" s="75" t="s">
        <v>721</v>
      </c>
      <c r="M39" s="128" t="s">
        <v>596</v>
      </c>
      <c r="N39" s="61" t="s">
        <v>163</v>
      </c>
      <c r="O39" s="59" t="s">
        <v>722</v>
      </c>
      <c r="P39" s="132" t="s">
        <v>101</v>
      </c>
      <c r="Q39" s="94">
        <v>13</v>
      </c>
      <c r="R39" s="71"/>
    </row>
    <row r="40" spans="1:18" s="2" customFormat="1" ht="15" customHeight="1" x14ac:dyDescent="0.3">
      <c r="A40" s="143">
        <v>38</v>
      </c>
      <c r="B40" s="69"/>
      <c r="C40" s="91" t="s">
        <v>158</v>
      </c>
      <c r="D40" s="22" t="s">
        <v>159</v>
      </c>
      <c r="E40" s="16">
        <v>2019</v>
      </c>
      <c r="F40" s="51" t="s">
        <v>591</v>
      </c>
      <c r="G40" s="23" t="s">
        <v>160</v>
      </c>
      <c r="H40" s="14" t="s">
        <v>392</v>
      </c>
      <c r="I40" s="9" t="s">
        <v>4</v>
      </c>
      <c r="J40" s="37">
        <v>91390</v>
      </c>
      <c r="K40" s="138"/>
      <c r="L40" s="57" t="s">
        <v>161</v>
      </c>
      <c r="M40" s="128" t="s">
        <v>595</v>
      </c>
      <c r="N40" s="61" t="s">
        <v>66</v>
      </c>
      <c r="O40" s="59" t="s">
        <v>502</v>
      </c>
      <c r="P40" s="132" t="s">
        <v>599</v>
      </c>
      <c r="Q40" s="94">
        <v>26</v>
      </c>
      <c r="R40" s="71"/>
    </row>
    <row r="41" spans="1:18" s="2" customFormat="1" ht="15" customHeight="1" x14ac:dyDescent="0.3">
      <c r="A41" s="143">
        <v>39</v>
      </c>
      <c r="B41" s="69"/>
      <c r="C41" s="91" t="s">
        <v>158</v>
      </c>
      <c r="D41" s="22" t="s">
        <v>201</v>
      </c>
      <c r="E41" s="16">
        <v>2019</v>
      </c>
      <c r="F41" s="50"/>
      <c r="G41" s="23" t="s">
        <v>545</v>
      </c>
      <c r="H41" s="14" t="s">
        <v>25</v>
      </c>
      <c r="I41" s="9" t="s">
        <v>4</v>
      </c>
      <c r="J41" s="37">
        <v>91386</v>
      </c>
      <c r="K41" s="138"/>
      <c r="L41" s="57" t="s">
        <v>546</v>
      </c>
      <c r="M41" s="128" t="s">
        <v>595</v>
      </c>
      <c r="N41" s="61"/>
      <c r="O41" s="59"/>
      <c r="P41" s="132"/>
      <c r="Q41" s="94"/>
      <c r="R41" s="71"/>
    </row>
    <row r="42" spans="1:18" s="2" customFormat="1" ht="15" customHeight="1" x14ac:dyDescent="0.3">
      <c r="A42" s="143">
        <v>40</v>
      </c>
      <c r="B42" s="69" t="s">
        <v>106</v>
      </c>
      <c r="C42" s="91" t="s">
        <v>158</v>
      </c>
      <c r="D42" s="22" t="s">
        <v>502</v>
      </c>
      <c r="E42" s="16">
        <v>2019</v>
      </c>
      <c r="F42" s="51" t="s">
        <v>544</v>
      </c>
      <c r="G42" s="23" t="s">
        <v>545</v>
      </c>
      <c r="H42" s="14" t="s">
        <v>25</v>
      </c>
      <c r="I42" s="9" t="s">
        <v>4</v>
      </c>
      <c r="J42" s="37">
        <v>91386</v>
      </c>
      <c r="K42" s="139" t="s">
        <v>718</v>
      </c>
      <c r="L42" s="75" t="s">
        <v>723</v>
      </c>
      <c r="M42" s="128" t="s">
        <v>597</v>
      </c>
      <c r="N42" s="61" t="s">
        <v>724</v>
      </c>
      <c r="O42" s="59" t="s">
        <v>159</v>
      </c>
      <c r="P42" s="132" t="s">
        <v>599</v>
      </c>
      <c r="Q42" s="94">
        <v>26</v>
      </c>
      <c r="R42" s="71"/>
    </row>
    <row r="43" spans="1:18" s="2" customFormat="1" ht="15" customHeight="1" x14ac:dyDescent="0.3">
      <c r="A43" s="144">
        <v>41</v>
      </c>
      <c r="B43" s="69"/>
      <c r="C43" s="91" t="s">
        <v>413</v>
      </c>
      <c r="D43" s="22" t="s">
        <v>414</v>
      </c>
      <c r="E43" s="11">
        <v>2018</v>
      </c>
      <c r="F43" s="51" t="s">
        <v>415</v>
      </c>
      <c r="G43" s="23" t="s">
        <v>416</v>
      </c>
      <c r="H43" s="9" t="s">
        <v>392</v>
      </c>
      <c r="I43" s="9" t="s">
        <v>4</v>
      </c>
      <c r="J43" s="37">
        <v>91390</v>
      </c>
      <c r="K43" s="138" t="s">
        <v>418</v>
      </c>
      <c r="L43" s="57" t="s">
        <v>417</v>
      </c>
      <c r="M43" s="128" t="s">
        <v>595</v>
      </c>
      <c r="N43" s="61" t="s">
        <v>29</v>
      </c>
      <c r="O43" s="59" t="s">
        <v>419</v>
      </c>
      <c r="P43" s="132"/>
      <c r="Q43" s="94"/>
      <c r="R43" s="71"/>
    </row>
    <row r="44" spans="1:18" s="2" customFormat="1" ht="15" customHeight="1" x14ac:dyDescent="0.3">
      <c r="A44" s="144">
        <v>42</v>
      </c>
      <c r="B44" s="69"/>
      <c r="C44" s="86" t="s">
        <v>164</v>
      </c>
      <c r="D44" s="10" t="s">
        <v>170</v>
      </c>
      <c r="E44" s="11">
        <v>2013</v>
      </c>
      <c r="F44" s="42" t="str">
        <f>HYPERLINK("mailto:lotte@select-painting.com","lotte@select-painting.com")</f>
        <v>lotte@select-painting.com</v>
      </c>
      <c r="G44" s="12" t="s">
        <v>167</v>
      </c>
      <c r="H44" s="14" t="s">
        <v>392</v>
      </c>
      <c r="I44" s="14" t="s">
        <v>4</v>
      </c>
      <c r="J44" s="37">
        <v>91390</v>
      </c>
      <c r="K44" s="138"/>
      <c r="L44" s="57" t="s">
        <v>168</v>
      </c>
      <c r="M44" s="126" t="s">
        <v>106</v>
      </c>
      <c r="N44" s="61" t="s">
        <v>171</v>
      </c>
      <c r="O44" s="62" t="s">
        <v>165</v>
      </c>
      <c r="P44" s="132"/>
      <c r="Q44" s="94"/>
      <c r="R44" s="71"/>
    </row>
    <row r="45" spans="1:18" s="2" customFormat="1" ht="15" customHeight="1" x14ac:dyDescent="0.3">
      <c r="A45" s="143">
        <v>43</v>
      </c>
      <c r="B45" s="69"/>
      <c r="C45" s="86" t="s">
        <v>172</v>
      </c>
      <c r="D45" s="10" t="s">
        <v>173</v>
      </c>
      <c r="E45" s="11"/>
      <c r="F45" s="47" t="s">
        <v>174</v>
      </c>
      <c r="G45" s="12" t="s">
        <v>613</v>
      </c>
      <c r="H45" s="14" t="s">
        <v>392</v>
      </c>
      <c r="I45" s="14" t="s">
        <v>4</v>
      </c>
      <c r="J45" s="37">
        <v>91390</v>
      </c>
      <c r="K45" s="138"/>
      <c r="L45" s="57" t="s">
        <v>176</v>
      </c>
      <c r="M45" s="126" t="s">
        <v>594</v>
      </c>
      <c r="N45" s="61" t="s">
        <v>175</v>
      </c>
      <c r="O45" s="62" t="s">
        <v>669</v>
      </c>
      <c r="P45" s="132" t="s">
        <v>600</v>
      </c>
      <c r="Q45" s="94">
        <v>10</v>
      </c>
      <c r="R45" s="71"/>
    </row>
    <row r="46" spans="1:18" s="2" customFormat="1" ht="15" customHeight="1" x14ac:dyDescent="0.3">
      <c r="A46" s="143">
        <v>44</v>
      </c>
      <c r="B46" s="69"/>
      <c r="C46" s="86" t="s">
        <v>539</v>
      </c>
      <c r="D46" s="10" t="s">
        <v>540</v>
      </c>
      <c r="E46" s="11"/>
      <c r="F46" s="46" t="s">
        <v>562</v>
      </c>
      <c r="G46" s="12" t="s">
        <v>541</v>
      </c>
      <c r="H46" s="14" t="s">
        <v>392</v>
      </c>
      <c r="I46" s="14" t="s">
        <v>4</v>
      </c>
      <c r="J46" s="37">
        <v>91390</v>
      </c>
      <c r="K46" s="138"/>
      <c r="L46" s="57" t="s">
        <v>542</v>
      </c>
      <c r="M46" s="126"/>
      <c r="N46" s="61"/>
      <c r="O46" s="62" t="s">
        <v>543</v>
      </c>
      <c r="P46" s="132"/>
      <c r="Q46" s="94"/>
      <c r="R46" s="71"/>
    </row>
    <row r="47" spans="1:18" s="2" customFormat="1" ht="15" customHeight="1" x14ac:dyDescent="0.3">
      <c r="A47" s="143">
        <v>45</v>
      </c>
      <c r="B47" s="69"/>
      <c r="C47" s="86" t="s">
        <v>177</v>
      </c>
      <c r="D47" s="21" t="s">
        <v>178</v>
      </c>
      <c r="E47" s="11"/>
      <c r="F47" s="52" t="str">
        <f>HYPERLINK("mailto:jackiefriedlander@hotmail.com","jackiefriedlander@hotmail.com")</f>
        <v>jackiefriedlander@hotmail.com</v>
      </c>
      <c r="G47" s="12" t="s">
        <v>614</v>
      </c>
      <c r="H47" s="14" t="s">
        <v>392</v>
      </c>
      <c r="I47" s="14" t="s">
        <v>4</v>
      </c>
      <c r="J47" s="37">
        <v>91390</v>
      </c>
      <c r="K47" s="139" t="s">
        <v>179</v>
      </c>
      <c r="L47" s="75" t="s">
        <v>180</v>
      </c>
      <c r="M47" s="128" t="s">
        <v>600</v>
      </c>
      <c r="N47" s="61" t="s">
        <v>3</v>
      </c>
      <c r="O47" s="62" t="s">
        <v>670</v>
      </c>
      <c r="P47" s="132" t="s">
        <v>598</v>
      </c>
      <c r="Q47" s="94">
        <v>28</v>
      </c>
      <c r="R47" s="71"/>
    </row>
    <row r="48" spans="1:18" s="2" customFormat="1" ht="15" customHeight="1" x14ac:dyDescent="0.3">
      <c r="A48" s="143">
        <v>46</v>
      </c>
      <c r="B48" s="69" t="s">
        <v>729</v>
      </c>
      <c r="C48" s="86" t="s">
        <v>181</v>
      </c>
      <c r="D48" s="10" t="s">
        <v>182</v>
      </c>
      <c r="E48" s="11" t="s">
        <v>732</v>
      </c>
      <c r="F48" s="53" t="s">
        <v>520</v>
      </c>
      <c r="G48" s="12"/>
      <c r="H48" s="14"/>
      <c r="I48" s="14"/>
      <c r="J48" s="37"/>
      <c r="K48" s="138"/>
      <c r="L48" s="57" t="s">
        <v>183</v>
      </c>
      <c r="M48" s="124"/>
      <c r="N48" s="61"/>
      <c r="O48" s="62"/>
      <c r="P48" s="132"/>
      <c r="Q48" s="94"/>
      <c r="R48" s="71"/>
    </row>
    <row r="49" spans="1:18" s="2" customFormat="1" ht="15" customHeight="1" x14ac:dyDescent="0.3">
      <c r="A49" s="144">
        <v>47</v>
      </c>
      <c r="B49" s="69"/>
      <c r="C49" s="86" t="s">
        <v>181</v>
      </c>
      <c r="D49" s="10" t="s">
        <v>184</v>
      </c>
      <c r="E49" s="11">
        <v>2013</v>
      </c>
      <c r="F49" s="49" t="s">
        <v>185</v>
      </c>
      <c r="G49" s="12" t="s">
        <v>187</v>
      </c>
      <c r="H49" s="14" t="s">
        <v>392</v>
      </c>
      <c r="I49" s="14" t="s">
        <v>4</v>
      </c>
      <c r="J49" s="37">
        <v>91390</v>
      </c>
      <c r="K49" s="138"/>
      <c r="L49" s="57" t="s">
        <v>188</v>
      </c>
      <c r="M49" s="124" t="s">
        <v>593</v>
      </c>
      <c r="N49" s="61" t="s">
        <v>186</v>
      </c>
      <c r="O49" s="62" t="s">
        <v>77</v>
      </c>
      <c r="P49" s="132" t="s">
        <v>598</v>
      </c>
      <c r="Q49" s="94">
        <v>25</v>
      </c>
      <c r="R49" s="71"/>
    </row>
    <row r="50" spans="1:18" s="2" customFormat="1" ht="15" customHeight="1" x14ac:dyDescent="0.3">
      <c r="A50" s="144">
        <v>48</v>
      </c>
      <c r="B50" s="69" t="s">
        <v>106</v>
      </c>
      <c r="C50" s="86" t="s">
        <v>695</v>
      </c>
      <c r="D50" s="10" t="s">
        <v>189</v>
      </c>
      <c r="E50" s="11">
        <v>2019</v>
      </c>
      <c r="F50" s="49"/>
      <c r="G50" s="12" t="s">
        <v>714</v>
      </c>
      <c r="H50" s="14" t="s">
        <v>392</v>
      </c>
      <c r="I50" s="14" t="s">
        <v>4</v>
      </c>
      <c r="J50" s="37">
        <v>91390</v>
      </c>
      <c r="K50" s="139"/>
      <c r="L50" s="75" t="s">
        <v>715</v>
      </c>
      <c r="M50" s="124"/>
      <c r="N50" s="61"/>
      <c r="O50" s="62"/>
      <c r="P50" s="132"/>
      <c r="Q50" s="94"/>
      <c r="R50" s="71"/>
    </row>
    <row r="51" spans="1:18" s="2" customFormat="1" ht="15" customHeight="1" x14ac:dyDescent="0.3">
      <c r="A51" s="143">
        <v>49</v>
      </c>
      <c r="B51" s="78"/>
      <c r="C51" s="86" t="s">
        <v>191</v>
      </c>
      <c r="D51" s="10" t="s">
        <v>192</v>
      </c>
      <c r="E51" s="11">
        <v>2018</v>
      </c>
      <c r="F51" s="49" t="s">
        <v>193</v>
      </c>
      <c r="G51" s="12" t="s">
        <v>194</v>
      </c>
      <c r="H51" s="14" t="s">
        <v>392</v>
      </c>
      <c r="I51" s="14" t="s">
        <v>4</v>
      </c>
      <c r="J51" s="37">
        <v>91390</v>
      </c>
      <c r="K51" s="138"/>
      <c r="L51" s="57" t="s">
        <v>195</v>
      </c>
      <c r="M51" s="124" t="s">
        <v>593</v>
      </c>
      <c r="N51" s="61" t="s">
        <v>39</v>
      </c>
      <c r="O51" s="62" t="s">
        <v>671</v>
      </c>
      <c r="P51" s="132" t="s">
        <v>23</v>
      </c>
      <c r="Q51" s="94">
        <v>17</v>
      </c>
      <c r="R51" s="71"/>
    </row>
    <row r="52" spans="1:18" s="2" customFormat="1" ht="15" customHeight="1" x14ac:dyDescent="0.3">
      <c r="A52" s="143">
        <v>50</v>
      </c>
      <c r="B52" s="78" t="s">
        <v>106</v>
      </c>
      <c r="C52" s="86" t="s">
        <v>196</v>
      </c>
      <c r="D52" s="10" t="s">
        <v>197</v>
      </c>
      <c r="E52" s="11">
        <v>1993</v>
      </c>
      <c r="F52" s="42" t="str">
        <f>HYPERLINK("mailto:alenegriffin@msn.com","alenegriffin@msn.com")</f>
        <v>alenegriffin@msn.com</v>
      </c>
      <c r="G52" s="12" t="s">
        <v>198</v>
      </c>
      <c r="H52" s="14" t="s">
        <v>199</v>
      </c>
      <c r="I52" s="14" t="s">
        <v>4</v>
      </c>
      <c r="J52" s="37">
        <v>95356</v>
      </c>
      <c r="K52" s="139"/>
      <c r="L52" s="75" t="s">
        <v>652</v>
      </c>
      <c r="M52" s="125" t="s">
        <v>23</v>
      </c>
      <c r="N52" s="61" t="s">
        <v>29</v>
      </c>
      <c r="O52" s="62" t="s">
        <v>672</v>
      </c>
      <c r="P52" s="132" t="s">
        <v>597</v>
      </c>
      <c r="Q52" s="94">
        <v>20</v>
      </c>
      <c r="R52" s="71"/>
    </row>
    <row r="53" spans="1:18" s="2" customFormat="1" ht="15" customHeight="1" x14ac:dyDescent="0.3">
      <c r="A53" s="143">
        <v>51</v>
      </c>
      <c r="B53" s="78"/>
      <c r="C53" s="86" t="s">
        <v>533</v>
      </c>
      <c r="D53" s="10" t="s">
        <v>534</v>
      </c>
      <c r="E53" s="11">
        <v>2019</v>
      </c>
      <c r="F53" s="46" t="s">
        <v>535</v>
      </c>
      <c r="G53" s="12" t="s">
        <v>536</v>
      </c>
      <c r="H53" s="14" t="s">
        <v>392</v>
      </c>
      <c r="I53" s="14" t="s">
        <v>4</v>
      </c>
      <c r="J53" s="37">
        <v>91390</v>
      </c>
      <c r="K53" s="139" t="s">
        <v>537</v>
      </c>
      <c r="L53" s="75" t="s">
        <v>538</v>
      </c>
      <c r="M53" s="125" t="s">
        <v>596</v>
      </c>
      <c r="N53" s="61" t="s">
        <v>63</v>
      </c>
      <c r="O53" s="62"/>
      <c r="P53" s="132"/>
      <c r="Q53" s="94"/>
      <c r="R53" s="71"/>
    </row>
    <row r="54" spans="1:18" s="2" customFormat="1" ht="15" customHeight="1" x14ac:dyDescent="0.3">
      <c r="A54" s="143">
        <v>52</v>
      </c>
      <c r="B54" s="78"/>
      <c r="C54" s="86" t="s">
        <v>495</v>
      </c>
      <c r="D54" s="10" t="s">
        <v>496</v>
      </c>
      <c r="E54" s="11">
        <v>2019</v>
      </c>
      <c r="F54" s="46" t="s">
        <v>497</v>
      </c>
      <c r="G54" s="12" t="s">
        <v>498</v>
      </c>
      <c r="H54" s="14" t="s">
        <v>499</v>
      </c>
      <c r="I54" s="14" t="s">
        <v>500</v>
      </c>
      <c r="J54" s="37">
        <v>46845</v>
      </c>
      <c r="K54" s="139" t="s">
        <v>501</v>
      </c>
      <c r="L54" s="75"/>
      <c r="M54" s="125" t="s">
        <v>101</v>
      </c>
      <c r="N54" s="61" t="s">
        <v>112</v>
      </c>
      <c r="O54" s="62" t="s">
        <v>502</v>
      </c>
      <c r="P54" s="132"/>
      <c r="Q54" s="94"/>
      <c r="R54" s="71"/>
    </row>
    <row r="55" spans="1:18" s="2" customFormat="1" ht="15" customHeight="1" x14ac:dyDescent="0.3">
      <c r="A55" s="144">
        <v>53</v>
      </c>
      <c r="B55" s="78"/>
      <c r="C55" s="86" t="s">
        <v>200</v>
      </c>
      <c r="D55" s="10" t="s">
        <v>527</v>
      </c>
      <c r="E55" s="11"/>
      <c r="F55" s="46" t="s">
        <v>528</v>
      </c>
      <c r="G55" s="12" t="s">
        <v>529</v>
      </c>
      <c r="H55" s="14" t="s">
        <v>392</v>
      </c>
      <c r="I55" s="14" t="s">
        <v>4</v>
      </c>
      <c r="J55" s="37">
        <v>91390</v>
      </c>
      <c r="K55" s="139" t="s">
        <v>530</v>
      </c>
      <c r="L55" s="75"/>
      <c r="M55" s="125" t="s">
        <v>600</v>
      </c>
      <c r="N55" s="61" t="s">
        <v>45</v>
      </c>
      <c r="O55" s="62" t="s">
        <v>487</v>
      </c>
      <c r="P55" s="132" t="s">
        <v>595</v>
      </c>
      <c r="Q55" s="94">
        <v>31</v>
      </c>
      <c r="R55" s="71"/>
    </row>
    <row r="56" spans="1:18" s="2" customFormat="1" ht="15" customHeight="1" x14ac:dyDescent="0.3">
      <c r="A56" s="144">
        <v>54</v>
      </c>
      <c r="B56" s="69"/>
      <c r="C56" s="86" t="s">
        <v>200</v>
      </c>
      <c r="D56" s="10" t="s">
        <v>201</v>
      </c>
      <c r="E56" s="11">
        <v>2000</v>
      </c>
      <c r="F56" s="42" t="str">
        <f>HYPERLINK("mailto:sjonesey1@aol.com","sjonesey1@aol.com")</f>
        <v>sjonesey1@aol.com</v>
      </c>
      <c r="G56" s="12" t="s">
        <v>202</v>
      </c>
      <c r="H56" s="14" t="s">
        <v>392</v>
      </c>
      <c r="I56" s="14" t="s">
        <v>4</v>
      </c>
      <c r="J56" s="37">
        <v>91390</v>
      </c>
      <c r="K56" s="139" t="s">
        <v>635</v>
      </c>
      <c r="L56" s="75" t="s">
        <v>651</v>
      </c>
      <c r="M56" s="125" t="s">
        <v>600</v>
      </c>
      <c r="N56" s="61" t="s">
        <v>67</v>
      </c>
      <c r="O56" s="62" t="s">
        <v>673</v>
      </c>
      <c r="P56" s="132" t="s">
        <v>594</v>
      </c>
      <c r="Q56" s="94">
        <v>20</v>
      </c>
      <c r="R56" s="71"/>
    </row>
    <row r="57" spans="1:18" s="2" customFormat="1" ht="15" customHeight="1" x14ac:dyDescent="0.3">
      <c r="A57" s="143">
        <v>55</v>
      </c>
      <c r="B57" s="69"/>
      <c r="C57" s="86" t="s">
        <v>433</v>
      </c>
      <c r="D57" s="10" t="s">
        <v>434</v>
      </c>
      <c r="E57" s="11">
        <v>2019</v>
      </c>
      <c r="F57" s="46" t="s">
        <v>435</v>
      </c>
      <c r="G57" s="12" t="s">
        <v>436</v>
      </c>
      <c r="H57" s="14" t="s">
        <v>392</v>
      </c>
      <c r="I57" s="14" t="s">
        <v>4</v>
      </c>
      <c r="J57" s="37">
        <v>91390</v>
      </c>
      <c r="K57" s="139" t="s">
        <v>437</v>
      </c>
      <c r="L57" s="75" t="s">
        <v>438</v>
      </c>
      <c r="M57" s="125" t="s">
        <v>101</v>
      </c>
      <c r="N57" s="61" t="s">
        <v>142</v>
      </c>
      <c r="O57" s="62" t="s">
        <v>273</v>
      </c>
      <c r="P57" s="132" t="s">
        <v>600</v>
      </c>
      <c r="Q57" s="94">
        <v>1</v>
      </c>
      <c r="R57" s="71"/>
    </row>
    <row r="58" spans="1:18" s="2" customFormat="1" ht="15" customHeight="1" x14ac:dyDescent="0.3">
      <c r="A58" s="143">
        <v>56</v>
      </c>
      <c r="B58" s="69" t="s">
        <v>106</v>
      </c>
      <c r="C58" s="86" t="s">
        <v>203</v>
      </c>
      <c r="D58" s="10" t="s">
        <v>204</v>
      </c>
      <c r="E58" s="18" t="s">
        <v>206</v>
      </c>
      <c r="F58" s="42" t="str">
        <f>HYPERLINK("mailto:heffleyr@aol.com","heffleyr@aol.com")</f>
        <v>heffleyr@aol.com</v>
      </c>
      <c r="G58" s="12" t="s">
        <v>725</v>
      </c>
      <c r="H58" s="14" t="s">
        <v>392</v>
      </c>
      <c r="I58" s="14" t="s">
        <v>4</v>
      </c>
      <c r="J58" s="37">
        <v>91390</v>
      </c>
      <c r="K58" s="139"/>
      <c r="L58" s="75" t="s">
        <v>207</v>
      </c>
      <c r="M58" s="125" t="s">
        <v>314</v>
      </c>
      <c r="N58" s="66" t="s">
        <v>205</v>
      </c>
      <c r="O58" s="62"/>
      <c r="P58" s="132"/>
      <c r="Q58" s="94"/>
      <c r="R58" s="71"/>
    </row>
    <row r="59" spans="1:18" s="2" customFormat="1" ht="15" customHeight="1" x14ac:dyDescent="0.3">
      <c r="A59" s="143">
        <v>57</v>
      </c>
      <c r="B59" s="69"/>
      <c r="C59" s="86" t="s">
        <v>489</v>
      </c>
      <c r="D59" s="10" t="s">
        <v>490</v>
      </c>
      <c r="E59" s="18"/>
      <c r="F59" s="46" t="s">
        <v>491</v>
      </c>
      <c r="G59" s="12" t="s">
        <v>492</v>
      </c>
      <c r="H59" s="14" t="s">
        <v>392</v>
      </c>
      <c r="I59" s="14" t="s">
        <v>4</v>
      </c>
      <c r="J59" s="37">
        <v>91390</v>
      </c>
      <c r="K59" s="139" t="s">
        <v>493</v>
      </c>
      <c r="L59" s="75" t="s">
        <v>494</v>
      </c>
      <c r="M59" s="125" t="s">
        <v>599</v>
      </c>
      <c r="N59" s="66" t="s">
        <v>67</v>
      </c>
      <c r="O59" s="62" t="s">
        <v>674</v>
      </c>
      <c r="P59" s="132" t="s">
        <v>101</v>
      </c>
      <c r="Q59" s="94">
        <v>28</v>
      </c>
      <c r="R59" s="71"/>
    </row>
    <row r="60" spans="1:18" s="2" customFormat="1" ht="15" customHeight="1" x14ac:dyDescent="0.3">
      <c r="A60" s="143">
        <v>58</v>
      </c>
      <c r="B60" s="69" t="s">
        <v>729</v>
      </c>
      <c r="C60" s="86" t="s">
        <v>208</v>
      </c>
      <c r="D60" s="10" t="s">
        <v>209</v>
      </c>
      <c r="E60" s="18" t="s">
        <v>250</v>
      </c>
      <c r="F60" s="47" t="s">
        <v>210</v>
      </c>
      <c r="G60" s="12" t="s">
        <v>211</v>
      </c>
      <c r="H60" s="14" t="s">
        <v>392</v>
      </c>
      <c r="I60" s="14" t="s">
        <v>4</v>
      </c>
      <c r="J60" s="37">
        <v>91390</v>
      </c>
      <c r="K60" s="138"/>
      <c r="L60" s="57" t="s">
        <v>212</v>
      </c>
      <c r="M60" s="125" t="s">
        <v>594</v>
      </c>
      <c r="N60" s="66" t="s">
        <v>63</v>
      </c>
      <c r="O60" s="62"/>
      <c r="P60" s="132"/>
      <c r="Q60" s="94"/>
      <c r="R60" s="71"/>
    </row>
    <row r="61" spans="1:18" s="2" customFormat="1" ht="15" customHeight="1" x14ac:dyDescent="0.3">
      <c r="A61" s="144">
        <v>59</v>
      </c>
      <c r="B61" s="69"/>
      <c r="C61" s="86" t="s">
        <v>213</v>
      </c>
      <c r="D61" s="10" t="s">
        <v>214</v>
      </c>
      <c r="E61" s="18"/>
      <c r="F61" s="47" t="s">
        <v>215</v>
      </c>
      <c r="G61" s="12" t="s">
        <v>216</v>
      </c>
      <c r="H61" s="14" t="s">
        <v>217</v>
      </c>
      <c r="I61" s="14" t="s">
        <v>4</v>
      </c>
      <c r="J61" s="37">
        <v>91350</v>
      </c>
      <c r="K61" s="138"/>
      <c r="L61" s="57" t="s">
        <v>218</v>
      </c>
      <c r="M61" s="125" t="s">
        <v>106</v>
      </c>
      <c r="N61" s="67" t="s">
        <v>112</v>
      </c>
      <c r="O61" s="62"/>
      <c r="P61" s="132"/>
      <c r="Q61" s="94"/>
      <c r="R61" s="71"/>
    </row>
    <row r="62" spans="1:18" s="2" customFormat="1" ht="15" customHeight="1" x14ac:dyDescent="0.3">
      <c r="A62" s="144">
        <v>60</v>
      </c>
      <c r="B62" s="69"/>
      <c r="C62" s="86" t="s">
        <v>411</v>
      </c>
      <c r="D62" s="10" t="s">
        <v>406</v>
      </c>
      <c r="E62" s="18">
        <v>2018</v>
      </c>
      <c r="F62" s="46" t="s">
        <v>407</v>
      </c>
      <c r="G62" s="12" t="s">
        <v>408</v>
      </c>
      <c r="H62" s="14" t="s">
        <v>25</v>
      </c>
      <c r="I62" s="14" t="s">
        <v>4</v>
      </c>
      <c r="J62" s="37">
        <v>91387</v>
      </c>
      <c r="K62" s="138"/>
      <c r="L62" s="57" t="s">
        <v>409</v>
      </c>
      <c r="M62" s="125" t="s">
        <v>314</v>
      </c>
      <c r="N62" s="67" t="s">
        <v>39</v>
      </c>
      <c r="O62" s="62" t="s">
        <v>273</v>
      </c>
      <c r="P62" s="132" t="s">
        <v>23</v>
      </c>
      <c r="Q62" s="94">
        <v>3</v>
      </c>
      <c r="R62" s="71"/>
    </row>
    <row r="63" spans="1:18" s="2" customFormat="1" ht="15" customHeight="1" x14ac:dyDescent="0.3">
      <c r="A63" s="143">
        <v>61</v>
      </c>
      <c r="B63" s="69"/>
      <c r="C63" s="86" t="s">
        <v>219</v>
      </c>
      <c r="D63" s="10" t="s">
        <v>125</v>
      </c>
      <c r="E63" s="11">
        <v>2002</v>
      </c>
      <c r="F63" s="46" t="s">
        <v>518</v>
      </c>
      <c r="G63" s="12" t="s">
        <v>220</v>
      </c>
      <c r="H63" s="14" t="s">
        <v>68</v>
      </c>
      <c r="I63" s="14" t="s">
        <v>4</v>
      </c>
      <c r="J63" s="37">
        <v>93510</v>
      </c>
      <c r="K63" s="139" t="s">
        <v>221</v>
      </c>
      <c r="L63" s="75" t="s">
        <v>222</v>
      </c>
      <c r="M63" s="125" t="s">
        <v>593</v>
      </c>
      <c r="N63" s="61" t="s">
        <v>45</v>
      </c>
      <c r="O63" s="62"/>
      <c r="P63" s="132"/>
      <c r="Q63" s="94"/>
      <c r="R63" s="71"/>
    </row>
    <row r="64" spans="1:18" s="2" customFormat="1" ht="15" customHeight="1" x14ac:dyDescent="0.3">
      <c r="A64" s="143">
        <v>62</v>
      </c>
      <c r="B64" s="69" t="s">
        <v>106</v>
      </c>
      <c r="C64" s="86" t="s">
        <v>504</v>
      </c>
      <c r="D64" s="10" t="s">
        <v>505</v>
      </c>
      <c r="E64" s="11">
        <v>2010</v>
      </c>
      <c r="F64" s="46" t="s">
        <v>506</v>
      </c>
      <c r="G64" s="12" t="s">
        <v>615</v>
      </c>
      <c r="H64" s="14" t="s">
        <v>392</v>
      </c>
      <c r="I64" s="14" t="s">
        <v>4</v>
      </c>
      <c r="J64" s="37">
        <v>91390</v>
      </c>
      <c r="K64" s="138"/>
      <c r="L64" s="57" t="s">
        <v>507</v>
      </c>
      <c r="M64" s="125" t="s">
        <v>101</v>
      </c>
      <c r="N64" s="61" t="s">
        <v>163</v>
      </c>
      <c r="O64" s="62" t="s">
        <v>675</v>
      </c>
      <c r="P64" s="132" t="s">
        <v>594</v>
      </c>
      <c r="Q64" s="94">
        <v>23</v>
      </c>
      <c r="R64" s="71"/>
    </row>
    <row r="65" spans="1:18" s="2" customFormat="1" ht="15" customHeight="1" x14ac:dyDescent="0.3">
      <c r="A65" s="143">
        <v>63</v>
      </c>
      <c r="B65" s="80"/>
      <c r="C65" s="86" t="s">
        <v>227</v>
      </c>
      <c r="D65" s="17" t="s">
        <v>91</v>
      </c>
      <c r="E65" s="18">
        <v>2017</v>
      </c>
      <c r="F65" s="47" t="s">
        <v>228</v>
      </c>
      <c r="G65" s="19" t="s">
        <v>616</v>
      </c>
      <c r="H65" s="14" t="s">
        <v>392</v>
      </c>
      <c r="I65" s="20" t="s">
        <v>4</v>
      </c>
      <c r="J65" s="56">
        <v>91390</v>
      </c>
      <c r="K65" s="138"/>
      <c r="L65" s="73" t="s">
        <v>229</v>
      </c>
      <c r="M65" s="125" t="s">
        <v>596</v>
      </c>
      <c r="N65" s="64" t="s">
        <v>45</v>
      </c>
      <c r="O65" s="65" t="s">
        <v>230</v>
      </c>
      <c r="P65" s="132"/>
      <c r="Q65" s="94"/>
      <c r="R65" s="71"/>
    </row>
    <row r="66" spans="1:18" s="2" customFormat="1" ht="15" customHeight="1" x14ac:dyDescent="0.3">
      <c r="A66" s="143">
        <v>64</v>
      </c>
      <c r="B66" s="69"/>
      <c r="C66" s="86" t="s">
        <v>231</v>
      </c>
      <c r="D66" s="10" t="s">
        <v>232</v>
      </c>
      <c r="E66" s="11">
        <v>1998</v>
      </c>
      <c r="F66" s="42" t="str">
        <f>HYPERLINK("mailto:jjennings3570@sbcglobal.net","jjennings3570@sbcglobal.net")</f>
        <v>jjennings3570@sbcglobal.net</v>
      </c>
      <c r="G66" s="12" t="s">
        <v>233</v>
      </c>
      <c r="H66" s="14" t="s">
        <v>392</v>
      </c>
      <c r="I66" s="14" t="s">
        <v>4</v>
      </c>
      <c r="J66" s="37">
        <v>91390</v>
      </c>
      <c r="K66" s="139" t="s">
        <v>636</v>
      </c>
      <c r="L66" s="75" t="s">
        <v>650</v>
      </c>
      <c r="M66" s="125" t="s">
        <v>594</v>
      </c>
      <c r="N66" s="61" t="s">
        <v>89</v>
      </c>
      <c r="O66" s="62" t="s">
        <v>487</v>
      </c>
      <c r="P66" s="132" t="s">
        <v>597</v>
      </c>
      <c r="Q66" s="94">
        <v>25</v>
      </c>
      <c r="R66" s="71"/>
    </row>
    <row r="67" spans="1:18" s="2" customFormat="1" ht="15" customHeight="1" x14ac:dyDescent="0.3">
      <c r="A67" s="144">
        <v>65</v>
      </c>
      <c r="B67" s="69"/>
      <c r="C67" s="86" t="s">
        <v>234</v>
      </c>
      <c r="D67" s="10" t="s">
        <v>235</v>
      </c>
      <c r="E67" s="11">
        <v>2018</v>
      </c>
      <c r="F67" s="118" t="s">
        <v>236</v>
      </c>
      <c r="G67" s="12" t="s">
        <v>237</v>
      </c>
      <c r="H67" s="14" t="s">
        <v>392</v>
      </c>
      <c r="I67" s="14" t="s">
        <v>4</v>
      </c>
      <c r="J67" s="37">
        <v>91390</v>
      </c>
      <c r="K67" s="138"/>
      <c r="L67" s="57" t="s">
        <v>238</v>
      </c>
      <c r="M67" s="125" t="s">
        <v>600</v>
      </c>
      <c r="N67" s="61" t="s">
        <v>102</v>
      </c>
      <c r="O67" s="62" t="s">
        <v>677</v>
      </c>
      <c r="P67" s="132" t="s">
        <v>596</v>
      </c>
      <c r="Q67" s="94">
        <v>22</v>
      </c>
      <c r="R67" s="71"/>
    </row>
    <row r="68" spans="1:18" s="2" customFormat="1" ht="15" customHeight="1" x14ac:dyDescent="0.3">
      <c r="A68" s="144">
        <v>66</v>
      </c>
      <c r="B68" s="69" t="s">
        <v>106</v>
      </c>
      <c r="C68" s="86" t="s">
        <v>234</v>
      </c>
      <c r="D68" s="10" t="s">
        <v>239</v>
      </c>
      <c r="E68" s="11">
        <v>2003</v>
      </c>
      <c r="F68" s="42" t="str">
        <f>HYPERLINK("mailto:maryjohnson767@gmail.com","maryjohnson767@gmail.com")</f>
        <v>maryjohnson767@gmail.com</v>
      </c>
      <c r="G68" s="12" t="s">
        <v>602</v>
      </c>
      <c r="H68" s="14" t="s">
        <v>392</v>
      </c>
      <c r="I68" s="14" t="s">
        <v>4</v>
      </c>
      <c r="J68" s="37">
        <v>91390</v>
      </c>
      <c r="K68" s="139" t="s">
        <v>637</v>
      </c>
      <c r="L68" s="75" t="s">
        <v>240</v>
      </c>
      <c r="M68" s="125" t="s">
        <v>594</v>
      </c>
      <c r="N68" s="61" t="s">
        <v>29</v>
      </c>
      <c r="O68" s="62" t="s">
        <v>670</v>
      </c>
      <c r="P68" s="132" t="s">
        <v>596</v>
      </c>
      <c r="Q68" s="94">
        <v>24</v>
      </c>
      <c r="R68" s="71"/>
    </row>
    <row r="69" spans="1:18" s="2" customFormat="1" ht="15" customHeight="1" x14ac:dyDescent="0.3">
      <c r="A69" s="143">
        <v>67</v>
      </c>
      <c r="B69" s="69"/>
      <c r="C69" s="86" t="s">
        <v>241</v>
      </c>
      <c r="D69" s="21" t="s">
        <v>242</v>
      </c>
      <c r="E69" s="11">
        <v>2001</v>
      </c>
      <c r="F69" s="42" t="str">
        <f>HYPERLINK("mailto:fourlorac@aol.com","fourlorac@aol.com")</f>
        <v>fourlorac@aol.com</v>
      </c>
      <c r="G69" s="12" t="s">
        <v>603</v>
      </c>
      <c r="H69" s="14" t="s">
        <v>392</v>
      </c>
      <c r="I69" s="14" t="s">
        <v>4</v>
      </c>
      <c r="J69" s="37">
        <v>91390</v>
      </c>
      <c r="K69" s="139" t="s">
        <v>638</v>
      </c>
      <c r="L69" s="75"/>
      <c r="M69" s="125" t="s">
        <v>314</v>
      </c>
      <c r="N69" s="61" t="s">
        <v>39</v>
      </c>
      <c r="O69" s="62"/>
      <c r="P69" s="132"/>
      <c r="Q69" s="94"/>
      <c r="R69" s="71"/>
    </row>
    <row r="70" spans="1:18" s="2" customFormat="1" ht="15" customHeight="1" x14ac:dyDescent="0.3">
      <c r="A70" s="143">
        <v>68</v>
      </c>
      <c r="B70" s="69"/>
      <c r="C70" s="86" t="s">
        <v>552</v>
      </c>
      <c r="D70" s="21" t="s">
        <v>522</v>
      </c>
      <c r="E70" s="11"/>
      <c r="F70" s="46" t="s">
        <v>553</v>
      </c>
      <c r="G70" s="12" t="s">
        <v>601</v>
      </c>
      <c r="H70" s="14" t="s">
        <v>392</v>
      </c>
      <c r="I70" s="14" t="s">
        <v>4</v>
      </c>
      <c r="J70" s="37">
        <v>91390</v>
      </c>
      <c r="K70" s="138"/>
      <c r="L70" s="57" t="s">
        <v>554</v>
      </c>
      <c r="M70" s="125" t="s">
        <v>595</v>
      </c>
      <c r="N70" s="61" t="s">
        <v>3</v>
      </c>
      <c r="O70" s="62"/>
      <c r="P70" s="132"/>
      <c r="Q70" s="94"/>
      <c r="R70" s="71"/>
    </row>
    <row r="71" spans="1:18" s="2" customFormat="1" ht="15" customHeight="1" x14ac:dyDescent="0.3">
      <c r="A71" s="143">
        <v>69</v>
      </c>
      <c r="B71" s="69"/>
      <c r="C71" s="86" t="s">
        <v>243</v>
      </c>
      <c r="D71" s="15" t="s">
        <v>244</v>
      </c>
      <c r="E71" s="11">
        <v>2015</v>
      </c>
      <c r="F71" s="42" t="str">
        <f>HYPERLINK("mailto:Stephanie@fabtechwelding.net","Stephanie@fabtechwelding.net")</f>
        <v>Stephanie@fabtechwelding.net</v>
      </c>
      <c r="G71" s="12" t="s">
        <v>245</v>
      </c>
      <c r="H71" s="14" t="s">
        <v>392</v>
      </c>
      <c r="I71" s="14" t="s">
        <v>4</v>
      </c>
      <c r="J71" s="37">
        <v>91390</v>
      </c>
      <c r="K71" s="138"/>
      <c r="L71" s="57" t="s">
        <v>246</v>
      </c>
      <c r="M71" s="126" t="s">
        <v>600</v>
      </c>
      <c r="N71" s="61" t="s">
        <v>66</v>
      </c>
      <c r="O71" s="62" t="s">
        <v>678</v>
      </c>
      <c r="P71" s="132" t="s">
        <v>595</v>
      </c>
      <c r="Q71" s="94">
        <v>20</v>
      </c>
      <c r="R71" s="71"/>
    </row>
    <row r="72" spans="1:18" s="2" customFormat="1" ht="15" customHeight="1" x14ac:dyDescent="0.3">
      <c r="A72" s="143">
        <v>70</v>
      </c>
      <c r="B72" s="69"/>
      <c r="C72" s="86" t="s">
        <v>247</v>
      </c>
      <c r="D72" s="10" t="s">
        <v>248</v>
      </c>
      <c r="E72" s="11">
        <v>2018</v>
      </c>
      <c r="F72" s="42"/>
      <c r="G72" s="12" t="s">
        <v>604</v>
      </c>
      <c r="H72" s="14" t="s">
        <v>392</v>
      </c>
      <c r="I72" s="14" t="s">
        <v>4</v>
      </c>
      <c r="J72" s="37">
        <v>91390</v>
      </c>
      <c r="K72" s="138"/>
      <c r="L72" s="57" t="s">
        <v>249</v>
      </c>
      <c r="M72" s="126"/>
      <c r="N72" s="61"/>
      <c r="O72" s="62"/>
      <c r="P72" s="132"/>
      <c r="Q72" s="94"/>
      <c r="R72" s="71"/>
    </row>
    <row r="73" spans="1:18" s="2" customFormat="1" ht="15" customHeight="1" x14ac:dyDescent="0.3">
      <c r="A73" s="144">
        <v>71</v>
      </c>
      <c r="B73" s="69" t="s">
        <v>106</v>
      </c>
      <c r="C73" s="86" t="s">
        <v>251</v>
      </c>
      <c r="D73" s="10" t="s">
        <v>252</v>
      </c>
      <c r="E73" s="11" t="s">
        <v>733</v>
      </c>
      <c r="F73" s="118" t="s">
        <v>726</v>
      </c>
      <c r="G73" s="12" t="s">
        <v>253</v>
      </c>
      <c r="H73" s="14" t="s">
        <v>254</v>
      </c>
      <c r="I73" s="14" t="s">
        <v>255</v>
      </c>
      <c r="J73" s="37">
        <v>86305</v>
      </c>
      <c r="K73" s="139"/>
      <c r="L73" s="75" t="s">
        <v>727</v>
      </c>
      <c r="M73" s="126" t="s">
        <v>597</v>
      </c>
      <c r="N73" s="61" t="s">
        <v>142</v>
      </c>
      <c r="O73" s="62" t="s">
        <v>679</v>
      </c>
      <c r="P73" s="132" t="s">
        <v>101</v>
      </c>
      <c r="Q73" s="94">
        <v>30</v>
      </c>
      <c r="R73" s="71"/>
    </row>
    <row r="74" spans="1:18" s="2" customFormat="1" ht="15" customHeight="1" x14ac:dyDescent="0.3">
      <c r="A74" s="144">
        <v>72</v>
      </c>
      <c r="B74" s="69"/>
      <c r="C74" s="86" t="s">
        <v>444</v>
      </c>
      <c r="D74" s="10" t="s">
        <v>445</v>
      </c>
      <c r="E74" s="11">
        <v>2019</v>
      </c>
      <c r="F74" s="46" t="s">
        <v>592</v>
      </c>
      <c r="G74" s="12" t="s">
        <v>446</v>
      </c>
      <c r="H74" s="14" t="s">
        <v>392</v>
      </c>
      <c r="I74" s="14" t="s">
        <v>4</v>
      </c>
      <c r="J74" s="37">
        <v>91390</v>
      </c>
      <c r="K74" s="138"/>
      <c r="L74" s="57" t="s">
        <v>447</v>
      </c>
      <c r="M74" s="126" t="s">
        <v>594</v>
      </c>
      <c r="N74" s="61" t="s">
        <v>63</v>
      </c>
      <c r="O74" s="62" t="s">
        <v>273</v>
      </c>
      <c r="P74" s="132" t="s">
        <v>597</v>
      </c>
      <c r="Q74" s="94">
        <v>16</v>
      </c>
      <c r="R74" s="71"/>
    </row>
    <row r="75" spans="1:18" s="2" customFormat="1" ht="15" customHeight="1" x14ac:dyDescent="0.3">
      <c r="A75" s="143">
        <v>73</v>
      </c>
      <c r="B75" s="69"/>
      <c r="C75" s="86" t="s">
        <v>257</v>
      </c>
      <c r="D75" s="10" t="s">
        <v>258</v>
      </c>
      <c r="E75" s="11">
        <v>2009</v>
      </c>
      <c r="F75" s="42" t="str">
        <f>HYPERLINK("mailto:lornaleslie@gmail.com","lornaleslie@gmail.com")</f>
        <v>lornaleslie@gmail.com</v>
      </c>
      <c r="G75" s="12" t="s">
        <v>259</v>
      </c>
      <c r="H75" s="14" t="s">
        <v>392</v>
      </c>
      <c r="I75" s="14" t="s">
        <v>4</v>
      </c>
      <c r="J75" s="37">
        <v>91390</v>
      </c>
      <c r="K75" s="138"/>
      <c r="L75" s="57" t="s">
        <v>260</v>
      </c>
      <c r="M75" s="126" t="s">
        <v>596</v>
      </c>
      <c r="N75" s="61" t="s">
        <v>112</v>
      </c>
      <c r="O75" s="62"/>
      <c r="P75" s="132"/>
      <c r="Q75" s="94"/>
      <c r="R75" s="71"/>
    </row>
    <row r="76" spans="1:18" s="2" customFormat="1" ht="15" customHeight="1" x14ac:dyDescent="0.3">
      <c r="A76" s="143">
        <v>74</v>
      </c>
      <c r="B76" s="69"/>
      <c r="C76" s="86" t="s">
        <v>563</v>
      </c>
      <c r="D76" s="10" t="s">
        <v>564</v>
      </c>
      <c r="E76" s="11">
        <v>2019</v>
      </c>
      <c r="F76" s="46" t="s">
        <v>565</v>
      </c>
      <c r="G76" s="12" t="s">
        <v>566</v>
      </c>
      <c r="H76" s="14" t="s">
        <v>392</v>
      </c>
      <c r="I76" s="14" t="s">
        <v>4</v>
      </c>
      <c r="J76" s="37">
        <v>91390</v>
      </c>
      <c r="K76" s="138"/>
      <c r="L76" s="57" t="s">
        <v>567</v>
      </c>
      <c r="M76" s="126" t="s">
        <v>598</v>
      </c>
      <c r="N76" s="61" t="s">
        <v>66</v>
      </c>
      <c r="O76" s="62" t="s">
        <v>680</v>
      </c>
      <c r="P76" s="132" t="s">
        <v>101</v>
      </c>
      <c r="Q76" s="94">
        <v>1</v>
      </c>
      <c r="R76" s="71"/>
    </row>
    <row r="77" spans="1:18" s="2" customFormat="1" ht="15" customHeight="1" x14ac:dyDescent="0.3">
      <c r="A77" s="143">
        <v>75</v>
      </c>
      <c r="B77" s="69"/>
      <c r="C77" s="86" t="s">
        <v>410</v>
      </c>
      <c r="D77" s="10" t="s">
        <v>414</v>
      </c>
      <c r="E77" s="11">
        <v>2019</v>
      </c>
      <c r="F77" s="46" t="s">
        <v>429</v>
      </c>
      <c r="G77" s="12" t="s">
        <v>430</v>
      </c>
      <c r="H77" s="14" t="s">
        <v>270</v>
      </c>
      <c r="I77" s="14" t="s">
        <v>4</v>
      </c>
      <c r="J77" s="37"/>
      <c r="K77" s="138"/>
      <c r="L77" s="57" t="s">
        <v>431</v>
      </c>
      <c r="M77" s="126" t="s">
        <v>106</v>
      </c>
      <c r="N77" s="61" t="s">
        <v>163</v>
      </c>
      <c r="O77" s="62"/>
      <c r="P77" s="132" t="s">
        <v>595</v>
      </c>
      <c r="Q77" s="94">
        <v>12</v>
      </c>
      <c r="R77" s="71"/>
    </row>
    <row r="78" spans="1:18" s="2" customFormat="1" ht="15" customHeight="1" x14ac:dyDescent="0.3">
      <c r="A78" s="143">
        <v>76</v>
      </c>
      <c r="B78" s="69"/>
      <c r="C78" s="86" t="s">
        <v>556</v>
      </c>
      <c r="D78" s="10" t="s">
        <v>318</v>
      </c>
      <c r="E78" s="11">
        <v>2019</v>
      </c>
      <c r="F78" s="46"/>
      <c r="G78" s="12"/>
      <c r="H78" s="14"/>
      <c r="I78" s="14"/>
      <c r="J78" s="37"/>
      <c r="K78" s="139"/>
      <c r="L78" s="75"/>
      <c r="M78" s="126"/>
      <c r="N78" s="61"/>
      <c r="O78" s="62"/>
      <c r="P78" s="132"/>
      <c r="Q78" s="94"/>
      <c r="R78" s="71"/>
    </row>
    <row r="79" spans="1:18" s="2" customFormat="1" ht="15" customHeight="1" x14ac:dyDescent="0.3">
      <c r="A79" s="144">
        <v>77</v>
      </c>
      <c r="B79" s="69"/>
      <c r="C79" s="86" t="s">
        <v>584</v>
      </c>
      <c r="D79" s="10" t="s">
        <v>128</v>
      </c>
      <c r="E79" s="11">
        <v>2019</v>
      </c>
      <c r="F79" s="46" t="s">
        <v>585</v>
      </c>
      <c r="G79" s="12" t="s">
        <v>589</v>
      </c>
      <c r="H79" s="14" t="s">
        <v>392</v>
      </c>
      <c r="I79" s="14" t="s">
        <v>4</v>
      </c>
      <c r="J79" s="37">
        <v>91390</v>
      </c>
      <c r="K79" s="139" t="s">
        <v>586</v>
      </c>
      <c r="L79" s="75" t="s">
        <v>587</v>
      </c>
      <c r="M79" s="126" t="s">
        <v>106</v>
      </c>
      <c r="N79" s="61" t="s">
        <v>152</v>
      </c>
      <c r="O79" s="62" t="s">
        <v>588</v>
      </c>
      <c r="P79" s="132" t="s">
        <v>599</v>
      </c>
      <c r="Q79" s="94">
        <v>13</v>
      </c>
      <c r="R79" s="71"/>
    </row>
    <row r="80" spans="1:18" s="2" customFormat="1" ht="15" customHeight="1" x14ac:dyDescent="0.3">
      <c r="A80" s="144">
        <v>78</v>
      </c>
      <c r="B80" s="69"/>
      <c r="C80" s="86" t="s">
        <v>261</v>
      </c>
      <c r="D80" s="10" t="s">
        <v>262</v>
      </c>
      <c r="E80" s="11">
        <v>2017</v>
      </c>
      <c r="F80" s="118" t="s">
        <v>263</v>
      </c>
      <c r="G80" s="12" t="s">
        <v>264</v>
      </c>
      <c r="H80" s="14" t="s">
        <v>392</v>
      </c>
      <c r="I80" s="14" t="s">
        <v>4</v>
      </c>
      <c r="J80" s="37">
        <v>91390</v>
      </c>
      <c r="K80" s="139" t="s">
        <v>265</v>
      </c>
      <c r="L80" s="75" t="s">
        <v>266</v>
      </c>
      <c r="M80" s="126"/>
      <c r="N80" s="61"/>
      <c r="O80" s="62"/>
      <c r="P80" s="132"/>
      <c r="Q80" s="94"/>
      <c r="R80" s="71"/>
    </row>
    <row r="81" spans="1:18" s="2" customFormat="1" ht="15" customHeight="1" x14ac:dyDescent="0.3">
      <c r="A81" s="143">
        <v>79</v>
      </c>
      <c r="B81" s="69"/>
      <c r="C81" s="86" t="s">
        <v>267</v>
      </c>
      <c r="D81" s="10" t="s">
        <v>268</v>
      </c>
      <c r="E81" s="11"/>
      <c r="F81" s="53" t="s">
        <v>515</v>
      </c>
      <c r="G81" s="12" t="s">
        <v>269</v>
      </c>
      <c r="H81" s="14" t="s">
        <v>270</v>
      </c>
      <c r="I81" s="14" t="s">
        <v>4</v>
      </c>
      <c r="J81" s="37">
        <v>93552</v>
      </c>
      <c r="K81" s="138"/>
      <c r="L81" s="57" t="s">
        <v>271</v>
      </c>
      <c r="M81" s="128" t="s">
        <v>600</v>
      </c>
      <c r="N81" s="61" t="s">
        <v>169</v>
      </c>
      <c r="O81" s="59"/>
      <c r="P81" s="132"/>
      <c r="Q81" s="94"/>
      <c r="R81" s="71"/>
    </row>
    <row r="82" spans="1:18" s="2" customFormat="1" ht="15" customHeight="1" x14ac:dyDescent="0.3">
      <c r="A82" s="143">
        <v>80</v>
      </c>
      <c r="B82" s="69"/>
      <c r="C82" s="86" t="s">
        <v>555</v>
      </c>
      <c r="D82" s="10" t="s">
        <v>511</v>
      </c>
      <c r="E82" s="11">
        <v>2010</v>
      </c>
      <c r="F82" s="53" t="s">
        <v>512</v>
      </c>
      <c r="G82" s="12" t="s">
        <v>532</v>
      </c>
      <c r="H82" s="14" t="s">
        <v>392</v>
      </c>
      <c r="I82" s="14" t="s">
        <v>4</v>
      </c>
      <c r="J82" s="37">
        <v>91390</v>
      </c>
      <c r="K82" s="138" t="s">
        <v>514</v>
      </c>
      <c r="L82" s="57" t="s">
        <v>513</v>
      </c>
      <c r="M82" s="128" t="s">
        <v>101</v>
      </c>
      <c r="N82" s="61" t="s">
        <v>129</v>
      </c>
      <c r="O82" s="59" t="s">
        <v>531</v>
      </c>
      <c r="P82" s="132" t="s">
        <v>600</v>
      </c>
      <c r="Q82" s="94">
        <v>2</v>
      </c>
      <c r="R82" s="71"/>
    </row>
    <row r="83" spans="1:18" s="2" customFormat="1" ht="15" customHeight="1" x14ac:dyDescent="0.3">
      <c r="A83" s="143">
        <v>81</v>
      </c>
      <c r="B83" s="69"/>
      <c r="C83" s="86" t="s">
        <v>555</v>
      </c>
      <c r="D83" s="10" t="s">
        <v>531</v>
      </c>
      <c r="E83" s="11">
        <v>2019</v>
      </c>
      <c r="F83" s="53"/>
      <c r="G83" s="12" t="s">
        <v>532</v>
      </c>
      <c r="H83" s="14" t="s">
        <v>392</v>
      </c>
      <c r="I83" s="14" t="s">
        <v>4</v>
      </c>
      <c r="J83" s="37">
        <v>91390</v>
      </c>
      <c r="K83" s="139" t="s">
        <v>514</v>
      </c>
      <c r="L83" s="75"/>
      <c r="M83" s="128"/>
      <c r="N83" s="61"/>
      <c r="O83" s="59" t="s">
        <v>511</v>
      </c>
      <c r="P83" s="132" t="s">
        <v>600</v>
      </c>
      <c r="Q83" s="94">
        <v>2</v>
      </c>
      <c r="R83" s="71"/>
    </row>
    <row r="84" spans="1:18" s="2" customFormat="1" ht="15" customHeight="1" x14ac:dyDescent="0.3">
      <c r="A84" s="143">
        <v>82</v>
      </c>
      <c r="B84" s="69"/>
      <c r="C84" s="86" t="s">
        <v>272</v>
      </c>
      <c r="D84" s="10" t="s">
        <v>273</v>
      </c>
      <c r="E84" s="11"/>
      <c r="F84" s="120" t="s">
        <v>274</v>
      </c>
      <c r="G84" s="12" t="s">
        <v>275</v>
      </c>
      <c r="H84" s="14" t="s">
        <v>68</v>
      </c>
      <c r="I84" s="14" t="s">
        <v>4</v>
      </c>
      <c r="J84" s="37">
        <v>93510</v>
      </c>
      <c r="K84" s="139" t="s">
        <v>276</v>
      </c>
      <c r="L84" s="75" t="s">
        <v>277</v>
      </c>
      <c r="M84" s="128" t="s">
        <v>101</v>
      </c>
      <c r="N84" s="61" t="s">
        <v>142</v>
      </c>
      <c r="O84" s="59" t="s">
        <v>278</v>
      </c>
      <c r="P84" s="132"/>
      <c r="Q84" s="94"/>
      <c r="R84" s="71"/>
    </row>
    <row r="85" spans="1:18" s="2" customFormat="1" ht="15" customHeight="1" x14ac:dyDescent="0.3">
      <c r="A85" s="144">
        <v>83</v>
      </c>
      <c r="B85" s="69"/>
      <c r="C85" s="86" t="s">
        <v>448</v>
      </c>
      <c r="D85" s="25" t="s">
        <v>449</v>
      </c>
      <c r="E85" s="11">
        <v>2019</v>
      </c>
      <c r="F85" s="46" t="s">
        <v>450</v>
      </c>
      <c r="G85" s="12" t="s">
        <v>451</v>
      </c>
      <c r="H85" s="14" t="s">
        <v>68</v>
      </c>
      <c r="I85" s="14" t="s">
        <v>4</v>
      </c>
      <c r="J85" s="37">
        <v>93510</v>
      </c>
      <c r="K85" s="139" t="s">
        <v>452</v>
      </c>
      <c r="L85" s="75" t="s">
        <v>453</v>
      </c>
      <c r="M85" s="126" t="s">
        <v>593</v>
      </c>
      <c r="N85" s="61" t="s">
        <v>89</v>
      </c>
      <c r="O85" s="62" t="s">
        <v>681</v>
      </c>
      <c r="P85" s="132" t="s">
        <v>593</v>
      </c>
      <c r="Q85" s="94">
        <v>18</v>
      </c>
      <c r="R85" s="71"/>
    </row>
    <row r="86" spans="1:18" s="2" customFormat="1" ht="15" customHeight="1" x14ac:dyDescent="0.3">
      <c r="A86" s="144">
        <v>84</v>
      </c>
      <c r="B86" s="69"/>
      <c r="C86" s="86" t="s">
        <v>279</v>
      </c>
      <c r="D86" s="17" t="s">
        <v>280</v>
      </c>
      <c r="E86" s="11"/>
      <c r="F86" s="42" t="str">
        <f>HYPERLINK("mailto:Cmullin4RE@aol.com","Cmullin4RE@aol.com")</f>
        <v>Cmullin4RE@aol.com</v>
      </c>
      <c r="G86" s="12" t="s">
        <v>281</v>
      </c>
      <c r="H86" s="14" t="s">
        <v>392</v>
      </c>
      <c r="I86" s="14" t="s">
        <v>4</v>
      </c>
      <c r="J86" s="37">
        <v>91390</v>
      </c>
      <c r="K86" s="140" t="s">
        <v>283</v>
      </c>
      <c r="L86" s="57" t="s">
        <v>282</v>
      </c>
      <c r="M86" s="126" t="s">
        <v>106</v>
      </c>
      <c r="N86" s="61" t="s">
        <v>223</v>
      </c>
      <c r="O86" s="62" t="s">
        <v>284</v>
      </c>
      <c r="P86" s="132"/>
      <c r="Q86" s="94"/>
      <c r="R86" s="71"/>
    </row>
    <row r="87" spans="1:18" s="2" customFormat="1" ht="15" customHeight="1" x14ac:dyDescent="0.3">
      <c r="A87" s="143">
        <v>85</v>
      </c>
      <c r="B87" s="69"/>
      <c r="C87" s="86" t="s">
        <v>285</v>
      </c>
      <c r="D87" s="17" t="s">
        <v>286</v>
      </c>
      <c r="E87" s="11">
        <v>2017</v>
      </c>
      <c r="F87" s="47" t="s">
        <v>287</v>
      </c>
      <c r="G87" s="12" t="s">
        <v>288</v>
      </c>
      <c r="H87" s="14" t="s">
        <v>392</v>
      </c>
      <c r="I87" s="14" t="s">
        <v>4</v>
      </c>
      <c r="J87" s="37">
        <v>91390</v>
      </c>
      <c r="K87" s="138"/>
      <c r="L87" s="57" t="s">
        <v>289</v>
      </c>
      <c r="M87" s="126" t="s">
        <v>600</v>
      </c>
      <c r="N87" s="61" t="s">
        <v>92</v>
      </c>
      <c r="O87" s="62" t="s">
        <v>671</v>
      </c>
      <c r="P87" s="132" t="s">
        <v>101</v>
      </c>
      <c r="Q87" s="94">
        <v>29</v>
      </c>
      <c r="R87" s="71"/>
    </row>
    <row r="88" spans="1:18" s="2" customFormat="1" ht="15" customHeight="1" x14ac:dyDescent="0.3">
      <c r="A88" s="143">
        <v>86</v>
      </c>
      <c r="B88" s="78"/>
      <c r="C88" s="86" t="s">
        <v>290</v>
      </c>
      <c r="D88" s="10" t="s">
        <v>239</v>
      </c>
      <c r="E88" s="11">
        <v>2009</v>
      </c>
      <c r="F88" s="42" t="str">
        <f>HYPERLINK("mailto:mnores@earthlink.net","mnores@earthlink.net")</f>
        <v>mnores@earthlink.net</v>
      </c>
      <c r="G88" s="12" t="s">
        <v>291</v>
      </c>
      <c r="H88" s="14" t="s">
        <v>392</v>
      </c>
      <c r="I88" s="14" t="s">
        <v>4</v>
      </c>
      <c r="J88" s="37">
        <v>91390</v>
      </c>
      <c r="K88" s="139" t="s">
        <v>292</v>
      </c>
      <c r="L88" s="75" t="s">
        <v>293</v>
      </c>
      <c r="M88" s="126" t="s">
        <v>106</v>
      </c>
      <c r="N88" s="61" t="s">
        <v>112</v>
      </c>
      <c r="O88" s="62" t="s">
        <v>487</v>
      </c>
      <c r="P88" s="132" t="s">
        <v>597</v>
      </c>
      <c r="Q88" s="94">
        <v>15</v>
      </c>
      <c r="R88" s="71"/>
    </row>
    <row r="89" spans="1:18" s="2" customFormat="1" ht="15" customHeight="1" x14ac:dyDescent="0.3">
      <c r="A89" s="143">
        <v>87</v>
      </c>
      <c r="B89" s="78"/>
      <c r="C89" s="86" t="s">
        <v>521</v>
      </c>
      <c r="D89" s="10" t="s">
        <v>522</v>
      </c>
      <c r="E89" s="11">
        <v>2019</v>
      </c>
      <c r="F89" s="46" t="s">
        <v>523</v>
      </c>
      <c r="G89" s="12" t="s">
        <v>524</v>
      </c>
      <c r="H89" s="14" t="s">
        <v>392</v>
      </c>
      <c r="I89" s="14" t="s">
        <v>4</v>
      </c>
      <c r="J89" s="37">
        <v>91390</v>
      </c>
      <c r="K89" s="140" t="s">
        <v>526</v>
      </c>
      <c r="L89" s="57" t="s">
        <v>525</v>
      </c>
      <c r="M89" s="126" t="s">
        <v>23</v>
      </c>
      <c r="N89" s="61" t="s">
        <v>223</v>
      </c>
      <c r="O89" s="62" t="s">
        <v>682</v>
      </c>
      <c r="P89" s="132" t="s">
        <v>106</v>
      </c>
      <c r="Q89" s="94">
        <v>3</v>
      </c>
      <c r="R89" s="71"/>
    </row>
    <row r="90" spans="1:18" s="2" customFormat="1" ht="15" customHeight="1" x14ac:dyDescent="0.3">
      <c r="A90" s="143">
        <v>88</v>
      </c>
      <c r="B90" s="78" t="s">
        <v>729</v>
      </c>
      <c r="C90" s="86" t="s">
        <v>390</v>
      </c>
      <c r="D90" s="10" t="s">
        <v>391</v>
      </c>
      <c r="E90" s="11" t="s">
        <v>250</v>
      </c>
      <c r="F90" s="47"/>
      <c r="G90" s="12"/>
      <c r="H90" s="14"/>
      <c r="I90" s="14"/>
      <c r="J90" s="37"/>
      <c r="K90" s="139"/>
      <c r="L90" s="75"/>
      <c r="M90" s="126" t="s">
        <v>594</v>
      </c>
      <c r="N90" s="61" t="s">
        <v>112</v>
      </c>
      <c r="O90" s="62"/>
      <c r="P90" s="132"/>
      <c r="Q90" s="94"/>
      <c r="R90" s="71"/>
    </row>
    <row r="91" spans="1:18" s="2" customFormat="1" ht="15" customHeight="1" x14ac:dyDescent="0.3">
      <c r="A91" s="144">
        <v>89</v>
      </c>
      <c r="B91" s="69"/>
      <c r="C91" s="91" t="s">
        <v>294</v>
      </c>
      <c r="D91" s="22" t="s">
        <v>295</v>
      </c>
      <c r="E91" s="11"/>
      <c r="F91" s="120" t="s">
        <v>296</v>
      </c>
      <c r="G91" s="23" t="s">
        <v>297</v>
      </c>
      <c r="H91" s="24" t="s">
        <v>68</v>
      </c>
      <c r="I91" s="9" t="s">
        <v>4</v>
      </c>
      <c r="J91" s="37">
        <v>93510</v>
      </c>
      <c r="K91" s="139"/>
      <c r="L91" s="75" t="s">
        <v>298</v>
      </c>
      <c r="M91" s="128" t="s">
        <v>596</v>
      </c>
      <c r="N91" s="61" t="s">
        <v>223</v>
      </c>
      <c r="O91" s="59"/>
      <c r="P91" s="132"/>
      <c r="Q91" s="94"/>
      <c r="R91" s="71"/>
    </row>
    <row r="92" spans="1:18" s="2" customFormat="1" ht="15" customHeight="1" x14ac:dyDescent="0.3">
      <c r="A92" s="144">
        <v>90</v>
      </c>
      <c r="B92" s="69" t="s">
        <v>106</v>
      </c>
      <c r="C92" s="86" t="s">
        <v>299</v>
      </c>
      <c r="D92" s="10" t="s">
        <v>143</v>
      </c>
      <c r="E92" s="11">
        <v>1999</v>
      </c>
      <c r="F92" s="42" t="str">
        <f>HYPERLINK("mailto:pearlman@antelecom.net","pearlman@antelecom.net")</f>
        <v>pearlman@antelecom.net</v>
      </c>
      <c r="G92" s="12" t="s">
        <v>300</v>
      </c>
      <c r="H92" s="14" t="s">
        <v>392</v>
      </c>
      <c r="I92" s="14" t="s">
        <v>4</v>
      </c>
      <c r="J92" s="37">
        <v>91390</v>
      </c>
      <c r="K92" s="139" t="s">
        <v>639</v>
      </c>
      <c r="L92" s="75" t="s">
        <v>649</v>
      </c>
      <c r="M92" s="126" t="s">
        <v>314</v>
      </c>
      <c r="N92" s="61" t="s">
        <v>53</v>
      </c>
      <c r="O92" s="62" t="s">
        <v>680</v>
      </c>
      <c r="P92" s="132" t="s">
        <v>598</v>
      </c>
      <c r="Q92" s="94">
        <v>30</v>
      </c>
      <c r="R92" s="71"/>
    </row>
    <row r="93" spans="1:18" s="2" customFormat="1" ht="15" customHeight="1" x14ac:dyDescent="0.3">
      <c r="A93" s="143">
        <v>91</v>
      </c>
      <c r="B93" s="69"/>
      <c r="C93" s="86" t="s">
        <v>484</v>
      </c>
      <c r="D93" s="10" t="s">
        <v>201</v>
      </c>
      <c r="E93" s="11"/>
      <c r="F93" s="46" t="s">
        <v>485</v>
      </c>
      <c r="G93" s="12" t="s">
        <v>605</v>
      </c>
      <c r="H93" s="14" t="s">
        <v>25</v>
      </c>
      <c r="I93" s="14"/>
      <c r="J93" s="37">
        <v>91387</v>
      </c>
      <c r="K93" s="139"/>
      <c r="L93" s="75"/>
      <c r="M93" s="126" t="s">
        <v>595</v>
      </c>
      <c r="N93" s="61" t="s">
        <v>171</v>
      </c>
      <c r="O93" s="62" t="s">
        <v>683</v>
      </c>
      <c r="P93" s="132" t="s">
        <v>596</v>
      </c>
      <c r="Q93" s="94">
        <v>24</v>
      </c>
      <c r="R93" s="71"/>
    </row>
    <row r="94" spans="1:18" s="2" customFormat="1" ht="15" customHeight="1" x14ac:dyDescent="0.3">
      <c r="A94" s="143">
        <v>92</v>
      </c>
      <c r="B94" s="69" t="s">
        <v>729</v>
      </c>
      <c r="C94" s="86" t="s">
        <v>301</v>
      </c>
      <c r="D94" s="10" t="s">
        <v>302</v>
      </c>
      <c r="E94" s="11" t="s">
        <v>734</v>
      </c>
      <c r="F94" s="48"/>
      <c r="G94" s="12" t="s">
        <v>303</v>
      </c>
      <c r="H94" s="14" t="s">
        <v>392</v>
      </c>
      <c r="I94" s="14" t="s">
        <v>4</v>
      </c>
      <c r="J94" s="37">
        <v>91390</v>
      </c>
      <c r="K94" s="139" t="s">
        <v>640</v>
      </c>
      <c r="L94" s="75"/>
      <c r="M94" s="126" t="s">
        <v>600</v>
      </c>
      <c r="N94" s="61" t="s">
        <v>39</v>
      </c>
      <c r="O94" s="62"/>
      <c r="P94" s="132"/>
      <c r="Q94" s="94"/>
      <c r="R94" s="71"/>
    </row>
    <row r="95" spans="1:18" s="2" customFormat="1" ht="15" customHeight="1" x14ac:dyDescent="0.3">
      <c r="A95" s="143">
        <v>93</v>
      </c>
      <c r="B95" s="69" t="s">
        <v>729</v>
      </c>
      <c r="C95" s="86" t="s">
        <v>301</v>
      </c>
      <c r="D95" s="10" t="s">
        <v>304</v>
      </c>
      <c r="E95" s="11" t="s">
        <v>735</v>
      </c>
      <c r="F95" s="48"/>
      <c r="G95" s="12" t="s">
        <v>305</v>
      </c>
      <c r="H95" s="14" t="s">
        <v>392</v>
      </c>
      <c r="I95" s="14" t="s">
        <v>4</v>
      </c>
      <c r="J95" s="37">
        <v>91390</v>
      </c>
      <c r="K95" s="139" t="s">
        <v>641</v>
      </c>
      <c r="L95" s="75" t="s">
        <v>306</v>
      </c>
      <c r="M95" s="126" t="s">
        <v>599</v>
      </c>
      <c r="N95" s="61" t="s">
        <v>171</v>
      </c>
      <c r="O95" s="62" t="s">
        <v>661</v>
      </c>
      <c r="P95" s="132" t="s">
        <v>599</v>
      </c>
      <c r="Q95" s="94">
        <v>21</v>
      </c>
      <c r="R95" s="71"/>
    </row>
    <row r="96" spans="1:18" s="2" customFormat="1" ht="15" customHeight="1" x14ac:dyDescent="0.3">
      <c r="A96" s="143">
        <v>94</v>
      </c>
      <c r="B96" s="69"/>
      <c r="C96" s="86" t="s">
        <v>307</v>
      </c>
      <c r="D96" s="10" t="s">
        <v>308</v>
      </c>
      <c r="E96" s="11">
        <v>2003</v>
      </c>
      <c r="F96" s="42" t="str">
        <f>HYPERLINK("mailto:adezigns@as.net","adezigns@as.net")</f>
        <v>adezigns@as.net</v>
      </c>
      <c r="G96" s="12" t="s">
        <v>309</v>
      </c>
      <c r="H96" s="14" t="s">
        <v>68</v>
      </c>
      <c r="I96" s="14" t="s">
        <v>4</v>
      </c>
      <c r="J96" s="37">
        <v>93510</v>
      </c>
      <c r="K96" s="139" t="s">
        <v>642</v>
      </c>
      <c r="L96" s="75" t="s">
        <v>310</v>
      </c>
      <c r="M96" s="126" t="s">
        <v>600</v>
      </c>
      <c r="N96" s="61" t="s">
        <v>29</v>
      </c>
      <c r="O96" s="62" t="s">
        <v>77</v>
      </c>
      <c r="P96" s="132"/>
      <c r="Q96" s="94"/>
      <c r="R96" s="71"/>
    </row>
    <row r="97" spans="1:18" s="2" customFormat="1" ht="15" customHeight="1" x14ac:dyDescent="0.3">
      <c r="A97" s="144">
        <v>95</v>
      </c>
      <c r="B97" s="69"/>
      <c r="C97" s="86" t="s">
        <v>578</v>
      </c>
      <c r="D97" s="10" t="s">
        <v>579</v>
      </c>
      <c r="E97" s="11">
        <v>2019</v>
      </c>
      <c r="F97" s="46" t="s">
        <v>580</v>
      </c>
      <c r="G97" s="12" t="s">
        <v>581</v>
      </c>
      <c r="H97" s="14" t="s">
        <v>392</v>
      </c>
      <c r="I97" s="14" t="s">
        <v>4</v>
      </c>
      <c r="J97" s="37">
        <v>91390</v>
      </c>
      <c r="K97" s="139" t="s">
        <v>582</v>
      </c>
      <c r="L97" s="75" t="s">
        <v>583</v>
      </c>
      <c r="M97" s="126" t="s">
        <v>597</v>
      </c>
      <c r="N97" s="61" t="s">
        <v>45</v>
      </c>
      <c r="O97" s="62" t="s">
        <v>684</v>
      </c>
      <c r="P97" s="132" t="s">
        <v>593</v>
      </c>
      <c r="Q97" s="94">
        <v>15</v>
      </c>
      <c r="R97" s="71"/>
    </row>
    <row r="98" spans="1:18" s="2" customFormat="1" ht="15" customHeight="1" x14ac:dyDescent="0.3">
      <c r="A98" s="144">
        <v>96</v>
      </c>
      <c r="B98" s="69" t="s">
        <v>106</v>
      </c>
      <c r="C98" s="86" t="s">
        <v>706</v>
      </c>
      <c r="D98" s="10" t="s">
        <v>224</v>
      </c>
      <c r="E98" s="11">
        <v>2019</v>
      </c>
      <c r="F98" s="42" t="str">
        <f>HYPERLINK("mailto:Pjstopper@aol.com","Pjstopper@aol.com")</f>
        <v>Pjstopper@aol.com</v>
      </c>
      <c r="G98" s="12" t="s">
        <v>225</v>
      </c>
      <c r="H98" s="14" t="s">
        <v>392</v>
      </c>
      <c r="I98" s="14" t="s">
        <v>4</v>
      </c>
      <c r="J98" s="37">
        <v>91390</v>
      </c>
      <c r="K98" s="139"/>
      <c r="L98" s="75" t="s">
        <v>226</v>
      </c>
      <c r="M98" s="125" t="s">
        <v>595</v>
      </c>
      <c r="N98" s="61" t="s">
        <v>29</v>
      </c>
      <c r="O98" s="62" t="s">
        <v>676</v>
      </c>
      <c r="P98" s="132" t="s">
        <v>596</v>
      </c>
      <c r="Q98" s="94">
        <v>12</v>
      </c>
      <c r="R98" s="71"/>
    </row>
    <row r="99" spans="1:18" s="2" customFormat="1" ht="15" customHeight="1" x14ac:dyDescent="0.3">
      <c r="A99" s="143">
        <v>97</v>
      </c>
      <c r="B99" s="69"/>
      <c r="C99" s="86" t="s">
        <v>557</v>
      </c>
      <c r="D99" s="10" t="s">
        <v>558</v>
      </c>
      <c r="E99" s="11">
        <v>2006</v>
      </c>
      <c r="F99" s="46" t="s">
        <v>559</v>
      </c>
      <c r="G99" s="12" t="s">
        <v>560</v>
      </c>
      <c r="H99" s="14" t="s">
        <v>392</v>
      </c>
      <c r="I99" s="14" t="s">
        <v>4</v>
      </c>
      <c r="J99" s="37">
        <v>91390</v>
      </c>
      <c r="K99" s="138"/>
      <c r="L99" s="57" t="s">
        <v>561</v>
      </c>
      <c r="M99" s="126" t="s">
        <v>101</v>
      </c>
      <c r="N99" s="61" t="s">
        <v>59</v>
      </c>
      <c r="O99" s="62" t="s">
        <v>685</v>
      </c>
      <c r="P99" s="132" t="s">
        <v>23</v>
      </c>
      <c r="Q99" s="94">
        <v>14</v>
      </c>
      <c r="R99" s="71"/>
    </row>
    <row r="100" spans="1:18" s="2" customFormat="1" ht="15" customHeight="1" x14ac:dyDescent="0.3">
      <c r="A100" s="143">
        <v>98</v>
      </c>
      <c r="B100" s="69"/>
      <c r="C100" s="86" t="s">
        <v>472</v>
      </c>
      <c r="D100" s="21" t="s">
        <v>44</v>
      </c>
      <c r="E100" s="11">
        <v>2018</v>
      </c>
      <c r="F100" s="46" t="s">
        <v>473</v>
      </c>
      <c r="G100" s="12" t="s">
        <v>617</v>
      </c>
      <c r="H100" s="14" t="s">
        <v>392</v>
      </c>
      <c r="I100" s="14" t="s">
        <v>4</v>
      </c>
      <c r="J100" s="37">
        <v>91390</v>
      </c>
      <c r="K100" s="140" t="s">
        <v>475</v>
      </c>
      <c r="L100" s="57" t="s">
        <v>474</v>
      </c>
      <c r="M100" s="126"/>
      <c r="N100" s="61"/>
      <c r="O100" s="62"/>
      <c r="P100" s="132"/>
      <c r="Q100" s="94"/>
      <c r="R100" s="71"/>
    </row>
    <row r="101" spans="1:18" s="2" customFormat="1" ht="15" customHeight="1" x14ac:dyDescent="0.3">
      <c r="A101" s="143">
        <v>99</v>
      </c>
      <c r="B101" s="69"/>
      <c r="C101" s="86" t="s">
        <v>311</v>
      </c>
      <c r="D101" s="21" t="s">
        <v>394</v>
      </c>
      <c r="E101" s="11">
        <v>2018</v>
      </c>
      <c r="F101" s="46" t="s">
        <v>395</v>
      </c>
      <c r="G101" s="12" t="s">
        <v>398</v>
      </c>
      <c r="H101" s="14" t="s">
        <v>392</v>
      </c>
      <c r="I101" s="14" t="s">
        <v>4</v>
      </c>
      <c r="J101" s="37">
        <v>91390</v>
      </c>
      <c r="K101" s="139" t="s">
        <v>396</v>
      </c>
      <c r="L101" s="75" t="s">
        <v>397</v>
      </c>
      <c r="M101" s="126" t="s">
        <v>595</v>
      </c>
      <c r="N101" s="61" t="s">
        <v>152</v>
      </c>
      <c r="O101" s="62" t="s">
        <v>312</v>
      </c>
      <c r="P101" s="132"/>
      <c r="Q101" s="94"/>
      <c r="R101" s="71"/>
    </row>
    <row r="102" spans="1:18" s="2" customFormat="1" ht="15" customHeight="1" x14ac:dyDescent="0.3">
      <c r="A102" s="143">
        <v>100</v>
      </c>
      <c r="B102" s="69"/>
      <c r="C102" s="86" t="s">
        <v>311</v>
      </c>
      <c r="D102" s="15" t="s">
        <v>312</v>
      </c>
      <c r="E102" s="11">
        <v>2018</v>
      </c>
      <c r="F102" s="47" t="s">
        <v>313</v>
      </c>
      <c r="G102" s="12" t="s">
        <v>398</v>
      </c>
      <c r="H102" s="14" t="s">
        <v>392</v>
      </c>
      <c r="I102" s="14" t="s">
        <v>4</v>
      </c>
      <c r="J102" s="37">
        <v>91390</v>
      </c>
      <c r="K102" s="138"/>
      <c r="L102" s="57" t="s">
        <v>315</v>
      </c>
      <c r="M102" s="126" t="s">
        <v>314</v>
      </c>
      <c r="N102" s="61" t="s">
        <v>147</v>
      </c>
      <c r="O102" s="62" t="s">
        <v>686</v>
      </c>
      <c r="P102" s="132" t="s">
        <v>599</v>
      </c>
      <c r="Q102" s="94">
        <v>23</v>
      </c>
      <c r="R102" s="71"/>
    </row>
    <row r="103" spans="1:18" s="2" customFormat="1" ht="15" customHeight="1" x14ac:dyDescent="0.3">
      <c r="A103" s="144">
        <v>101</v>
      </c>
      <c r="B103" s="69"/>
      <c r="C103" s="86" t="s">
        <v>311</v>
      </c>
      <c r="D103" s="15" t="s">
        <v>51</v>
      </c>
      <c r="E103" s="11">
        <v>2018</v>
      </c>
      <c r="F103" s="46" t="s">
        <v>590</v>
      </c>
      <c r="G103" s="12" t="s">
        <v>398</v>
      </c>
      <c r="H103" s="14" t="s">
        <v>392</v>
      </c>
      <c r="I103" s="14" t="s">
        <v>4</v>
      </c>
      <c r="J103" s="37">
        <v>91390</v>
      </c>
      <c r="K103" s="138"/>
      <c r="L103" s="57" t="s">
        <v>399</v>
      </c>
      <c r="M103" s="126" t="s">
        <v>599</v>
      </c>
      <c r="N103" s="61" t="s">
        <v>152</v>
      </c>
      <c r="O103" s="62"/>
      <c r="P103" s="132"/>
      <c r="Q103" s="94"/>
      <c r="R103" s="71"/>
    </row>
    <row r="104" spans="1:18" s="2" customFormat="1" ht="15" customHeight="1" x14ac:dyDescent="0.3">
      <c r="A104" s="144">
        <v>102</v>
      </c>
      <c r="B104" s="69"/>
      <c r="C104" s="86" t="s">
        <v>461</v>
      </c>
      <c r="D104" s="15" t="s">
        <v>44</v>
      </c>
      <c r="E104" s="11">
        <v>2019</v>
      </c>
      <c r="F104" s="118" t="s">
        <v>736</v>
      </c>
      <c r="G104" s="12" t="s">
        <v>464</v>
      </c>
      <c r="H104" s="14" t="s">
        <v>392</v>
      </c>
      <c r="I104" s="14" t="s">
        <v>4</v>
      </c>
      <c r="J104" s="37">
        <v>91390</v>
      </c>
      <c r="K104" s="138" t="s">
        <v>463</v>
      </c>
      <c r="L104" s="57" t="s">
        <v>462</v>
      </c>
      <c r="M104" s="126"/>
      <c r="N104" s="61"/>
      <c r="O104" s="62"/>
      <c r="P104" s="132"/>
      <c r="Q104" s="94"/>
      <c r="R104" s="71"/>
    </row>
    <row r="105" spans="1:18" s="2" customFormat="1" ht="15" customHeight="1" x14ac:dyDescent="0.3">
      <c r="A105" s="143">
        <v>103</v>
      </c>
      <c r="B105" s="69"/>
      <c r="C105" s="86" t="s">
        <v>317</v>
      </c>
      <c r="D105" s="10" t="s">
        <v>318</v>
      </c>
      <c r="E105" s="11">
        <v>2005</v>
      </c>
      <c r="F105" s="42" t="str">
        <f>HYPERLINK("mailto:darsal77@aol.com","darsal77@aol.com")</f>
        <v>darsal77@aol.com</v>
      </c>
      <c r="G105" s="12" t="s">
        <v>319</v>
      </c>
      <c r="H105" s="14" t="s">
        <v>392</v>
      </c>
      <c r="I105" s="14" t="s">
        <v>4</v>
      </c>
      <c r="J105" s="37">
        <v>91390</v>
      </c>
      <c r="K105" s="139" t="s">
        <v>643</v>
      </c>
      <c r="L105" s="75" t="s">
        <v>320</v>
      </c>
      <c r="M105" s="126" t="s">
        <v>595</v>
      </c>
      <c r="N105" s="61" t="s">
        <v>147</v>
      </c>
      <c r="O105" s="62" t="s">
        <v>321</v>
      </c>
      <c r="P105" s="132"/>
      <c r="Q105" s="94"/>
      <c r="R105" s="71"/>
    </row>
    <row r="106" spans="1:18" s="2" customFormat="1" ht="15" customHeight="1" x14ac:dyDescent="0.3">
      <c r="A106" s="143">
        <v>104</v>
      </c>
      <c r="B106" s="69"/>
      <c r="C106" s="86" t="s">
        <v>322</v>
      </c>
      <c r="D106" s="10" t="s">
        <v>323</v>
      </c>
      <c r="E106" s="11"/>
      <c r="F106" s="42" t="str">
        <f>HYPERLINK("mailto:tracey@shermanfam.org","tracey@shermanfam.org")</f>
        <v>tracey@shermanfam.org</v>
      </c>
      <c r="G106" s="12" t="s">
        <v>324</v>
      </c>
      <c r="H106" s="14" t="s">
        <v>392</v>
      </c>
      <c r="I106" s="14" t="s">
        <v>4</v>
      </c>
      <c r="J106" s="37">
        <v>91390</v>
      </c>
      <c r="K106" s="138"/>
      <c r="L106" s="57" t="s">
        <v>325</v>
      </c>
      <c r="M106" s="126" t="s">
        <v>599</v>
      </c>
      <c r="N106" s="61" t="s">
        <v>171</v>
      </c>
      <c r="O106" s="62" t="s">
        <v>326</v>
      </c>
      <c r="P106" s="132"/>
      <c r="Q106" s="94"/>
      <c r="R106" s="71"/>
    </row>
    <row r="107" spans="1:18" s="2" customFormat="1" ht="15" customHeight="1" x14ac:dyDescent="0.3">
      <c r="A107" s="143">
        <v>105</v>
      </c>
      <c r="B107" s="69" t="s">
        <v>106</v>
      </c>
      <c r="C107" s="86" t="s">
        <v>422</v>
      </c>
      <c r="D107" s="10" t="s">
        <v>423</v>
      </c>
      <c r="E107" s="11">
        <v>2018</v>
      </c>
      <c r="F107" s="46" t="s">
        <v>424</v>
      </c>
      <c r="G107" s="12" t="s">
        <v>428</v>
      </c>
      <c r="H107" s="14" t="s">
        <v>425</v>
      </c>
      <c r="I107" s="14" t="s">
        <v>4</v>
      </c>
      <c r="J107" s="37">
        <v>93010</v>
      </c>
      <c r="K107" s="138"/>
      <c r="L107" s="57" t="s">
        <v>426</v>
      </c>
      <c r="M107" s="126" t="s">
        <v>598</v>
      </c>
      <c r="N107" s="61" t="s">
        <v>316</v>
      </c>
      <c r="O107" s="62" t="s">
        <v>427</v>
      </c>
      <c r="P107" s="132" t="s">
        <v>314</v>
      </c>
      <c r="Q107" s="94">
        <v>14</v>
      </c>
      <c r="R107" s="71"/>
    </row>
    <row r="108" spans="1:18" s="2" customFormat="1" ht="15" customHeight="1" x14ac:dyDescent="0.3">
      <c r="A108" s="143">
        <v>106</v>
      </c>
      <c r="B108" s="69"/>
      <c r="C108" s="86" t="s">
        <v>327</v>
      </c>
      <c r="D108" s="21" t="s">
        <v>173</v>
      </c>
      <c r="E108" s="11">
        <v>2016</v>
      </c>
      <c r="F108" s="42" t="str">
        <f>HYPERLINK("mailto:Nicwynd@yahoo.com","Nicwynd@yahoo.com")</f>
        <v>Nicwynd@yahoo.com</v>
      </c>
      <c r="G108" s="12" t="s">
        <v>328</v>
      </c>
      <c r="H108" s="14" t="s">
        <v>392</v>
      </c>
      <c r="I108" s="14" t="s">
        <v>4</v>
      </c>
      <c r="J108" s="37">
        <v>91390</v>
      </c>
      <c r="K108" s="139" t="s">
        <v>628</v>
      </c>
      <c r="L108" s="75" t="s">
        <v>625</v>
      </c>
      <c r="M108" s="126" t="s">
        <v>106</v>
      </c>
      <c r="N108" s="61" t="s">
        <v>223</v>
      </c>
      <c r="O108" s="62" t="s">
        <v>687</v>
      </c>
      <c r="P108" s="132" t="s">
        <v>597</v>
      </c>
      <c r="Q108" s="94">
        <v>17</v>
      </c>
      <c r="R108" s="71"/>
    </row>
    <row r="109" spans="1:18" s="2" customFormat="1" ht="15" customHeight="1" x14ac:dyDescent="0.3">
      <c r="A109" s="144">
        <v>107</v>
      </c>
      <c r="B109" s="69"/>
      <c r="C109" s="86" t="s">
        <v>329</v>
      </c>
      <c r="D109" s="10" t="s">
        <v>201</v>
      </c>
      <c r="E109" s="11">
        <v>2016</v>
      </c>
      <c r="F109" s="46" t="s">
        <v>477</v>
      </c>
      <c r="G109" s="12" t="s">
        <v>330</v>
      </c>
      <c r="H109" s="14" t="s">
        <v>68</v>
      </c>
      <c r="I109" s="14" t="s">
        <v>4</v>
      </c>
      <c r="J109" s="37">
        <v>93510</v>
      </c>
      <c r="K109" s="139" t="s">
        <v>624</v>
      </c>
      <c r="L109" s="75" t="s">
        <v>626</v>
      </c>
      <c r="M109" s="126" t="s">
        <v>314</v>
      </c>
      <c r="N109" s="61" t="s">
        <v>53</v>
      </c>
      <c r="O109" s="62" t="s">
        <v>680</v>
      </c>
      <c r="P109" s="132" t="s">
        <v>598</v>
      </c>
      <c r="Q109" s="94">
        <v>21</v>
      </c>
      <c r="R109" s="71"/>
    </row>
    <row r="110" spans="1:18" s="2" customFormat="1" ht="15" customHeight="1" x14ac:dyDescent="0.3">
      <c r="A110" s="144">
        <v>108</v>
      </c>
      <c r="B110" s="69"/>
      <c r="C110" s="86" t="s">
        <v>331</v>
      </c>
      <c r="D110" s="10" t="s">
        <v>201</v>
      </c>
      <c r="E110" s="11">
        <v>2005</v>
      </c>
      <c r="F110" s="42" t="str">
        <f>HYPERLINK("mailto:sslates@sbcglobal.net","sslates@sbcglobal.net")</f>
        <v>sslates@sbcglobal.net</v>
      </c>
      <c r="G110" s="12" t="s">
        <v>618</v>
      </c>
      <c r="H110" s="14" t="s">
        <v>392</v>
      </c>
      <c r="I110" s="14" t="s">
        <v>4</v>
      </c>
      <c r="J110" s="37">
        <v>91390</v>
      </c>
      <c r="K110" s="139" t="s">
        <v>332</v>
      </c>
      <c r="L110" s="75" t="s">
        <v>333</v>
      </c>
      <c r="M110" s="126" t="s">
        <v>594</v>
      </c>
      <c r="N110" s="61" t="s">
        <v>45</v>
      </c>
      <c r="O110" s="62" t="s">
        <v>273</v>
      </c>
      <c r="P110" s="132"/>
      <c r="Q110" s="94"/>
      <c r="R110" s="71"/>
    </row>
    <row r="111" spans="1:18" s="2" customFormat="1" ht="15" customHeight="1" x14ac:dyDescent="0.3">
      <c r="A111" s="143">
        <v>109</v>
      </c>
      <c r="B111" s="69"/>
      <c r="C111" s="86" t="s">
        <v>334</v>
      </c>
      <c r="D111" s="10" t="s">
        <v>335</v>
      </c>
      <c r="E111" s="11">
        <v>2013</v>
      </c>
      <c r="F111" s="42" t="str">
        <f>HYPERLINK("mailto:ponyekspress@aol.com","ponyekspress@aol.com")</f>
        <v>ponyekspress@aol.com</v>
      </c>
      <c r="G111" s="12" t="s">
        <v>336</v>
      </c>
      <c r="H111" s="14" t="s">
        <v>392</v>
      </c>
      <c r="I111" s="14" t="s">
        <v>4</v>
      </c>
      <c r="J111" s="37">
        <v>91390</v>
      </c>
      <c r="K111" s="139" t="s">
        <v>337</v>
      </c>
      <c r="L111" s="75" t="s">
        <v>338</v>
      </c>
      <c r="M111" s="126" t="s">
        <v>598</v>
      </c>
      <c r="N111" s="61" t="s">
        <v>59</v>
      </c>
      <c r="O111" s="62" t="s">
        <v>688</v>
      </c>
      <c r="P111" s="132" t="s">
        <v>597</v>
      </c>
      <c r="Q111" s="94">
        <v>7</v>
      </c>
      <c r="R111" s="71"/>
    </row>
    <row r="112" spans="1:18" s="2" customFormat="1" ht="15" customHeight="1" x14ac:dyDescent="0.3">
      <c r="A112" s="143">
        <v>110</v>
      </c>
      <c r="B112" s="69"/>
      <c r="C112" s="86" t="s">
        <v>334</v>
      </c>
      <c r="D112" s="10" t="s">
        <v>339</v>
      </c>
      <c r="E112" s="11"/>
      <c r="F112" s="42" t="str">
        <f>HYPERLINK("mailto:countryjournal91@earthlink.net","countryjournal91@earthlink.net")</f>
        <v>countryjournal91@earthlink.net</v>
      </c>
      <c r="G112" s="12" t="s">
        <v>619</v>
      </c>
      <c r="H112" s="14" t="s">
        <v>392</v>
      </c>
      <c r="I112" s="14" t="s">
        <v>4</v>
      </c>
      <c r="J112" s="37">
        <v>91390</v>
      </c>
      <c r="K112" s="139" t="s">
        <v>340</v>
      </c>
      <c r="L112" s="75"/>
      <c r="M112" s="126" t="s">
        <v>599</v>
      </c>
      <c r="N112" s="61" t="s">
        <v>34</v>
      </c>
      <c r="O112" s="62"/>
      <c r="P112" s="132"/>
      <c r="Q112" s="94"/>
      <c r="R112" s="71"/>
    </row>
    <row r="113" spans="1:18" s="2" customFormat="1" ht="15" customHeight="1" x14ac:dyDescent="0.3">
      <c r="A113" s="143">
        <v>111</v>
      </c>
      <c r="B113" s="78"/>
      <c r="C113" s="86" t="s">
        <v>341</v>
      </c>
      <c r="D113" s="10" t="s">
        <v>232</v>
      </c>
      <c r="E113" s="11">
        <v>1986</v>
      </c>
      <c r="F113" s="42" t="str">
        <f>HYPERLINK("mailto:leesola6@icloud.com","leesola6@icloud.com")</f>
        <v>leesola6@icloud.com</v>
      </c>
      <c r="G113" s="12" t="s">
        <v>342</v>
      </c>
      <c r="H113" s="14" t="s">
        <v>392</v>
      </c>
      <c r="I113" s="14" t="s">
        <v>4</v>
      </c>
      <c r="J113" s="37">
        <v>91390</v>
      </c>
      <c r="K113" s="139" t="s">
        <v>644</v>
      </c>
      <c r="L113" s="75" t="s">
        <v>343</v>
      </c>
      <c r="M113" s="126" t="s">
        <v>600</v>
      </c>
      <c r="N113" s="61" t="s">
        <v>53</v>
      </c>
      <c r="O113" s="62" t="s">
        <v>689</v>
      </c>
      <c r="P113" s="132" t="s">
        <v>106</v>
      </c>
      <c r="Q113" s="94">
        <v>28</v>
      </c>
      <c r="R113" s="71"/>
    </row>
    <row r="114" spans="1:18" s="2" customFormat="1" ht="15" customHeight="1" x14ac:dyDescent="0.3">
      <c r="A114" s="143">
        <v>112</v>
      </c>
      <c r="B114" s="69"/>
      <c r="C114" s="86" t="s">
        <v>344</v>
      </c>
      <c r="D114" s="10" t="s">
        <v>91</v>
      </c>
      <c r="E114" s="11">
        <v>2017</v>
      </c>
      <c r="F114" s="119" t="s">
        <v>345</v>
      </c>
      <c r="G114" s="12" t="s">
        <v>346</v>
      </c>
      <c r="H114" s="14" t="s">
        <v>256</v>
      </c>
      <c r="I114" s="14" t="s">
        <v>4</v>
      </c>
      <c r="J114" s="37">
        <v>91384</v>
      </c>
      <c r="K114" s="138"/>
      <c r="L114" s="57" t="s">
        <v>347</v>
      </c>
      <c r="M114" s="126" t="s">
        <v>106</v>
      </c>
      <c r="N114" s="61" t="s">
        <v>112</v>
      </c>
      <c r="O114" s="62" t="s">
        <v>690</v>
      </c>
      <c r="P114" s="132" t="s">
        <v>314</v>
      </c>
      <c r="Q114" s="94">
        <v>28</v>
      </c>
      <c r="R114" s="71"/>
    </row>
    <row r="115" spans="1:18" s="2" customFormat="1" ht="15" customHeight="1" x14ac:dyDescent="0.3">
      <c r="A115" s="144">
        <v>113</v>
      </c>
      <c r="B115" s="78"/>
      <c r="C115" s="86" t="s">
        <v>348</v>
      </c>
      <c r="D115" s="10" t="s">
        <v>349</v>
      </c>
      <c r="E115" s="11"/>
      <c r="F115" s="51" t="s">
        <v>519</v>
      </c>
      <c r="G115" s="12" t="s">
        <v>350</v>
      </c>
      <c r="H115" s="14" t="s">
        <v>392</v>
      </c>
      <c r="I115" s="14" t="s">
        <v>4</v>
      </c>
      <c r="J115" s="37">
        <v>91390</v>
      </c>
      <c r="K115" s="139" t="s">
        <v>351</v>
      </c>
      <c r="L115" s="75" t="s">
        <v>471</v>
      </c>
      <c r="M115" s="126"/>
      <c r="N115" s="61"/>
      <c r="O115" s="62"/>
      <c r="P115" s="132"/>
      <c r="Q115" s="94"/>
      <c r="R115" s="71"/>
    </row>
    <row r="116" spans="1:18" s="2" customFormat="1" ht="15" customHeight="1" x14ac:dyDescent="0.3">
      <c r="A116" s="144">
        <v>114</v>
      </c>
      <c r="B116" s="69"/>
      <c r="C116" s="86" t="s">
        <v>352</v>
      </c>
      <c r="D116" s="10" t="s">
        <v>353</v>
      </c>
      <c r="E116" s="11">
        <v>2005</v>
      </c>
      <c r="F116" s="42" t="str">
        <f>HYPERLINK("mailto:tersigni37@gmail.com","tersigni37@gmail.com")</f>
        <v>tersigni37@gmail.com</v>
      </c>
      <c r="G116" s="12" t="s">
        <v>620</v>
      </c>
      <c r="H116" s="14" t="s">
        <v>392</v>
      </c>
      <c r="I116" s="14" t="s">
        <v>4</v>
      </c>
      <c r="J116" s="37">
        <v>91390</v>
      </c>
      <c r="K116" s="138"/>
      <c r="L116" s="57" t="s">
        <v>354</v>
      </c>
      <c r="M116" s="126" t="s">
        <v>593</v>
      </c>
      <c r="N116" s="61" t="s">
        <v>166</v>
      </c>
      <c r="O116" s="62" t="s">
        <v>663</v>
      </c>
      <c r="P116" s="132" t="s">
        <v>314</v>
      </c>
      <c r="Q116" s="94">
        <v>4</v>
      </c>
      <c r="R116" s="71"/>
    </row>
    <row r="117" spans="1:18" s="2" customFormat="1" ht="15" customHeight="1" x14ac:dyDescent="0.3">
      <c r="A117" s="143">
        <v>115</v>
      </c>
      <c r="B117" s="69" t="s">
        <v>106</v>
      </c>
      <c r="C117" s="86" t="s">
        <v>352</v>
      </c>
      <c r="D117" s="10" t="s">
        <v>355</v>
      </c>
      <c r="E117" s="11">
        <v>2018</v>
      </c>
      <c r="F117" s="47" t="s">
        <v>356</v>
      </c>
      <c r="G117" s="12" t="s">
        <v>357</v>
      </c>
      <c r="H117" s="14" t="s">
        <v>392</v>
      </c>
      <c r="I117" s="14" t="s">
        <v>4</v>
      </c>
      <c r="J117" s="37">
        <v>91390</v>
      </c>
      <c r="K117" s="138"/>
      <c r="L117" s="57" t="s">
        <v>358</v>
      </c>
      <c r="M117" s="126" t="s">
        <v>106</v>
      </c>
      <c r="N117" s="61" t="s">
        <v>152</v>
      </c>
      <c r="O117" s="62" t="s">
        <v>359</v>
      </c>
      <c r="P117" s="132"/>
      <c r="Q117" s="94"/>
      <c r="R117" s="71"/>
    </row>
    <row r="118" spans="1:18" s="2" customFormat="1" ht="15" customHeight="1" x14ac:dyDescent="0.3">
      <c r="A118" s="143">
        <v>116</v>
      </c>
      <c r="B118" s="69"/>
      <c r="C118" s="86" t="s">
        <v>568</v>
      </c>
      <c r="D118" s="10" t="s">
        <v>569</v>
      </c>
      <c r="E118" s="11">
        <v>2019</v>
      </c>
      <c r="F118" s="46" t="s">
        <v>570</v>
      </c>
      <c r="G118" s="12" t="s">
        <v>621</v>
      </c>
      <c r="H118" s="14" t="s">
        <v>392</v>
      </c>
      <c r="I118" s="14" t="s">
        <v>4</v>
      </c>
      <c r="J118" s="37">
        <v>91390</v>
      </c>
      <c r="K118" s="138"/>
      <c r="L118" s="57" t="s">
        <v>571</v>
      </c>
      <c r="M118" s="126" t="s">
        <v>101</v>
      </c>
      <c r="N118" s="61" t="s">
        <v>169</v>
      </c>
      <c r="O118" s="62"/>
      <c r="P118" s="132"/>
      <c r="Q118" s="94"/>
      <c r="R118" s="71"/>
    </row>
    <row r="119" spans="1:18" s="2" customFormat="1" ht="15" customHeight="1" x14ac:dyDescent="0.3">
      <c r="A119" s="143">
        <v>117</v>
      </c>
      <c r="B119" s="69"/>
      <c r="C119" s="86" t="s">
        <v>465</v>
      </c>
      <c r="D119" s="10" t="s">
        <v>162</v>
      </c>
      <c r="E119" s="11">
        <v>2019</v>
      </c>
      <c r="F119" s="46" t="s">
        <v>466</v>
      </c>
      <c r="G119" s="12" t="s">
        <v>468</v>
      </c>
      <c r="H119" s="14" t="s">
        <v>136</v>
      </c>
      <c r="I119" s="14" t="s">
        <v>4</v>
      </c>
      <c r="J119" s="37">
        <v>93534</v>
      </c>
      <c r="K119" s="138"/>
      <c r="L119" s="57" t="s">
        <v>469</v>
      </c>
      <c r="M119" s="126" t="s">
        <v>467</v>
      </c>
      <c r="N119" s="61" t="s">
        <v>48</v>
      </c>
      <c r="O119" s="62"/>
      <c r="P119" s="132"/>
      <c r="Q119" s="94"/>
      <c r="R119" s="71"/>
    </row>
    <row r="120" spans="1:18" s="2" customFormat="1" ht="15" customHeight="1" x14ac:dyDescent="0.3">
      <c r="A120" s="143">
        <v>118</v>
      </c>
      <c r="B120" s="69"/>
      <c r="C120" s="86" t="s">
        <v>360</v>
      </c>
      <c r="D120" s="10" t="s">
        <v>361</v>
      </c>
      <c r="E120" s="11"/>
      <c r="F120" s="42" t="str">
        <f>HYPERLINK("mailto:svarela0913@sbcglobal.net","svarela0913@sbcglobal.net")</f>
        <v>svarela0913@sbcglobal.net</v>
      </c>
      <c r="G120" s="12" t="s">
        <v>362</v>
      </c>
      <c r="H120" s="14" t="s">
        <v>392</v>
      </c>
      <c r="I120" s="14" t="s">
        <v>4</v>
      </c>
      <c r="J120" s="37">
        <v>91390</v>
      </c>
      <c r="K120" s="139" t="s">
        <v>645</v>
      </c>
      <c r="L120" s="75" t="s">
        <v>648</v>
      </c>
      <c r="M120" s="126" t="s">
        <v>106</v>
      </c>
      <c r="N120" s="61" t="s">
        <v>152</v>
      </c>
      <c r="O120" s="62" t="s">
        <v>363</v>
      </c>
      <c r="P120" s="132"/>
      <c r="Q120" s="94"/>
      <c r="R120" s="71"/>
    </row>
    <row r="121" spans="1:18" s="2" customFormat="1" ht="15" customHeight="1" x14ac:dyDescent="0.3">
      <c r="A121" s="144">
        <v>119</v>
      </c>
      <c r="B121" s="69"/>
      <c r="C121" s="86" t="s">
        <v>364</v>
      </c>
      <c r="D121" s="10" t="s">
        <v>192</v>
      </c>
      <c r="E121" s="11">
        <v>2018</v>
      </c>
      <c r="F121" s="46" t="s">
        <v>421</v>
      </c>
      <c r="G121" s="12" t="s">
        <v>365</v>
      </c>
      <c r="H121" s="14" t="s">
        <v>392</v>
      </c>
      <c r="I121" s="14" t="s">
        <v>4</v>
      </c>
      <c r="J121" s="37">
        <v>91390</v>
      </c>
      <c r="K121" s="138" t="s">
        <v>367</v>
      </c>
      <c r="L121" s="57" t="s">
        <v>366</v>
      </c>
      <c r="M121" s="126" t="s">
        <v>599</v>
      </c>
      <c r="N121" s="61" t="s">
        <v>66</v>
      </c>
      <c r="O121" s="62" t="s">
        <v>691</v>
      </c>
      <c r="P121" s="132" t="s">
        <v>595</v>
      </c>
      <c r="Q121" s="94">
        <v>18</v>
      </c>
      <c r="R121" s="71"/>
    </row>
    <row r="122" spans="1:18" s="2" customFormat="1" ht="15" customHeight="1" x14ac:dyDescent="0.3">
      <c r="A122" s="144">
        <v>120</v>
      </c>
      <c r="B122" s="69"/>
      <c r="C122" s="86" t="s">
        <v>401</v>
      </c>
      <c r="D122" s="10" t="s">
        <v>402</v>
      </c>
      <c r="E122" s="11">
        <v>2018</v>
      </c>
      <c r="F122" s="46" t="s">
        <v>403</v>
      </c>
      <c r="G122" s="12" t="s">
        <v>404</v>
      </c>
      <c r="H122" s="14" t="s">
        <v>98</v>
      </c>
      <c r="I122" s="14" t="s">
        <v>4</v>
      </c>
      <c r="J122" s="37">
        <v>91355</v>
      </c>
      <c r="K122" s="138"/>
      <c r="L122" s="57" t="s">
        <v>405</v>
      </c>
      <c r="M122" s="126" t="s">
        <v>600</v>
      </c>
      <c r="N122" s="61" t="s">
        <v>171</v>
      </c>
      <c r="O122" s="62" t="s">
        <v>692</v>
      </c>
      <c r="P122" s="132" t="s">
        <v>596</v>
      </c>
      <c r="Q122" s="94">
        <v>20</v>
      </c>
      <c r="R122" s="71"/>
    </row>
    <row r="123" spans="1:18" s="2" customFormat="1" ht="15" customHeight="1" x14ac:dyDescent="0.3">
      <c r="A123" s="143">
        <v>121</v>
      </c>
      <c r="B123" s="69" t="s">
        <v>106</v>
      </c>
      <c r="C123" s="86" t="s">
        <v>454</v>
      </c>
      <c r="D123" s="17" t="s">
        <v>190</v>
      </c>
      <c r="E123" s="11">
        <v>2019</v>
      </c>
      <c r="F123" s="46" t="s">
        <v>455</v>
      </c>
      <c r="G123" s="12" t="s">
        <v>456</v>
      </c>
      <c r="H123" s="14" t="s">
        <v>68</v>
      </c>
      <c r="I123" s="14" t="s">
        <v>4</v>
      </c>
      <c r="J123" s="37">
        <v>93510</v>
      </c>
      <c r="K123" s="139" t="s">
        <v>457</v>
      </c>
      <c r="L123" s="75" t="s">
        <v>458</v>
      </c>
      <c r="M123" s="126" t="s">
        <v>314</v>
      </c>
      <c r="N123" s="61" t="s">
        <v>169</v>
      </c>
      <c r="O123" s="62"/>
      <c r="P123" s="132"/>
      <c r="Q123" s="94"/>
      <c r="R123" s="71"/>
    </row>
    <row r="124" spans="1:18" s="2" customFormat="1" ht="15" customHeight="1" x14ac:dyDescent="0.3">
      <c r="A124" s="143">
        <v>122</v>
      </c>
      <c r="B124" s="69" t="s">
        <v>106</v>
      </c>
      <c r="C124" s="86" t="s">
        <v>696</v>
      </c>
      <c r="D124" s="17" t="s">
        <v>697</v>
      </c>
      <c r="E124" s="121">
        <v>2020</v>
      </c>
      <c r="F124" s="46" t="s">
        <v>698</v>
      </c>
      <c r="G124" s="12" t="s">
        <v>699</v>
      </c>
      <c r="H124" s="14" t="s">
        <v>270</v>
      </c>
      <c r="I124" s="14" t="s">
        <v>4</v>
      </c>
      <c r="J124" s="37">
        <v>93551</v>
      </c>
      <c r="K124" s="139"/>
      <c r="L124" s="75" t="s">
        <v>700</v>
      </c>
      <c r="M124" s="126" t="s">
        <v>314</v>
      </c>
      <c r="N124" s="61" t="s">
        <v>152</v>
      </c>
      <c r="O124" s="62" t="s">
        <v>531</v>
      </c>
      <c r="P124" s="132" t="s">
        <v>596</v>
      </c>
      <c r="Q124" s="94">
        <v>27</v>
      </c>
      <c r="R124" s="71"/>
    </row>
    <row r="125" spans="1:18" s="2" customFormat="1" ht="15" customHeight="1" x14ac:dyDescent="0.3">
      <c r="A125" s="143">
        <v>123</v>
      </c>
      <c r="B125" s="78"/>
      <c r="C125" s="86" t="s">
        <v>368</v>
      </c>
      <c r="D125" s="17" t="s">
        <v>189</v>
      </c>
      <c r="E125" s="11"/>
      <c r="F125" s="118" t="s">
        <v>369</v>
      </c>
      <c r="G125" s="12" t="s">
        <v>488</v>
      </c>
      <c r="H125" s="14" t="s">
        <v>393</v>
      </c>
      <c r="I125" s="14" t="s">
        <v>4</v>
      </c>
      <c r="J125" s="37">
        <v>91355</v>
      </c>
      <c r="K125" s="138"/>
      <c r="L125" s="57" t="s">
        <v>486</v>
      </c>
      <c r="M125" s="126" t="s">
        <v>593</v>
      </c>
      <c r="N125" s="61" t="s">
        <v>89</v>
      </c>
      <c r="O125" s="62" t="s">
        <v>487</v>
      </c>
      <c r="P125" s="132"/>
      <c r="Q125" s="94"/>
      <c r="R125" s="71"/>
    </row>
    <row r="126" spans="1:18" s="2" customFormat="1" ht="15" customHeight="1" x14ac:dyDescent="0.3">
      <c r="A126" s="143">
        <v>124</v>
      </c>
      <c r="B126" s="69"/>
      <c r="C126" s="86" t="s">
        <v>368</v>
      </c>
      <c r="D126" s="10" t="s">
        <v>370</v>
      </c>
      <c r="E126" s="11">
        <v>1997</v>
      </c>
      <c r="F126" s="42" t="str">
        <f>HYPERLINK("mailto:classactreunions@aol.com","classactreunions@aol.com")</f>
        <v>classactreunions@aol.com</v>
      </c>
      <c r="G126" s="12" t="s">
        <v>371</v>
      </c>
      <c r="H126" s="14" t="s">
        <v>392</v>
      </c>
      <c r="I126" s="14" t="s">
        <v>4</v>
      </c>
      <c r="J126" s="37">
        <v>91390</v>
      </c>
      <c r="K126" s="139" t="s">
        <v>646</v>
      </c>
      <c r="L126" s="75" t="s">
        <v>372</v>
      </c>
      <c r="M126" s="126" t="s">
        <v>594</v>
      </c>
      <c r="N126" s="61" t="s">
        <v>102</v>
      </c>
      <c r="O126" s="62" t="s">
        <v>693</v>
      </c>
      <c r="P126" s="132" t="s">
        <v>593</v>
      </c>
      <c r="Q126" s="94">
        <v>8</v>
      </c>
      <c r="R126" s="71"/>
    </row>
    <row r="127" spans="1:18" s="2" customFormat="1" ht="15" customHeight="1" x14ac:dyDescent="0.3">
      <c r="A127" s="144">
        <v>125</v>
      </c>
      <c r="B127" s="69"/>
      <c r="C127" s="86" t="s">
        <v>368</v>
      </c>
      <c r="D127" s="10" t="s">
        <v>400</v>
      </c>
      <c r="E127" s="11"/>
      <c r="F127" s="42"/>
      <c r="G127" s="12" t="s">
        <v>373</v>
      </c>
      <c r="H127" s="14" t="s">
        <v>374</v>
      </c>
      <c r="I127" s="14" t="s">
        <v>375</v>
      </c>
      <c r="J127" s="37">
        <v>37398</v>
      </c>
      <c r="K127" s="139"/>
      <c r="L127" s="75"/>
      <c r="M127" s="126" t="s">
        <v>600</v>
      </c>
      <c r="N127" s="61" t="s">
        <v>166</v>
      </c>
      <c r="O127" s="62" t="s">
        <v>96</v>
      </c>
      <c r="P127" s="132" t="s">
        <v>596</v>
      </c>
      <c r="Q127" s="94">
        <v>4</v>
      </c>
      <c r="R127" s="71"/>
    </row>
    <row r="128" spans="1:18" s="2" customFormat="1" ht="15" customHeight="1" x14ac:dyDescent="0.3">
      <c r="A128" s="144">
        <v>126</v>
      </c>
      <c r="B128" s="69"/>
      <c r="C128" s="86" t="s">
        <v>368</v>
      </c>
      <c r="D128" s="10" t="s">
        <v>96</v>
      </c>
      <c r="E128" s="11">
        <v>2002</v>
      </c>
      <c r="F128" s="42" t="str">
        <f>HYPERLINK("mailto:adwcswhite@gmail.com","adwcswhite@gmail.com")</f>
        <v>adwcswhite@gmail.com</v>
      </c>
      <c r="G128" s="12" t="s">
        <v>373</v>
      </c>
      <c r="H128" s="14" t="s">
        <v>374</v>
      </c>
      <c r="I128" s="14" t="s">
        <v>375</v>
      </c>
      <c r="J128" s="37">
        <v>37398</v>
      </c>
      <c r="K128" s="139" t="s">
        <v>647</v>
      </c>
      <c r="L128" s="75"/>
      <c r="M128" s="126" t="s">
        <v>598</v>
      </c>
      <c r="N128" s="61" t="s">
        <v>3</v>
      </c>
      <c r="O128" s="62" t="s">
        <v>400</v>
      </c>
      <c r="P128" s="132" t="s">
        <v>596</v>
      </c>
      <c r="Q128" s="94">
        <v>4</v>
      </c>
      <c r="R128" s="71"/>
    </row>
    <row r="129" spans="1:18" s="2" customFormat="1" ht="15" customHeight="1" x14ac:dyDescent="0.3">
      <c r="A129" s="143">
        <v>127</v>
      </c>
      <c r="B129" s="69"/>
      <c r="C129" s="86" t="s">
        <v>376</v>
      </c>
      <c r="D129" s="10" t="s">
        <v>377</v>
      </c>
      <c r="E129" s="11"/>
      <c r="F129" s="47" t="s">
        <v>378</v>
      </c>
      <c r="G129" s="12" t="s">
        <v>622</v>
      </c>
      <c r="H129" s="14" t="s">
        <v>392</v>
      </c>
      <c r="I129" s="14" t="s">
        <v>4</v>
      </c>
      <c r="J129" s="37">
        <v>91390</v>
      </c>
      <c r="K129" s="138"/>
      <c r="L129" s="57" t="s">
        <v>379</v>
      </c>
      <c r="M129" s="126"/>
      <c r="N129" s="61"/>
      <c r="O129" s="62"/>
      <c r="P129" s="132"/>
      <c r="Q129" s="94"/>
      <c r="R129" s="71"/>
    </row>
    <row r="130" spans="1:18" s="2" customFormat="1" ht="15" customHeight="1" x14ac:dyDescent="0.3">
      <c r="A130" s="143">
        <v>128</v>
      </c>
      <c r="B130" s="69"/>
      <c r="C130" s="86" t="s">
        <v>380</v>
      </c>
      <c r="D130" s="10" t="s">
        <v>47</v>
      </c>
      <c r="E130" s="11"/>
      <c r="F130" s="54"/>
      <c r="G130" s="12" t="s">
        <v>381</v>
      </c>
      <c r="H130" s="14" t="s">
        <v>392</v>
      </c>
      <c r="I130" s="14" t="s">
        <v>4</v>
      </c>
      <c r="J130" s="37">
        <v>91390</v>
      </c>
      <c r="K130" s="139" t="s">
        <v>382</v>
      </c>
      <c r="L130" s="75"/>
      <c r="M130" s="126" t="s">
        <v>101</v>
      </c>
      <c r="N130" s="61" t="s">
        <v>48</v>
      </c>
      <c r="O130" s="62" t="s">
        <v>383</v>
      </c>
      <c r="P130" s="132"/>
      <c r="Q130" s="94"/>
      <c r="R130" s="71"/>
    </row>
    <row r="131" spans="1:18" s="2" customFormat="1" ht="15" customHeight="1" x14ac:dyDescent="0.3">
      <c r="A131" s="143">
        <v>129</v>
      </c>
      <c r="B131" s="33" t="s">
        <v>729</v>
      </c>
      <c r="C131" s="92" t="s">
        <v>384</v>
      </c>
      <c r="D131" s="27" t="s">
        <v>385</v>
      </c>
      <c r="E131" s="28" t="s">
        <v>250</v>
      </c>
      <c r="F131" s="52" t="str">
        <f>HYPERLINK("mailto:ncyoung13@comcast.net","ncyoung13@comcast.net")</f>
        <v>ncyoung13@comcast.net</v>
      </c>
      <c r="G131" s="29" t="s">
        <v>386</v>
      </c>
      <c r="H131" s="26" t="s">
        <v>387</v>
      </c>
      <c r="I131" s="26" t="s">
        <v>388</v>
      </c>
      <c r="J131" s="38">
        <v>99203</v>
      </c>
      <c r="K131" s="141" t="s">
        <v>627</v>
      </c>
      <c r="L131" s="74"/>
      <c r="M131" s="128" t="s">
        <v>314</v>
      </c>
      <c r="N131" s="68" t="s">
        <v>63</v>
      </c>
      <c r="O131" s="31" t="s">
        <v>503</v>
      </c>
      <c r="P131" s="132"/>
      <c r="Q131" s="94"/>
      <c r="R131" s="71"/>
    </row>
  </sheetData>
  <hyperlinks>
    <hyperlink ref="F79" r:id="rId1" xr:uid="{00000000-0004-0000-0000-000042000000}"/>
    <hyperlink ref="F97" r:id="rId2" xr:uid="{00000000-0004-0000-0000-000041000000}"/>
    <hyperlink ref="F40" r:id="rId3" xr:uid="{00000000-0004-0000-0000-000040000000}"/>
    <hyperlink ref="F24" r:id="rId4" xr:uid="{00000000-0004-0000-0000-00003F000000}"/>
    <hyperlink ref="F118" r:id="rId5" xr:uid="{00000000-0004-0000-0000-00003E000000}"/>
    <hyperlink ref="F76" r:id="rId6" xr:uid="{00000000-0004-0000-0000-00003D000000}"/>
    <hyperlink ref="F99" r:id="rId7" xr:uid="{00000000-0004-0000-0000-00003C000000}"/>
    <hyperlink ref="F70" r:id="rId8" xr:uid="{00000000-0004-0000-0000-00003B000000}"/>
    <hyperlink ref="F20" r:id="rId9" xr:uid="{00000000-0004-0000-0000-00003A000000}"/>
    <hyperlink ref="F42" r:id="rId10" xr:uid="{00000000-0004-0000-0000-000039000000}"/>
    <hyperlink ref="F46" r:id="rId11" xr:uid="{00000000-0004-0000-0000-000038000000}"/>
    <hyperlink ref="F53" r:id="rId12" xr:uid="{00000000-0004-0000-0000-000037000000}"/>
    <hyperlink ref="F55" r:id="rId13" xr:uid="{00000000-0004-0000-0000-000035000000}"/>
    <hyperlink ref="F89" r:id="rId14" xr:uid="{00000000-0004-0000-0000-000034000000}"/>
    <hyperlink ref="F48" r:id="rId15" xr:uid="{00000000-0004-0000-0000-000033000000}"/>
    <hyperlink ref="F115" r:id="rId16" xr:uid="{00000000-0004-0000-0000-000032000000}"/>
    <hyperlink ref="F73" r:id="rId17" xr:uid="{00000000-0004-0000-0000-000031000000}"/>
    <hyperlink ref="F81" r:id="rId18" xr:uid="{00000000-0004-0000-0000-00002F000000}"/>
    <hyperlink ref="F82" r:id="rId19" xr:uid="{00000000-0004-0000-0000-00002E000000}"/>
    <hyperlink ref="F15" r:id="rId20" xr:uid="{00000000-0004-0000-0000-00002D000000}"/>
    <hyperlink ref="F64" r:id="rId21" xr:uid="{00000000-0004-0000-0000-00002C000000}"/>
    <hyperlink ref="F54" r:id="rId22" xr:uid="{00000000-0004-0000-0000-00002B000000}"/>
    <hyperlink ref="F59" r:id="rId23" xr:uid="{00000000-0004-0000-0000-00002A000000}"/>
    <hyperlink ref="F93" r:id="rId24" xr:uid="{00000000-0004-0000-0000-000029000000}"/>
    <hyperlink ref="F34" r:id="rId25" xr:uid="{00000000-0004-0000-0000-000028000000}"/>
    <hyperlink ref="F109" r:id="rId26" xr:uid="{00000000-0004-0000-0000-000027000000}"/>
    <hyperlink ref="F100" r:id="rId27" xr:uid="{00000000-0004-0000-0000-000026000000}"/>
    <hyperlink ref="F119" r:id="rId28" xr:uid="{00000000-0004-0000-0000-000025000000}"/>
    <hyperlink ref="F4" r:id="rId29" xr:uid="{00000000-0004-0000-0000-000023000000}"/>
    <hyperlink ref="F123" r:id="rId30" xr:uid="{00000000-0004-0000-0000-000022000000}"/>
    <hyperlink ref="F85" r:id="rId31" xr:uid="{00000000-0004-0000-0000-000021000000}"/>
    <hyperlink ref="F74" r:id="rId32" xr:uid="{00000000-0004-0000-0000-000020000000}"/>
    <hyperlink ref="F18" r:id="rId33" xr:uid="{00000000-0004-0000-0000-00001F000000}"/>
    <hyperlink ref="F57" r:id="rId34" xr:uid="{00000000-0004-0000-0000-00001E000000}"/>
    <hyperlink ref="F77" r:id="rId35" xr:uid="{00000000-0004-0000-0000-00001D000000}"/>
    <hyperlink ref="F107" r:id="rId36" xr:uid="{00000000-0004-0000-0000-00001C000000}"/>
    <hyperlink ref="F28" r:id="rId37" xr:uid="{00000000-0004-0000-0000-00001B000000}"/>
    <hyperlink ref="F43" r:id="rId38" xr:uid="{00000000-0004-0000-0000-00001A000000}"/>
    <hyperlink ref="F62" r:id="rId39" xr:uid="{00000000-0004-0000-0000-000018000000}"/>
    <hyperlink ref="F122" r:id="rId40" xr:uid="{00000000-0004-0000-0000-000017000000}"/>
    <hyperlink ref="F103" r:id="rId41" xr:uid="{00000000-0004-0000-0000-000016000000}"/>
    <hyperlink ref="F101" r:id="rId42" xr:uid="{00000000-0004-0000-0000-000015000000}"/>
    <hyperlink ref="F121" r:id="rId43" xr:uid="{00000000-0004-0000-0000-000014000000}"/>
    <hyperlink ref="F129" r:id="rId44" xr:uid="{00000000-0004-0000-0000-000013000000}"/>
    <hyperlink ref="F117" r:id="rId45" xr:uid="{00000000-0004-0000-0000-000012000000}"/>
    <hyperlink ref="F102" r:id="rId46" xr:uid="{00000000-0004-0000-0000-000011000000}"/>
    <hyperlink ref="F87" r:id="rId47" xr:uid="{00000000-0004-0000-0000-000010000000}"/>
    <hyperlink ref="F63" r:id="rId48" xr:uid="{00000000-0004-0000-0000-00000F000000}"/>
    <hyperlink ref="F65" r:id="rId49" xr:uid="{00000000-0004-0000-0000-00000E000000}"/>
    <hyperlink ref="F61" r:id="rId50" xr:uid="{00000000-0004-0000-0000-00000D000000}"/>
    <hyperlink ref="F51" r:id="rId51" xr:uid="{00000000-0004-0000-0000-00000C000000}"/>
    <hyperlink ref="F60" r:id="rId52" xr:uid="{00000000-0004-0000-0000-00000B000000}"/>
    <hyperlink ref="F49" r:id="rId53" xr:uid="{00000000-0004-0000-0000-00000A000000}"/>
    <hyperlink ref="F45" r:id="rId54" xr:uid="{00000000-0004-0000-0000-000009000000}"/>
    <hyperlink ref="F37" r:id="rId55" xr:uid="{00000000-0004-0000-0000-000008000000}"/>
    <hyperlink ref="F33" r:id="rId56" xr:uid="{00000000-0004-0000-0000-000007000000}"/>
    <hyperlink ref="F26" r:id="rId57" xr:uid="{00000000-0004-0000-0000-000006000000}"/>
    <hyperlink ref="F35" r:id="rId58" xr:uid="{00000000-0004-0000-0000-000005000000}"/>
    <hyperlink ref="F25" r:id="rId59" xr:uid="{00000000-0004-0000-0000-000004000000}"/>
    <hyperlink ref="F21" r:id="rId60" xr:uid="{00000000-0004-0000-0000-000003000000}"/>
    <hyperlink ref="F12" r:id="rId61" xr:uid="{00000000-0004-0000-0000-000002000000}"/>
    <hyperlink ref="F13" r:id="rId62" xr:uid="{00000000-0004-0000-0000-000001000000}"/>
    <hyperlink ref="F3" r:id="rId63" xr:uid="{00000000-0004-0000-0000-000000000000}"/>
    <hyperlink ref="F124" r:id="rId64" xr:uid="{6A6AEA4C-097A-49EC-A919-0D3EC1C1A8D2}"/>
    <hyperlink ref="F6" r:id="rId65" xr:uid="{520ADD2B-893E-4016-80FC-41526C72BE8A}"/>
    <hyperlink ref="F23" r:id="rId66" xr:uid="{8B904350-1649-421A-8C18-DF9F2D9A2201}"/>
    <hyperlink ref="F31" r:id="rId67" xr:uid="{D6069C53-C5C2-4B6C-85ED-899A253DC2D9}"/>
    <hyperlink ref="F38" r:id="rId68" xr:uid="{F06E9848-6B9C-42C8-BCA0-253EEF64DC4D}"/>
    <hyperlink ref="F67" r:id="rId69" xr:uid="{F19F5B15-99C3-49A9-A453-04A02B30D0D9}"/>
    <hyperlink ref="F80" r:id="rId70" xr:uid="{034EFE10-4498-49AF-BDD6-14A133D59CED}"/>
    <hyperlink ref="F84" r:id="rId71" xr:uid="{23AF1507-A277-4703-A839-7828E3E354D9}"/>
    <hyperlink ref="F91" r:id="rId72" xr:uid="{97BBA9D5-E51C-47F9-B554-80BDDA191AE5}"/>
    <hyperlink ref="F114" r:id="rId73" xr:uid="{B757E35C-1552-4C80-A63F-BE9EBBAAB4C8}"/>
    <hyperlink ref="F125" r:id="rId74" xr:uid="{9B112620-015E-4FCA-9EF6-4C029C029590}"/>
    <hyperlink ref="F39" r:id="rId75" xr:uid="{FC7E293A-5A5E-4B31-94F0-40F8C4C3532F}"/>
    <hyperlink ref="F104" r:id="rId76" xr:uid="{EFB53F82-2A8F-4826-B8C3-F2EB3A28A280}"/>
    <hyperlink ref="F29" r:id="rId77" xr:uid="{BFDE4ED8-DC4E-4E85-B76C-2AFE078809E1}"/>
  </hyperlinks>
  <printOptions gridLines="1"/>
  <pageMargins left="0.25" right="0.2" top="0.75" bottom="0.75" header="0.3" footer="0.3"/>
  <pageSetup paperSize="5" orientation="landscape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F40"/>
  <sheetViews>
    <sheetView workbookViewId="0">
      <pane ySplit="2" topLeftCell="A3" activePane="bottomLeft" state="frozen"/>
      <selection pane="bottomLeft" sqref="A1:C1048576"/>
    </sheetView>
  </sheetViews>
  <sheetFormatPr defaultRowHeight="14.4" x14ac:dyDescent="0.3"/>
  <sheetData>
    <row r="1" spans="6:6" ht="40.5" customHeight="1" x14ac:dyDescent="0.3">
      <c r="F1" s="72"/>
    </row>
    <row r="40" ht="13.5" customHeight="1" x14ac:dyDescent="0.3"/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Johnson</dc:creator>
  <cp:lastModifiedBy>Anne</cp:lastModifiedBy>
  <cp:lastPrinted>2020-01-24T02:22:43Z</cp:lastPrinted>
  <dcterms:created xsi:type="dcterms:W3CDTF">2018-10-13T21:44:34Z</dcterms:created>
  <dcterms:modified xsi:type="dcterms:W3CDTF">2020-01-25T18:41:43Z</dcterms:modified>
</cp:coreProperties>
</file>