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30" windowWidth="5700" windowHeight="32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F91" i="1" l="1"/>
  <c r="E91" i="1"/>
  <c r="E77" i="1"/>
  <c r="E78" i="1"/>
  <c r="F78" i="1"/>
  <c r="F64" i="1"/>
  <c r="E64" i="1"/>
  <c r="A61" i="1" s="1"/>
  <c r="E72" i="1"/>
  <c r="A66" i="1" s="1"/>
  <c r="F72" i="1"/>
  <c r="F59" i="1"/>
  <c r="E59" i="1"/>
  <c r="E93" i="1" s="1"/>
  <c r="F54" i="1"/>
  <c r="E54" i="1"/>
  <c r="A51" i="1" s="1"/>
  <c r="F49" i="1"/>
  <c r="E49" i="1"/>
  <c r="A46" i="1" s="1"/>
  <c r="F44" i="1"/>
  <c r="E44" i="1"/>
  <c r="A38" i="1" s="1"/>
  <c r="F36" i="1"/>
  <c r="E36" i="1"/>
  <c r="A31" i="1" s="1"/>
  <c r="F29" i="1"/>
  <c r="E29" i="1"/>
  <c r="A27" i="1" s="1"/>
  <c r="F25" i="1"/>
  <c r="E25" i="1"/>
  <c r="A22" i="1" s="1"/>
  <c r="E20" i="1"/>
  <c r="A13" i="1" s="1"/>
  <c r="E11" i="1"/>
  <c r="A5" i="1" s="1"/>
  <c r="F11" i="1"/>
  <c r="F20" i="1"/>
  <c r="F93" i="1" l="1"/>
  <c r="H2" i="1" s="1"/>
  <c r="A56" i="1"/>
</calcChain>
</file>

<file path=xl/sharedStrings.xml><?xml version="1.0" encoding="utf-8"?>
<sst xmlns="http://schemas.openxmlformats.org/spreadsheetml/2006/main" count="123" uniqueCount="109">
  <si>
    <t>Students</t>
  </si>
  <si>
    <t>Total Grade</t>
  </si>
  <si>
    <t>IGM 387 Spring 113 (2012)
Final Project Grading Guide</t>
  </si>
  <si>
    <t>Criteria</t>
  </si>
  <si>
    <t>Min</t>
  </si>
  <si>
    <t>Location/
Description</t>
  </si>
  <si>
    <t>Grading Comments</t>
  </si>
  <si>
    <t>Populate your pinball “world” with walls, a variety of curved surfaces (i.e., bumpers) and polygons. Include at least one triangle and two polygons with 5 to 8 sides (inclusive).</t>
  </si>
  <si>
    <t>Use multiple bars, spinners, and anything else to create an engaging Pinbäll  experience.</t>
  </si>
  <si>
    <t>Total</t>
  </si>
  <si>
    <t>Provide an introduction, which includes authors and game name. Catch the player's attention!</t>
  </si>
  <si>
    <t>Include buttons/menus/visual cues so that the player knows ALL of the instructions.</t>
  </si>
  <si>
    <t>Provide ways to start, pause, reset, and quit game.</t>
  </si>
  <si>
    <t>Separate HUD from table in appealing and helpful manner.</t>
  </si>
  <si>
    <t>Use procedural methods to cause graphical changes, e.g. blinking and transitioning colors.</t>
  </si>
  <si>
    <t>Use a spring for the launcher.</t>
  </si>
  <si>
    <t>Provide a credits screen, which cites all sources.</t>
  </si>
  <si>
    <t>Allow player to restart game from credits screen.</t>
  </si>
  <si>
    <t>Clear and appealing color scheme.</t>
  </si>
  <si>
    <t xml:space="preserve">Model the ball (and other balls generated via "multi-ball") as rigid bodies with mass so that you can calculate linear momentum responses. </t>
  </si>
  <si>
    <t>Model the spinners, flippers, and anything else with rotational inertia.</t>
  </si>
  <si>
    <t>Movable bodies (except for optionally the balls) experience friction and/or drag, but not enough to stop the game. See guide on myCourses.</t>
  </si>
  <si>
    <t>Use either Euler or RK4 for integration.</t>
  </si>
  <si>
    <t>Use conservation of linear momentum for responses.</t>
  </si>
  <si>
    <t>Use the rotation matrix for angled surfaces.</t>
  </si>
  <si>
    <t>Use getTimer and not a strictly frame-based approach for animation.</t>
  </si>
  <si>
    <t>Use conservation of angular momentum for responses.</t>
  </si>
  <si>
    <t>Use the object's moment of inertia scalar (or tensor) for calculating angular momentum.</t>
  </si>
  <si>
    <t>Use rotation matrix (or quaternions) for updating angle.</t>
  </si>
  <si>
    <t>Use a quad-tree to partition table before engaging in narrow phase collision detection and response.</t>
  </si>
  <si>
    <t>Use the Separating Axis Theorem or "derivatives" (e.g. point-triangle, ...) to perform rigorous intersection testing.</t>
  </si>
  <si>
    <t>Prevent tunneling and trapping, as described in Section 5.5 of RTCD (pp. 214-233).</t>
  </si>
  <si>
    <t xml:space="preserve">Translate and rotate objects subject to their configurations. </t>
  </si>
  <si>
    <t>Using scaling transformation matrix, deform at least one object when ball (or other object) hits it.</t>
  </si>
  <si>
    <t>Using skewing transformation matrix, deform at least one object when ball (or other object) hits it.</t>
  </si>
  <si>
    <t xml:space="preserve">Commented classes, functions, variables/constants, and "tricky" code. </t>
  </si>
  <si>
    <t xml:space="preserve">Use data abstraction by NOT hard-coding values. </t>
  </si>
  <si>
    <t xml:space="preserve">Use procedural abstraction to generalize functions, reduce redundancy and improve readability. </t>
  </si>
  <si>
    <t>Put all code inside a package. Do not include everything at the FLA file level!</t>
  </si>
  <si>
    <t>Demonstrate use of inheritance when appropriate.</t>
  </si>
  <si>
    <t>Provide a fun, engaging, and balanced experience.</t>
  </si>
  <si>
    <t>Provide some sort of leveling/scoring system.</t>
  </si>
  <si>
    <t xml:space="preserve">Update and include the supplied grading guide in which you indicate where and how you met each specification. You may include an optional README file if you need to supply further explanations.  </t>
  </si>
  <si>
    <t xml:space="preserve">Zip your entire work into group#.zip. </t>
  </si>
  <si>
    <t>Submit on time. (-15 per hour late).</t>
  </si>
  <si>
    <t>∞</t>
  </si>
  <si>
    <r>
      <t>Submission Specifications[-</t>
    </r>
    <r>
      <rPr>
        <sz val="12"/>
        <color theme="1"/>
        <rFont val="Calibri"/>
        <family val="2"/>
        <scheme val="minor"/>
      </rPr>
      <t>∞,0]</t>
    </r>
  </si>
  <si>
    <t>Make the best game.</t>
  </si>
  <si>
    <t>Include audio effects. No credit for soundtrack, though it would be nice to have.</t>
  </si>
  <si>
    <t>Provide simultaneous multiplayer support.</t>
  </si>
  <si>
    <t>Discover the power of quaternions and use them instead of the rotation matrix.</t>
  </si>
  <si>
    <t>Use some form of cubic splines to provide interesting and appealing curved lines/surfaces.</t>
  </si>
  <si>
    <t>Allow the balls to spin, which means  animation needs to show spin and that the ball imparts angular momentum to rotatable objects via frictional contact.</t>
  </si>
  <si>
    <t>Use a k-d or BSP tree to improve efficiency with broad phase collision detection.</t>
  </si>
  <si>
    <t>Finish at least one week earlier than the deadline without any further submissions.</t>
  </si>
  <si>
    <t>Make your game fully 3-D.</t>
  </si>
  <si>
    <t>Instructor Determined: Include something not listed to demonstrate true awesomeness.</t>
  </si>
  <si>
    <t>Overall</t>
  </si>
  <si>
    <t>Max</t>
  </si>
  <si>
    <t>There's a bunch of fun stuff all around here. Hexagons, walls, bumpers, and flippers.</t>
  </si>
  <si>
    <t>Did our best on this one. I was really focused on bumpers, so there's plenty of those.</t>
  </si>
  <si>
    <t>It is a spring. Its functionality is another issue.</t>
  </si>
  <si>
    <t>The bumpers change color and grow and shrink.</t>
  </si>
  <si>
    <t>There is a score counter and a pause button in sight.</t>
  </si>
  <si>
    <t>Its pinball, made by Tyler and Ian.</t>
  </si>
  <si>
    <t>Everything is clear, labled and works properly.</t>
  </si>
  <si>
    <t>Start, pause, continue, reset and quit. All there.</t>
  </si>
  <si>
    <t>Includes our names and credit to sources used.</t>
  </si>
  <si>
    <t>Credits screen doubles as main menu.</t>
  </si>
  <si>
    <t>Grey and blue. Good enough for me.</t>
  </si>
  <si>
    <t xml:space="preserve">This all works really well. </t>
  </si>
  <si>
    <t>Flippers utilize inertia, but results are variable.</t>
  </si>
  <si>
    <t>the ball noticeably slows down, and actually has a very low terminal velocity.</t>
  </si>
  <si>
    <t>Get timer is used in basically every update and check.</t>
  </si>
  <si>
    <t>EULER IS MY HOMEBOY</t>
  </si>
  <si>
    <t>Bouncing works great and the ball speeds on bumpers and slows on walls…when it decides to.</t>
  </si>
  <si>
    <t>Used to check the angles for the flippers.</t>
  </si>
  <si>
    <t>Uh huh. Flippers rotate based on an acceleration and move quite nicely.</t>
  </si>
  <si>
    <t>EULER FTW</t>
  </si>
  <si>
    <t>Yep, the flippers speed up and slow down flipping back and forth.</t>
  </si>
  <si>
    <t>Inertia is mostly implemented. Mostly. Again, this is located at the flipper.</t>
  </si>
  <si>
    <t xml:space="preserve">Rotation matrix. The ball is rotated, again, on the flipper. </t>
  </si>
  <si>
    <t>The quad tree separates the stage into 4 parts, and only checks collisions for objects located in the specified quadrants.</t>
  </si>
  <si>
    <t>Im pretty sure that is what all my collision code is. The checking of normals against distances and whatnot. You'll find these in the wall and bumper classes.</t>
  </si>
  <si>
    <t>Ok, tunneling is a funny story. Its near fool proof, ive tested it, but the rest of the collision is not really designed to work in line with it. Im sure you'll notice that things are phasing through sometimes, and that’s not tunneling. But…I don’t know.</t>
  </si>
  <si>
    <t>Things are rotated and react differently to being hit at different angles. I think that’s what this is asking.</t>
  </si>
  <si>
    <t>The bumpers morph slightly when hit by the ball, getting larger or smaller depending on the current large/small state they are in.</t>
  </si>
  <si>
    <t>Skewing???</t>
  </si>
  <si>
    <t>This isn't fun. Some may find the glitches funny, but the infuriate me, personally.</t>
  </si>
  <si>
    <t>The game keeps score, but doesn’t do much with it.</t>
  </si>
  <si>
    <t>The first time in a project I've had to comment to keep track of it myself.</t>
  </si>
  <si>
    <t>A lot of the placement of things is hardcoded, but that's inevitable. Eveything that should be controlled is abstracted and controlled.</t>
  </si>
  <si>
    <t>Calculations are separatated out into other methods, therefore streamlining a lot of the collision code and making it readable by even a non programmer.</t>
  </si>
  <si>
    <t>Been in that folder since the day I started this project.</t>
  </si>
  <si>
    <t>All the inheritance, forever. This project has also made me finally understand parent/child relation, and how awesome it is.</t>
  </si>
  <si>
    <t>Im filling this out, for sure. ReadMe includes a few things to consider.</t>
  </si>
  <si>
    <t>It’s a zip. I like 7z, but whatever.</t>
  </si>
  <si>
    <t>HAHAHAHAHAHAHA</t>
  </si>
  <si>
    <t>No sound. It was enough to get features to not work.</t>
  </si>
  <si>
    <t>Nope</t>
  </si>
  <si>
    <t>I looked those up once. Maybe when I have a Master's degree</t>
  </si>
  <si>
    <t>There are methods that do make splines and curved lines, but are never used due to the fact that we could never collide off them.</t>
  </si>
  <si>
    <t>NOOOOOOOOOOOO</t>
  </si>
  <si>
    <t>?</t>
  </si>
  <si>
    <t>naw…every second counts, and no amout of time after week 5 was wasted with this.</t>
  </si>
  <si>
    <t>You're insane.</t>
  </si>
  <si>
    <t>Im not hopeful on this, but almost all the collision code was a solo effort on my part, so at the very least, I am proud of my work.</t>
  </si>
  <si>
    <t>Tyler Brogna</t>
  </si>
  <si>
    <t>Ian Furry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</si>
</sst>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2"/>
      <color theme="1"/>
      <name val="Calibri"/>
      <family val="2"/>
      <scheme val="minor"/>
    </font>
    <font>
      <sz val="12"/>
      <color theme="1"/>
      <name val="Cambria"/>
      <family val="1"/>
      <scheme val="major"/>
    </font>
    <font>
      <sz val="36"/>
      <color rgb="FFFF0000"/>
      <name val="Calibri"/>
      <family val="2"/>
      <scheme val="minor"/>
    </font>
    <font>
      <sz val="14"/>
      <color theme="0"/>
      <name val="Cambria"/>
      <family val="1"/>
      <scheme val="major"/>
    </font>
    <font>
      <b/>
      <sz val="14"/>
      <color theme="0"/>
      <name val="Calibri"/>
      <family val="2"/>
      <scheme val="minor"/>
    </font>
    <font>
      <sz val="14"/>
      <color theme="0"/>
      <name val="Calibri"/>
      <family val="2"/>
      <scheme val="minor"/>
    </font>
    <font>
      <sz val="12"/>
      <color theme="1"/>
      <name val="Consolas"/>
      <family val="3"/>
    </font>
    <font>
      <sz val="11"/>
      <color theme="1"/>
      <name val="Consolas"/>
      <family val="3"/>
    </font>
    <font>
      <b/>
      <sz val="12"/>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rgb="FF90C291"/>
        <bgColor indexed="64"/>
      </patternFill>
    </fill>
    <fill>
      <patternFill patternType="solid">
        <fgColor rgb="FFBDE1D8"/>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0" fillId="0" borderId="0" xfId="0" applyFill="1"/>
    <xf numFmtId="0" fontId="0" fillId="0" borderId="0" xfId="0" applyAlignment="1">
      <alignment horizontal="center" vertical="center"/>
    </xf>
    <xf numFmtId="0" fontId="7" fillId="3" borderId="7" xfId="0"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3" borderId="0" xfId="0" applyFill="1" applyBorder="1" applyAlignment="1">
      <alignment wrapText="1"/>
    </xf>
    <xf numFmtId="0" fontId="0" fillId="3" borderId="7" xfId="0" applyFill="1" applyBorder="1" applyAlignment="1">
      <alignment wrapText="1"/>
    </xf>
    <xf numFmtId="0" fontId="0" fillId="3" borderId="10" xfId="0" applyFill="1" applyBorder="1" applyAlignment="1">
      <alignment wrapText="1"/>
    </xf>
    <xf numFmtId="0" fontId="0" fillId="3" borderId="0" xfId="0"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10" fillId="0" borderId="1" xfId="0" applyFont="1" applyBorder="1" applyAlignment="1">
      <alignment horizontal="center" vertical="center" wrapText="1"/>
    </xf>
    <xf numFmtId="0" fontId="8" fillId="5" borderId="1" xfId="0" applyFont="1" applyFill="1" applyBorder="1" applyAlignment="1">
      <alignment horizontal="center" vertical="center"/>
    </xf>
    <xf numFmtId="0" fontId="8" fillId="5" borderId="3" xfId="0" applyFont="1" applyFill="1" applyBorder="1" applyAlignment="1">
      <alignment vertical="center" wrapText="1"/>
    </xf>
    <xf numFmtId="0" fontId="1"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0" fillId="0" borderId="1" xfId="0" applyFill="1" applyBorder="1" applyAlignment="1">
      <alignment horizontal="left" vertical="top" wrapText="1"/>
    </xf>
    <xf numFmtId="0" fontId="0" fillId="0" borderId="12" xfId="0" applyBorder="1" applyAlignment="1">
      <alignment horizontal="left" vertical="top" wrapText="1"/>
    </xf>
    <xf numFmtId="0" fontId="0" fillId="0" borderId="1" xfId="0" applyBorder="1" applyAlignment="1">
      <alignment horizontal="left" vertical="top" wrapText="1"/>
    </xf>
    <xf numFmtId="0" fontId="0" fillId="6" borderId="1" xfId="0" applyFill="1" applyBorder="1" applyAlignment="1">
      <alignment horizontal="left" vertical="top" wrapText="1"/>
    </xf>
    <xf numFmtId="0" fontId="0" fillId="0" borderId="14" xfId="0" applyBorder="1" applyAlignment="1">
      <alignment horizontal="left" vertical="top" wrapText="1"/>
    </xf>
    <xf numFmtId="0" fontId="0" fillId="0" borderId="2" xfId="0" applyFill="1" applyBorder="1" applyAlignment="1">
      <alignment horizontal="left" vertical="top" wrapText="1"/>
    </xf>
    <xf numFmtId="0" fontId="0" fillId="0" borderId="11" xfId="0" applyFill="1" applyBorder="1" applyAlignment="1">
      <alignment horizontal="left" vertical="top" wrapText="1"/>
    </xf>
    <xf numFmtId="0" fontId="0" fillId="0" borderId="3" xfId="0" applyFill="1" applyBorder="1" applyAlignment="1">
      <alignment horizontal="left" vertical="top" wrapText="1"/>
    </xf>
    <xf numFmtId="0" fontId="5" fillId="3" borderId="10" xfId="0" applyFont="1" applyFill="1" applyBorder="1" applyAlignment="1">
      <alignment horizontal="center" vertical="top" wrapText="1"/>
    </xf>
    <xf numFmtId="0" fontId="5" fillId="3" borderId="0"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3" borderId="8" xfId="0" applyFont="1" applyFill="1" applyBorder="1" applyAlignment="1">
      <alignment horizontal="center" vertical="top" wrapText="1"/>
    </xf>
    <xf numFmtId="0" fontId="8" fillId="5" borderId="2"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3" xfId="0" applyFont="1" applyFill="1" applyBorder="1" applyAlignment="1">
      <alignment horizontal="center" vertical="center"/>
    </xf>
    <xf numFmtId="0" fontId="3" fillId="6" borderId="2" xfId="0" applyFont="1" applyFill="1" applyBorder="1" applyAlignment="1">
      <alignment horizontal="left" vertical="center"/>
    </xf>
    <xf numFmtId="0" fontId="3" fillId="6" borderId="11" xfId="0" applyFont="1" applyFill="1" applyBorder="1" applyAlignment="1">
      <alignment horizontal="left" vertical="center"/>
    </xf>
    <xf numFmtId="0" fontId="3" fillId="6" borderId="3" xfId="0" applyFont="1" applyFill="1" applyBorder="1" applyAlignment="1">
      <alignment horizontal="left" vertical="center"/>
    </xf>
    <xf numFmtId="0" fontId="0" fillId="0" borderId="2" xfId="0" applyBorder="1" applyAlignment="1">
      <alignment horizontal="left" vertical="top" wrapText="1"/>
    </xf>
    <xf numFmtId="0" fontId="0" fillId="0" borderId="11" xfId="0" applyBorder="1" applyAlignment="1">
      <alignment horizontal="left" vertical="top" wrapText="1"/>
    </xf>
    <xf numFmtId="0" fontId="0" fillId="0" borderId="3" xfId="0" applyBorder="1" applyAlignment="1">
      <alignment horizontal="left" vertical="top" wrapText="1"/>
    </xf>
    <xf numFmtId="0" fontId="9" fillId="4" borderId="8" xfId="0" applyFont="1" applyFill="1" applyBorder="1" applyAlignment="1"/>
    <xf numFmtId="0" fontId="9" fillId="4" borderId="5" xfId="0" applyFont="1" applyFill="1" applyBorder="1" applyAlignment="1"/>
    <xf numFmtId="0" fontId="9" fillId="4" borderId="9" xfId="0" applyFont="1" applyFill="1" applyBorder="1" applyAlignment="1">
      <alignment horizontal="left" vertical="center"/>
    </xf>
    <xf numFmtId="0" fontId="9" fillId="4" borderId="4" xfId="0" applyFont="1" applyFill="1" applyBorder="1" applyAlignment="1">
      <alignment horizontal="left" vertical="center"/>
    </xf>
    <xf numFmtId="0" fontId="5" fillId="3" borderId="0" xfId="0" applyFont="1" applyFill="1" applyBorder="1" applyAlignment="1">
      <alignment horizontal="center" vertical="center"/>
    </xf>
    <xf numFmtId="0" fontId="6" fillId="3" borderId="0"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0" fillId="0" borderId="13" xfId="0" applyBorder="1" applyAlignment="1">
      <alignment horizontal="left" vertical="top" wrapText="1"/>
    </xf>
    <xf numFmtId="0" fontId="0" fillId="0" borderId="9" xfId="0" applyBorder="1" applyAlignment="1">
      <alignment horizontal="left" vertical="top" wrapText="1"/>
    </xf>
    <xf numFmtId="0" fontId="0" fillId="0" borderId="4" xfId="0" applyBorder="1" applyAlignment="1">
      <alignment horizontal="left" vertical="top" wrapText="1"/>
    </xf>
    <xf numFmtId="0" fontId="1" fillId="2" borderId="2"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11" xfId="0" applyFont="1" applyFill="1" applyBorder="1" applyAlignment="1">
      <alignment horizontal="left" vertical="top" wrapText="1"/>
    </xf>
    <xf numFmtId="0" fontId="1" fillId="6" borderId="3"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BDE1D8"/>
      <color rgb="FF90C291"/>
      <color rgb="FFC9E1CA"/>
      <color rgb="FFB7D7B8"/>
      <color rgb="FF94F0AA"/>
      <color rgb="FFFFFF99"/>
      <color rgb="FFFFFF66"/>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9"/>
  <sheetViews>
    <sheetView tabSelected="1" workbookViewId="0">
      <selection activeCell="E3" sqref="E3:G3"/>
    </sheetView>
  </sheetViews>
  <sheetFormatPr defaultRowHeight="15" x14ac:dyDescent="0.25"/>
  <cols>
    <col min="5" max="6" width="5.85546875" customWidth="1"/>
    <col min="7" max="7" width="21.85546875" customWidth="1"/>
    <col min="8" max="8" width="34.28515625" customWidth="1"/>
    <col min="10" max="10" width="8.85546875" style="1"/>
  </cols>
  <sheetData>
    <row r="1" spans="1:9" ht="18.75" x14ac:dyDescent="0.3">
      <c r="A1" s="25" t="s">
        <v>2</v>
      </c>
      <c r="B1" s="26"/>
      <c r="C1" s="26"/>
      <c r="D1" s="26"/>
      <c r="E1" s="42" t="s">
        <v>0</v>
      </c>
      <c r="F1" s="42"/>
      <c r="G1" s="43"/>
      <c r="H1" s="3" t="s">
        <v>1</v>
      </c>
      <c r="I1" s="1"/>
    </row>
    <row r="2" spans="1:9" ht="18" customHeight="1" x14ac:dyDescent="0.25">
      <c r="A2" s="25"/>
      <c r="B2" s="26"/>
      <c r="C2" s="26"/>
      <c r="D2" s="26"/>
      <c r="E2" s="40" t="s">
        <v>107</v>
      </c>
      <c r="F2" s="40"/>
      <c r="G2" s="41"/>
      <c r="H2" s="44">
        <f>(F93/E93)*100</f>
        <v>0</v>
      </c>
      <c r="I2" s="1"/>
    </row>
    <row r="3" spans="1:9" ht="18" customHeight="1" x14ac:dyDescent="0.25">
      <c r="A3" s="27"/>
      <c r="B3" s="28"/>
      <c r="C3" s="28"/>
      <c r="D3" s="28"/>
      <c r="E3" s="38" t="s">
        <v>108</v>
      </c>
      <c r="F3" s="38"/>
      <c r="G3" s="39"/>
      <c r="H3" s="45"/>
      <c r="I3" s="1"/>
    </row>
    <row r="4" spans="1:9" ht="34.9" customHeight="1" x14ac:dyDescent="0.25">
      <c r="A4" s="29" t="s">
        <v>3</v>
      </c>
      <c r="B4" s="30"/>
      <c r="C4" s="30"/>
      <c r="D4" s="31"/>
      <c r="E4" s="13" t="s">
        <v>58</v>
      </c>
      <c r="F4" s="13" t="s">
        <v>4</v>
      </c>
      <c r="G4" s="14" t="s">
        <v>5</v>
      </c>
      <c r="H4" s="13" t="s">
        <v>6</v>
      </c>
      <c r="I4" s="1"/>
    </row>
    <row r="5" spans="1:9" ht="15.75" x14ac:dyDescent="0.25">
      <c r="A5" s="32" t="str">
        <f>"The Table Components("&amp;E11&amp;" points)"</f>
        <v>The Table Components(25 points)</v>
      </c>
      <c r="B5" s="33"/>
      <c r="C5" s="33"/>
      <c r="D5" s="33"/>
      <c r="E5" s="33"/>
      <c r="F5" s="33"/>
      <c r="G5" s="33"/>
      <c r="H5" s="34"/>
      <c r="I5" s="1"/>
    </row>
    <row r="6" spans="1:9" ht="111" customHeight="1" x14ac:dyDescent="0.25">
      <c r="A6" s="22" t="s">
        <v>7</v>
      </c>
      <c r="B6" s="23"/>
      <c r="C6" s="23"/>
      <c r="D6" s="24"/>
      <c r="E6" s="4">
        <v>5</v>
      </c>
      <c r="F6" s="4"/>
      <c r="G6" s="17" t="s">
        <v>59</v>
      </c>
      <c r="H6" s="17"/>
      <c r="I6" s="1"/>
    </row>
    <row r="7" spans="1:9" ht="103.5" customHeight="1" x14ac:dyDescent="0.25">
      <c r="A7" s="35" t="s">
        <v>8</v>
      </c>
      <c r="B7" s="36"/>
      <c r="C7" s="36"/>
      <c r="D7" s="37"/>
      <c r="E7" s="5">
        <v>5</v>
      </c>
      <c r="F7" s="5"/>
      <c r="G7" s="19" t="s">
        <v>60</v>
      </c>
      <c r="H7" s="18"/>
    </row>
    <row r="8" spans="1:9" ht="50.25" customHeight="1" x14ac:dyDescent="0.25">
      <c r="A8" s="35" t="s">
        <v>15</v>
      </c>
      <c r="B8" s="36"/>
      <c r="C8" s="36"/>
      <c r="D8" s="37"/>
      <c r="E8" s="5">
        <v>5</v>
      </c>
      <c r="F8" s="5"/>
      <c r="G8" s="21" t="s">
        <v>61</v>
      </c>
      <c r="H8" s="19"/>
    </row>
    <row r="9" spans="1:9" ht="45" customHeight="1" x14ac:dyDescent="0.25">
      <c r="A9" s="35" t="s">
        <v>14</v>
      </c>
      <c r="B9" s="36"/>
      <c r="C9" s="36"/>
      <c r="D9" s="37"/>
      <c r="E9" s="5">
        <v>5</v>
      </c>
      <c r="F9" s="5"/>
      <c r="G9" s="19" t="s">
        <v>62</v>
      </c>
      <c r="H9" s="19"/>
    </row>
    <row r="10" spans="1:9" ht="65.25" customHeight="1" x14ac:dyDescent="0.25">
      <c r="A10" s="46" t="s">
        <v>13</v>
      </c>
      <c r="B10" s="47"/>
      <c r="C10" s="47"/>
      <c r="D10" s="48"/>
      <c r="E10" s="5">
        <v>5</v>
      </c>
      <c r="F10" s="5"/>
      <c r="G10" s="19" t="s">
        <v>63</v>
      </c>
      <c r="H10" s="19"/>
    </row>
    <row r="11" spans="1:9" ht="15.75" x14ac:dyDescent="0.25">
      <c r="A11" s="49" t="s">
        <v>9</v>
      </c>
      <c r="B11" s="50"/>
      <c r="C11" s="50"/>
      <c r="D11" s="51"/>
      <c r="E11" s="5">
        <f>SUM(E6:E10)</f>
        <v>25</v>
      </c>
      <c r="F11" s="12">
        <f>SUM(F6:F10)</f>
        <v>0</v>
      </c>
      <c r="G11" s="6"/>
      <c r="H11" s="7"/>
    </row>
    <row r="12" spans="1:9" x14ac:dyDescent="0.25">
      <c r="A12" s="8"/>
      <c r="B12" s="6"/>
      <c r="C12" s="6"/>
      <c r="D12" s="6"/>
      <c r="E12" s="9"/>
      <c r="F12" s="9"/>
      <c r="G12" s="6"/>
      <c r="H12" s="7"/>
    </row>
    <row r="13" spans="1:9" ht="15.75" x14ac:dyDescent="0.25">
      <c r="A13" s="32" t="str">
        <f>"User Interface["&amp;E20&amp;", 0]"</f>
        <v>User Interface[-60, 0]</v>
      </c>
      <c r="B13" s="33"/>
      <c r="C13" s="33"/>
      <c r="D13" s="33"/>
      <c r="E13" s="33"/>
      <c r="F13" s="33"/>
      <c r="G13" s="33"/>
      <c r="H13" s="34"/>
    </row>
    <row r="14" spans="1:9" ht="43.15" customHeight="1" x14ac:dyDescent="0.25">
      <c r="A14" s="22" t="s">
        <v>10</v>
      </c>
      <c r="B14" s="23"/>
      <c r="C14" s="23"/>
      <c r="D14" s="24"/>
      <c r="E14" s="4">
        <v>-10</v>
      </c>
      <c r="F14" s="4"/>
      <c r="G14" s="17" t="s">
        <v>64</v>
      </c>
      <c r="H14" s="17"/>
    </row>
    <row r="15" spans="1:9" ht="51.75" customHeight="1" x14ac:dyDescent="0.25">
      <c r="A15" s="35" t="s">
        <v>11</v>
      </c>
      <c r="B15" s="36"/>
      <c r="C15" s="36"/>
      <c r="D15" s="37"/>
      <c r="E15" s="5">
        <v>-10</v>
      </c>
      <c r="F15" s="5"/>
      <c r="G15" s="19" t="s">
        <v>65</v>
      </c>
      <c r="H15" s="18"/>
    </row>
    <row r="16" spans="1:9" ht="48.75" customHeight="1" x14ac:dyDescent="0.25">
      <c r="A16" s="35" t="s">
        <v>12</v>
      </c>
      <c r="B16" s="36"/>
      <c r="C16" s="36"/>
      <c r="D16" s="37"/>
      <c r="E16" s="5">
        <v>-10</v>
      </c>
      <c r="F16" s="5"/>
      <c r="G16" s="21" t="s">
        <v>66</v>
      </c>
      <c r="H16" s="19"/>
    </row>
    <row r="17" spans="1:8" ht="50.25" customHeight="1" x14ac:dyDescent="0.25">
      <c r="A17" s="35" t="s">
        <v>16</v>
      </c>
      <c r="B17" s="36"/>
      <c r="C17" s="36"/>
      <c r="D17" s="37"/>
      <c r="E17" s="5">
        <v>-10</v>
      </c>
      <c r="F17" s="5"/>
      <c r="G17" s="19" t="s">
        <v>67</v>
      </c>
      <c r="H17" s="19"/>
    </row>
    <row r="18" spans="1:8" ht="57" customHeight="1" x14ac:dyDescent="0.25">
      <c r="A18" s="46" t="s">
        <v>17</v>
      </c>
      <c r="B18" s="47"/>
      <c r="C18" s="47"/>
      <c r="D18" s="48"/>
      <c r="E18" s="5">
        <v>-10</v>
      </c>
      <c r="F18" s="5"/>
      <c r="G18" s="19" t="s">
        <v>68</v>
      </c>
      <c r="H18" s="19"/>
    </row>
    <row r="19" spans="1:8" ht="45" x14ac:dyDescent="0.25">
      <c r="A19" s="46" t="s">
        <v>18</v>
      </c>
      <c r="B19" s="47"/>
      <c r="C19" s="47"/>
      <c r="D19" s="48"/>
      <c r="E19" s="5">
        <v>-10</v>
      </c>
      <c r="F19" s="5"/>
      <c r="G19" s="19" t="s">
        <v>69</v>
      </c>
      <c r="H19" s="19"/>
    </row>
    <row r="20" spans="1:8" ht="15.75" x14ac:dyDescent="0.25">
      <c r="A20" s="49" t="s">
        <v>9</v>
      </c>
      <c r="B20" s="50"/>
      <c r="C20" s="50"/>
      <c r="D20" s="51"/>
      <c r="E20" s="5">
        <f>SUM(E14:E19)</f>
        <v>-60</v>
      </c>
      <c r="F20" s="12">
        <f>SUM(F14:F19)</f>
        <v>0</v>
      </c>
      <c r="G20" s="6"/>
      <c r="H20" s="7"/>
    </row>
    <row r="21" spans="1:8" x14ac:dyDescent="0.25">
      <c r="A21" s="8"/>
      <c r="B21" s="6"/>
      <c r="C21" s="6"/>
      <c r="D21" s="6"/>
      <c r="E21" s="9"/>
      <c r="F21" s="9"/>
      <c r="G21" s="6"/>
      <c r="H21" s="7"/>
    </row>
    <row r="22" spans="1:8" ht="15.75" x14ac:dyDescent="0.25">
      <c r="A22" s="32" t="str">
        <f>"Inertia("&amp;E25&amp;" points)"</f>
        <v>Inertia(10 points)</v>
      </c>
      <c r="B22" s="33"/>
      <c r="C22" s="33"/>
      <c r="D22" s="33"/>
      <c r="E22" s="33"/>
      <c r="F22" s="33"/>
      <c r="G22" s="33"/>
      <c r="H22" s="34"/>
    </row>
    <row r="23" spans="1:8" ht="59.45" customHeight="1" x14ac:dyDescent="0.25">
      <c r="A23" s="22" t="s">
        <v>19</v>
      </c>
      <c r="B23" s="23"/>
      <c r="C23" s="23"/>
      <c r="D23" s="24"/>
      <c r="E23" s="4">
        <v>5</v>
      </c>
      <c r="F23" s="4"/>
      <c r="G23" s="17" t="s">
        <v>70</v>
      </c>
      <c r="H23" s="17"/>
    </row>
    <row r="24" spans="1:8" ht="62.25" customHeight="1" x14ac:dyDescent="0.25">
      <c r="A24" s="35" t="s">
        <v>20</v>
      </c>
      <c r="B24" s="36"/>
      <c r="C24" s="36"/>
      <c r="D24" s="37"/>
      <c r="E24" s="5">
        <v>5</v>
      </c>
      <c r="F24" s="5"/>
      <c r="G24" s="19" t="s">
        <v>71</v>
      </c>
      <c r="H24" s="18"/>
    </row>
    <row r="25" spans="1:8" ht="15.75" x14ac:dyDescent="0.25">
      <c r="A25" s="49" t="s">
        <v>9</v>
      </c>
      <c r="B25" s="50"/>
      <c r="C25" s="50"/>
      <c r="D25" s="51"/>
      <c r="E25" s="5">
        <f>SUM(E23:E24)</f>
        <v>10</v>
      </c>
      <c r="F25" s="12">
        <f>SUM(F23:F24)</f>
        <v>0</v>
      </c>
      <c r="G25" s="6"/>
      <c r="H25" s="7"/>
    </row>
    <row r="26" spans="1:8" x14ac:dyDescent="0.25">
      <c r="A26" s="8"/>
      <c r="B26" s="6"/>
      <c r="C26" s="6"/>
      <c r="D26" s="6"/>
      <c r="E26" s="9"/>
      <c r="F26" s="9"/>
      <c r="G26" s="6"/>
      <c r="H26" s="7"/>
    </row>
    <row r="27" spans="1:8" ht="15.75" x14ac:dyDescent="0.25">
      <c r="A27" s="32" t="str">
        <f>"Friction("&amp;E29&amp;" points)"</f>
        <v>Friction(5 points)</v>
      </c>
      <c r="B27" s="33"/>
      <c r="C27" s="33"/>
      <c r="D27" s="33"/>
      <c r="E27" s="33"/>
      <c r="F27" s="33"/>
      <c r="G27" s="33"/>
      <c r="H27" s="34"/>
    </row>
    <row r="28" spans="1:8" ht="96" customHeight="1" x14ac:dyDescent="0.25">
      <c r="A28" s="35" t="s">
        <v>21</v>
      </c>
      <c r="B28" s="36"/>
      <c r="C28" s="36"/>
      <c r="D28" s="37"/>
      <c r="E28" s="5">
        <v>5</v>
      </c>
      <c r="F28" s="5"/>
      <c r="G28" s="19" t="s">
        <v>72</v>
      </c>
      <c r="H28" s="18"/>
    </row>
    <row r="29" spans="1:8" ht="15.75" x14ac:dyDescent="0.25">
      <c r="A29" s="49" t="s">
        <v>9</v>
      </c>
      <c r="B29" s="50"/>
      <c r="C29" s="50"/>
      <c r="D29" s="51"/>
      <c r="E29" s="5">
        <f>SUM(E28:E28)</f>
        <v>5</v>
      </c>
      <c r="F29" s="12">
        <f>SUM(F28:F28)</f>
        <v>0</v>
      </c>
      <c r="G29" s="6"/>
      <c r="H29" s="7"/>
    </row>
    <row r="30" spans="1:8" x14ac:dyDescent="0.25">
      <c r="A30" s="8"/>
      <c r="B30" s="6"/>
      <c r="C30" s="6"/>
      <c r="D30" s="6"/>
      <c r="E30" s="9"/>
      <c r="F30" s="9"/>
      <c r="G30" s="6"/>
      <c r="H30" s="7"/>
    </row>
    <row r="31" spans="1:8" ht="15.75" x14ac:dyDescent="0.25">
      <c r="A31" s="32" t="str">
        <f>"Linear Momentum("&amp;E36&amp;" points)"</f>
        <v>Linear Momentum(20 points)</v>
      </c>
      <c r="B31" s="33"/>
      <c r="C31" s="33"/>
      <c r="D31" s="33"/>
      <c r="E31" s="33"/>
      <c r="F31" s="33"/>
      <c r="G31" s="33"/>
      <c r="H31" s="34"/>
    </row>
    <row r="32" spans="1:8" ht="49.5" customHeight="1" x14ac:dyDescent="0.25">
      <c r="A32" s="22" t="s">
        <v>25</v>
      </c>
      <c r="B32" s="23"/>
      <c r="C32" s="23"/>
      <c r="D32" s="24"/>
      <c r="E32" s="4">
        <v>5</v>
      </c>
      <c r="F32" s="4"/>
      <c r="G32" s="17" t="s">
        <v>73</v>
      </c>
      <c r="H32" s="17"/>
    </row>
    <row r="33" spans="1:8" ht="48" customHeight="1" x14ac:dyDescent="0.25">
      <c r="A33" s="35" t="s">
        <v>22</v>
      </c>
      <c r="B33" s="36"/>
      <c r="C33" s="36"/>
      <c r="D33" s="37"/>
      <c r="E33" s="5">
        <v>5</v>
      </c>
      <c r="F33" s="5"/>
      <c r="G33" s="19" t="s">
        <v>74</v>
      </c>
      <c r="H33" s="18"/>
    </row>
    <row r="34" spans="1:8" ht="85.5" customHeight="1" x14ac:dyDescent="0.25">
      <c r="A34" s="35" t="s">
        <v>23</v>
      </c>
      <c r="B34" s="36"/>
      <c r="C34" s="36"/>
      <c r="D34" s="37"/>
      <c r="E34" s="5">
        <v>5</v>
      </c>
      <c r="F34" s="5"/>
      <c r="G34" s="21" t="s">
        <v>75</v>
      </c>
      <c r="H34" s="19"/>
    </row>
    <row r="35" spans="1:8" ht="30" customHeight="1" x14ac:dyDescent="0.25">
      <c r="A35" s="35" t="s">
        <v>24</v>
      </c>
      <c r="B35" s="36"/>
      <c r="C35" s="36"/>
      <c r="D35" s="37"/>
      <c r="E35" s="5">
        <v>5</v>
      </c>
      <c r="F35" s="5"/>
      <c r="G35" s="19" t="s">
        <v>76</v>
      </c>
      <c r="H35" s="19"/>
    </row>
    <row r="36" spans="1:8" ht="15.75" x14ac:dyDescent="0.25">
      <c r="A36" s="49" t="s">
        <v>9</v>
      </c>
      <c r="B36" s="50"/>
      <c r="C36" s="50"/>
      <c r="D36" s="51"/>
      <c r="E36" s="5">
        <f>SUM(E32:E35)</f>
        <v>20</v>
      </c>
      <c r="F36" s="12">
        <f>SUM(F32:F35)</f>
        <v>0</v>
      </c>
      <c r="G36" s="6"/>
      <c r="H36" s="7"/>
    </row>
    <row r="37" spans="1:8" x14ac:dyDescent="0.25">
      <c r="A37" s="8"/>
      <c r="B37" s="6"/>
      <c r="C37" s="6"/>
      <c r="D37" s="6"/>
      <c r="E37" s="9"/>
      <c r="F37" s="9"/>
      <c r="G37" s="6"/>
      <c r="H37" s="7"/>
    </row>
    <row r="38" spans="1:8" ht="15.75" x14ac:dyDescent="0.25">
      <c r="A38" s="32" t="str">
        <f>"Angular Momentum("&amp;E44&amp;" points)"</f>
        <v>Angular Momentum(25 points)</v>
      </c>
      <c r="B38" s="33"/>
      <c r="C38" s="33"/>
      <c r="D38" s="33"/>
      <c r="E38" s="33"/>
      <c r="F38" s="33"/>
      <c r="G38" s="33"/>
      <c r="H38" s="34"/>
    </row>
    <row r="39" spans="1:8" ht="61.5" customHeight="1" x14ac:dyDescent="0.25">
      <c r="A39" s="22" t="s">
        <v>25</v>
      </c>
      <c r="B39" s="23"/>
      <c r="C39" s="23"/>
      <c r="D39" s="24"/>
      <c r="E39" s="4">
        <v>5</v>
      </c>
      <c r="F39" s="4"/>
      <c r="G39" s="17" t="s">
        <v>77</v>
      </c>
      <c r="H39" s="17"/>
    </row>
    <row r="40" spans="1:8" x14ac:dyDescent="0.25">
      <c r="A40" s="35" t="s">
        <v>22</v>
      </c>
      <c r="B40" s="36"/>
      <c r="C40" s="36"/>
      <c r="D40" s="37"/>
      <c r="E40" s="5">
        <v>5</v>
      </c>
      <c r="F40" s="5"/>
      <c r="G40" s="19" t="s">
        <v>78</v>
      </c>
      <c r="H40" s="18"/>
    </row>
    <row r="41" spans="1:8" ht="61.5" customHeight="1" x14ac:dyDescent="0.25">
      <c r="A41" s="35" t="s">
        <v>26</v>
      </c>
      <c r="B41" s="36"/>
      <c r="C41" s="36"/>
      <c r="D41" s="37"/>
      <c r="E41" s="5">
        <v>5</v>
      </c>
      <c r="F41" s="5"/>
      <c r="G41" s="21" t="s">
        <v>79</v>
      </c>
      <c r="H41" s="19"/>
    </row>
    <row r="42" spans="1:8" ht="60.75" customHeight="1" x14ac:dyDescent="0.25">
      <c r="A42" s="35" t="s">
        <v>27</v>
      </c>
      <c r="B42" s="36"/>
      <c r="C42" s="36"/>
      <c r="D42" s="37"/>
      <c r="E42" s="5">
        <v>5</v>
      </c>
      <c r="F42" s="5"/>
      <c r="G42" s="19" t="s">
        <v>80</v>
      </c>
      <c r="H42" s="19"/>
    </row>
    <row r="43" spans="1:8" ht="45.75" customHeight="1" x14ac:dyDescent="0.25">
      <c r="A43" s="46" t="s">
        <v>28</v>
      </c>
      <c r="B43" s="47"/>
      <c r="C43" s="47"/>
      <c r="D43" s="48"/>
      <c r="E43" s="5">
        <v>5</v>
      </c>
      <c r="F43" s="5"/>
      <c r="G43" s="19" t="s">
        <v>81</v>
      </c>
      <c r="H43" s="19"/>
    </row>
    <row r="44" spans="1:8" ht="15.75" x14ac:dyDescent="0.25">
      <c r="A44" s="49" t="s">
        <v>9</v>
      </c>
      <c r="B44" s="50"/>
      <c r="C44" s="50"/>
      <c r="D44" s="51"/>
      <c r="E44" s="5">
        <f>SUM(E39:E43)</f>
        <v>25</v>
      </c>
      <c r="F44" s="12">
        <f>SUM(F39:F43)</f>
        <v>0</v>
      </c>
      <c r="G44" s="6"/>
      <c r="H44" s="7"/>
    </row>
    <row r="45" spans="1:8" x14ac:dyDescent="0.25">
      <c r="A45" s="8"/>
      <c r="B45" s="6"/>
      <c r="C45" s="6"/>
      <c r="D45" s="6"/>
      <c r="E45" s="9"/>
      <c r="F45" s="9"/>
      <c r="G45" s="6"/>
      <c r="H45" s="7"/>
    </row>
    <row r="46" spans="1:8" ht="15.75" x14ac:dyDescent="0.25">
      <c r="A46" s="32" t="str">
        <f>"Collision Detection("&amp;E49&amp;" points)"</f>
        <v>Collision Detection(30 points)</v>
      </c>
      <c r="B46" s="33"/>
      <c r="C46" s="33"/>
      <c r="D46" s="33"/>
      <c r="E46" s="33"/>
      <c r="F46" s="33"/>
      <c r="G46" s="33"/>
      <c r="H46" s="34"/>
    </row>
    <row r="47" spans="1:8" ht="97.5" customHeight="1" x14ac:dyDescent="0.25">
      <c r="A47" s="22" t="s">
        <v>29</v>
      </c>
      <c r="B47" s="23"/>
      <c r="C47" s="23"/>
      <c r="D47" s="24"/>
      <c r="E47" s="4">
        <v>15</v>
      </c>
      <c r="F47" s="4"/>
      <c r="G47" s="17" t="s">
        <v>82</v>
      </c>
      <c r="H47" s="17"/>
    </row>
    <row r="48" spans="1:8" ht="46.9" customHeight="1" x14ac:dyDescent="0.25">
      <c r="A48" s="35" t="s">
        <v>30</v>
      </c>
      <c r="B48" s="36"/>
      <c r="C48" s="36"/>
      <c r="D48" s="37"/>
      <c r="E48" s="5">
        <v>15</v>
      </c>
      <c r="F48" s="5"/>
      <c r="G48" s="19" t="s">
        <v>83</v>
      </c>
      <c r="H48" s="18"/>
    </row>
    <row r="49" spans="1:8" ht="15.75" x14ac:dyDescent="0.25">
      <c r="A49" s="49" t="s">
        <v>9</v>
      </c>
      <c r="B49" s="50"/>
      <c r="C49" s="50"/>
      <c r="D49" s="51"/>
      <c r="E49" s="5">
        <f>SUM(E47:E48)</f>
        <v>30</v>
      </c>
      <c r="F49" s="12">
        <f>SUM(F47:F48)</f>
        <v>0</v>
      </c>
      <c r="G49" s="6"/>
      <c r="H49" s="7"/>
    </row>
    <row r="50" spans="1:8" x14ac:dyDescent="0.25">
      <c r="A50" s="8"/>
      <c r="B50" s="6"/>
      <c r="C50" s="6"/>
      <c r="D50" s="6"/>
      <c r="E50" s="9"/>
      <c r="F50" s="9"/>
      <c r="G50" s="6"/>
      <c r="H50" s="7"/>
    </row>
    <row r="51" spans="1:8" ht="15.75" x14ac:dyDescent="0.25">
      <c r="A51" s="32" t="str">
        <f>"Collision Response("&amp;E54&amp;" points)"</f>
        <v>Collision Response(40 points)</v>
      </c>
      <c r="B51" s="33"/>
      <c r="C51" s="33"/>
      <c r="D51" s="33"/>
      <c r="E51" s="33"/>
      <c r="F51" s="33"/>
      <c r="G51" s="33"/>
      <c r="H51" s="34"/>
    </row>
    <row r="52" spans="1:8" ht="187.5" customHeight="1" x14ac:dyDescent="0.25">
      <c r="A52" s="22" t="s">
        <v>31</v>
      </c>
      <c r="B52" s="23"/>
      <c r="C52" s="23"/>
      <c r="D52" s="24"/>
      <c r="E52" s="4">
        <v>20</v>
      </c>
      <c r="F52" s="4"/>
      <c r="G52" s="17" t="s">
        <v>84</v>
      </c>
      <c r="H52" s="17"/>
    </row>
    <row r="53" spans="1:8" ht="85.5" customHeight="1" x14ac:dyDescent="0.25">
      <c r="A53" s="35" t="s">
        <v>32</v>
      </c>
      <c r="B53" s="36"/>
      <c r="C53" s="36"/>
      <c r="D53" s="37"/>
      <c r="E53" s="5">
        <v>20</v>
      </c>
      <c r="F53" s="5"/>
      <c r="G53" s="19" t="s">
        <v>85</v>
      </c>
      <c r="H53" s="18"/>
    </row>
    <row r="54" spans="1:8" ht="15.75" x14ac:dyDescent="0.25">
      <c r="A54" s="49" t="s">
        <v>9</v>
      </c>
      <c r="B54" s="50"/>
      <c r="C54" s="50"/>
      <c r="D54" s="51"/>
      <c r="E54" s="5">
        <f>SUM(E52:E53)</f>
        <v>40</v>
      </c>
      <c r="F54" s="12">
        <f>SUM(F52:F53)</f>
        <v>0</v>
      </c>
      <c r="G54" s="6"/>
      <c r="H54" s="7"/>
    </row>
    <row r="55" spans="1:8" x14ac:dyDescent="0.25">
      <c r="A55" s="8"/>
      <c r="B55" s="6"/>
      <c r="C55" s="6"/>
      <c r="D55" s="6"/>
      <c r="E55" s="9"/>
      <c r="F55" s="9"/>
      <c r="G55" s="6"/>
      <c r="H55" s="7"/>
    </row>
    <row r="56" spans="1:8" ht="15.75" x14ac:dyDescent="0.25">
      <c r="A56" s="32" t="str">
        <f>"Deformation("&amp;E59&amp;" points)"</f>
        <v>Deformation(10 points)</v>
      </c>
      <c r="B56" s="33"/>
      <c r="C56" s="33"/>
      <c r="D56" s="33"/>
      <c r="E56" s="33"/>
      <c r="F56" s="33"/>
      <c r="G56" s="33"/>
      <c r="H56" s="34"/>
    </row>
    <row r="57" spans="1:8" ht="90.75" customHeight="1" x14ac:dyDescent="0.25">
      <c r="A57" s="22" t="s">
        <v>33</v>
      </c>
      <c r="B57" s="23"/>
      <c r="C57" s="23"/>
      <c r="D57" s="24"/>
      <c r="E57" s="4">
        <v>5</v>
      </c>
      <c r="F57" s="4"/>
      <c r="G57" s="17" t="s">
        <v>86</v>
      </c>
      <c r="H57" s="17"/>
    </row>
    <row r="58" spans="1:8" ht="45" customHeight="1" x14ac:dyDescent="0.25">
      <c r="A58" s="35" t="s">
        <v>34</v>
      </c>
      <c r="B58" s="36"/>
      <c r="C58" s="36"/>
      <c r="D58" s="37"/>
      <c r="E58" s="5">
        <v>5</v>
      </c>
      <c r="F58" s="5"/>
      <c r="G58" s="19" t="s">
        <v>87</v>
      </c>
      <c r="H58" s="18"/>
    </row>
    <row r="59" spans="1:8" ht="15.75" x14ac:dyDescent="0.25">
      <c r="A59" s="49" t="s">
        <v>9</v>
      </c>
      <c r="B59" s="50"/>
      <c r="C59" s="50"/>
      <c r="D59" s="51"/>
      <c r="E59" s="5">
        <f>SUM(E57:E58)</f>
        <v>10</v>
      </c>
      <c r="F59" s="12">
        <f>SUM(F57:F58)</f>
        <v>0</v>
      </c>
      <c r="G59" s="6"/>
      <c r="H59" s="7"/>
    </row>
    <row r="60" spans="1:8" x14ac:dyDescent="0.25">
      <c r="A60" s="8"/>
      <c r="B60" s="6"/>
      <c r="C60" s="6"/>
      <c r="D60" s="6"/>
      <c r="E60" s="9"/>
      <c r="F60" s="9"/>
      <c r="G60" s="6"/>
      <c r="H60" s="7"/>
    </row>
    <row r="61" spans="1:8" ht="15.75" x14ac:dyDescent="0.25">
      <c r="A61" s="32" t="str">
        <f>"Gameplay("&amp;E64&amp;" points)"</f>
        <v>Gameplay(15 points)</v>
      </c>
      <c r="B61" s="33"/>
      <c r="C61" s="33"/>
      <c r="D61" s="33"/>
      <c r="E61" s="33"/>
      <c r="F61" s="33"/>
      <c r="G61" s="33"/>
      <c r="H61" s="34"/>
    </row>
    <row r="62" spans="1:8" ht="71.25" customHeight="1" x14ac:dyDescent="0.25">
      <c r="A62" s="22" t="s">
        <v>40</v>
      </c>
      <c r="B62" s="23"/>
      <c r="C62" s="23"/>
      <c r="D62" s="24"/>
      <c r="E62" s="4">
        <v>10</v>
      </c>
      <c r="F62" s="4"/>
      <c r="G62" s="17" t="s">
        <v>88</v>
      </c>
      <c r="H62" s="17"/>
    </row>
    <row r="63" spans="1:8" ht="48" customHeight="1" x14ac:dyDescent="0.25">
      <c r="A63" s="35" t="s">
        <v>41</v>
      </c>
      <c r="B63" s="36"/>
      <c r="C63" s="36"/>
      <c r="D63" s="37"/>
      <c r="E63" s="5">
        <v>5</v>
      </c>
      <c r="F63" s="5"/>
      <c r="G63" s="19" t="s">
        <v>89</v>
      </c>
      <c r="H63" s="18"/>
    </row>
    <row r="64" spans="1:8" ht="15.75" x14ac:dyDescent="0.25">
      <c r="A64" s="49" t="s">
        <v>9</v>
      </c>
      <c r="B64" s="50"/>
      <c r="C64" s="50"/>
      <c r="D64" s="51"/>
      <c r="E64" s="5">
        <f>SUM(E62:E63)</f>
        <v>15</v>
      </c>
      <c r="F64" s="12">
        <f>SUM(F62:F63)</f>
        <v>0</v>
      </c>
      <c r="G64" s="6"/>
      <c r="H64" s="7"/>
    </row>
    <row r="65" spans="1:8" x14ac:dyDescent="0.25">
      <c r="A65" s="8"/>
      <c r="B65" s="6"/>
      <c r="C65" s="6"/>
      <c r="D65" s="6"/>
      <c r="E65" s="9"/>
      <c r="F65" s="9"/>
      <c r="G65" s="6"/>
      <c r="H65" s="7"/>
    </row>
    <row r="66" spans="1:8" ht="15.75" x14ac:dyDescent="0.25">
      <c r="A66" s="32" t="str">
        <f>"Code Specifications["&amp;E72&amp;", 0]"</f>
        <v>Code Specifications[-50, 0]</v>
      </c>
      <c r="B66" s="33"/>
      <c r="C66" s="33"/>
      <c r="D66" s="33"/>
      <c r="E66" s="33"/>
      <c r="F66" s="33"/>
      <c r="G66" s="33"/>
      <c r="H66" s="34"/>
    </row>
    <row r="67" spans="1:8" ht="65.25" customHeight="1" x14ac:dyDescent="0.25">
      <c r="A67" s="22" t="s">
        <v>35</v>
      </c>
      <c r="B67" s="23"/>
      <c r="C67" s="23"/>
      <c r="D67" s="24"/>
      <c r="E67" s="4">
        <v>-10</v>
      </c>
      <c r="F67" s="4"/>
      <c r="G67" s="17" t="s">
        <v>90</v>
      </c>
      <c r="H67" s="17"/>
    </row>
    <row r="68" spans="1:8" ht="107.25" customHeight="1" x14ac:dyDescent="0.25">
      <c r="A68" s="35" t="s">
        <v>36</v>
      </c>
      <c r="B68" s="36"/>
      <c r="C68" s="36"/>
      <c r="D68" s="37"/>
      <c r="E68" s="5">
        <v>-10</v>
      </c>
      <c r="F68" s="5"/>
      <c r="G68" s="19" t="s">
        <v>91</v>
      </c>
      <c r="H68" s="18"/>
    </row>
    <row r="69" spans="1:8" ht="134.25" customHeight="1" x14ac:dyDescent="0.25">
      <c r="A69" s="35" t="s">
        <v>37</v>
      </c>
      <c r="B69" s="36"/>
      <c r="C69" s="36"/>
      <c r="D69" s="37"/>
      <c r="E69" s="5">
        <v>-10</v>
      </c>
      <c r="F69" s="5"/>
      <c r="G69" s="21" t="s">
        <v>92</v>
      </c>
      <c r="H69" s="19"/>
    </row>
    <row r="70" spans="1:8" ht="54.75" customHeight="1" x14ac:dyDescent="0.25">
      <c r="A70" s="35" t="s">
        <v>38</v>
      </c>
      <c r="B70" s="36"/>
      <c r="C70" s="36"/>
      <c r="D70" s="37"/>
      <c r="E70" s="5">
        <v>-10</v>
      </c>
      <c r="F70" s="5"/>
      <c r="G70" s="19" t="s">
        <v>93</v>
      </c>
      <c r="H70" s="19"/>
    </row>
    <row r="71" spans="1:8" ht="93.75" customHeight="1" x14ac:dyDescent="0.25">
      <c r="A71" s="46" t="s">
        <v>39</v>
      </c>
      <c r="B71" s="47"/>
      <c r="C71" s="47"/>
      <c r="D71" s="48"/>
      <c r="E71" s="5">
        <v>-10</v>
      </c>
      <c r="F71" s="5"/>
      <c r="G71" s="19" t="s">
        <v>94</v>
      </c>
      <c r="H71" s="19"/>
    </row>
    <row r="72" spans="1:8" ht="15.75" x14ac:dyDescent="0.25">
      <c r="A72" s="49" t="s">
        <v>9</v>
      </c>
      <c r="B72" s="50"/>
      <c r="C72" s="50"/>
      <c r="D72" s="51"/>
      <c r="E72" s="5">
        <f>SUM(E67:E71)</f>
        <v>-50</v>
      </c>
      <c r="F72" s="12">
        <f>SUM(F67:F71)</f>
        <v>0</v>
      </c>
      <c r="G72" s="6"/>
      <c r="H72" s="7"/>
    </row>
    <row r="73" spans="1:8" x14ac:dyDescent="0.25">
      <c r="A73" s="8"/>
      <c r="B73" s="6"/>
      <c r="C73" s="6"/>
      <c r="D73" s="6"/>
      <c r="E73" s="9"/>
      <c r="F73" s="9"/>
      <c r="G73" s="6"/>
      <c r="H73" s="7"/>
    </row>
    <row r="74" spans="1:8" ht="15.75" x14ac:dyDescent="0.25">
      <c r="A74" s="32" t="s">
        <v>46</v>
      </c>
      <c r="B74" s="33"/>
      <c r="C74" s="33"/>
      <c r="D74" s="33"/>
      <c r="E74" s="33"/>
      <c r="F74" s="33"/>
      <c r="G74" s="33"/>
      <c r="H74" s="34"/>
    </row>
    <row r="75" spans="1:8" ht="75" customHeight="1" x14ac:dyDescent="0.25">
      <c r="A75" s="22" t="s">
        <v>42</v>
      </c>
      <c r="B75" s="23"/>
      <c r="C75" s="23"/>
      <c r="D75" s="24"/>
      <c r="E75" s="4">
        <v>-25</v>
      </c>
      <c r="F75" s="4"/>
      <c r="G75" s="17" t="s">
        <v>95</v>
      </c>
      <c r="H75" s="17"/>
    </row>
    <row r="76" spans="1:8" ht="30" x14ac:dyDescent="0.25">
      <c r="A76" s="35" t="s">
        <v>43</v>
      </c>
      <c r="B76" s="36"/>
      <c r="C76" s="36"/>
      <c r="D76" s="37"/>
      <c r="E76" s="5">
        <v>-10</v>
      </c>
      <c r="F76" s="5"/>
      <c r="G76" s="19" t="s">
        <v>96</v>
      </c>
      <c r="H76" s="18"/>
    </row>
    <row r="77" spans="1:8" x14ac:dyDescent="0.25">
      <c r="A77" s="35" t="s">
        <v>44</v>
      </c>
      <c r="B77" s="36"/>
      <c r="C77" s="36"/>
      <c r="D77" s="37"/>
      <c r="E77" s="5" t="str">
        <f>"-15n"</f>
        <v>-15n</v>
      </c>
      <c r="F77" s="5"/>
      <c r="G77" s="21"/>
      <c r="H77" s="19"/>
    </row>
    <row r="78" spans="1:8" ht="15.75" x14ac:dyDescent="0.25">
      <c r="A78" s="49" t="s">
        <v>9</v>
      </c>
      <c r="B78" s="50"/>
      <c r="C78" s="50"/>
      <c r="D78" s="51"/>
      <c r="E78" s="5" t="str">
        <f>"-∞"</f>
        <v>-∞</v>
      </c>
      <c r="F78" s="12">
        <f>SUM(F73:F77)</f>
        <v>0</v>
      </c>
      <c r="G78" s="6"/>
      <c r="H78" s="7"/>
    </row>
    <row r="79" spans="1:8" x14ac:dyDescent="0.25">
      <c r="A79" s="8"/>
      <c r="B79" s="6"/>
      <c r="C79" s="6"/>
      <c r="D79" s="6"/>
      <c r="E79" s="9"/>
      <c r="F79" s="9"/>
      <c r="G79" s="6"/>
      <c r="H79" s="7"/>
    </row>
    <row r="80" spans="1:8" ht="15.75" x14ac:dyDescent="0.25">
      <c r="A80" s="32"/>
      <c r="B80" s="33"/>
      <c r="C80" s="33"/>
      <c r="D80" s="33"/>
      <c r="E80" s="33"/>
      <c r="F80" s="33"/>
      <c r="G80" s="33"/>
      <c r="H80" s="34"/>
    </row>
    <row r="81" spans="1:8" x14ac:dyDescent="0.25">
      <c r="A81" s="22" t="s">
        <v>47</v>
      </c>
      <c r="B81" s="23"/>
      <c r="C81" s="23"/>
      <c r="D81" s="24"/>
      <c r="E81" s="4">
        <v>1</v>
      </c>
      <c r="F81" s="4"/>
      <c r="G81" s="17" t="s">
        <v>97</v>
      </c>
      <c r="H81" s="17"/>
    </row>
    <row r="82" spans="1:8" ht="51" customHeight="1" x14ac:dyDescent="0.25">
      <c r="A82" s="35" t="s">
        <v>48</v>
      </c>
      <c r="B82" s="36"/>
      <c r="C82" s="36"/>
      <c r="D82" s="37"/>
      <c r="E82" s="5">
        <v>5</v>
      </c>
      <c r="F82" s="5"/>
      <c r="G82" s="19" t="s">
        <v>98</v>
      </c>
      <c r="H82" s="18"/>
    </row>
    <row r="83" spans="1:8" x14ac:dyDescent="0.25">
      <c r="A83" s="35" t="s">
        <v>49</v>
      </c>
      <c r="B83" s="36"/>
      <c r="C83" s="36"/>
      <c r="D83" s="37"/>
      <c r="E83" s="5">
        <v>10</v>
      </c>
      <c r="F83" s="5"/>
      <c r="G83" s="21" t="s">
        <v>99</v>
      </c>
      <c r="H83" s="19"/>
    </row>
    <row r="84" spans="1:8" ht="56.25" customHeight="1" x14ac:dyDescent="0.25">
      <c r="A84" s="35" t="s">
        <v>50</v>
      </c>
      <c r="B84" s="36"/>
      <c r="C84" s="36"/>
      <c r="D84" s="37"/>
      <c r="E84" s="5">
        <v>10</v>
      </c>
      <c r="F84" s="5"/>
      <c r="G84" s="19" t="s">
        <v>100</v>
      </c>
      <c r="H84" s="19"/>
    </row>
    <row r="85" spans="1:8" ht="92.25" customHeight="1" x14ac:dyDescent="0.25">
      <c r="A85" s="46" t="s">
        <v>51</v>
      </c>
      <c r="B85" s="47"/>
      <c r="C85" s="47"/>
      <c r="D85" s="48"/>
      <c r="E85" s="5">
        <v>10</v>
      </c>
      <c r="F85" s="5"/>
      <c r="G85" s="19" t="s">
        <v>101</v>
      </c>
      <c r="H85" s="19"/>
    </row>
    <row r="86" spans="1:8" ht="59.45" customHeight="1" x14ac:dyDescent="0.25">
      <c r="A86" s="35" t="s">
        <v>52</v>
      </c>
      <c r="B86" s="36"/>
      <c r="C86" s="36"/>
      <c r="D86" s="37"/>
      <c r="E86" s="5">
        <v>15</v>
      </c>
      <c r="F86" s="5"/>
      <c r="G86" s="19" t="s">
        <v>102</v>
      </c>
      <c r="H86" s="19"/>
    </row>
    <row r="87" spans="1:8" ht="30.6" customHeight="1" x14ac:dyDescent="0.25">
      <c r="A87" s="35" t="s">
        <v>53</v>
      </c>
      <c r="B87" s="36"/>
      <c r="C87" s="36"/>
      <c r="D87" s="37"/>
      <c r="E87" s="5">
        <v>20</v>
      </c>
      <c r="F87" s="5"/>
      <c r="G87" s="19" t="s">
        <v>103</v>
      </c>
      <c r="H87" s="19"/>
    </row>
    <row r="88" spans="1:8" ht="69.75" customHeight="1" x14ac:dyDescent="0.25">
      <c r="A88" s="35" t="s">
        <v>54</v>
      </c>
      <c r="B88" s="36"/>
      <c r="C88" s="36"/>
      <c r="D88" s="37"/>
      <c r="E88" s="5">
        <v>20</v>
      </c>
      <c r="F88" s="5"/>
      <c r="G88" s="19" t="s">
        <v>104</v>
      </c>
      <c r="H88" s="19"/>
    </row>
    <row r="89" spans="1:8" x14ac:dyDescent="0.25">
      <c r="A89" s="35" t="s">
        <v>55</v>
      </c>
      <c r="B89" s="36"/>
      <c r="C89" s="36"/>
      <c r="D89" s="37"/>
      <c r="E89" s="5">
        <v>100</v>
      </c>
      <c r="F89" s="5"/>
      <c r="G89" s="19" t="s">
        <v>105</v>
      </c>
      <c r="H89" s="19"/>
    </row>
    <row r="90" spans="1:8" ht="93" customHeight="1" x14ac:dyDescent="0.25">
      <c r="A90" s="35" t="s">
        <v>56</v>
      </c>
      <c r="B90" s="36"/>
      <c r="C90" s="36"/>
      <c r="D90" s="37"/>
      <c r="E90" s="5" t="s">
        <v>45</v>
      </c>
      <c r="F90" s="5"/>
      <c r="G90" s="19" t="s">
        <v>106</v>
      </c>
      <c r="H90" s="19"/>
    </row>
    <row r="91" spans="1:8" ht="15.75" x14ac:dyDescent="0.25">
      <c r="A91" s="49" t="s">
        <v>9</v>
      </c>
      <c r="B91" s="50"/>
      <c r="C91" s="50"/>
      <c r="D91" s="51"/>
      <c r="E91" s="5">
        <f>SUM(E81:E90)</f>
        <v>191</v>
      </c>
      <c r="F91" s="12">
        <f>SUM(F81:F90)</f>
        <v>0</v>
      </c>
      <c r="G91" s="6"/>
      <c r="H91" s="7"/>
    </row>
    <row r="92" spans="1:8" x14ac:dyDescent="0.25">
      <c r="A92" s="8"/>
      <c r="B92" s="6"/>
      <c r="C92" s="6"/>
      <c r="D92" s="6"/>
      <c r="E92" s="9"/>
      <c r="F92" s="9"/>
      <c r="G92" s="6"/>
      <c r="H92" s="7"/>
    </row>
    <row r="93" spans="1:8" ht="15.75" x14ac:dyDescent="0.25">
      <c r="A93" s="52" t="s">
        <v>57</v>
      </c>
      <c r="B93" s="53"/>
      <c r="C93" s="53"/>
      <c r="D93" s="54"/>
      <c r="E93" s="15">
        <f>SUM(E64+E59+E54+E49+E44+E36+E29+E25+E110+E11)</f>
        <v>180</v>
      </c>
      <c r="F93" s="16">
        <f>SUM(F11+F20+F25+F29+F36+F44+F49+F54+F59+F64+F72+F78+F91)</f>
        <v>0</v>
      </c>
      <c r="G93" s="20"/>
      <c r="H93" s="20"/>
    </row>
    <row r="94" spans="1:8" x14ac:dyDescent="0.25">
      <c r="A94" s="10"/>
      <c r="B94" s="10"/>
      <c r="C94" s="10"/>
      <c r="D94" s="10"/>
      <c r="E94" s="11"/>
      <c r="F94" s="11"/>
      <c r="G94" s="10"/>
      <c r="H94" s="10"/>
    </row>
    <row r="95" spans="1:8" x14ac:dyDescent="0.25">
      <c r="A95" s="10"/>
      <c r="B95" s="10"/>
      <c r="C95" s="10"/>
      <c r="D95" s="10"/>
      <c r="E95" s="11"/>
      <c r="F95" s="11"/>
      <c r="G95" s="10"/>
      <c r="H95" s="10"/>
    </row>
    <row r="96" spans="1:8" x14ac:dyDescent="0.25">
      <c r="A96" s="10"/>
      <c r="B96" s="10"/>
      <c r="C96" s="10"/>
      <c r="D96" s="10"/>
      <c r="E96" s="11"/>
      <c r="F96" s="11"/>
      <c r="G96" s="10"/>
      <c r="H96" s="10"/>
    </row>
    <row r="97" spans="1:8" x14ac:dyDescent="0.25">
      <c r="A97" s="10"/>
      <c r="B97" s="10"/>
      <c r="C97" s="10"/>
      <c r="D97" s="10"/>
      <c r="E97" s="11"/>
      <c r="F97" s="11"/>
      <c r="G97" s="10"/>
      <c r="H97" s="10"/>
    </row>
    <row r="98" spans="1:8" x14ac:dyDescent="0.25">
      <c r="A98" s="10"/>
      <c r="B98" s="10"/>
      <c r="C98" s="10"/>
      <c r="D98" s="10"/>
      <c r="E98" s="11"/>
      <c r="F98" s="11"/>
      <c r="G98" s="10"/>
      <c r="H98" s="10"/>
    </row>
    <row r="99" spans="1:8" x14ac:dyDescent="0.25">
      <c r="A99" s="10"/>
      <c r="B99" s="10"/>
      <c r="C99" s="10"/>
      <c r="D99" s="10"/>
      <c r="E99" s="11"/>
      <c r="F99" s="11"/>
      <c r="G99" s="10"/>
      <c r="H99" s="10"/>
    </row>
    <row r="100" spans="1:8" x14ac:dyDescent="0.25">
      <c r="A100" s="10"/>
      <c r="B100" s="10"/>
      <c r="C100" s="10"/>
      <c r="D100" s="10"/>
      <c r="E100" s="11"/>
      <c r="F100" s="11"/>
      <c r="G100" s="10"/>
      <c r="H100" s="10"/>
    </row>
    <row r="101" spans="1:8" x14ac:dyDescent="0.25">
      <c r="A101" s="10"/>
      <c r="B101" s="10"/>
      <c r="C101" s="10"/>
      <c r="D101" s="10"/>
      <c r="E101" s="11"/>
      <c r="F101" s="11"/>
      <c r="G101" s="10"/>
      <c r="H101" s="10"/>
    </row>
    <row r="102" spans="1:8" x14ac:dyDescent="0.25">
      <c r="A102" s="10"/>
      <c r="B102" s="10"/>
      <c r="C102" s="10"/>
      <c r="D102" s="10"/>
      <c r="E102" s="11"/>
      <c r="F102" s="11"/>
      <c r="G102" s="10"/>
      <c r="H102" s="10"/>
    </row>
    <row r="103" spans="1:8" x14ac:dyDescent="0.25">
      <c r="A103" s="10"/>
      <c r="B103" s="10"/>
      <c r="C103" s="10"/>
      <c r="D103" s="10"/>
      <c r="E103" s="11"/>
      <c r="F103" s="11"/>
      <c r="G103" s="10"/>
      <c r="H103" s="10"/>
    </row>
    <row r="104" spans="1:8" x14ac:dyDescent="0.25">
      <c r="A104" s="10"/>
      <c r="B104" s="10"/>
      <c r="C104" s="10"/>
      <c r="D104" s="10"/>
      <c r="E104" s="11"/>
      <c r="F104" s="11"/>
      <c r="G104" s="10"/>
      <c r="H104" s="10"/>
    </row>
    <row r="105" spans="1:8" x14ac:dyDescent="0.25">
      <c r="A105" s="10"/>
      <c r="B105" s="10"/>
      <c r="C105" s="10"/>
      <c r="D105" s="10"/>
      <c r="E105" s="11"/>
      <c r="F105" s="11"/>
      <c r="G105" s="10"/>
      <c r="H105" s="10"/>
    </row>
    <row r="106" spans="1:8" x14ac:dyDescent="0.25">
      <c r="A106" s="10"/>
      <c r="B106" s="10"/>
      <c r="C106" s="10"/>
      <c r="D106" s="10"/>
      <c r="E106" s="11"/>
      <c r="F106" s="11"/>
      <c r="G106" s="10"/>
      <c r="H106" s="10"/>
    </row>
    <row r="107" spans="1:8" x14ac:dyDescent="0.25">
      <c r="A107" s="10"/>
      <c r="B107" s="10"/>
      <c r="C107" s="10"/>
      <c r="D107" s="10"/>
      <c r="E107" s="11"/>
      <c r="F107" s="11"/>
      <c r="G107" s="10"/>
      <c r="H107" s="10"/>
    </row>
    <row r="108" spans="1:8" x14ac:dyDescent="0.25">
      <c r="A108" s="10"/>
      <c r="B108" s="10"/>
      <c r="C108" s="10"/>
      <c r="D108" s="10"/>
      <c r="E108" s="11"/>
      <c r="F108" s="11"/>
      <c r="G108" s="10"/>
      <c r="H108" s="10"/>
    </row>
    <row r="109" spans="1:8" x14ac:dyDescent="0.25">
      <c r="A109" s="10"/>
      <c r="B109" s="10"/>
      <c r="C109" s="10"/>
      <c r="D109" s="10"/>
      <c r="E109" s="11"/>
      <c r="F109" s="11"/>
      <c r="G109" s="10"/>
      <c r="H109" s="10"/>
    </row>
    <row r="110" spans="1:8" x14ac:dyDescent="0.25">
      <c r="A110" s="10"/>
      <c r="B110" s="10"/>
      <c r="C110" s="10"/>
      <c r="D110" s="10"/>
      <c r="E110" s="11"/>
      <c r="F110" s="11"/>
      <c r="G110" s="10"/>
      <c r="H110" s="10"/>
    </row>
    <row r="111" spans="1:8" x14ac:dyDescent="0.25">
      <c r="A111" s="10"/>
      <c r="B111" s="10"/>
      <c r="C111" s="10"/>
      <c r="D111" s="10"/>
      <c r="E111" s="11"/>
      <c r="F111" s="11"/>
      <c r="G111" s="10"/>
      <c r="H111" s="10"/>
    </row>
    <row r="112" spans="1:8" x14ac:dyDescent="0.25">
      <c r="A112" s="10"/>
      <c r="B112" s="10"/>
      <c r="C112" s="10"/>
      <c r="D112" s="10"/>
      <c r="E112" s="11"/>
      <c r="F112" s="11"/>
      <c r="G112" s="10"/>
      <c r="H112" s="10"/>
    </row>
    <row r="113" spans="1:8" x14ac:dyDescent="0.25">
      <c r="A113" s="10"/>
      <c r="B113" s="10"/>
      <c r="C113" s="10"/>
      <c r="D113" s="10"/>
      <c r="E113" s="11"/>
      <c r="F113" s="11"/>
      <c r="G113" s="10"/>
      <c r="H113" s="10"/>
    </row>
    <row r="114" spans="1:8" x14ac:dyDescent="0.25">
      <c r="A114" s="10"/>
      <c r="B114" s="10"/>
      <c r="C114" s="10"/>
      <c r="D114" s="10"/>
      <c r="E114" s="11"/>
      <c r="F114" s="11"/>
      <c r="G114" s="10"/>
      <c r="H114" s="10"/>
    </row>
    <row r="115" spans="1:8" x14ac:dyDescent="0.25">
      <c r="A115" s="10"/>
      <c r="B115" s="10"/>
      <c r="C115" s="10"/>
      <c r="D115" s="10"/>
      <c r="E115" s="11"/>
      <c r="F115" s="11"/>
      <c r="G115" s="10"/>
      <c r="H115" s="10"/>
    </row>
    <row r="116" spans="1:8" x14ac:dyDescent="0.25">
      <c r="A116" s="10"/>
      <c r="B116" s="10"/>
      <c r="C116" s="10"/>
      <c r="D116" s="10"/>
      <c r="E116" s="11"/>
      <c r="F116" s="11"/>
      <c r="G116" s="10"/>
      <c r="H116" s="10"/>
    </row>
    <row r="117" spans="1:8" x14ac:dyDescent="0.25">
      <c r="A117" s="10"/>
      <c r="B117" s="10"/>
      <c r="C117" s="10"/>
      <c r="D117" s="10"/>
      <c r="E117" s="11"/>
      <c r="F117" s="11"/>
      <c r="G117" s="10"/>
      <c r="H117" s="10"/>
    </row>
    <row r="118" spans="1:8" x14ac:dyDescent="0.25">
      <c r="A118" s="10"/>
      <c r="B118" s="10"/>
      <c r="C118" s="10"/>
      <c r="D118" s="10"/>
      <c r="E118" s="11"/>
      <c r="F118" s="11"/>
      <c r="G118" s="10"/>
      <c r="H118" s="10"/>
    </row>
    <row r="119" spans="1:8" x14ac:dyDescent="0.25">
      <c r="A119" s="10"/>
      <c r="B119" s="10"/>
      <c r="C119" s="10"/>
      <c r="D119" s="10"/>
      <c r="E119" s="11"/>
      <c r="F119" s="11"/>
      <c r="G119" s="10"/>
      <c r="H119" s="10"/>
    </row>
    <row r="120" spans="1:8" x14ac:dyDescent="0.25">
      <c r="A120" s="10"/>
      <c r="B120" s="10"/>
      <c r="C120" s="10"/>
      <c r="D120" s="10"/>
      <c r="E120" s="11"/>
      <c r="F120" s="11"/>
      <c r="G120" s="10"/>
      <c r="H120" s="10"/>
    </row>
    <row r="121" spans="1:8" x14ac:dyDescent="0.25">
      <c r="A121" s="10"/>
      <c r="B121" s="10"/>
      <c r="C121" s="10"/>
      <c r="D121" s="10"/>
      <c r="E121" s="11"/>
      <c r="F121" s="11"/>
      <c r="G121" s="10"/>
      <c r="H121" s="10"/>
    </row>
    <row r="122" spans="1:8" x14ac:dyDescent="0.25">
      <c r="A122" s="10"/>
      <c r="B122" s="10"/>
      <c r="C122" s="10"/>
      <c r="D122" s="10"/>
      <c r="E122" s="11"/>
      <c r="F122" s="11"/>
      <c r="G122" s="10"/>
      <c r="H122" s="10"/>
    </row>
    <row r="123" spans="1:8" x14ac:dyDescent="0.25">
      <c r="A123" s="10"/>
      <c r="B123" s="10"/>
      <c r="C123" s="10"/>
      <c r="D123" s="10"/>
      <c r="E123" s="11"/>
      <c r="F123" s="11"/>
      <c r="G123" s="10"/>
      <c r="H123" s="10"/>
    </row>
    <row r="124" spans="1:8" x14ac:dyDescent="0.25">
      <c r="A124" s="10"/>
      <c r="B124" s="10"/>
      <c r="C124" s="10"/>
      <c r="D124" s="10"/>
      <c r="E124" s="11"/>
      <c r="F124" s="11"/>
      <c r="G124" s="10"/>
      <c r="H124" s="10"/>
    </row>
    <row r="125" spans="1:8" x14ac:dyDescent="0.25">
      <c r="A125" s="10"/>
      <c r="B125" s="10"/>
      <c r="C125" s="10"/>
      <c r="D125" s="10"/>
      <c r="E125" s="11"/>
      <c r="F125" s="11"/>
      <c r="G125" s="10"/>
      <c r="H125" s="10"/>
    </row>
    <row r="126" spans="1:8" x14ac:dyDescent="0.25">
      <c r="A126" s="10"/>
      <c r="B126" s="10"/>
      <c r="C126" s="10"/>
      <c r="D126" s="10"/>
      <c r="E126" s="11"/>
      <c r="F126" s="11"/>
      <c r="G126" s="10"/>
      <c r="H126" s="10"/>
    </row>
    <row r="127" spans="1:8" x14ac:dyDescent="0.25">
      <c r="A127" s="10"/>
      <c r="B127" s="10"/>
      <c r="C127" s="10"/>
      <c r="D127" s="10"/>
      <c r="E127" s="11"/>
      <c r="F127" s="11"/>
      <c r="G127" s="10"/>
      <c r="H127" s="10"/>
    </row>
    <row r="128" spans="1:8" x14ac:dyDescent="0.25">
      <c r="A128" s="10"/>
      <c r="B128" s="10"/>
      <c r="C128" s="10"/>
      <c r="D128" s="10"/>
      <c r="E128" s="11"/>
      <c r="F128" s="11"/>
      <c r="G128" s="10"/>
      <c r="H128" s="10"/>
    </row>
    <row r="129" spans="1:8" x14ac:dyDescent="0.25">
      <c r="A129" s="10"/>
      <c r="B129" s="10"/>
      <c r="C129" s="10"/>
      <c r="D129" s="10"/>
      <c r="E129" s="11"/>
      <c r="F129" s="11"/>
      <c r="G129" s="10"/>
      <c r="H129" s="10"/>
    </row>
    <row r="130" spans="1:8" x14ac:dyDescent="0.25">
      <c r="A130" s="10"/>
      <c r="B130" s="10"/>
      <c r="C130" s="10"/>
      <c r="D130" s="10"/>
      <c r="E130" s="11"/>
      <c r="F130" s="11"/>
      <c r="G130" s="10"/>
      <c r="H130" s="10"/>
    </row>
    <row r="131" spans="1:8" x14ac:dyDescent="0.25">
      <c r="A131" s="10"/>
      <c r="B131" s="10"/>
      <c r="C131" s="10"/>
      <c r="D131" s="10"/>
      <c r="E131" s="11"/>
      <c r="F131" s="11"/>
      <c r="G131" s="10"/>
      <c r="H131" s="10"/>
    </row>
    <row r="132" spans="1:8" x14ac:dyDescent="0.25">
      <c r="A132" s="10"/>
      <c r="B132" s="10"/>
      <c r="C132" s="10"/>
      <c r="D132" s="10"/>
      <c r="E132" s="11"/>
      <c r="F132" s="11"/>
      <c r="G132" s="10"/>
      <c r="H132" s="10"/>
    </row>
    <row r="133" spans="1:8" x14ac:dyDescent="0.25">
      <c r="A133" s="10"/>
      <c r="B133" s="10"/>
      <c r="C133" s="10"/>
      <c r="D133" s="10"/>
      <c r="E133" s="11"/>
      <c r="F133" s="11"/>
      <c r="G133" s="10"/>
      <c r="H133" s="10"/>
    </row>
    <row r="134" spans="1:8" x14ac:dyDescent="0.25">
      <c r="A134" s="10"/>
      <c r="B134" s="10"/>
      <c r="C134" s="10"/>
      <c r="D134" s="10"/>
      <c r="E134" s="11"/>
      <c r="F134" s="11"/>
      <c r="G134" s="10"/>
      <c r="H134" s="10"/>
    </row>
    <row r="135" spans="1:8" x14ac:dyDescent="0.25">
      <c r="A135" s="10"/>
      <c r="B135" s="10"/>
      <c r="C135" s="10"/>
      <c r="D135" s="10"/>
      <c r="E135" s="11"/>
      <c r="F135" s="11"/>
      <c r="G135" s="10"/>
      <c r="H135" s="10"/>
    </row>
    <row r="136" spans="1:8" x14ac:dyDescent="0.25">
      <c r="E136" s="2"/>
      <c r="F136" s="2"/>
    </row>
    <row r="137" spans="1:8" x14ac:dyDescent="0.25">
      <c r="E137" s="2"/>
      <c r="F137" s="2"/>
    </row>
    <row r="138" spans="1:8" x14ac:dyDescent="0.25">
      <c r="E138" s="2"/>
      <c r="F138" s="2"/>
    </row>
    <row r="139" spans="1:8" x14ac:dyDescent="0.25">
      <c r="E139" s="2"/>
      <c r="F139" s="2"/>
    </row>
    <row r="140" spans="1:8" x14ac:dyDescent="0.25">
      <c r="E140" s="2"/>
      <c r="F140" s="2"/>
    </row>
    <row r="141" spans="1:8" x14ac:dyDescent="0.25">
      <c r="E141" s="2"/>
      <c r="F141" s="2"/>
    </row>
    <row r="142" spans="1:8" x14ac:dyDescent="0.25">
      <c r="E142" s="2"/>
      <c r="F142" s="2"/>
    </row>
    <row r="143" spans="1:8" x14ac:dyDescent="0.25">
      <c r="E143" s="2"/>
      <c r="F143" s="2"/>
    </row>
    <row r="144" spans="1:8" x14ac:dyDescent="0.25">
      <c r="E144" s="2"/>
      <c r="F144" s="2"/>
    </row>
    <row r="145" spans="5:6" x14ac:dyDescent="0.25">
      <c r="E145" s="2"/>
      <c r="F145" s="2"/>
    </row>
    <row r="146" spans="5:6" x14ac:dyDescent="0.25">
      <c r="E146" s="2"/>
      <c r="F146" s="2"/>
    </row>
    <row r="147" spans="5:6" x14ac:dyDescent="0.25">
      <c r="E147" s="2"/>
      <c r="F147" s="2"/>
    </row>
    <row r="148" spans="5:6" x14ac:dyDescent="0.25">
      <c r="E148" s="2"/>
      <c r="F148" s="2"/>
    </row>
    <row r="149" spans="5:6" x14ac:dyDescent="0.25">
      <c r="E149" s="2"/>
      <c r="F149" s="2"/>
    </row>
    <row r="150" spans="5:6" x14ac:dyDescent="0.25">
      <c r="E150" s="2"/>
      <c r="F150" s="2"/>
    </row>
    <row r="151" spans="5:6" x14ac:dyDescent="0.25">
      <c r="E151" s="2"/>
      <c r="F151" s="2"/>
    </row>
    <row r="152" spans="5:6" x14ac:dyDescent="0.25">
      <c r="E152" s="2"/>
      <c r="F152" s="2"/>
    </row>
    <row r="153" spans="5:6" x14ac:dyDescent="0.25">
      <c r="E153" s="2"/>
      <c r="F153" s="2"/>
    </row>
    <row r="154" spans="5:6" x14ac:dyDescent="0.25">
      <c r="E154" s="2"/>
      <c r="F154" s="2"/>
    </row>
    <row r="155" spans="5:6" x14ac:dyDescent="0.25">
      <c r="E155" s="2"/>
      <c r="F155" s="2"/>
    </row>
    <row r="156" spans="5:6" x14ac:dyDescent="0.25">
      <c r="E156" s="2"/>
      <c r="F156" s="2"/>
    </row>
    <row r="157" spans="5:6" x14ac:dyDescent="0.25">
      <c r="E157" s="2"/>
      <c r="F157" s="2"/>
    </row>
    <row r="158" spans="5:6" x14ac:dyDescent="0.25">
      <c r="E158" s="2"/>
      <c r="F158" s="2"/>
    </row>
    <row r="159" spans="5:6" x14ac:dyDescent="0.25">
      <c r="E159" s="2"/>
      <c r="F159" s="2"/>
    </row>
    <row r="160" spans="5:6" x14ac:dyDescent="0.25">
      <c r="E160" s="2"/>
      <c r="F160" s="2"/>
    </row>
    <row r="161" spans="5:6" x14ac:dyDescent="0.25">
      <c r="E161" s="2"/>
      <c r="F161" s="2"/>
    </row>
    <row r="162" spans="5:6" x14ac:dyDescent="0.25">
      <c r="E162" s="2"/>
      <c r="F162" s="2"/>
    </row>
    <row r="163" spans="5:6" x14ac:dyDescent="0.25">
      <c r="E163" s="2"/>
      <c r="F163" s="2"/>
    </row>
    <row r="164" spans="5:6" x14ac:dyDescent="0.25">
      <c r="E164" s="2"/>
      <c r="F164" s="2"/>
    </row>
    <row r="165" spans="5:6" x14ac:dyDescent="0.25">
      <c r="E165" s="2"/>
      <c r="F165" s="2"/>
    </row>
    <row r="166" spans="5:6" x14ac:dyDescent="0.25">
      <c r="E166" s="2"/>
      <c r="F166" s="2"/>
    </row>
    <row r="167" spans="5:6" x14ac:dyDescent="0.25">
      <c r="E167" s="2"/>
      <c r="F167" s="2"/>
    </row>
    <row r="168" spans="5:6" x14ac:dyDescent="0.25">
      <c r="E168" s="2"/>
      <c r="F168" s="2"/>
    </row>
    <row r="169" spans="5:6" x14ac:dyDescent="0.25">
      <c r="E169" s="2"/>
      <c r="F169" s="2"/>
    </row>
    <row r="170" spans="5:6" x14ac:dyDescent="0.25">
      <c r="E170" s="2"/>
      <c r="F170" s="2"/>
    </row>
    <row r="171" spans="5:6" x14ac:dyDescent="0.25">
      <c r="E171" s="2"/>
      <c r="F171" s="2"/>
    </row>
    <row r="172" spans="5:6" x14ac:dyDescent="0.25">
      <c r="E172" s="2"/>
      <c r="F172" s="2"/>
    </row>
    <row r="173" spans="5:6" x14ac:dyDescent="0.25">
      <c r="E173" s="2"/>
      <c r="F173" s="2"/>
    </row>
    <row r="174" spans="5:6" x14ac:dyDescent="0.25">
      <c r="E174" s="2"/>
      <c r="F174" s="2"/>
    </row>
    <row r="175" spans="5:6" x14ac:dyDescent="0.25">
      <c r="E175" s="2"/>
      <c r="F175" s="2"/>
    </row>
    <row r="176" spans="5:6" x14ac:dyDescent="0.25">
      <c r="E176" s="2"/>
      <c r="F176" s="2"/>
    </row>
    <row r="177" spans="5:6" x14ac:dyDescent="0.25">
      <c r="E177" s="2"/>
      <c r="F177" s="2"/>
    </row>
    <row r="178" spans="5:6" x14ac:dyDescent="0.25">
      <c r="E178" s="2"/>
      <c r="F178" s="2"/>
    </row>
    <row r="179" spans="5:6" x14ac:dyDescent="0.25">
      <c r="E179" s="2"/>
      <c r="F179" s="2"/>
    </row>
  </sheetData>
  <mergeCells count="82">
    <mergeCell ref="A90:D90"/>
    <mergeCell ref="A93:D93"/>
    <mergeCell ref="A81:D81"/>
    <mergeCell ref="A82:D82"/>
    <mergeCell ref="A83:D83"/>
    <mergeCell ref="A84:D84"/>
    <mergeCell ref="A85:D85"/>
    <mergeCell ref="A91:D91"/>
    <mergeCell ref="A86:D86"/>
    <mergeCell ref="A87:D87"/>
    <mergeCell ref="A88:D88"/>
    <mergeCell ref="A89:D89"/>
    <mergeCell ref="A80:H80"/>
    <mergeCell ref="A70:D70"/>
    <mergeCell ref="A71:D71"/>
    <mergeCell ref="A72:D72"/>
    <mergeCell ref="A61:H61"/>
    <mergeCell ref="A62:D62"/>
    <mergeCell ref="A63:D63"/>
    <mergeCell ref="A64:D64"/>
    <mergeCell ref="A69:D69"/>
    <mergeCell ref="A74:H74"/>
    <mergeCell ref="A75:D75"/>
    <mergeCell ref="A76:D76"/>
    <mergeCell ref="A77:D77"/>
    <mergeCell ref="A78:D78"/>
    <mergeCell ref="A58:D58"/>
    <mergeCell ref="A59:D59"/>
    <mergeCell ref="A66:H66"/>
    <mergeCell ref="A67:D67"/>
    <mergeCell ref="A68:D68"/>
    <mergeCell ref="A57:D57"/>
    <mergeCell ref="A43:D43"/>
    <mergeCell ref="A44:D44"/>
    <mergeCell ref="A46:H46"/>
    <mergeCell ref="A47:D47"/>
    <mergeCell ref="A48:D48"/>
    <mergeCell ref="A49:D49"/>
    <mergeCell ref="A51:H51"/>
    <mergeCell ref="A52:D52"/>
    <mergeCell ref="A53:D53"/>
    <mergeCell ref="A54:D54"/>
    <mergeCell ref="A56:H56"/>
    <mergeCell ref="A42:D42"/>
    <mergeCell ref="A31:H31"/>
    <mergeCell ref="A32:D32"/>
    <mergeCell ref="A33:D33"/>
    <mergeCell ref="A34:D34"/>
    <mergeCell ref="A35:D35"/>
    <mergeCell ref="A36:D36"/>
    <mergeCell ref="A38:H38"/>
    <mergeCell ref="A39:D39"/>
    <mergeCell ref="A40:D40"/>
    <mergeCell ref="A41:D41"/>
    <mergeCell ref="A25:D25"/>
    <mergeCell ref="A27:H27"/>
    <mergeCell ref="A28:D28"/>
    <mergeCell ref="A29:D29"/>
    <mergeCell ref="A22:H22"/>
    <mergeCell ref="A23:D23"/>
    <mergeCell ref="A24:D24"/>
    <mergeCell ref="A15:D15"/>
    <mergeCell ref="A16:D16"/>
    <mergeCell ref="A17:D17"/>
    <mergeCell ref="A19:D19"/>
    <mergeCell ref="A20:D20"/>
    <mergeCell ref="A18:D18"/>
    <mergeCell ref="A14:D14"/>
    <mergeCell ref="A1:D3"/>
    <mergeCell ref="A4:D4"/>
    <mergeCell ref="A5:H5"/>
    <mergeCell ref="A6:D6"/>
    <mergeCell ref="A7:D7"/>
    <mergeCell ref="E3:G3"/>
    <mergeCell ref="E2:G2"/>
    <mergeCell ref="E1:G1"/>
    <mergeCell ref="H2:H3"/>
    <mergeCell ref="A8:D8"/>
    <mergeCell ref="A9:D9"/>
    <mergeCell ref="A10:D10"/>
    <mergeCell ref="A11:D11"/>
    <mergeCell ref="A13: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DZS Software Solutions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Pudd</dc:creator>
  <cp:lastModifiedBy>IGMAdmin</cp:lastModifiedBy>
  <dcterms:created xsi:type="dcterms:W3CDTF">2012-05-19T16:15:05Z</dcterms:created>
  <dcterms:modified xsi:type="dcterms:W3CDTF">2012-05-24T08:48:17Z</dcterms:modified>
</cp:coreProperties>
</file>