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823"/>
  <workbookPr date1904="1" showInkAnnotation="0" autoCompressPictures="0"/>
  <bookViews>
    <workbookView xWindow="60" yWindow="820" windowWidth="20740" windowHeight="11700" tabRatio="798"/>
  </bookViews>
  <sheets>
    <sheet name="Upload" sheetId="11" r:id="rId1"/>
    <sheet name="Proposal" sheetId="3" r:id="rId2"/>
    <sheet name="Benchmarking" sheetId="12" r:id="rId3"/>
    <sheet name="Energy Audit" sheetId="1" r:id="rId4"/>
    <sheet name="Exemptions" sheetId="8" r:id="rId5"/>
    <sheet name="Implementations" sheetId="4" r:id="rId6"/>
    <sheet name="New Employee" sheetId="5" r:id="rId7"/>
    <sheet name="Benchmark Questions" sheetId="13" r:id="rId8"/>
  </sheets>
  <definedNames>
    <definedName name="_xlnm.Print_Area" localSheetId="2">Benchmarking!$A$1:$I$34</definedName>
    <definedName name="_xlnm.Print_Area" localSheetId="3">'Energy Audit'!$A$1:$I$72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1" i="12" l="1"/>
  <c r="D7" i="12"/>
  <c r="F7" i="12"/>
  <c r="D2" i="12"/>
  <c r="F2" i="12"/>
  <c r="D10" i="12"/>
  <c r="F10" i="12"/>
  <c r="D6" i="12"/>
  <c r="F6" i="12"/>
  <c r="D9" i="12"/>
  <c r="F9" i="12"/>
  <c r="D15" i="12"/>
  <c r="F15" i="12"/>
  <c r="D17" i="12"/>
  <c r="F17" i="12"/>
  <c r="D22" i="12"/>
  <c r="F22" i="12"/>
  <c r="D23" i="12"/>
  <c r="F23" i="12"/>
  <c r="D27" i="12"/>
  <c r="F27" i="12"/>
  <c r="D32" i="12"/>
  <c r="F32" i="12"/>
  <c r="D26" i="12"/>
  <c r="F26" i="12"/>
  <c r="D29" i="12"/>
  <c r="F29" i="12"/>
  <c r="D28" i="12"/>
  <c r="F28" i="12"/>
  <c r="D24" i="12"/>
  <c r="F24" i="12"/>
  <c r="D18" i="12"/>
  <c r="F18" i="12"/>
  <c r="D13" i="12"/>
  <c r="F13" i="12"/>
  <c r="D11" i="12"/>
  <c r="F11" i="12"/>
  <c r="D25" i="12"/>
  <c r="F25" i="12"/>
  <c r="D19" i="12"/>
  <c r="F19" i="12"/>
  <c r="D14" i="12"/>
  <c r="F14" i="12"/>
  <c r="D12" i="12"/>
  <c r="F12" i="12"/>
  <c r="A2" i="12"/>
  <c r="A3" i="12"/>
  <c r="A4" i="12"/>
  <c r="A5"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3" i="12"/>
  <c r="A34" i="12"/>
  <c r="D31" i="12"/>
  <c r="F31" i="12"/>
  <c r="D30" i="12"/>
  <c r="F30" i="12"/>
  <c r="A4" i="3"/>
  <c r="A5" i="3"/>
  <c r="A6" i="3"/>
  <c r="A9" i="3"/>
  <c r="A10" i="3"/>
  <c r="A11" i="3"/>
  <c r="A15" i="3"/>
  <c r="A18" i="3"/>
  <c r="A19" i="3"/>
  <c r="A20" i="3"/>
  <c r="A21" i="3"/>
  <c r="A22" i="3"/>
  <c r="A25" i="3"/>
  <c r="A26" i="3"/>
  <c r="A29" i="3"/>
  <c r="A30" i="3"/>
  <c r="A31" i="3"/>
  <c r="D33" i="12"/>
  <c r="F33" i="12"/>
  <c r="D34" i="12"/>
  <c r="F34" i="12"/>
  <c r="L3" i="11"/>
  <c r="L4" i="11"/>
  <c r="L5" i="11"/>
  <c r="L6" i="11"/>
  <c r="L7" i="11"/>
  <c r="L8" i="11"/>
  <c r="L9" i="11"/>
  <c r="L10" i="11"/>
  <c r="L11" i="11"/>
  <c r="L12" i="11"/>
  <c r="L13" i="11"/>
  <c r="L14" i="11"/>
  <c r="L15" i="11"/>
  <c r="L16" i="11"/>
  <c r="L17" i="11"/>
  <c r="L18" i="11"/>
  <c r="L19" i="11"/>
  <c r="L20" i="11"/>
  <c r="L21" i="11"/>
  <c r="L22" i="11"/>
  <c r="L23" i="11"/>
  <c r="L24" i="11"/>
  <c r="L25" i="11"/>
  <c r="L26" i="11"/>
  <c r="L27" i="11"/>
  <c r="L28" i="11"/>
  <c r="L29" i="11"/>
  <c r="L30" i="11"/>
  <c r="L31" i="11"/>
  <c r="L32" i="11"/>
  <c r="L33" i="11"/>
  <c r="L34" i="11"/>
  <c r="L35" i="11"/>
  <c r="L36" i="11"/>
  <c r="L37" i="11"/>
  <c r="L38" i="11"/>
  <c r="L39" i="11"/>
  <c r="L40" i="11"/>
  <c r="L41" i="11"/>
  <c r="L42" i="11"/>
  <c r="L43" i="11"/>
  <c r="L44" i="11"/>
  <c r="L45" i="11"/>
  <c r="L46" i="11"/>
  <c r="L47" i="11"/>
  <c r="L48" i="11"/>
  <c r="L49" i="11"/>
  <c r="L50" i="11"/>
  <c r="L51" i="11"/>
  <c r="L52" i="11"/>
  <c r="L53" i="11"/>
  <c r="L54" i="11"/>
  <c r="L55" i="11"/>
  <c r="L56" i="11"/>
  <c r="L57" i="11"/>
  <c r="L58" i="11"/>
  <c r="L59" i="11"/>
  <c r="L60" i="11"/>
  <c r="L61" i="11"/>
  <c r="L62" i="11"/>
  <c r="L63" i="11"/>
  <c r="L64" i="11"/>
  <c r="L65" i="11"/>
  <c r="L66" i="11"/>
  <c r="L67" i="11"/>
  <c r="L68" i="11"/>
  <c r="L69" i="11"/>
  <c r="L70" i="11"/>
  <c r="L71" i="11"/>
  <c r="L72" i="11"/>
  <c r="L73" i="11"/>
  <c r="L74" i="11"/>
  <c r="L75" i="11"/>
  <c r="L76" i="11"/>
  <c r="L2" i="11"/>
  <c r="I3" i="11"/>
  <c r="I4" i="11"/>
  <c r="I5" i="11"/>
  <c r="I6" i="11"/>
  <c r="I7" i="11"/>
  <c r="I8" i="11"/>
  <c r="I9" i="11"/>
  <c r="I10" i="11"/>
  <c r="I11" i="11"/>
  <c r="I12" i="11"/>
  <c r="I13" i="11"/>
  <c r="I14" i="11"/>
  <c r="I15" i="11"/>
  <c r="I16" i="11"/>
  <c r="I17" i="11"/>
  <c r="I18" i="11"/>
  <c r="I19" i="11"/>
  <c r="I20" i="11"/>
  <c r="I21" i="11"/>
  <c r="I22" i="11"/>
  <c r="I23" i="11"/>
  <c r="I24" i="11"/>
  <c r="I25" i="11"/>
  <c r="I26" i="11"/>
  <c r="I27" i="11"/>
  <c r="I28" i="11"/>
  <c r="I29" i="11"/>
  <c r="I30" i="11"/>
  <c r="I31" i="11"/>
  <c r="I32" i="11"/>
  <c r="I33" i="11"/>
  <c r="I34" i="11"/>
  <c r="I35" i="11"/>
  <c r="I36" i="11"/>
  <c r="I37" i="11"/>
  <c r="I38" i="11"/>
  <c r="I39" i="11"/>
  <c r="I40" i="11"/>
  <c r="I41" i="11"/>
  <c r="I42" i="11"/>
  <c r="I43" i="11"/>
  <c r="I44" i="11"/>
  <c r="I45" i="11"/>
  <c r="I46" i="11"/>
  <c r="I47" i="11"/>
  <c r="I48" i="11"/>
  <c r="I49" i="11"/>
  <c r="I50" i="11"/>
  <c r="I51" i="11"/>
  <c r="I52" i="11"/>
  <c r="I53" i="11"/>
  <c r="I54" i="11"/>
  <c r="I55" i="11"/>
  <c r="I56" i="11"/>
  <c r="I57" i="11"/>
  <c r="I58" i="11"/>
  <c r="I59" i="11"/>
  <c r="I60" i="11"/>
  <c r="I61" i="11"/>
  <c r="I62" i="11"/>
  <c r="I63" i="11"/>
  <c r="I64" i="11"/>
  <c r="I65" i="11"/>
  <c r="I66" i="11"/>
  <c r="I67" i="11"/>
  <c r="I68" i="11"/>
  <c r="I69" i="11"/>
  <c r="I70" i="11"/>
  <c r="I71" i="11"/>
  <c r="I72" i="11"/>
  <c r="I73" i="11"/>
  <c r="I74" i="11"/>
  <c r="I75" i="11"/>
  <c r="I76" i="11"/>
  <c r="I2" i="11"/>
  <c r="H3" i="11"/>
  <c r="H4" i="11"/>
  <c r="H5" i="11"/>
  <c r="H6" i="11"/>
  <c r="H7" i="11"/>
  <c r="H8" i="11"/>
  <c r="H9" i="11"/>
  <c r="H10" i="11"/>
  <c r="H11" i="11"/>
  <c r="H12" i="11"/>
  <c r="H13" i="11"/>
  <c r="H22" i="11"/>
  <c r="H23" i="11"/>
  <c r="H24" i="11"/>
  <c r="H28" i="11"/>
  <c r="H41" i="11"/>
  <c r="H58" i="11"/>
  <c r="H66" i="11"/>
  <c r="H67" i="11"/>
  <c r="H68" i="11"/>
  <c r="H69" i="11"/>
  <c r="H70" i="11"/>
  <c r="H71" i="11"/>
  <c r="H74" i="11"/>
  <c r="H2" i="11"/>
  <c r="B3" i="1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2" i="11"/>
  <c r="A2" i="11"/>
  <c r="G72" i="1"/>
  <c r="G75" i="1"/>
  <c r="H76" i="11"/>
  <c r="G71" i="1"/>
  <c r="H72" i="11"/>
  <c r="G49" i="1"/>
  <c r="G50" i="1"/>
  <c r="H51" i="11"/>
  <c r="G74" i="1"/>
  <c r="H75" i="11"/>
  <c r="H50" i="11"/>
  <c r="H73" i="11"/>
  <c r="G52" i="1"/>
  <c r="H53" i="11"/>
  <c r="G56" i="1"/>
  <c r="H57" i="11"/>
  <c r="G53" i="1"/>
  <c r="H54" i="11"/>
  <c r="G55" i="1"/>
  <c r="H56" i="11"/>
  <c r="G62" i="1"/>
  <c r="H63" i="11"/>
  <c r="G61" i="1"/>
  <c r="H62" i="11"/>
  <c r="G54" i="1"/>
  <c r="H55" i="11"/>
  <c r="G64" i="1"/>
  <c r="H65" i="11"/>
  <c r="G26" i="1"/>
  <c r="H27" i="11"/>
  <c r="G14" i="1"/>
  <c r="G13" i="1"/>
  <c r="G29" i="1"/>
  <c r="H30" i="11"/>
  <c r="H14" i="11"/>
  <c r="G28" i="1"/>
  <c r="G25" i="1"/>
  <c r="H26" i="11"/>
  <c r="G15" i="1"/>
  <c r="H16" i="11"/>
  <c r="G30" i="1"/>
  <c r="H31" i="11"/>
  <c r="G24" i="1"/>
  <c r="H25" i="11"/>
  <c r="G16" i="1"/>
  <c r="H17" i="11"/>
  <c r="H15" i="11"/>
  <c r="G44" i="1"/>
  <c r="H45" i="11"/>
  <c r="G41" i="1"/>
  <c r="H42" i="11"/>
  <c r="G42" i="1"/>
  <c r="G32" i="1"/>
  <c r="H33" i="11"/>
  <c r="G34" i="1"/>
  <c r="H35" i="11"/>
  <c r="G36" i="1"/>
  <c r="H37" i="11"/>
  <c r="G17" i="1"/>
  <c r="H18" i="11"/>
  <c r="G18" i="1"/>
  <c r="H19" i="11"/>
  <c r="G19" i="1"/>
  <c r="H20" i="11"/>
  <c r="G20" i="1"/>
  <c r="H21" i="11"/>
  <c r="C65" i="1"/>
  <c r="E65" i="1"/>
  <c r="H43" i="11"/>
  <c r="G43" i="1"/>
  <c r="H29" i="11"/>
  <c r="G35" i="1"/>
  <c r="H36" i="11"/>
  <c r="G37" i="1"/>
  <c r="G38" i="1"/>
  <c r="H39" i="11"/>
  <c r="G33" i="1"/>
  <c r="H34" i="11"/>
  <c r="G39" i="1"/>
  <c r="H40" i="11"/>
  <c r="G31" i="1"/>
  <c r="H32" i="11"/>
  <c r="H44" i="11"/>
  <c r="G45" i="1"/>
  <c r="H38" i="11"/>
  <c r="G63" i="1"/>
  <c r="H64" i="11"/>
  <c r="C3" i="1"/>
  <c r="C2" i="1"/>
  <c r="G46" i="1"/>
  <c r="H46" i="11"/>
  <c r="H47" i="11"/>
  <c r="G48" i="1"/>
  <c r="G47" i="1"/>
  <c r="A7" i="3"/>
  <c r="H49" i="11"/>
  <c r="G60" i="1"/>
  <c r="H61" i="11"/>
  <c r="G59" i="1"/>
  <c r="H60" i="11"/>
  <c r="G58" i="1"/>
  <c r="H59" i="11"/>
  <c r="H48" i="11"/>
  <c r="G51" i="1"/>
  <c r="H52" i="11"/>
  <c r="A8" i="3"/>
  <c r="A32" i="3"/>
  <c r="A33" i="3"/>
  <c r="A36" i="3"/>
  <c r="A39" i="3"/>
  <c r="A40" i="3"/>
  <c r="A41" i="3"/>
  <c r="A42" i="3"/>
  <c r="A45" i="3"/>
  <c r="A48" i="3"/>
  <c r="A51" i="3"/>
  <c r="C66" i="1"/>
  <c r="C27" i="1"/>
  <c r="E27" i="1"/>
  <c r="E66" i="1"/>
  <c r="C21" i="1"/>
  <c r="E21" i="1"/>
  <c r="E2" i="1"/>
  <c r="E3" i="1"/>
  <c r="E1" i="1"/>
  <c r="C4" i="1"/>
  <c r="E4" i="1"/>
  <c r="C6" i="1"/>
  <c r="E6" i="1"/>
  <c r="C22" i="1"/>
  <c r="E22" i="1"/>
  <c r="C5" i="1"/>
  <c r="E5" i="1"/>
  <c r="C26" i="1"/>
  <c r="E26" i="1"/>
  <c r="C9" i="1"/>
  <c r="C12" i="1"/>
  <c r="E12" i="1"/>
  <c r="C8" i="1"/>
  <c r="E8" i="1"/>
  <c r="E9" i="1"/>
  <c r="C10" i="1"/>
  <c r="E10" i="1"/>
  <c r="C11" i="1"/>
  <c r="E11" i="1"/>
  <c r="C13" i="1"/>
  <c r="C23" i="1"/>
  <c r="E23" i="1"/>
  <c r="C7" i="1"/>
  <c r="E7" i="1"/>
  <c r="A2" i="1"/>
  <c r="A3" i="1"/>
  <c r="A3" i="11"/>
  <c r="E13" i="1"/>
  <c r="C14" i="1"/>
  <c r="E14" i="1"/>
  <c r="C41" i="1"/>
  <c r="C24" i="1"/>
  <c r="C15" i="1"/>
  <c r="A4" i="1"/>
  <c r="A4" i="11"/>
  <c r="C28" i="1"/>
  <c r="E28" i="1"/>
  <c r="C30" i="1"/>
  <c r="E30" i="1"/>
  <c r="C29" i="1"/>
  <c r="E29" i="1"/>
  <c r="C39" i="1"/>
  <c r="E39" i="1"/>
  <c r="C44" i="1"/>
  <c r="E44" i="1"/>
  <c r="E41" i="1"/>
  <c r="C42" i="1"/>
  <c r="E42" i="1"/>
  <c r="C25" i="1"/>
  <c r="E25" i="1"/>
  <c r="C16" i="1"/>
  <c r="E16" i="1"/>
  <c r="C18" i="1"/>
  <c r="E18" i="1"/>
  <c r="E15" i="1"/>
  <c r="E24" i="1"/>
  <c r="C17" i="1"/>
  <c r="E17" i="1"/>
  <c r="C19" i="1"/>
  <c r="E19" i="1"/>
  <c r="C20" i="1"/>
  <c r="E20" i="1"/>
  <c r="C43" i="1"/>
  <c r="E43" i="1"/>
  <c r="C45" i="1"/>
  <c r="E45" i="1"/>
  <c r="C46" i="1"/>
  <c r="A5" i="1"/>
  <c r="A5" i="11"/>
  <c r="C31" i="1"/>
  <c r="E31" i="1"/>
  <c r="C32" i="1"/>
  <c r="E32" i="1"/>
  <c r="C33" i="1"/>
  <c r="E33" i="1"/>
  <c r="C34" i="1"/>
  <c r="E34" i="1"/>
  <c r="C35" i="1"/>
  <c r="E35" i="1"/>
  <c r="C36" i="1"/>
  <c r="E36" i="1"/>
  <c r="C37" i="1"/>
  <c r="E37" i="1"/>
  <c r="C38" i="1"/>
  <c r="E38" i="1"/>
  <c r="C40" i="1"/>
  <c r="C63" i="1"/>
  <c r="E63" i="1"/>
  <c r="A6" i="1"/>
  <c r="A6" i="11"/>
  <c r="E46" i="1"/>
  <c r="C57" i="1"/>
  <c r="E57" i="1"/>
  <c r="E40" i="1"/>
  <c r="A7" i="11"/>
  <c r="A7" i="1"/>
  <c r="C49" i="1"/>
  <c r="E49" i="1"/>
  <c r="C50" i="1"/>
  <c r="E50" i="1"/>
  <c r="C48" i="1"/>
  <c r="E48" i="1"/>
  <c r="C58" i="1"/>
  <c r="E58" i="1"/>
  <c r="C47" i="1"/>
  <c r="E47" i="1"/>
  <c r="C51" i="1"/>
  <c r="E51" i="1"/>
  <c r="C59" i="1"/>
  <c r="E59" i="1"/>
  <c r="C60" i="1"/>
  <c r="E60" i="1"/>
  <c r="C53" i="1"/>
  <c r="E53" i="1"/>
  <c r="C52" i="1"/>
  <c r="E52" i="1"/>
  <c r="C56" i="1"/>
  <c r="E56" i="1"/>
  <c r="A8" i="11"/>
  <c r="A8" i="1"/>
  <c r="C62" i="1"/>
  <c r="E62" i="1"/>
  <c r="C54" i="1"/>
  <c r="E54" i="1"/>
  <c r="C61" i="1"/>
  <c r="E61" i="1"/>
  <c r="C55" i="1"/>
  <c r="E55" i="1"/>
  <c r="C64" i="1"/>
  <c r="E64" i="1"/>
  <c r="A9" i="1"/>
  <c r="A9" i="11"/>
  <c r="A10" i="1"/>
  <c r="A10" i="11"/>
  <c r="C67" i="1"/>
  <c r="E67" i="1"/>
  <c r="C68" i="1"/>
  <c r="E68" i="1"/>
  <c r="C69" i="1"/>
  <c r="E69" i="1"/>
  <c r="C73" i="1"/>
  <c r="E73" i="1"/>
  <c r="C70" i="1"/>
  <c r="E70" i="1"/>
  <c r="C71" i="1"/>
  <c r="E71" i="1"/>
  <c r="C74" i="1"/>
  <c r="E74" i="1"/>
  <c r="C72" i="1"/>
  <c r="E72" i="1"/>
  <c r="A11" i="1"/>
  <c r="A11" i="11"/>
  <c r="A12" i="1"/>
  <c r="A12" i="11"/>
  <c r="C75" i="1"/>
  <c r="E75" i="1"/>
  <c r="A13" i="1"/>
  <c r="A13" i="11"/>
  <c r="A14" i="1"/>
  <c r="A14" i="11"/>
  <c r="A15" i="1"/>
  <c r="A15" i="11"/>
  <c r="A16" i="1"/>
  <c r="A16" i="11"/>
  <c r="A17" i="1"/>
  <c r="A17" i="11"/>
  <c r="A18" i="1"/>
  <c r="A18" i="11"/>
  <c r="A19" i="1"/>
  <c r="A19" i="11"/>
  <c r="A20" i="1"/>
  <c r="A20" i="11"/>
  <c r="A21" i="1"/>
  <c r="A21" i="11"/>
  <c r="A22" i="1"/>
  <c r="A22" i="11"/>
  <c r="A23" i="1"/>
  <c r="A23" i="11"/>
  <c r="A24" i="1"/>
  <c r="A24" i="11"/>
  <c r="A25" i="1"/>
  <c r="A25" i="11"/>
  <c r="A26" i="1"/>
  <c r="A26" i="11"/>
  <c r="A27" i="1"/>
  <c r="A27" i="11"/>
  <c r="A28" i="1"/>
  <c r="A28" i="11"/>
  <c r="A29" i="1"/>
  <c r="A29" i="11"/>
  <c r="A30" i="1"/>
  <c r="A30" i="11"/>
  <c r="A31" i="1"/>
  <c r="A31" i="11"/>
  <c r="A32" i="1"/>
  <c r="A32" i="11"/>
  <c r="A33" i="1"/>
  <c r="A33" i="11"/>
  <c r="A34" i="1"/>
  <c r="A34" i="11"/>
  <c r="A35" i="1"/>
  <c r="A35" i="11"/>
  <c r="A36" i="1"/>
  <c r="A36" i="11"/>
  <c r="A37" i="1"/>
  <c r="A37" i="11"/>
  <c r="A38" i="1"/>
  <c r="A38" i="11"/>
  <c r="A39" i="1"/>
  <c r="A39" i="11"/>
  <c r="A40" i="1"/>
  <c r="A40" i="11"/>
  <c r="A41" i="1"/>
  <c r="A41" i="11"/>
  <c r="A42" i="1"/>
  <c r="A42" i="11"/>
  <c r="A43" i="1"/>
  <c r="A43" i="11"/>
  <c r="A44" i="1"/>
  <c r="A44" i="11"/>
  <c r="A45" i="1"/>
  <c r="A45" i="11"/>
  <c r="A46" i="1"/>
  <c r="A46" i="11"/>
  <c r="A47" i="1"/>
  <c r="A47" i="11"/>
  <c r="A48" i="1"/>
  <c r="A48" i="11"/>
  <c r="A49" i="1"/>
  <c r="A49" i="11"/>
  <c r="A50" i="1"/>
  <c r="A50" i="11"/>
  <c r="A51" i="1"/>
  <c r="A51" i="11"/>
  <c r="A52" i="1"/>
  <c r="A52" i="11"/>
  <c r="A53" i="1"/>
  <c r="A53" i="11"/>
  <c r="A54" i="1"/>
  <c r="A54" i="11"/>
  <c r="A55" i="1"/>
  <c r="A55" i="11"/>
  <c r="A56" i="1"/>
  <c r="A56" i="11"/>
  <c r="A57" i="1"/>
  <c r="A57" i="11"/>
  <c r="A58" i="1"/>
  <c r="A58" i="11"/>
  <c r="A59" i="1"/>
  <c r="A59" i="11"/>
  <c r="A60" i="1"/>
  <c r="A60" i="11"/>
  <c r="A61" i="1"/>
  <c r="A61" i="11"/>
  <c r="A62" i="1"/>
  <c r="A62" i="11"/>
  <c r="A63" i="1"/>
  <c r="A63" i="11"/>
  <c r="A64" i="1"/>
  <c r="A64" i="11"/>
  <c r="A65" i="1"/>
  <c r="A65" i="11"/>
  <c r="A66" i="11"/>
  <c r="A66" i="1"/>
  <c r="A67" i="11"/>
  <c r="A67" i="1"/>
  <c r="A68" i="1"/>
  <c r="A68" i="11"/>
  <c r="A69" i="1"/>
  <c r="A69" i="11"/>
  <c r="A70" i="1"/>
  <c r="A70" i="11"/>
  <c r="A71" i="1"/>
  <c r="A71" i="11"/>
  <c r="A72" i="1"/>
  <c r="A72" i="11"/>
  <c r="A73" i="1"/>
  <c r="A73" i="11"/>
  <c r="A74" i="1"/>
  <c r="A74" i="11"/>
  <c r="A75" i="1"/>
  <c r="A76" i="11"/>
  <c r="A75" i="11"/>
</calcChain>
</file>

<file path=xl/sharedStrings.xml><?xml version="1.0" encoding="utf-8"?>
<sst xmlns="http://schemas.openxmlformats.org/spreadsheetml/2006/main" count="448" uniqueCount="245">
  <si>
    <t>Add HVAC Code EEMs List</t>
  </si>
  <si>
    <t>Building Best Practices</t>
  </si>
  <si>
    <t>Binding and Layout</t>
  </si>
  <si>
    <t>rptImagesHVCD</t>
  </si>
  <si>
    <t>Complete Trane Models</t>
  </si>
  <si>
    <t xml:space="preserve">QC Savings Calcs </t>
  </si>
  <si>
    <t>Google Picture of HVAC Equipment on Roof</t>
  </si>
  <si>
    <t>Invoice</t>
  </si>
  <si>
    <t>Follow-Up Questions Memo</t>
  </si>
  <si>
    <t>Enter HVAC Photos</t>
  </si>
  <si>
    <t>Download Pictures</t>
  </si>
  <si>
    <t>Group Pictures by Occupant</t>
  </si>
  <si>
    <t>Request Tenant Contact List with Square Footages</t>
  </si>
  <si>
    <t>Receive Tenant Contact List with Square Footages</t>
  </si>
  <si>
    <t>Add to tlkFinancials</t>
    <phoneticPr fontId="11" type="noConversion"/>
  </si>
  <si>
    <t>Add to tlkSchProp</t>
    <phoneticPr fontId="11" type="noConversion"/>
  </si>
  <si>
    <t>Operations / Low Cost /No Cost Report</t>
  </si>
  <si>
    <t>Submit projects to SF Environment</t>
  </si>
  <si>
    <t>Review for negative NPVs - Create No Project</t>
  </si>
  <si>
    <t>Request 1 Month of Utility Bills from Tenant</t>
  </si>
  <si>
    <t>Receive 1 Month of Utility Bills from Tenant</t>
  </si>
  <si>
    <t xml:space="preserve">Schedule HVAC contractor on day of inspection. </t>
  </si>
  <si>
    <t>HVAC Contractor Walkthrough</t>
  </si>
  <si>
    <t xml:space="preserve">Prep list of questions for HVAC contractor. </t>
  </si>
  <si>
    <t>Prep list of building questions for walkthrough kickoff</t>
  </si>
  <si>
    <t>Report Presentation Scheduled</t>
  </si>
  <si>
    <t>Scan Energy Audit Notes - Upload to Gdrive</t>
  </si>
  <si>
    <t>Benchmarking Bill Analysis / Aggregation - (w/ benchmarking only)</t>
  </si>
  <si>
    <t>Energy Audit Savings to Consumption Ratio - (w/ benchmarking only)</t>
  </si>
  <si>
    <t>Tenant Benefits Report</t>
  </si>
  <si>
    <t>Non-Financial Benefits Report</t>
  </si>
  <si>
    <t>Non-Utility Benefits</t>
  </si>
  <si>
    <t>Create a new account number and folder name in the client folder:</t>
  </si>
  <si>
    <t>Equipment Cut Sheets</t>
  </si>
  <si>
    <t xml:space="preserve">Upload 3tblEID into MS Access file. </t>
  </si>
  <si>
    <t>Receive and import PLQ and PBQ responses. (0tblIPA)</t>
  </si>
  <si>
    <t>Add tlkHVACcodes</t>
  </si>
  <si>
    <t>Create HAVC EIDs in Excel File</t>
  </si>
  <si>
    <t>Upload HVAC EIDs into Access</t>
  </si>
  <si>
    <t>Add to 1tblProject</t>
  </si>
  <si>
    <t>Add to 2tblOccupants</t>
  </si>
  <si>
    <t>Verify/Add to tlkUtilityRates</t>
  </si>
  <si>
    <t>Type in Space Descriptions</t>
  </si>
  <si>
    <t>Post-Installation Showcase / Presentation</t>
    <phoneticPr fontId="11" type="noConversion"/>
  </si>
  <si>
    <t>Project Management</t>
    <phoneticPr fontId="11" type="noConversion"/>
  </si>
  <si>
    <t>List of EEM Ideas from Walkthrough</t>
    <phoneticPr fontId="11" type="noConversion"/>
  </si>
  <si>
    <t>Run Access Report Sucessfully</t>
    <phoneticPr fontId="11" type="noConversion"/>
  </si>
  <si>
    <t>Final Report Completed</t>
    <phoneticPr fontId="11" type="noConversion"/>
  </si>
  <si>
    <t>Final Report Presented</t>
    <phoneticPr fontId="11" type="noConversion"/>
  </si>
  <si>
    <t>Project Schedule Made</t>
    <phoneticPr fontId="11" type="noConversion"/>
  </si>
  <si>
    <t>Bid Package Made</t>
    <phoneticPr fontId="11" type="noConversion"/>
  </si>
  <si>
    <t>Companies Selected for Bid</t>
    <phoneticPr fontId="11" type="noConversion"/>
  </si>
  <si>
    <t>Bid Package Sent</t>
    <phoneticPr fontId="11" type="noConversion"/>
  </si>
  <si>
    <t>Bid Walkthrough Complete</t>
    <phoneticPr fontId="11" type="noConversion"/>
  </si>
  <si>
    <t>Company Selected</t>
    <phoneticPr fontId="11" type="noConversion"/>
  </si>
  <si>
    <t>Project Started</t>
    <phoneticPr fontId="11" type="noConversion"/>
  </si>
  <si>
    <t>Project Management Meetings</t>
    <phoneticPr fontId="11" type="noConversion"/>
  </si>
  <si>
    <t>Pre-Installation Incentive Walkthrough</t>
    <phoneticPr fontId="11" type="noConversion"/>
  </si>
  <si>
    <t>Project Completed</t>
    <phoneticPr fontId="11" type="noConversion"/>
  </si>
  <si>
    <t>Post-Installation Incentive Walkthrough</t>
    <phoneticPr fontId="11" type="noConversion"/>
  </si>
  <si>
    <t>Schedule Audit Inspection</t>
    <phoneticPr fontId="11" type="noConversion"/>
  </si>
  <si>
    <t>Send Proposal</t>
    <phoneticPr fontId="11" type="noConversion"/>
  </si>
  <si>
    <t>Client Phone Call</t>
  </si>
  <si>
    <t>Generate Proposal</t>
  </si>
  <si>
    <t>QC Proposal</t>
  </si>
  <si>
    <t>Follow Up with Proposal</t>
  </si>
  <si>
    <t xml:space="preserve">Can there be an or statement where we do follow-up or we do send contract. </t>
  </si>
  <si>
    <t>Print</t>
  </si>
  <si>
    <t>Punch List Completed</t>
  </si>
  <si>
    <t>Executive Summary</t>
  </si>
  <si>
    <t>Assumptions Report</t>
  </si>
  <si>
    <t>Review PQ Before Inspection</t>
  </si>
  <si>
    <t>Send Kickoff Memo (with PQ)</t>
  </si>
  <si>
    <t>Launch Benchmarking and Energy Audit</t>
  </si>
  <si>
    <t>Complete Deliverables Checklist</t>
  </si>
  <si>
    <t>Create PDF</t>
  </si>
  <si>
    <t>Create EID excel sheet Start inputting data from template</t>
  </si>
  <si>
    <t>Assign tlkFinances</t>
  </si>
  <si>
    <t>Assign tlkLightCodes (Add if necessary)</t>
  </si>
  <si>
    <t>Assign schBaseID Codes</t>
  </si>
  <si>
    <t>Assign schPropID Codes</t>
  </si>
  <si>
    <t>Assign EEMs to 3tblEID (Add if necessary)</t>
  </si>
  <si>
    <t>Assign tlkIncentives (Add if neccessary)</t>
  </si>
  <si>
    <t>Assign lightSpaceTypeID (from tlkOccSensorSavings)</t>
  </si>
  <si>
    <t>Enter EIDyrsInstalled (See PBQ or audit notes)</t>
  </si>
  <si>
    <t>Zen Payroll</t>
  </si>
  <si>
    <t>Sign up</t>
  </si>
  <si>
    <t>Sign W4, I9 and Payroll Authorization</t>
  </si>
  <si>
    <t xml:space="preserve">Add to tlkSchBase </t>
  </si>
  <si>
    <t>set up google drive</t>
  </si>
  <si>
    <t>RDP login</t>
  </si>
  <si>
    <t>Sign NDA</t>
  </si>
  <si>
    <t>Learn how to use CRM or workflow priorities R3</t>
  </si>
  <si>
    <t>part time fill out zen payroll</t>
  </si>
  <si>
    <t>contractor - fill out W9</t>
  </si>
  <si>
    <t>get an electronic signature for NDA</t>
  </si>
  <si>
    <t xml:space="preserve">create new pages in the workflow priorties document. </t>
  </si>
  <si>
    <t>Duration</t>
  </si>
  <si>
    <t>4,5,6</t>
  </si>
  <si>
    <t>non-engineer</t>
  </si>
  <si>
    <t>engineer</t>
  </si>
  <si>
    <t>35, 43</t>
  </si>
  <si>
    <t>Bookkeeper</t>
  </si>
  <si>
    <t>Add</t>
  </si>
  <si>
    <t>post audit survey</t>
  </si>
  <si>
    <t xml:space="preserve">implementation 1 page proposal </t>
  </si>
  <si>
    <t>picture of ID</t>
  </si>
  <si>
    <t>set up workflow priorities R3 pages:  active, summary, timesheet, and payroll</t>
  </si>
  <si>
    <t>Copy contract into client folder: Google Drive\bay efficiency\1 - Admin\Energy Audits\1 - Procedures\Proposal Procedures</t>
  </si>
  <si>
    <t>Update fields on page 4</t>
  </si>
  <si>
    <t>Hit F9 to update bookmarks</t>
  </si>
  <si>
    <t>Create invoice for deposit in freshbooks</t>
  </si>
  <si>
    <t>Move the client from proposal folder into the clients folder (i.e. 7007 – Contract Company Name – Building Address)</t>
  </si>
  <si>
    <t xml:space="preserve">Create a new folder in the client folder </t>
  </si>
  <si>
    <t xml:space="preserve">Create new customer and enter all fields </t>
  </si>
  <si>
    <t>Mark payment in freshbooks</t>
  </si>
  <si>
    <t>Deposit check</t>
  </si>
  <si>
    <t>Google Drive\bay efficiency\1 - Admin\Energy Audits\1 - Procedures\Proposal Procedures</t>
  </si>
  <si>
    <t>Google Drive\bay efficiency\7000 - Clients (JCB, Linda)</t>
  </si>
  <si>
    <t>Attach documents from attachments folder- proof of insurance and w-9</t>
  </si>
  <si>
    <t>File signed contract into client folder</t>
  </si>
  <si>
    <t>Send client receipt</t>
  </si>
  <si>
    <t>Rename file name with client name and bay efficiency</t>
  </si>
  <si>
    <t>Create new customer in freshbooks</t>
  </si>
  <si>
    <t>Create new CRM contact from the customers form</t>
  </si>
  <si>
    <t>Receive the signed contract and deposit check</t>
  </si>
  <si>
    <t>Notify SF Enviornment if required</t>
  </si>
  <si>
    <t>https://docs.google.com/a/bayefficiency.com/spreadsheet/viewform?formkey=dFVXbkFVaG1zcDJHc19xNTRyZHVJRkE6MQ</t>
  </si>
  <si>
    <t>https://bayefficiency.freshbooks.com/viewUser</t>
  </si>
  <si>
    <t xml:space="preserve">Cover letter: Bay Efficiency is pleased to offer you this benchmarking contract.  I trust this contract meets your expectations.  If not, please contact me so that we can tailor it to your expectations.  If acceptable, please sign below and return.  Please let me know if you have any questions or comments.  We look forward to working with you on this exciting project.  I have attached Bay Efficiency, LLC ‘s proof of insurance and W-9. </t>
  </si>
  <si>
    <t xml:space="preserve">Create contract </t>
  </si>
  <si>
    <t>Attach final PDF contract</t>
  </si>
  <si>
    <t>Attach invoice for deposit</t>
  </si>
  <si>
    <r>
      <t>Create</t>
    </r>
    <r>
      <rPr>
        <sz val="10"/>
        <rFont val="Calibri"/>
        <family val="2"/>
        <scheme val="minor"/>
      </rPr>
      <t xml:space="preserve"> an invoice for the deposit- save as PDF in client folder</t>
    </r>
  </si>
  <si>
    <t>Email client with contract and deposit invoice</t>
  </si>
  <si>
    <t>Lighting Occupancy Sensor Projects</t>
  </si>
  <si>
    <t>Compare info in benchmarking_form with completed tenant list, note any discrepancies</t>
  </si>
  <si>
    <t>Run Data Quality Checker</t>
  </si>
  <si>
    <t>Fix all error alerts</t>
  </si>
  <si>
    <t>Verify that either an Energy Star score or EUI is populated</t>
  </si>
  <si>
    <t>Update property notes for any unique situations</t>
  </si>
  <si>
    <t>After Client Intake</t>
  </si>
  <si>
    <t>Before Client Intake</t>
  </si>
  <si>
    <t>Client Intake</t>
  </si>
  <si>
    <t>Site Visit</t>
  </si>
  <si>
    <t>Take Pictures</t>
  </si>
  <si>
    <t>File Exemption letter with SF Environment</t>
  </si>
  <si>
    <t>Follow Up with SF Environment Exception Letter</t>
  </si>
  <si>
    <t>Energy Audit Walkthrough</t>
  </si>
  <si>
    <t>Insert Proper Folder Heirarchy</t>
  </si>
  <si>
    <t xml:space="preserve">Create a Copy of Audit Template Folder and Paste into Client Folder. </t>
  </si>
  <si>
    <t>Create a copy of the Portfolio Manager Upload Form</t>
  </si>
  <si>
    <t>including vacant spaces</t>
  </si>
  <si>
    <t>Create Invoice</t>
  </si>
  <si>
    <t>Receive Payment</t>
  </si>
  <si>
    <t>Complete Properties Tab</t>
  </si>
  <si>
    <t>Complete Unique Identifiers Tab</t>
  </si>
  <si>
    <t>Complete Uses Tab</t>
  </si>
  <si>
    <t>Complete Parking Tab</t>
  </si>
  <si>
    <t>Complete Swimming Pool Tab</t>
  </si>
  <si>
    <t>Upload Add_New_Properties to Portfolio Manager</t>
  </si>
  <si>
    <t>Update Energy Audit Results Summary</t>
  </si>
  <si>
    <t>Fill Out Proposal Form</t>
  </si>
  <si>
    <t>Ty</t>
  </si>
  <si>
    <t>JJ</t>
  </si>
  <si>
    <t>Create Cover Letter</t>
  </si>
  <si>
    <t>2,4</t>
  </si>
  <si>
    <t>Create Custom Meter Form - Upload 2</t>
  </si>
  <si>
    <t>Upload custom Meter form to Portfolio Manager</t>
  </si>
  <si>
    <t>Save and PDF contract- (only contract pages)</t>
  </si>
  <si>
    <t>Notes:</t>
  </si>
  <si>
    <t>Consumption Summary</t>
  </si>
  <si>
    <t>Assign EIDqtyBase</t>
  </si>
  <si>
    <t>Assign EIDqtyProp</t>
  </si>
  <si>
    <t>Create Portfolio Manager Account</t>
  </si>
  <si>
    <t>22</t>
  </si>
  <si>
    <t>Print out SEPs</t>
  </si>
  <si>
    <t>SF Only - Receive confirmation from SF Environment</t>
  </si>
  <si>
    <t>Update Tracking Summary</t>
  </si>
  <si>
    <t>QA</t>
  </si>
  <si>
    <t>Deliver Report</t>
  </si>
  <si>
    <t>53,54,55,56,57,58,59,60,61,62,63,64,65,66,67,68</t>
  </si>
  <si>
    <t>29,30,31</t>
  </si>
  <si>
    <t>Send information: AB1103 to CEC - SF to SF Environment</t>
  </si>
  <si>
    <t>Non-engineer</t>
  </si>
  <si>
    <t>Engineer</t>
  </si>
  <si>
    <t>Post Audit Survey</t>
  </si>
  <si>
    <t>Receive Post Audit Survey</t>
  </si>
  <si>
    <t>SF Environment walkthrough</t>
  </si>
  <si>
    <t>receive incentive amounts</t>
  </si>
  <si>
    <t>review leases</t>
  </si>
  <si>
    <t xml:space="preserve">implementation - capex </t>
  </si>
  <si>
    <t>implementation for gross leases</t>
  </si>
  <si>
    <t>Send Pre-inspection kickoff memo to tenants what to expect from Energy Audit Memo to Tenants</t>
  </si>
  <si>
    <t>Priority</t>
  </si>
  <si>
    <t>FKParentID</t>
  </si>
  <si>
    <t>ysnSubTask</t>
  </si>
  <si>
    <t>AssignTo</t>
  </si>
  <si>
    <t>TaskLink</t>
  </si>
  <si>
    <t>TaskDate</t>
  </si>
  <si>
    <t>FKProjectID</t>
  </si>
  <si>
    <t>FKClientID</t>
  </si>
  <si>
    <t>Task Type</t>
  </si>
  <si>
    <t>Location</t>
  </si>
  <si>
    <t>Task Name</t>
  </si>
  <si>
    <t>Step</t>
  </si>
  <si>
    <t>EA</t>
  </si>
  <si>
    <t>1,2,3,4,5,6</t>
  </si>
  <si>
    <t>1,3,6</t>
  </si>
  <si>
    <t>1,2,5</t>
  </si>
  <si>
    <t>44,45</t>
  </si>
  <si>
    <t>7,8,9,10,11,12</t>
  </si>
  <si>
    <t>13,14</t>
  </si>
  <si>
    <t>46</t>
  </si>
  <si>
    <t>19, 50</t>
  </si>
  <si>
    <t>1,2,3,4,5,6,7,8,9,10,11,12,13,14,28,42</t>
  </si>
  <si>
    <t>54,55,56,57,58,59,60,61,62,63,64,65,66</t>
  </si>
  <si>
    <t>'54,55,56,57,58,59,60,61,62,63,64,65,66</t>
  </si>
  <si>
    <t>67,68,69,70</t>
  </si>
  <si>
    <t>27,29,30,31,32,33,34,35,36,37</t>
  </si>
  <si>
    <t>1,2,3,4,5,6,7,8,9,10,11,12,13,27,28,29,30,31,32,33,34,35,36,37</t>
  </si>
  <si>
    <t>1,2,3,4,5,6,7,8,9,10,11,12,13,14,27,28,29,30,31,32,33,34,35,36,37,40,42,43,44,45,46,48,49,50,53</t>
  </si>
  <si>
    <t>1,2,3,4,5,6,7,8,9,10,11,12,13,14,27,28,29,30,31,32,33,34,35,36,37,40,42,43,44,45,46,48,49,50,53,54,55,56,57,58,59,60,61,62,63,64,65,66,67,68,69,70</t>
  </si>
  <si>
    <t>Update - Form Assembly form no longer sends tenant to PG&amp;E website for Data Authorization.  Must create PM account first</t>
  </si>
  <si>
    <t>11,12,13,14,15,16,17,18</t>
  </si>
  <si>
    <t>10,11,12,20</t>
  </si>
  <si>
    <t>10,11,12,20,21</t>
  </si>
  <si>
    <t>24,25</t>
  </si>
  <si>
    <t>27,28,29</t>
  </si>
  <si>
    <t>Fill in Space Use Detail on Portfolio Manager Website</t>
  </si>
  <si>
    <t xml:space="preserve">Do we wait for confirmation from SF environment before we send invoice to client?  </t>
  </si>
  <si>
    <t>41,42</t>
  </si>
  <si>
    <t>Download MLS Sheet or Loopnet Sheet</t>
  </si>
  <si>
    <t>Get contract QA from Ty</t>
  </si>
  <si>
    <t>Insert cover email from notes</t>
  </si>
  <si>
    <t>Send Kickoff Email</t>
  </si>
  <si>
    <t>Phone interview - Owner/Property Manager  - to verify meters and space end uses.  Phone call review which spaces did not fill out the form.  Introduce gsheet for them to track.</t>
  </si>
  <si>
    <t>Copy Meters from Tenant/Meter online list and PG&amp;E meter data</t>
  </si>
  <si>
    <t>Receive Completed Form Assembly forms</t>
  </si>
  <si>
    <t>Receive all missing meter and PG&amp;E account information</t>
  </si>
  <si>
    <t>Add two contacts: PG&amp;E Benchmarking &amp; benchmarking@bayefficiency.com</t>
  </si>
  <si>
    <t>Share building with PG&amp;E, set up data exchange</t>
  </si>
  <si>
    <t>Authorize all Account numbers associated with the building on PG&amp;E website</t>
  </si>
  <si>
    <t>Receive Tenant List, Receive Account Meter List</t>
  </si>
  <si>
    <t>Fill out shared Benchmarking Required Info Gsheet with all of the information that we have.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</si>
</sst>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28" x14ac:knownFonts="1">
    <font>
      <sz val="10"/>
      <name val="Verdan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0"/>
      <name val="Verdana"/>
      <family val="2"/>
    </font>
    <font>
      <sz val="8"/>
      <name val="Verdana"/>
      <family val="2"/>
    </font>
    <font>
      <sz val="11"/>
      <name val="Calibri"/>
      <family val="2"/>
    </font>
    <font>
      <sz val="10"/>
      <name val="Verdana"/>
      <family val="2"/>
    </font>
    <font>
      <sz val="11"/>
      <color indexed="8"/>
      <name val="Calibri"/>
      <family val="2"/>
    </font>
    <font>
      <b/>
      <u/>
      <sz val="10"/>
      <name val="Verdana"/>
      <family val="2"/>
    </font>
    <font>
      <sz val="11"/>
      <name val="Calibri"/>
      <family val="2"/>
      <scheme val="minor"/>
    </font>
    <font>
      <b/>
      <u/>
      <sz val="11"/>
      <color theme="1"/>
      <name val="Calibri"/>
      <family val="2"/>
      <scheme val="minor"/>
    </font>
    <font>
      <sz val="10"/>
      <name val="Verdana"/>
      <family val="2"/>
    </font>
    <font>
      <sz val="10"/>
      <name val="Calibri"/>
      <family val="2"/>
    </font>
    <font>
      <u/>
      <sz val="10"/>
      <color theme="10"/>
      <name val="Verdana"/>
      <family val="2"/>
    </font>
    <font>
      <b/>
      <u/>
      <sz val="10"/>
      <color rgb="FF000000"/>
      <name val="Calibri"/>
      <family val="2"/>
      <scheme val="minor"/>
    </font>
    <font>
      <sz val="10"/>
      <name val="Calibri"/>
      <family val="2"/>
      <scheme val="minor"/>
    </font>
    <font>
      <sz val="10"/>
      <color rgb="FF000000"/>
      <name val="Calibri"/>
      <family val="2"/>
      <scheme val="minor"/>
    </font>
    <font>
      <b/>
      <u/>
      <sz val="10"/>
      <name val="Calibri"/>
      <family val="2"/>
      <scheme val="minor"/>
    </font>
    <font>
      <sz val="9"/>
      <color rgb="FF000000"/>
      <name val="Arial"/>
      <family val="2"/>
    </font>
    <font>
      <sz val="10"/>
      <color indexed="8"/>
      <name val="Arial"/>
      <family val="2"/>
    </font>
    <font>
      <b/>
      <sz val="11"/>
      <color indexed="8"/>
      <name val="Calibri"/>
      <family val="2"/>
    </font>
  </fonts>
  <fills count="5">
    <fill>
      <patternFill patternType="none"/>
    </fill>
    <fill>
      <patternFill patternType="gray125"/>
    </fill>
    <fill>
      <patternFill patternType="solid">
        <fgColor indexed="22"/>
        <bgColor indexed="0"/>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8"/>
      </left>
      <right style="thin">
        <color indexed="8"/>
      </right>
      <top style="thin">
        <color indexed="8"/>
      </top>
      <bottom style="thin">
        <color indexed="8"/>
      </bottom>
      <diagonal/>
    </border>
  </borders>
  <cellStyleXfs count="9">
    <xf numFmtId="0" fontId="0" fillId="0" borderId="0"/>
    <xf numFmtId="0" fontId="9" fillId="0" borderId="0"/>
    <xf numFmtId="0" fontId="20" fillId="0" borderId="0" applyNumberFormat="0" applyFill="0" applyBorder="0" applyAlignment="0" applyProtection="0"/>
    <xf numFmtId="0" fontId="8" fillId="0" borderId="0"/>
    <xf numFmtId="0" fontId="7" fillId="0" borderId="0"/>
    <xf numFmtId="0" fontId="7" fillId="0" borderId="0"/>
    <xf numFmtId="0" fontId="26" fillId="0" borderId="0"/>
    <xf numFmtId="164" fontId="7" fillId="0" borderId="0" applyFont="0" applyFill="0" applyBorder="0" applyAlignment="0" applyProtection="0"/>
    <xf numFmtId="0" fontId="6" fillId="0" borderId="0"/>
  </cellStyleXfs>
  <cellXfs count="96">
    <xf numFmtId="0" fontId="0" fillId="0" borderId="0" xfId="0"/>
    <xf numFmtId="0" fontId="10" fillId="0" borderId="0" xfId="0" applyFont="1"/>
    <xf numFmtId="0" fontId="14" fillId="0" borderId="0" xfId="0" applyFont="1" applyAlignment="1">
      <alignment horizontal="left" vertical="center"/>
    </xf>
    <xf numFmtId="0" fontId="0" fillId="0" borderId="0" xfId="0" applyAlignment="1">
      <alignment horizontal="center"/>
    </xf>
    <xf numFmtId="0" fontId="0" fillId="0" borderId="0" xfId="0" applyFill="1"/>
    <xf numFmtId="0" fontId="15" fillId="0" borderId="0" xfId="0" applyFont="1"/>
    <xf numFmtId="0" fontId="16" fillId="0" borderId="0" xfId="0" applyFont="1" applyFill="1"/>
    <xf numFmtId="0" fontId="12" fillId="0" borderId="0" xfId="0" applyFont="1" applyFill="1"/>
    <xf numFmtId="14" fontId="0" fillId="0" borderId="0" xfId="0" applyNumberFormat="1" applyAlignment="1">
      <alignment horizontal="center"/>
    </xf>
    <xf numFmtId="0" fontId="0" fillId="0" borderId="0" xfId="0" applyFill="1" applyAlignment="1">
      <alignment horizontal="center"/>
    </xf>
    <xf numFmtId="0" fontId="16" fillId="0" borderId="0" xfId="0" applyFont="1" applyFill="1" applyAlignment="1">
      <alignment horizontal="center"/>
    </xf>
    <xf numFmtId="14" fontId="0" fillId="0" borderId="0" xfId="0" applyNumberFormat="1" applyFill="1" applyAlignment="1">
      <alignment horizontal="center"/>
    </xf>
    <xf numFmtId="0" fontId="21" fillId="0" borderId="0" xfId="0" applyFont="1" applyAlignment="1">
      <alignment horizontal="left" vertical="center"/>
    </xf>
    <xf numFmtId="0" fontId="22" fillId="0" borderId="0" xfId="0" applyFont="1"/>
    <xf numFmtId="0" fontId="23" fillId="0" borderId="0" xfId="0" applyFont="1" applyAlignment="1">
      <alignment horizontal="left" vertical="center"/>
    </xf>
    <xf numFmtId="0" fontId="23" fillId="0" borderId="0" xfId="0" applyFont="1" applyAlignment="1">
      <alignment horizontal="left" vertical="center" indent="4"/>
    </xf>
    <xf numFmtId="0" fontId="24" fillId="0" borderId="0" xfId="0" applyFont="1" applyAlignment="1">
      <alignment horizontal="left" vertical="center"/>
    </xf>
    <xf numFmtId="0" fontId="22" fillId="0" borderId="0" xfId="0" applyFont="1" applyAlignment="1">
      <alignment horizontal="left" vertical="center"/>
    </xf>
    <xf numFmtId="0" fontId="23" fillId="0" borderId="0" xfId="0" applyFont="1" applyAlignment="1">
      <alignment vertical="center"/>
    </xf>
    <xf numFmtId="0" fontId="19" fillId="0" borderId="0" xfId="0" applyFont="1" applyAlignment="1">
      <alignment vertical="center"/>
    </xf>
    <xf numFmtId="0" fontId="20" fillId="0" borderId="0" xfId="2" applyFont="1" applyAlignment="1">
      <alignment horizontal="left" vertical="center"/>
    </xf>
    <xf numFmtId="0" fontId="24" fillId="0" borderId="0" xfId="0" applyFont="1"/>
    <xf numFmtId="0" fontId="15" fillId="0" borderId="0" xfId="0" applyFont="1" applyFill="1"/>
    <xf numFmtId="0" fontId="18" fillId="0" borderId="0" xfId="0" applyFont="1"/>
    <xf numFmtId="0" fontId="13" fillId="0" borderId="0" xfId="0" applyFont="1"/>
    <xf numFmtId="0" fontId="13" fillId="0" borderId="0" xfId="0" applyFont="1" applyAlignment="1">
      <alignment horizontal="center"/>
    </xf>
    <xf numFmtId="16" fontId="13" fillId="0" borderId="0" xfId="0" quotePrefix="1" applyNumberFormat="1" applyFont="1" applyAlignment="1">
      <alignment horizontal="center"/>
    </xf>
    <xf numFmtId="0" fontId="13" fillId="0" borderId="0" xfId="0" quotePrefix="1" applyFont="1" applyAlignment="1">
      <alignment horizontal="center"/>
    </xf>
    <xf numFmtId="0" fontId="13" fillId="0" borderId="0" xfId="0" applyFont="1" applyAlignment="1">
      <alignment horizontal="center" wrapText="1"/>
    </xf>
    <xf numFmtId="0" fontId="7" fillId="0" borderId="0" xfId="4"/>
    <xf numFmtId="0" fontId="7" fillId="0" borderId="0" xfId="4" applyAlignment="1">
      <alignment horizontal="center"/>
    </xf>
    <xf numFmtId="0" fontId="7" fillId="0" borderId="0" xfId="5" applyFont="1" applyBorder="1"/>
    <xf numFmtId="0" fontId="14" fillId="0" borderId="1" xfId="6" applyFont="1" applyFill="1" applyBorder="1" applyAlignment="1">
      <alignment wrapText="1"/>
    </xf>
    <xf numFmtId="0" fontId="17" fillId="0" borderId="0" xfId="5" applyFont="1" applyBorder="1"/>
    <xf numFmtId="0" fontId="7" fillId="0" borderId="0" xfId="5" applyAlignment="1">
      <alignment horizontal="center"/>
    </xf>
    <xf numFmtId="14" fontId="7" fillId="0" borderId="0" xfId="5" applyNumberFormat="1"/>
    <xf numFmtId="0" fontId="7" fillId="0" borderId="0" xfId="5" applyFont="1" applyBorder="1" applyAlignment="1">
      <alignment horizontal="center"/>
    </xf>
    <xf numFmtId="0" fontId="7" fillId="0" borderId="0" xfId="5"/>
    <xf numFmtId="0" fontId="14" fillId="0" borderId="1" xfId="6" applyFont="1" applyFill="1" applyBorder="1" applyAlignment="1">
      <alignment horizontal="right" wrapText="1"/>
    </xf>
    <xf numFmtId="0" fontId="27" fillId="2" borderId="2" xfId="6" applyFont="1" applyFill="1" applyBorder="1" applyAlignment="1">
      <alignment horizontal="center"/>
    </xf>
    <xf numFmtId="0" fontId="27" fillId="2" borderId="3" xfId="6" applyFont="1" applyFill="1" applyBorder="1" applyAlignment="1">
      <alignment horizontal="center"/>
    </xf>
    <xf numFmtId="0" fontId="0" fillId="0" borderId="0" xfId="0" applyAlignment="1">
      <alignment horizontal="center" wrapText="1"/>
    </xf>
    <xf numFmtId="16" fontId="13" fillId="0" borderId="0" xfId="0" quotePrefix="1" applyNumberFormat="1" applyFont="1" applyAlignment="1">
      <alignment horizontal="center" wrapText="1"/>
    </xf>
    <xf numFmtId="0" fontId="13" fillId="0" borderId="0" xfId="0" quotePrefix="1" applyFont="1" applyAlignment="1">
      <alignment horizontal="center" wrapText="1"/>
    </xf>
    <xf numFmtId="0" fontId="13" fillId="0" borderId="0" xfId="0" applyFont="1" applyFill="1" applyAlignment="1">
      <alignment horizontal="center" wrapText="1"/>
    </xf>
    <xf numFmtId="0" fontId="0" fillId="0" borderId="0" xfId="0" applyFill="1" applyAlignment="1">
      <alignment horizontal="center" wrapText="1"/>
    </xf>
    <xf numFmtId="0" fontId="18" fillId="0" borderId="0" xfId="0" applyFont="1" applyAlignment="1">
      <alignment horizontal="center" wrapText="1"/>
    </xf>
    <xf numFmtId="0" fontId="0" fillId="3" borderId="0" xfId="0" applyFill="1" applyAlignment="1">
      <alignment horizontal="center"/>
    </xf>
    <xf numFmtId="0" fontId="16" fillId="3" borderId="0" xfId="0" applyFont="1" applyFill="1"/>
    <xf numFmtId="14" fontId="13" fillId="3" borderId="0" xfId="0" applyNumberFormat="1" applyFont="1" applyFill="1" applyAlignment="1">
      <alignment horizontal="center"/>
    </xf>
    <xf numFmtId="14" fontId="0" fillId="3" borderId="0" xfId="0" applyNumberFormat="1" applyFill="1" applyAlignment="1">
      <alignment horizontal="center"/>
    </xf>
    <xf numFmtId="0" fontId="0" fillId="3" borderId="0" xfId="0" applyFill="1" applyAlignment="1">
      <alignment horizontal="center" wrapText="1"/>
    </xf>
    <xf numFmtId="0" fontId="0" fillId="3" borderId="0" xfId="0" applyFill="1"/>
    <xf numFmtId="14" fontId="12" fillId="3" borderId="0" xfId="0" applyNumberFormat="1" applyFont="1" applyFill="1" applyAlignment="1">
      <alignment horizontal="center" vertical="center"/>
    </xf>
    <xf numFmtId="0" fontId="13" fillId="3" borderId="0" xfId="0" applyFont="1" applyFill="1" applyAlignment="1">
      <alignment horizontal="center" wrapText="1"/>
    </xf>
    <xf numFmtId="0" fontId="13" fillId="3" borderId="0" xfId="0" applyFont="1" applyFill="1" applyAlignment="1">
      <alignment horizontal="center"/>
    </xf>
    <xf numFmtId="0" fontId="13" fillId="3" borderId="0" xfId="0" quotePrefix="1" applyFont="1" applyFill="1" applyAlignment="1">
      <alignment horizontal="center"/>
    </xf>
    <xf numFmtId="0" fontId="13" fillId="3" borderId="0" xfId="0" quotePrefix="1" applyFont="1" applyFill="1" applyAlignment="1">
      <alignment horizontal="center" wrapText="1"/>
    </xf>
    <xf numFmtId="17" fontId="13" fillId="3" borderId="0" xfId="0" quotePrefix="1" applyNumberFormat="1" applyFont="1" applyFill="1" applyAlignment="1">
      <alignment horizontal="center" wrapText="1"/>
    </xf>
    <xf numFmtId="0" fontId="18" fillId="3" borderId="0" xfId="0" quotePrefix="1" applyFont="1" applyFill="1" applyAlignment="1">
      <alignment horizontal="center"/>
    </xf>
    <xf numFmtId="0" fontId="18" fillId="3" borderId="0" xfId="0" quotePrefix="1" applyFont="1" applyFill="1" applyAlignment="1">
      <alignment horizontal="center" wrapText="1"/>
    </xf>
    <xf numFmtId="0" fontId="9" fillId="3" borderId="0" xfId="1" applyFont="1" applyFill="1"/>
    <xf numFmtId="14" fontId="16" fillId="3" borderId="0" xfId="0" applyNumberFormat="1" applyFont="1" applyFill="1" applyAlignment="1">
      <alignment horizontal="center"/>
    </xf>
    <xf numFmtId="0" fontId="18" fillId="3" borderId="0" xfId="0" applyFont="1" applyFill="1" applyAlignment="1">
      <alignment horizontal="center"/>
    </xf>
    <xf numFmtId="0" fontId="7" fillId="0" borderId="0" xfId="4" applyFont="1"/>
    <xf numFmtId="0" fontId="14" fillId="0" borderId="1" xfId="6" applyFont="1" applyFill="1" applyBorder="1" applyAlignment="1">
      <alignment horizontal="center" wrapText="1"/>
    </xf>
    <xf numFmtId="0" fontId="27" fillId="2" borderId="3" xfId="6" applyFont="1" applyFill="1" applyBorder="1" applyAlignment="1">
      <alignment horizontal="left"/>
    </xf>
    <xf numFmtId="0" fontId="7" fillId="0" borderId="0" xfId="5" applyAlignment="1">
      <alignment horizontal="left" wrapText="1"/>
    </xf>
    <xf numFmtId="0" fontId="7" fillId="0" borderId="0" xfId="4" applyAlignment="1">
      <alignment horizontal="left"/>
    </xf>
    <xf numFmtId="0" fontId="6" fillId="0" borderId="0" xfId="8" applyBorder="1" applyAlignment="1">
      <alignment horizontal="center"/>
    </xf>
    <xf numFmtId="0" fontId="6" fillId="0" borderId="0" xfId="8" applyFont="1" applyBorder="1"/>
    <xf numFmtId="14" fontId="6" fillId="0" borderId="0" xfId="8" applyNumberFormat="1" applyAlignment="1">
      <alignment horizontal="center"/>
    </xf>
    <xf numFmtId="0" fontId="6" fillId="0" borderId="0" xfId="8" applyAlignment="1">
      <alignment horizontal="center"/>
    </xf>
    <xf numFmtId="0" fontId="6" fillId="0" borderId="0" xfId="8" applyFont="1" applyAlignment="1">
      <alignment horizontal="center"/>
    </xf>
    <xf numFmtId="0" fontId="6" fillId="4" borderId="0" xfId="8" applyFont="1" applyFill="1"/>
    <xf numFmtId="0" fontId="6" fillId="0" borderId="0" xfId="8"/>
    <xf numFmtId="0" fontId="6" fillId="0" borderId="0" xfId="8" applyFont="1"/>
    <xf numFmtId="0" fontId="6" fillId="0" borderId="0" xfId="8" applyFont="1" applyFill="1"/>
    <xf numFmtId="0" fontId="6" fillId="0" borderId="0" xfId="8" applyFont="1" applyAlignment="1">
      <alignment wrapText="1"/>
    </xf>
    <xf numFmtId="16" fontId="6" fillId="0" borderId="0" xfId="8" applyNumberFormat="1" applyFont="1" applyAlignment="1">
      <alignment horizontal="center"/>
    </xf>
    <xf numFmtId="0" fontId="6" fillId="0" borderId="0" xfId="8" applyFill="1"/>
    <xf numFmtId="14" fontId="6" fillId="0" borderId="0" xfId="8" applyNumberFormat="1" applyFill="1" applyAlignment="1">
      <alignment horizontal="center"/>
    </xf>
    <xf numFmtId="0" fontId="6" fillId="0" borderId="0" xfId="8" applyFill="1" applyAlignment="1">
      <alignment horizontal="center"/>
    </xf>
    <xf numFmtId="0" fontId="6" fillId="0" borderId="0" xfId="8" quotePrefix="1" applyFont="1" applyFill="1" applyAlignment="1">
      <alignment horizontal="center"/>
    </xf>
    <xf numFmtId="0" fontId="6" fillId="0" borderId="0" xfId="8" quotePrefix="1" applyFont="1" applyAlignment="1">
      <alignment horizontal="center"/>
    </xf>
    <xf numFmtId="14" fontId="6" fillId="0" borderId="0" xfId="8" quotePrefix="1" applyNumberFormat="1" applyFont="1" applyAlignment="1">
      <alignment horizontal="center"/>
    </xf>
    <xf numFmtId="0" fontId="3" fillId="0" borderId="0" xfId="8" applyFont="1" applyFill="1"/>
    <xf numFmtId="0" fontId="2" fillId="0" borderId="0" xfId="8" applyFont="1" applyFill="1" applyAlignment="1">
      <alignment wrapText="1"/>
    </xf>
    <xf numFmtId="0" fontId="13" fillId="0" borderId="0" xfId="0" applyFont="1" applyFill="1" applyAlignment="1">
      <alignment wrapText="1"/>
    </xf>
    <xf numFmtId="0" fontId="6" fillId="0" borderId="0" xfId="8" applyFont="1" applyFill="1" applyBorder="1"/>
    <xf numFmtId="0" fontId="5" fillId="0" borderId="0" xfId="8" applyFont="1" applyFill="1" applyBorder="1"/>
    <xf numFmtId="0" fontId="25" fillId="0" borderId="0" xfId="0" applyFont="1" applyFill="1"/>
    <xf numFmtId="0" fontId="4" fillId="0" borderId="0" xfId="8" applyFont="1" applyFill="1" applyBorder="1"/>
    <xf numFmtId="0" fontId="1" fillId="0" borderId="0" xfId="8" applyFont="1" applyFill="1" applyAlignment="1">
      <alignment wrapText="1"/>
    </xf>
    <xf numFmtId="0" fontId="1" fillId="0" borderId="0" xfId="8" applyFont="1" applyFill="1"/>
    <xf numFmtId="0" fontId="1" fillId="0" borderId="0" xfId="8" applyFont="1" applyFill="1" applyBorder="1"/>
  </cellXfs>
  <cellStyles count="9">
    <cellStyle name="Comma 2" xfId="7"/>
    <cellStyle name="Hyperlink" xfId="2" builtinId="8"/>
    <cellStyle name="Normal" xfId="0" builtinId="0"/>
    <cellStyle name="Normal 2" xfId="1"/>
    <cellStyle name="Normal 2 2" xfId="3"/>
    <cellStyle name="Normal 2 2 2" xfId="5"/>
    <cellStyle name="Normal 2 2 3" xfId="8"/>
    <cellStyle name="Normal 3" xfId="4"/>
    <cellStyle name="Normal_Sheet1" xfId="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google.com/a/bayefficiency.com/spreadsheet/viewform?formkey=dFVXbkFVaG1zcDJHc19xNTRyZHVJRkE6M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tabSelected="1" workbookViewId="0">
      <selection activeCell="B2" sqref="B2"/>
    </sheetView>
  </sheetViews>
  <sheetFormatPr baseColWidth="10" defaultColWidth="8.7109375" defaultRowHeight="14" x14ac:dyDescent="0"/>
  <cols>
    <col min="1" max="1" width="8.7109375" style="64"/>
    <col min="2" max="2" width="65.85546875" style="29" customWidth="1"/>
    <col min="3" max="3" width="7.42578125" style="29" bestFit="1" customWidth="1"/>
    <col min="4" max="4" width="8.42578125" style="29" bestFit="1" customWidth="1"/>
    <col min="5" max="5" width="13.42578125" style="29" hidden="1" customWidth="1"/>
    <col min="6" max="6" width="0" style="29" hidden="1" customWidth="1"/>
    <col min="7" max="7" width="8.42578125" style="29" bestFit="1" customWidth="1"/>
    <col min="8" max="8" width="66.85546875" style="68" customWidth="1"/>
    <col min="9" max="9" width="11.85546875" style="29" bestFit="1" customWidth="1"/>
    <col min="10" max="10" width="9.7109375" style="29" bestFit="1" customWidth="1"/>
    <col min="11" max="11" width="9.42578125" style="29" bestFit="1" customWidth="1"/>
    <col min="12" max="12" width="7.5703125" style="30" bestFit="1" customWidth="1"/>
    <col min="13" max="16384" width="8.7109375" style="29"/>
  </cols>
  <sheetData>
    <row r="1" spans="1:13">
      <c r="A1" s="40" t="s">
        <v>205</v>
      </c>
      <c r="B1" s="40" t="s">
        <v>204</v>
      </c>
      <c r="C1" s="40" t="s">
        <v>203</v>
      </c>
      <c r="D1" s="40" t="s">
        <v>202</v>
      </c>
      <c r="E1" s="40" t="s">
        <v>201</v>
      </c>
      <c r="F1" s="40" t="s">
        <v>200</v>
      </c>
      <c r="G1" s="40" t="s">
        <v>199</v>
      </c>
      <c r="H1" s="66" t="s">
        <v>198</v>
      </c>
      <c r="I1" s="40" t="s">
        <v>197</v>
      </c>
      <c r="J1" s="40" t="s">
        <v>196</v>
      </c>
      <c r="K1" s="40" t="s">
        <v>195</v>
      </c>
      <c r="L1" s="39" t="s">
        <v>97</v>
      </c>
      <c r="M1" s="39" t="s">
        <v>194</v>
      </c>
    </row>
    <row r="2" spans="1:13">
      <c r="A2" s="36">
        <f>'Energy Audit'!A1</f>
        <v>1</v>
      </c>
      <c r="B2" s="31" t="str">
        <f>'Energy Audit'!B1</f>
        <v>Send Kickoff Memo (with PQ)</v>
      </c>
      <c r="C2" s="32"/>
      <c r="D2" s="65" t="s">
        <v>206</v>
      </c>
      <c r="E2" s="38"/>
      <c r="F2" s="38"/>
      <c r="G2" s="37"/>
      <c r="H2" s="67">
        <f>'Energy Audit'!G1</f>
        <v>0</v>
      </c>
      <c r="I2" s="37" t="str">
        <f>'Energy Audit'!H1</f>
        <v>non-engineer</v>
      </c>
      <c r="J2" s="31" t="b">
        <v>1</v>
      </c>
      <c r="K2" s="33"/>
      <c r="L2" s="34">
        <f>'Energy Audit'!D1</f>
        <v>1</v>
      </c>
    </row>
    <row r="3" spans="1:13">
      <c r="A3" s="36">
        <f>'Energy Audit'!A2</f>
        <v>2</v>
      </c>
      <c r="B3" s="31" t="str">
        <f>'Energy Audit'!B2</f>
        <v>Request Tenant Contact List with Square Footages</v>
      </c>
      <c r="C3" s="32"/>
      <c r="D3" s="65" t="s">
        <v>206</v>
      </c>
      <c r="G3" s="35"/>
      <c r="H3" s="67">
        <f>'Energy Audit'!G2</f>
        <v>0</v>
      </c>
      <c r="I3" s="37" t="str">
        <f>'Energy Audit'!H2</f>
        <v>non-engineer</v>
      </c>
      <c r="J3" s="31" t="b">
        <v>1</v>
      </c>
      <c r="K3" s="33"/>
      <c r="L3" s="34">
        <f>'Energy Audit'!D2</f>
        <v>1</v>
      </c>
    </row>
    <row r="4" spans="1:13">
      <c r="A4" s="36">
        <f>'Energy Audit'!A3</f>
        <v>3</v>
      </c>
      <c r="B4" s="31" t="str">
        <f>'Energy Audit'!B3</f>
        <v>Request 1 Month of Utility Bills from Tenant</v>
      </c>
      <c r="C4" s="32"/>
      <c r="D4" s="65" t="s">
        <v>206</v>
      </c>
      <c r="G4" s="35"/>
      <c r="H4" s="67">
        <f>'Energy Audit'!G3</f>
        <v>0</v>
      </c>
      <c r="I4" s="37" t="str">
        <f>'Energy Audit'!H3</f>
        <v>non-engineer</v>
      </c>
      <c r="J4" s="31" t="b">
        <v>1</v>
      </c>
      <c r="K4" s="33"/>
      <c r="L4" s="34">
        <f>'Energy Audit'!D3</f>
        <v>1</v>
      </c>
    </row>
    <row r="5" spans="1:13">
      <c r="A5" s="36">
        <f>'Energy Audit'!A4</f>
        <v>4</v>
      </c>
      <c r="B5" s="31" t="str">
        <f>'Energy Audit'!B4</f>
        <v>Receive and import PLQ and PBQ responses. (0tblIPA)</v>
      </c>
      <c r="C5" s="32"/>
      <c r="D5" s="65" t="s">
        <v>206</v>
      </c>
      <c r="G5" s="35"/>
      <c r="H5" s="67">
        <f>'Energy Audit'!G4</f>
        <v>1</v>
      </c>
      <c r="I5" s="37" t="str">
        <f>'Energy Audit'!H4</f>
        <v>non-engineer</v>
      </c>
      <c r="J5" s="31" t="b">
        <v>1</v>
      </c>
      <c r="K5" s="33"/>
      <c r="L5" s="34">
        <f>'Energy Audit'!D4</f>
        <v>5</v>
      </c>
    </row>
    <row r="6" spans="1:13">
      <c r="A6" s="36">
        <f>'Energy Audit'!A5</f>
        <v>5</v>
      </c>
      <c r="B6" s="31" t="str">
        <f>'Energy Audit'!B5</f>
        <v>Receive Tenant Contact List with Square Footages</v>
      </c>
      <c r="C6" s="32"/>
      <c r="D6" s="65" t="s">
        <v>206</v>
      </c>
      <c r="G6" s="35"/>
      <c r="H6" s="67">
        <f>'Energy Audit'!G5</f>
        <v>2</v>
      </c>
      <c r="I6" s="37" t="str">
        <f>'Energy Audit'!H5</f>
        <v>non-engineer</v>
      </c>
      <c r="J6" s="31" t="b">
        <v>1</v>
      </c>
      <c r="K6" s="33"/>
      <c r="L6" s="34">
        <f>'Energy Audit'!D5</f>
        <v>5</v>
      </c>
    </row>
    <row r="7" spans="1:13">
      <c r="A7" s="36">
        <f>'Energy Audit'!A6</f>
        <v>6</v>
      </c>
      <c r="B7" s="31" t="str">
        <f>'Energy Audit'!B6</f>
        <v>Receive 1 Month of Utility Bills from Tenant</v>
      </c>
      <c r="C7" s="32"/>
      <c r="D7" s="65" t="s">
        <v>206</v>
      </c>
      <c r="G7" s="35"/>
      <c r="H7" s="67">
        <f>'Energy Audit'!G6</f>
        <v>3</v>
      </c>
      <c r="I7" s="37" t="str">
        <f>'Energy Audit'!H6</f>
        <v>non-engineer</v>
      </c>
      <c r="J7" s="31" t="b">
        <v>1</v>
      </c>
      <c r="K7" s="33"/>
      <c r="L7" s="34">
        <f>'Energy Audit'!D6</f>
        <v>5</v>
      </c>
    </row>
    <row r="8" spans="1:13">
      <c r="A8" s="36">
        <f>'Energy Audit'!A7</f>
        <v>7</v>
      </c>
      <c r="B8" s="31" t="str">
        <f>'Energy Audit'!B7</f>
        <v>Send Pre-inspection kickoff memo to tenants what to expect from Energy Audit Memo to Tenants</v>
      </c>
      <c r="C8" s="32"/>
      <c r="D8" s="65" t="s">
        <v>206</v>
      </c>
      <c r="G8" s="35"/>
      <c r="H8" s="67">
        <f>'Energy Audit'!G7</f>
        <v>5</v>
      </c>
      <c r="I8" s="37" t="str">
        <f>'Energy Audit'!H7</f>
        <v>non-engineer</v>
      </c>
      <c r="J8" s="31" t="b">
        <v>1</v>
      </c>
      <c r="K8" s="33"/>
      <c r="L8" s="34">
        <f>'Energy Audit'!D7</f>
        <v>3</v>
      </c>
    </row>
    <row r="9" spans="1:13">
      <c r="A9" s="36">
        <f>'Energy Audit'!A8</f>
        <v>8</v>
      </c>
      <c r="B9" s="31" t="str">
        <f>'Energy Audit'!B8</f>
        <v>Schedule Audit Inspection</v>
      </c>
      <c r="C9" s="32"/>
      <c r="D9" s="65" t="s">
        <v>206</v>
      </c>
      <c r="G9" s="35"/>
      <c r="H9" s="67" t="str">
        <f>'Energy Audit'!G8</f>
        <v>1,2,3,4,5,6</v>
      </c>
      <c r="I9" s="37" t="str">
        <f>'Energy Audit'!H8</f>
        <v>non-engineer</v>
      </c>
      <c r="J9" s="31" t="b">
        <v>1</v>
      </c>
      <c r="K9" s="33"/>
      <c r="L9" s="34">
        <f>'Energy Audit'!D8</f>
        <v>5</v>
      </c>
    </row>
    <row r="10" spans="1:13">
      <c r="A10" s="36">
        <f>'Energy Audit'!A9</f>
        <v>9</v>
      </c>
      <c r="B10" s="31" t="str">
        <f>'Energy Audit'!B9</f>
        <v xml:space="preserve">Schedule HVAC contractor on day of inspection. </v>
      </c>
      <c r="C10" s="32"/>
      <c r="D10" s="65" t="s">
        <v>206</v>
      </c>
      <c r="G10" s="35"/>
      <c r="H10" s="67" t="str">
        <f>'Energy Audit'!G9</f>
        <v>1,2,3,4,5,6</v>
      </c>
      <c r="I10" s="37" t="str">
        <f>'Energy Audit'!H9</f>
        <v>non-engineer</v>
      </c>
      <c r="J10" s="31" t="b">
        <v>1</v>
      </c>
      <c r="K10" s="33"/>
      <c r="L10" s="34">
        <f>'Energy Audit'!D9</f>
        <v>5</v>
      </c>
    </row>
    <row r="11" spans="1:13">
      <c r="A11" s="36">
        <f>'Energy Audit'!A10</f>
        <v>10</v>
      </c>
      <c r="B11" s="31" t="str">
        <f>'Energy Audit'!B10</f>
        <v>Review PQ Before Inspection</v>
      </c>
      <c r="C11" s="32"/>
      <c r="D11" s="65" t="s">
        <v>206</v>
      </c>
      <c r="G11" s="35"/>
      <c r="H11" s="67" t="str">
        <f>'Energy Audit'!G10</f>
        <v>1,2,3,4,5,6</v>
      </c>
      <c r="I11" s="37" t="str">
        <f>'Energy Audit'!H10</f>
        <v>engineer</v>
      </c>
      <c r="J11" s="31" t="b">
        <v>1</v>
      </c>
      <c r="K11" s="33"/>
      <c r="L11" s="34">
        <f>'Energy Audit'!D10</f>
        <v>5</v>
      </c>
    </row>
    <row r="12" spans="1:13">
      <c r="A12" s="36">
        <f>'Energy Audit'!A11</f>
        <v>11</v>
      </c>
      <c r="B12" s="31" t="str">
        <f>'Energy Audit'!B11</f>
        <v>Prep list of building questions for walkthrough kickoff</v>
      </c>
      <c r="C12" s="32"/>
      <c r="D12" s="65" t="s">
        <v>206</v>
      </c>
      <c r="G12" s="35"/>
      <c r="H12" s="67" t="str">
        <f>'Energy Audit'!G11</f>
        <v>1,2,3,4,5,6</v>
      </c>
      <c r="I12" s="37" t="str">
        <f>'Energy Audit'!H11</f>
        <v>engineer</v>
      </c>
      <c r="J12" s="31" t="b">
        <v>1</v>
      </c>
      <c r="K12" s="33"/>
      <c r="L12" s="34">
        <f>'Energy Audit'!D11</f>
        <v>5</v>
      </c>
    </row>
    <row r="13" spans="1:13">
      <c r="A13" s="36">
        <f>'Energy Audit'!A12</f>
        <v>12</v>
      </c>
      <c r="B13" s="31" t="str">
        <f>'Energy Audit'!B12</f>
        <v xml:space="preserve">Prep list of questions for HVAC contractor. </v>
      </c>
      <c r="C13" s="32"/>
      <c r="D13" s="65" t="s">
        <v>206</v>
      </c>
      <c r="G13" s="35"/>
      <c r="H13" s="67" t="str">
        <f>'Energy Audit'!G12</f>
        <v>1,2,3,4,5,6</v>
      </c>
      <c r="I13" s="37" t="str">
        <f>'Energy Audit'!H12</f>
        <v>engineer</v>
      </c>
      <c r="J13" s="31" t="b">
        <v>1</v>
      </c>
      <c r="K13" s="33"/>
      <c r="L13" s="34">
        <f>'Energy Audit'!D12</f>
        <v>5</v>
      </c>
    </row>
    <row r="14" spans="1:13">
      <c r="A14" s="36">
        <f>'Energy Audit'!A13</f>
        <v>13</v>
      </c>
      <c r="B14" s="31" t="str">
        <f>'Energy Audit'!B13</f>
        <v>Energy Audit Walkthrough</v>
      </c>
      <c r="C14" s="32"/>
      <c r="D14" s="65" t="s">
        <v>206</v>
      </c>
      <c r="G14" s="35"/>
      <c r="H14" s="67" t="str">
        <f>'Energy Audit'!G13</f>
        <v>1,2,3,4,5,6,7,8,9,10,11,12</v>
      </c>
      <c r="I14" s="37" t="str">
        <f>'Energy Audit'!H13</f>
        <v>engineer</v>
      </c>
      <c r="J14" s="31" t="b">
        <v>1</v>
      </c>
      <c r="K14" s="33"/>
      <c r="L14" s="34">
        <f>'Energy Audit'!D13</f>
        <v>1</v>
      </c>
    </row>
    <row r="15" spans="1:13">
      <c r="A15" s="36">
        <f>'Energy Audit'!A14</f>
        <v>14</v>
      </c>
      <c r="B15" s="31" t="str">
        <f>'Energy Audit'!B14</f>
        <v>HVAC Contractor Walkthrough</v>
      </c>
      <c r="C15" s="32"/>
      <c r="D15" s="65" t="s">
        <v>206</v>
      </c>
      <c r="G15" s="35"/>
      <c r="H15" s="67" t="str">
        <f>'Energy Audit'!G14</f>
        <v>1,2,3,4,5,6,7,8,9,10,11,12</v>
      </c>
      <c r="I15" s="37" t="str">
        <f>'Energy Audit'!H14</f>
        <v>engineer</v>
      </c>
      <c r="J15" s="31" t="b">
        <v>1</v>
      </c>
      <c r="K15" s="33"/>
      <c r="L15" s="34">
        <f>'Energy Audit'!D14</f>
        <v>1</v>
      </c>
    </row>
    <row r="16" spans="1:13">
      <c r="A16" s="36">
        <f>'Energy Audit'!A15</f>
        <v>15</v>
      </c>
      <c r="B16" s="31" t="str">
        <f>'Energy Audit'!B15</f>
        <v>Scan Energy Audit Notes - Upload to Gdrive</v>
      </c>
      <c r="C16" s="32"/>
      <c r="D16" s="65" t="s">
        <v>206</v>
      </c>
      <c r="G16" s="35"/>
      <c r="H16" s="67" t="str">
        <f>'Energy Audit'!G15</f>
        <v>1,2,3,4,5,6,7,8,9,10,11,12,13,14</v>
      </c>
      <c r="I16" s="37" t="str">
        <f>'Energy Audit'!H15</f>
        <v>non-engineer</v>
      </c>
      <c r="J16" s="31" t="b">
        <v>1</v>
      </c>
      <c r="K16" s="33"/>
      <c r="L16" s="34">
        <f>'Energy Audit'!D15</f>
        <v>3</v>
      </c>
    </row>
    <row r="17" spans="1:12">
      <c r="A17" s="36">
        <f>'Energy Audit'!A16</f>
        <v>16</v>
      </c>
      <c r="B17" s="31" t="str">
        <f>'Energy Audit'!B16</f>
        <v>List of EEM Ideas from Walkthrough</v>
      </c>
      <c r="C17" s="32"/>
      <c r="D17" s="65" t="s">
        <v>206</v>
      </c>
      <c r="G17" s="35"/>
      <c r="H17" s="67" t="str">
        <f>'Energy Audit'!G16</f>
        <v>1,2,3,4,5,6,7,8,9,10,11,12,13,14</v>
      </c>
      <c r="I17" s="37" t="str">
        <f>'Energy Audit'!H16</f>
        <v>engineer</v>
      </c>
      <c r="J17" s="31" t="b">
        <v>1</v>
      </c>
      <c r="K17" s="33"/>
      <c r="L17" s="34">
        <f>'Energy Audit'!D16</f>
        <v>3</v>
      </c>
    </row>
    <row r="18" spans="1:12">
      <c r="A18" s="36">
        <f>'Energy Audit'!A17</f>
        <v>17</v>
      </c>
      <c r="B18" s="31" t="str">
        <f>'Energy Audit'!B17</f>
        <v>Download Pictures</v>
      </c>
      <c r="C18" s="32"/>
      <c r="D18" s="65" t="s">
        <v>206</v>
      </c>
      <c r="G18" s="35"/>
      <c r="H18" s="67" t="str">
        <f>'Energy Audit'!G17</f>
        <v>1,2,3,4,5,6,7,8,9,10,11,12,13,14</v>
      </c>
      <c r="I18" s="37" t="str">
        <f>'Energy Audit'!H17</f>
        <v>non-engineer</v>
      </c>
      <c r="J18" s="31" t="b">
        <v>1</v>
      </c>
      <c r="K18" s="33"/>
      <c r="L18" s="34">
        <f>'Energy Audit'!D17</f>
        <v>3</v>
      </c>
    </row>
    <row r="19" spans="1:12">
      <c r="A19" s="36">
        <f>'Energy Audit'!A18</f>
        <v>18</v>
      </c>
      <c r="B19" s="31" t="str">
        <f>'Energy Audit'!B18</f>
        <v>Group Pictures by Occupant</v>
      </c>
      <c r="C19" s="32"/>
      <c r="D19" s="65" t="s">
        <v>206</v>
      </c>
      <c r="G19" s="35"/>
      <c r="H19" s="67" t="str">
        <f>'Energy Audit'!G18</f>
        <v>1,2,3,4,5,6,7,8,9,10,11,12,13,14</v>
      </c>
      <c r="I19" s="37" t="str">
        <f>'Energy Audit'!H18</f>
        <v>non-engineer</v>
      </c>
      <c r="J19" s="31" t="b">
        <v>1</v>
      </c>
      <c r="K19" s="33"/>
      <c r="L19" s="34">
        <f>'Energy Audit'!D18</f>
        <v>3</v>
      </c>
    </row>
    <row r="20" spans="1:12">
      <c r="A20" s="36">
        <f>'Energy Audit'!A19</f>
        <v>19</v>
      </c>
      <c r="B20" s="31" t="str">
        <f>'Energy Audit'!B19</f>
        <v>Benchmarking Bill Analysis / Aggregation - (w/ benchmarking only)</v>
      </c>
      <c r="C20" s="32"/>
      <c r="D20" s="65" t="s">
        <v>206</v>
      </c>
      <c r="G20" s="35"/>
      <c r="H20" s="67" t="str">
        <f>'Energy Audit'!G19</f>
        <v>1,2,3,4,5,6,7,8,9,10,11,12,13,14</v>
      </c>
      <c r="I20" s="37" t="str">
        <f>'Energy Audit'!H19</f>
        <v>non-engineer</v>
      </c>
      <c r="J20" s="31" t="b">
        <v>1</v>
      </c>
      <c r="K20" s="33"/>
      <c r="L20" s="34">
        <f>'Energy Audit'!D19</f>
        <v>5</v>
      </c>
    </row>
    <row r="21" spans="1:12">
      <c r="A21" s="36">
        <f>'Energy Audit'!A20</f>
        <v>20</v>
      </c>
      <c r="B21" s="31" t="str">
        <f>'Energy Audit'!B20</f>
        <v>Follow-Up Questions Memo</v>
      </c>
      <c r="C21" s="32"/>
      <c r="D21" s="65" t="s">
        <v>206</v>
      </c>
      <c r="G21" s="35"/>
      <c r="H21" s="67" t="str">
        <f>'Energy Audit'!G20</f>
        <v>1,2,3,4,5,6,7,8,9,10,11,12,13,14</v>
      </c>
      <c r="I21" s="37" t="str">
        <f>'Energy Audit'!H20</f>
        <v>engineer</v>
      </c>
      <c r="J21" s="31" t="b">
        <v>1</v>
      </c>
      <c r="K21" s="33"/>
      <c r="L21" s="34">
        <f>'Energy Audit'!D20</f>
        <v>5</v>
      </c>
    </row>
    <row r="22" spans="1:12">
      <c r="A22" s="36">
        <f>'Energy Audit'!A21</f>
        <v>21</v>
      </c>
      <c r="B22" s="31" t="str">
        <f>'Energy Audit'!B21</f>
        <v>Add to 1tblProject</v>
      </c>
      <c r="C22" s="32"/>
      <c r="D22" s="65" t="s">
        <v>206</v>
      </c>
      <c r="G22" s="35"/>
      <c r="H22" s="67">
        <f>'Energy Audit'!G21</f>
        <v>1</v>
      </c>
      <c r="I22" s="37" t="str">
        <f>'Energy Audit'!H21</f>
        <v>non-engineer</v>
      </c>
      <c r="J22" s="31" t="b">
        <v>1</v>
      </c>
      <c r="K22" s="33"/>
      <c r="L22" s="34">
        <f>'Energy Audit'!D21</f>
        <v>5</v>
      </c>
    </row>
    <row r="23" spans="1:12">
      <c r="A23" s="36">
        <f>'Energy Audit'!A22</f>
        <v>22</v>
      </c>
      <c r="B23" s="31" t="str">
        <f>'Energy Audit'!B22</f>
        <v>Verify/Add to tlkUtilityRates</v>
      </c>
      <c r="C23" s="32"/>
      <c r="D23" s="65" t="s">
        <v>206</v>
      </c>
      <c r="G23" s="35"/>
      <c r="H23" s="67" t="str">
        <f>'Energy Audit'!G22</f>
        <v>1,3,6</v>
      </c>
      <c r="I23" s="37" t="str">
        <f>'Energy Audit'!H22</f>
        <v>non-engineer</v>
      </c>
      <c r="J23" s="31" t="b">
        <v>1</v>
      </c>
      <c r="K23" s="33"/>
      <c r="L23" s="34">
        <f>'Energy Audit'!D22</f>
        <v>5</v>
      </c>
    </row>
    <row r="24" spans="1:12">
      <c r="A24" s="36">
        <f>'Energy Audit'!A23</f>
        <v>23</v>
      </c>
      <c r="B24" s="31" t="str">
        <f>'Energy Audit'!B23</f>
        <v>Add to 2tblOccupants</v>
      </c>
      <c r="C24" s="32"/>
      <c r="D24" s="65" t="s">
        <v>206</v>
      </c>
      <c r="G24" s="35"/>
      <c r="H24" s="67" t="str">
        <f>'Energy Audit'!G23</f>
        <v>1,2,5</v>
      </c>
      <c r="I24" s="37" t="str">
        <f>'Energy Audit'!H23</f>
        <v>non-engineer</v>
      </c>
      <c r="J24" s="31" t="b">
        <v>1</v>
      </c>
      <c r="K24" s="33"/>
      <c r="L24" s="34">
        <f>'Energy Audit'!D23</f>
        <v>5</v>
      </c>
    </row>
    <row r="25" spans="1:12">
      <c r="A25" s="36">
        <f>'Energy Audit'!A24</f>
        <v>24</v>
      </c>
      <c r="B25" s="31" t="str">
        <f>'Energy Audit'!B24</f>
        <v xml:space="preserve">Add to tlkSchBase </v>
      </c>
      <c r="C25" s="32"/>
      <c r="D25" s="65" t="s">
        <v>206</v>
      </c>
      <c r="G25" s="35"/>
      <c r="H25" s="67" t="str">
        <f>'Energy Audit'!G24</f>
        <v>1,2,3,4,5,6,7,8,9,10,11,12,13</v>
      </c>
      <c r="I25" s="37" t="str">
        <f>'Energy Audit'!H24</f>
        <v>non-engineer</v>
      </c>
      <c r="J25" s="31" t="b">
        <v>1</v>
      </c>
      <c r="K25" s="33"/>
      <c r="L25" s="34">
        <f>'Energy Audit'!D24</f>
        <v>5</v>
      </c>
    </row>
    <row r="26" spans="1:12">
      <c r="A26" s="36">
        <f>'Energy Audit'!A25</f>
        <v>25</v>
      </c>
      <c r="B26" s="31" t="str">
        <f>'Energy Audit'!B25</f>
        <v>Add to tlkSchProp</v>
      </c>
      <c r="C26" s="32"/>
      <c r="D26" s="65" t="s">
        <v>206</v>
      </c>
      <c r="G26" s="35"/>
      <c r="H26" s="67" t="str">
        <f>'Energy Audit'!G25</f>
        <v>1,2,3,4,5,6,7,8,9,10,11,12,13</v>
      </c>
      <c r="I26" s="37" t="str">
        <f>'Energy Audit'!H25</f>
        <v>non-engineer</v>
      </c>
      <c r="J26" s="31" t="b">
        <v>1</v>
      </c>
      <c r="K26" s="33"/>
      <c r="L26" s="34">
        <f>'Energy Audit'!D25</f>
        <v>5</v>
      </c>
    </row>
    <row r="27" spans="1:12">
      <c r="A27" s="36">
        <f>'Energy Audit'!A26</f>
        <v>26</v>
      </c>
      <c r="B27" s="31" t="str">
        <f>'Energy Audit'!B26</f>
        <v>Add to tlkFinancials</v>
      </c>
      <c r="C27" s="32"/>
      <c r="D27" s="65" t="s">
        <v>206</v>
      </c>
      <c r="G27" s="35"/>
      <c r="H27" s="67" t="str">
        <f>'Energy Audit'!G26</f>
        <v>1,4</v>
      </c>
      <c r="I27" s="37" t="str">
        <f>'Energy Audit'!H26</f>
        <v>non-engineer</v>
      </c>
      <c r="J27" s="31" t="b">
        <v>1</v>
      </c>
      <c r="K27" s="33"/>
      <c r="L27" s="34">
        <f>'Energy Audit'!D26</f>
        <v>5</v>
      </c>
    </row>
    <row r="28" spans="1:12">
      <c r="A28" s="36">
        <f>'Energy Audit'!A27</f>
        <v>27</v>
      </c>
      <c r="B28" s="31" t="str">
        <f>'Energy Audit'!B27</f>
        <v>Create EID excel sheet Start inputting data from template</v>
      </c>
      <c r="C28" s="32"/>
      <c r="D28" s="65" t="s">
        <v>206</v>
      </c>
      <c r="G28" s="35"/>
      <c r="H28" s="67">
        <f>'Energy Audit'!G27</f>
        <v>1</v>
      </c>
      <c r="I28" s="37" t="str">
        <f>'Energy Audit'!H27</f>
        <v>non-engineer</v>
      </c>
      <c r="J28" s="31" t="b">
        <v>1</v>
      </c>
      <c r="K28" s="33"/>
      <c r="L28" s="34">
        <f>'Energy Audit'!D27</f>
        <v>5</v>
      </c>
    </row>
    <row r="29" spans="1:12">
      <c r="A29" s="36">
        <f>'Energy Audit'!A28</f>
        <v>28</v>
      </c>
      <c r="B29" s="31" t="str">
        <f>'Energy Audit'!B28</f>
        <v>Type in Space Descriptions</v>
      </c>
      <c r="C29" s="32"/>
      <c r="D29" s="65" t="s">
        <v>206</v>
      </c>
      <c r="G29" s="35"/>
      <c r="H29" s="67" t="str">
        <f>'Energy Audit'!G28</f>
        <v>1,2,3,4,5,6,7,8,9,10,11,12,13</v>
      </c>
      <c r="I29" s="37" t="str">
        <f>'Energy Audit'!H28</f>
        <v>engineer</v>
      </c>
      <c r="J29" s="31" t="b">
        <v>1</v>
      </c>
      <c r="K29" s="33"/>
      <c r="L29" s="34">
        <f>'Energy Audit'!D28</f>
        <v>3</v>
      </c>
    </row>
    <row r="30" spans="1:12">
      <c r="A30" s="36">
        <f>'Energy Audit'!A29</f>
        <v>29</v>
      </c>
      <c r="B30" s="31" t="str">
        <f>'Energy Audit'!B29</f>
        <v>Assign EIDqtyBase</v>
      </c>
      <c r="C30" s="32"/>
      <c r="D30" s="65" t="s">
        <v>206</v>
      </c>
      <c r="G30" s="35"/>
      <c r="H30" s="67" t="str">
        <f>'Energy Audit'!G29</f>
        <v>1,2,3,4,5,6,7,8,9,10,11,12,13</v>
      </c>
      <c r="I30" s="37" t="str">
        <f>'Energy Audit'!H29</f>
        <v>engineer</v>
      </c>
      <c r="J30" s="31" t="b">
        <v>1</v>
      </c>
      <c r="K30" s="33"/>
      <c r="L30" s="34">
        <f>'Energy Audit'!D29</f>
        <v>3</v>
      </c>
    </row>
    <row r="31" spans="1:12">
      <c r="A31" s="36">
        <f>'Energy Audit'!A30</f>
        <v>30</v>
      </c>
      <c r="B31" s="31" t="str">
        <f>'Energy Audit'!B30</f>
        <v>Assign EIDqtyProp</v>
      </c>
      <c r="C31" s="32"/>
      <c r="D31" s="65" t="s">
        <v>206</v>
      </c>
      <c r="G31" s="35"/>
      <c r="H31" s="67" t="str">
        <f>'Energy Audit'!G30</f>
        <v>1,2,3,4,5,6,7,8,9,10,11,12,13</v>
      </c>
      <c r="I31" s="37" t="str">
        <f>'Energy Audit'!H30</f>
        <v>engineer</v>
      </c>
      <c r="J31" s="31" t="b">
        <v>1</v>
      </c>
      <c r="K31" s="33"/>
      <c r="L31" s="34">
        <f>'Energy Audit'!D30</f>
        <v>3</v>
      </c>
    </row>
    <row r="32" spans="1:12">
      <c r="A32" s="36">
        <f>'Energy Audit'!A31</f>
        <v>31</v>
      </c>
      <c r="B32" s="31" t="str">
        <f>'Energy Audit'!B31</f>
        <v>Assign tlkFinances</v>
      </c>
      <c r="C32" s="32"/>
      <c r="D32" s="65" t="s">
        <v>206</v>
      </c>
      <c r="G32" s="35"/>
      <c r="H32" s="67" t="str">
        <f>'Energy Audit'!G31</f>
        <v>1,2,3,4,5,6,7,8,9,10,11,12,13,28</v>
      </c>
      <c r="I32" s="37" t="str">
        <f>'Energy Audit'!H31</f>
        <v>non-engineer</v>
      </c>
      <c r="J32" s="31" t="b">
        <v>1</v>
      </c>
      <c r="K32" s="33"/>
      <c r="L32" s="34">
        <f>'Energy Audit'!D31</f>
        <v>5</v>
      </c>
    </row>
    <row r="33" spans="1:12">
      <c r="A33" s="36">
        <f>'Energy Audit'!A32</f>
        <v>32</v>
      </c>
      <c r="B33" s="31" t="str">
        <f>'Energy Audit'!B32</f>
        <v>Assign tlkLightCodes (Add if necessary)</v>
      </c>
      <c r="C33" s="32"/>
      <c r="D33" s="65" t="s">
        <v>206</v>
      </c>
      <c r="G33" s="35"/>
      <c r="H33" s="67" t="str">
        <f>'Energy Audit'!G32</f>
        <v>1,2,3,4,5,6,7,8,9,10,11,12,13,28</v>
      </c>
      <c r="I33" s="37" t="str">
        <f>'Energy Audit'!H32</f>
        <v>engineer</v>
      </c>
      <c r="J33" s="31" t="b">
        <v>1</v>
      </c>
      <c r="K33" s="33"/>
      <c r="L33" s="34">
        <f>'Energy Audit'!D32</f>
        <v>5</v>
      </c>
    </row>
    <row r="34" spans="1:12">
      <c r="A34" s="36">
        <f>'Energy Audit'!A33</f>
        <v>33</v>
      </c>
      <c r="B34" s="31" t="str">
        <f>'Energy Audit'!B33</f>
        <v>Assign schBaseID Codes</v>
      </c>
      <c r="C34" s="32"/>
      <c r="D34" s="65" t="s">
        <v>206</v>
      </c>
      <c r="G34" s="35"/>
      <c r="H34" s="67" t="str">
        <f>'Energy Audit'!G33</f>
        <v>1,2,3,4,5,6,7,8,9,10,11,12,13,28</v>
      </c>
      <c r="I34" s="37" t="str">
        <f>'Energy Audit'!H33</f>
        <v>engineer</v>
      </c>
      <c r="J34" s="31" t="b">
        <v>1</v>
      </c>
      <c r="K34" s="33"/>
      <c r="L34" s="34">
        <f>'Energy Audit'!D33</f>
        <v>5</v>
      </c>
    </row>
    <row r="35" spans="1:12">
      <c r="A35" s="36">
        <f>'Energy Audit'!A34</f>
        <v>34</v>
      </c>
      <c r="B35" s="31" t="str">
        <f>'Energy Audit'!B34</f>
        <v>Assign schPropID Codes</v>
      </c>
      <c r="C35" s="32"/>
      <c r="D35" s="65" t="s">
        <v>206</v>
      </c>
      <c r="G35" s="35"/>
      <c r="H35" s="67" t="str">
        <f>'Energy Audit'!G34</f>
        <v>1,2,3,4,5,6,7,8,9,10,11,12,13,28</v>
      </c>
      <c r="I35" s="37" t="str">
        <f>'Energy Audit'!H34</f>
        <v>engineer</v>
      </c>
      <c r="J35" s="31" t="b">
        <v>1</v>
      </c>
      <c r="K35" s="33"/>
      <c r="L35" s="34">
        <f>'Energy Audit'!D34</f>
        <v>5</v>
      </c>
    </row>
    <row r="36" spans="1:12">
      <c r="A36" s="36">
        <f>'Energy Audit'!A35</f>
        <v>35</v>
      </c>
      <c r="B36" s="31" t="str">
        <f>'Energy Audit'!B35</f>
        <v>Enter EIDyrsInstalled (See PBQ or audit notes)</v>
      </c>
      <c r="C36" s="32"/>
      <c r="D36" s="65" t="s">
        <v>206</v>
      </c>
      <c r="G36" s="35"/>
      <c r="H36" s="67" t="str">
        <f>'Energy Audit'!G35</f>
        <v>1,2,3,4,5,6,7,8,9,10,11,12,13,28</v>
      </c>
      <c r="I36" s="37" t="str">
        <f>'Energy Audit'!H35</f>
        <v>engineer</v>
      </c>
      <c r="J36" s="31" t="b">
        <v>1</v>
      </c>
      <c r="K36" s="33"/>
      <c r="L36" s="34">
        <f>'Energy Audit'!D35</f>
        <v>5</v>
      </c>
    </row>
    <row r="37" spans="1:12">
      <c r="A37" s="36">
        <f>'Energy Audit'!A36</f>
        <v>36</v>
      </c>
      <c r="B37" s="31" t="str">
        <f>'Energy Audit'!B36</f>
        <v>Assign lightSpaceTypeID (from tlkOccSensorSavings)</v>
      </c>
      <c r="C37" s="32"/>
      <c r="D37" s="65" t="s">
        <v>206</v>
      </c>
      <c r="G37" s="35"/>
      <c r="H37" s="67" t="str">
        <f>'Energy Audit'!G36</f>
        <v>1,2,3,4,5,6,7,8,9,10,11,12,13,28</v>
      </c>
      <c r="I37" s="37" t="str">
        <f>'Energy Audit'!H36</f>
        <v>engineer</v>
      </c>
      <c r="J37" s="31" t="b">
        <v>1</v>
      </c>
      <c r="K37" s="33"/>
      <c r="L37" s="34">
        <f>'Energy Audit'!D36</f>
        <v>5</v>
      </c>
    </row>
    <row r="38" spans="1:12">
      <c r="A38" s="36">
        <f>'Energy Audit'!A37</f>
        <v>37</v>
      </c>
      <c r="B38" s="31" t="str">
        <f>'Energy Audit'!B37</f>
        <v>Assign EEMs to 3tblEID (Add if necessary)</v>
      </c>
      <c r="C38" s="32"/>
      <c r="D38" s="65" t="s">
        <v>206</v>
      </c>
      <c r="G38" s="35"/>
      <c r="H38" s="67" t="str">
        <f>'Energy Audit'!G37</f>
        <v>1,2,3,4,5,6,7,8,9,10,11,12,13,28</v>
      </c>
      <c r="I38" s="37" t="str">
        <f>'Energy Audit'!H37</f>
        <v>engineer</v>
      </c>
      <c r="J38" s="31" t="b">
        <v>1</v>
      </c>
      <c r="K38" s="33"/>
      <c r="L38" s="34">
        <f>'Energy Audit'!D37</f>
        <v>5</v>
      </c>
    </row>
    <row r="39" spans="1:12">
      <c r="A39" s="36">
        <f>'Energy Audit'!A38</f>
        <v>38</v>
      </c>
      <c r="B39" s="31" t="str">
        <f>'Energy Audit'!B38</f>
        <v>Assign tlkIncentives (Add if neccessary)</v>
      </c>
      <c r="C39" s="32"/>
      <c r="D39" s="65" t="s">
        <v>206</v>
      </c>
      <c r="G39" s="35"/>
      <c r="H39" s="67" t="str">
        <f>'Energy Audit'!G38</f>
        <v>1,2,3,4,5,6,7,8,9,10,11,12,13,28</v>
      </c>
      <c r="I39" s="37" t="str">
        <f>'Energy Audit'!H38</f>
        <v>engineer</v>
      </c>
      <c r="J39" s="31" t="b">
        <v>1</v>
      </c>
      <c r="K39" s="33"/>
      <c r="L39" s="34">
        <f>'Energy Audit'!D38</f>
        <v>5</v>
      </c>
    </row>
    <row r="40" spans="1:12">
      <c r="A40" s="36">
        <f>'Energy Audit'!A39</f>
        <v>39</v>
      </c>
      <c r="B40" s="31" t="str">
        <f>'Energy Audit'!B39</f>
        <v>Lighting Occupancy Sensor Projects</v>
      </c>
      <c r="C40" s="32"/>
      <c r="D40" s="65" t="s">
        <v>206</v>
      </c>
      <c r="G40" s="35"/>
      <c r="H40" s="67" t="str">
        <f>'Energy Audit'!G39</f>
        <v>1,2,3,4,5,6,7,8,9,10,11,12,13,28</v>
      </c>
      <c r="I40" s="37" t="str">
        <f>'Energy Audit'!H39</f>
        <v>engineer</v>
      </c>
      <c r="J40" s="31" t="b">
        <v>1</v>
      </c>
      <c r="K40" s="33"/>
      <c r="L40" s="34">
        <f>'Energy Audit'!D39</f>
        <v>5</v>
      </c>
    </row>
    <row r="41" spans="1:12">
      <c r="A41" s="36">
        <f>'Energy Audit'!A40</f>
        <v>40</v>
      </c>
      <c r="B41" s="31" t="str">
        <f>'Energy Audit'!B40</f>
        <v xml:space="preserve">Upload 3tblEID into MS Access file. </v>
      </c>
      <c r="C41" s="32"/>
      <c r="D41" s="65" t="s">
        <v>206</v>
      </c>
      <c r="G41" s="35"/>
      <c r="H41" s="67" t="str">
        <f>'Energy Audit'!G40</f>
        <v>1,2,3,4,5,6,7,8,9,10,11,12,13,27,28,29,30,31,32,33,34,35,36,37</v>
      </c>
      <c r="I41" s="37" t="str">
        <f>'Energy Audit'!H40</f>
        <v>non-engineer</v>
      </c>
      <c r="J41" s="31" t="b">
        <v>1</v>
      </c>
      <c r="K41" s="33"/>
      <c r="L41" s="34">
        <f>'Energy Audit'!D40</f>
        <v>1</v>
      </c>
    </row>
    <row r="42" spans="1:12">
      <c r="A42" s="36">
        <f>'Energy Audit'!A41</f>
        <v>41</v>
      </c>
      <c r="B42" s="31" t="str">
        <f>'Energy Audit'!B41</f>
        <v>Google Picture of HVAC Equipment on Roof</v>
      </c>
      <c r="C42" s="32"/>
      <c r="D42" s="65" t="s">
        <v>206</v>
      </c>
      <c r="G42" s="35"/>
      <c r="H42" s="67" t="str">
        <f>'Energy Audit'!G41</f>
        <v>1,2,3,4,5,6,7,8,9,10,11,12,14</v>
      </c>
      <c r="I42" s="37" t="str">
        <f>'Energy Audit'!H41</f>
        <v>engineer</v>
      </c>
      <c r="J42" s="31" t="b">
        <v>1</v>
      </c>
      <c r="K42" s="33"/>
      <c r="L42" s="34">
        <f>'Energy Audit'!D41</f>
        <v>5</v>
      </c>
    </row>
    <row r="43" spans="1:12">
      <c r="A43" s="36">
        <f>'Energy Audit'!A42</f>
        <v>42</v>
      </c>
      <c r="B43" s="31" t="str">
        <f>'Energy Audit'!B42</f>
        <v>Add tlkHVACcodes</v>
      </c>
      <c r="C43" s="32"/>
      <c r="D43" s="65" t="s">
        <v>206</v>
      </c>
      <c r="G43" s="35"/>
      <c r="H43" s="67" t="str">
        <f>'Energy Audit'!G42</f>
        <v>1,2,3,4,5,6,7,8,9,10,11,12,14</v>
      </c>
      <c r="I43" s="37" t="str">
        <f>'Energy Audit'!H42</f>
        <v>non-engineer</v>
      </c>
      <c r="J43" s="31" t="b">
        <v>1</v>
      </c>
      <c r="K43" s="33"/>
      <c r="L43" s="34">
        <f>'Energy Audit'!D42</f>
        <v>5</v>
      </c>
    </row>
    <row r="44" spans="1:12">
      <c r="A44" s="36">
        <f>'Energy Audit'!A43</f>
        <v>43</v>
      </c>
      <c r="B44" s="31" t="str">
        <f>'Energy Audit'!B43</f>
        <v>Create HAVC EIDs in Excel File</v>
      </c>
      <c r="C44" s="32"/>
      <c r="D44" s="65" t="s">
        <v>206</v>
      </c>
      <c r="G44" s="35"/>
      <c r="H44" s="67" t="str">
        <f>'Energy Audit'!G43</f>
        <v>1,2,3,4,5,6,7,8,9,10,11,12,14,42</v>
      </c>
      <c r="I44" s="37" t="str">
        <f>'Energy Audit'!H43</f>
        <v>non-engineer</v>
      </c>
      <c r="J44" s="31" t="b">
        <v>1</v>
      </c>
      <c r="K44" s="33"/>
      <c r="L44" s="34">
        <f>'Energy Audit'!D43</f>
        <v>3</v>
      </c>
    </row>
    <row r="45" spans="1:12">
      <c r="A45" s="36">
        <f>'Energy Audit'!A44</f>
        <v>44</v>
      </c>
      <c r="B45" s="31" t="str">
        <f>'Energy Audit'!B44</f>
        <v>Complete Trane Models</v>
      </c>
      <c r="C45" s="32"/>
      <c r="D45" s="65" t="s">
        <v>206</v>
      </c>
      <c r="G45" s="35"/>
      <c r="H45" s="67" t="str">
        <f>'Energy Audit'!G44</f>
        <v>1,2,3,4,5,6,7,8,9,10,11,12,14</v>
      </c>
      <c r="I45" s="37" t="str">
        <f>'Energy Audit'!H44</f>
        <v>engineer</v>
      </c>
      <c r="J45" s="31" t="b">
        <v>1</v>
      </c>
      <c r="K45" s="33"/>
      <c r="L45" s="34">
        <f>'Energy Audit'!D44</f>
        <v>5</v>
      </c>
    </row>
    <row r="46" spans="1:12">
      <c r="A46" s="36">
        <f>'Energy Audit'!A45</f>
        <v>45</v>
      </c>
      <c r="B46" s="31" t="str">
        <f>'Energy Audit'!B45</f>
        <v>Add HVAC Code EEMs List</v>
      </c>
      <c r="C46" s="32"/>
      <c r="D46" s="65" t="s">
        <v>206</v>
      </c>
      <c r="G46" s="35"/>
      <c r="H46" s="67" t="str">
        <f>'Energy Audit'!G45</f>
        <v>1,2,3,4,5,6,7,8,9,10,11,12,14,42,43</v>
      </c>
      <c r="I46" s="37" t="str">
        <f>'Energy Audit'!H45</f>
        <v>engineer</v>
      </c>
      <c r="J46" s="31" t="b">
        <v>1</v>
      </c>
      <c r="K46" s="33"/>
      <c r="L46" s="34">
        <f>'Energy Audit'!D45</f>
        <v>3</v>
      </c>
    </row>
    <row r="47" spans="1:12">
      <c r="A47" s="36">
        <f>'Energy Audit'!A46</f>
        <v>46</v>
      </c>
      <c r="B47" s="31" t="str">
        <f>'Energy Audit'!B46</f>
        <v>Upload HVAC EIDs into Access</v>
      </c>
      <c r="C47" s="32"/>
      <c r="D47" s="65" t="s">
        <v>206</v>
      </c>
      <c r="G47" s="35"/>
      <c r="H47" s="67" t="str">
        <f>'Energy Audit'!G46</f>
        <v>1,2,3,4,5,6,7,8,9,10,11,12,14,42,43,44,45</v>
      </c>
      <c r="I47" s="37" t="str">
        <f>'Energy Audit'!H46</f>
        <v>non-engineer</v>
      </c>
      <c r="J47" s="31" t="b">
        <v>1</v>
      </c>
      <c r="K47" s="33"/>
      <c r="L47" s="34">
        <f>'Energy Audit'!D46</f>
        <v>1</v>
      </c>
    </row>
    <row r="48" spans="1:12">
      <c r="A48" s="36">
        <f>'Energy Audit'!A47</f>
        <v>47</v>
      </c>
      <c r="B48" s="31" t="str">
        <f>'Energy Audit'!B47</f>
        <v>Enter HVAC Photos</v>
      </c>
      <c r="C48" s="32"/>
      <c r="D48" s="65" t="s">
        <v>206</v>
      </c>
      <c r="G48" s="35"/>
      <c r="H48" s="67" t="str">
        <f>'Energy Audit'!G47</f>
        <v>1,2,3,4,5,6,7,8,9,10,11,12,14,42,43,44,45,46</v>
      </c>
      <c r="I48" s="37" t="str">
        <f>'Energy Audit'!H47</f>
        <v>non-engineer</v>
      </c>
      <c r="J48" s="31" t="b">
        <v>1</v>
      </c>
      <c r="K48" s="33"/>
      <c r="L48" s="34">
        <f>'Energy Audit'!D47</f>
        <v>3</v>
      </c>
    </row>
    <row r="49" spans="1:12">
      <c r="A49" s="36">
        <f>'Energy Audit'!A48</f>
        <v>48</v>
      </c>
      <c r="B49" s="31" t="str">
        <f>'Energy Audit'!B48</f>
        <v>Punch List Completed</v>
      </c>
      <c r="C49" s="32"/>
      <c r="D49" s="65" t="s">
        <v>206</v>
      </c>
      <c r="G49" s="35"/>
      <c r="H49" s="67" t="str">
        <f>'Energy Audit'!G48</f>
        <v>1,2,3,4,5,6,7,8,9,10,11,12,14,42,43,44,45,46</v>
      </c>
      <c r="I49" s="37" t="str">
        <f>'Energy Audit'!H48</f>
        <v>engineer</v>
      </c>
      <c r="J49" s="31" t="b">
        <v>1</v>
      </c>
      <c r="K49" s="33"/>
      <c r="L49" s="34">
        <f>'Energy Audit'!D48</f>
        <v>3</v>
      </c>
    </row>
    <row r="50" spans="1:12">
      <c r="A50" s="36">
        <f>'Energy Audit'!A49</f>
        <v>49</v>
      </c>
      <c r="B50" s="31" t="str">
        <f>'Energy Audit'!B49</f>
        <v>Run Access Report Sucessfully</v>
      </c>
      <c r="C50" s="32"/>
      <c r="D50" s="65" t="s">
        <v>206</v>
      </c>
      <c r="G50" s="35"/>
      <c r="H50" s="67" t="str">
        <f>'Energy Audit'!G49</f>
        <v>1,2,3,4,5,6,7,8,9,10,11,12,13,27,28,29,30,31,32,33,34,35,36,37,40</v>
      </c>
      <c r="I50" s="37" t="str">
        <f>'Energy Audit'!H49</f>
        <v>non-engineer</v>
      </c>
      <c r="J50" s="31" t="b">
        <v>1</v>
      </c>
      <c r="K50" s="33"/>
      <c r="L50" s="34">
        <f>'Energy Audit'!D49</f>
        <v>1</v>
      </c>
    </row>
    <row r="51" spans="1:12">
      <c r="A51" s="36">
        <f>'Energy Audit'!A50</f>
        <v>50</v>
      </c>
      <c r="B51" s="31" t="str">
        <f>'Energy Audit'!B50</f>
        <v>Review for negative NPVs - Create No Project</v>
      </c>
      <c r="C51" s="32"/>
      <c r="D51" s="65" t="s">
        <v>206</v>
      </c>
      <c r="G51" s="35"/>
      <c r="H51" s="67" t="str">
        <f>'Energy Audit'!G50</f>
        <v>1,2,3,4,5,6,7,8,9,10,11,12,13,27,28,29,30,31,32,33,34,35,36,37,40,49</v>
      </c>
      <c r="I51" s="37" t="str">
        <f>'Energy Audit'!H50</f>
        <v>non-engineer</v>
      </c>
      <c r="J51" s="31" t="b">
        <v>1</v>
      </c>
      <c r="K51" s="33"/>
      <c r="L51" s="34">
        <f>'Energy Audit'!D50</f>
        <v>1</v>
      </c>
    </row>
    <row r="52" spans="1:12">
      <c r="A52" s="36">
        <f>'Energy Audit'!A51</f>
        <v>51</v>
      </c>
      <c r="B52" s="31" t="str">
        <f>'Energy Audit'!B51</f>
        <v>rptImagesHVCD</v>
      </c>
      <c r="C52" s="32"/>
      <c r="D52" s="65" t="s">
        <v>206</v>
      </c>
      <c r="G52" s="35"/>
      <c r="H52" s="67" t="str">
        <f>'Energy Audit'!G51</f>
        <v>1,2,3,4,5,6,7,8,9,10,11,12,14,42,43,44,45,46,47</v>
      </c>
      <c r="I52" s="37" t="str">
        <f>'Energy Audit'!H51</f>
        <v>non-engineer</v>
      </c>
      <c r="J52" s="31" t="b">
        <v>1</v>
      </c>
      <c r="K52" s="33"/>
      <c r="L52" s="34">
        <f>'Energy Audit'!D51</f>
        <v>1</v>
      </c>
    </row>
    <row r="53" spans="1:12">
      <c r="A53" s="36">
        <f>'Energy Audit'!A52</f>
        <v>52</v>
      </c>
      <c r="B53" s="31" t="str">
        <f>'Energy Audit'!B52</f>
        <v>Energy Audit Savings to Consumption Ratio - (w/ benchmarking only)</v>
      </c>
      <c r="C53" s="32"/>
      <c r="D53" s="65" t="s">
        <v>206</v>
      </c>
      <c r="G53" s="35"/>
      <c r="H53" s="67" t="str">
        <f>'Energy Audit'!G52</f>
        <v>1,2,3,4,5,6,7,8,9,10,11,12,13,27,28,29,30,31,32,33,34,35,36,37,40,49,14,19, 50</v>
      </c>
      <c r="I53" s="37" t="str">
        <f>'Energy Audit'!H52</f>
        <v>non-engineer</v>
      </c>
      <c r="J53" s="31" t="b">
        <v>1</v>
      </c>
      <c r="K53" s="33"/>
      <c r="L53" s="34">
        <f>'Energy Audit'!D52</f>
        <v>1</v>
      </c>
    </row>
    <row r="54" spans="1:12">
      <c r="A54" s="36">
        <f>'Energy Audit'!A53</f>
        <v>53</v>
      </c>
      <c r="B54" s="31" t="str">
        <f>'Energy Audit'!B53</f>
        <v xml:space="preserve">QC Savings Calcs </v>
      </c>
      <c r="C54" s="32"/>
      <c r="D54" s="65" t="s">
        <v>206</v>
      </c>
      <c r="G54" s="35"/>
      <c r="H54" s="67" t="str">
        <f>'Energy Audit'!G53</f>
        <v>1,2,3,4,5,6,7,8,9,10,11,12,13,27,28,29,30,31,32,33,34,35,36,37,40,49,50</v>
      </c>
      <c r="I54" s="37" t="str">
        <f>'Energy Audit'!H53</f>
        <v>engineer</v>
      </c>
      <c r="J54" s="31" t="b">
        <v>1</v>
      </c>
      <c r="K54" s="33"/>
      <c r="L54" s="34">
        <f>'Energy Audit'!D53</f>
        <v>3</v>
      </c>
    </row>
    <row r="55" spans="1:12">
      <c r="A55" s="36">
        <f>'Energy Audit'!A54</f>
        <v>54</v>
      </c>
      <c r="B55" s="31" t="str">
        <f>'Energy Audit'!B54</f>
        <v>Report Presentation Scheduled</v>
      </c>
      <c r="C55" s="32"/>
      <c r="D55" s="65" t="s">
        <v>206</v>
      </c>
      <c r="G55" s="35"/>
      <c r="H55" s="67" t="str">
        <f>'Energy Audit'!G54</f>
        <v>1,2,3,4,5,6,7,8,9,10,11,12,13,27,28,29,30,31,32,33,34,35,36,37,40,49,50,53</v>
      </c>
      <c r="I55" s="37" t="str">
        <f>'Energy Audit'!H54</f>
        <v>engineer</v>
      </c>
      <c r="J55" s="31" t="b">
        <v>1</v>
      </c>
      <c r="K55" s="33"/>
      <c r="L55" s="34">
        <f>'Energy Audit'!D54</f>
        <v>1</v>
      </c>
    </row>
    <row r="56" spans="1:12">
      <c r="A56" s="36">
        <f>'Energy Audit'!A55</f>
        <v>55</v>
      </c>
      <c r="B56" s="31" t="str">
        <f>'Energy Audit'!B55</f>
        <v>Submit projects to SF Environment</v>
      </c>
      <c r="C56" s="32"/>
      <c r="D56" s="65" t="s">
        <v>206</v>
      </c>
      <c r="G56" s="35"/>
      <c r="H56" s="67" t="str">
        <f>'Energy Audit'!G55</f>
        <v>1,2,3,4,5,6,7,8,9,10,11,12,13,27,28,29,30,31,32,33,34,35,36,37,40,49,50,53</v>
      </c>
      <c r="I56" s="37" t="str">
        <f>'Energy Audit'!H55</f>
        <v>non-engineer</v>
      </c>
      <c r="J56" s="31" t="b">
        <v>1</v>
      </c>
      <c r="K56" s="33"/>
      <c r="L56" s="34">
        <f>'Energy Audit'!D55</f>
        <v>3</v>
      </c>
    </row>
    <row r="57" spans="1:12">
      <c r="A57" s="36">
        <f>'Energy Audit'!A56</f>
        <v>56</v>
      </c>
      <c r="B57" s="31" t="str">
        <f>'Energy Audit'!B56</f>
        <v>Assumptions Report</v>
      </c>
      <c r="C57" s="32"/>
      <c r="D57" s="65" t="s">
        <v>206</v>
      </c>
      <c r="G57" s="35"/>
      <c r="H57" s="67" t="str">
        <f>'Energy Audit'!G56</f>
        <v>1,2,3,4,5,6,7,8,9,10,11,12,13,27,28,29,30,31,32,33,34,35,36,37,40,49,50</v>
      </c>
      <c r="I57" s="37" t="str">
        <f>'Energy Audit'!H56</f>
        <v>non-engineer</v>
      </c>
      <c r="J57" s="31" t="b">
        <v>1</v>
      </c>
      <c r="K57" s="33"/>
      <c r="L57" s="34">
        <f>'Energy Audit'!D56</f>
        <v>3</v>
      </c>
    </row>
    <row r="58" spans="1:12">
      <c r="A58" s="36">
        <f>'Energy Audit'!A57</f>
        <v>57</v>
      </c>
      <c r="B58" s="31" t="str">
        <f>'Energy Audit'!B57</f>
        <v>Equipment Cut Sheets</v>
      </c>
      <c r="C58" s="32"/>
      <c r="D58" s="65" t="s">
        <v>206</v>
      </c>
      <c r="G58" s="35"/>
      <c r="H58" s="67" t="str">
        <f>'Energy Audit'!G57</f>
        <v>1,2,3,4,5,6,7,8,9,10,11,12,13,14,28,42</v>
      </c>
      <c r="I58" s="37" t="str">
        <f>'Energy Audit'!H57</f>
        <v>non-engineer</v>
      </c>
      <c r="J58" s="31" t="b">
        <v>1</v>
      </c>
      <c r="K58" s="33"/>
      <c r="L58" s="34">
        <f>'Energy Audit'!D57</f>
        <v>3</v>
      </c>
    </row>
    <row r="59" spans="1:12">
      <c r="A59" s="36">
        <f>'Energy Audit'!A58</f>
        <v>58</v>
      </c>
      <c r="B59" s="31" t="str">
        <f>'Energy Audit'!B58</f>
        <v>Consumption Summary</v>
      </c>
      <c r="C59" s="32"/>
      <c r="D59" s="65" t="s">
        <v>206</v>
      </c>
      <c r="G59" s="35"/>
      <c r="H59" s="67" t="str">
        <f>'Energy Audit'!G58</f>
        <v>1,2,3,4,5,6,7,8,9,10,11,12,14,42,43,44,45,46,48</v>
      </c>
      <c r="I59" s="37" t="str">
        <f>'Energy Audit'!H58</f>
        <v>non-engineer</v>
      </c>
      <c r="J59" s="31" t="b">
        <v>1</v>
      </c>
      <c r="K59" s="33"/>
      <c r="L59" s="34">
        <f>'Energy Audit'!D58</f>
        <v>3</v>
      </c>
    </row>
    <row r="60" spans="1:12">
      <c r="A60" s="36">
        <f>'Energy Audit'!A59</f>
        <v>59</v>
      </c>
      <c r="B60" s="31" t="str">
        <f>'Energy Audit'!B59</f>
        <v>Building Best Practices</v>
      </c>
      <c r="C60" s="32"/>
      <c r="D60" s="65" t="s">
        <v>206</v>
      </c>
      <c r="G60" s="35"/>
      <c r="H60" s="67" t="str">
        <f>'Energy Audit'!G59</f>
        <v>1,2,3,4,5,6,7,8,9,10,11,12,14,42,43,44,45,46,48</v>
      </c>
      <c r="I60" s="37" t="str">
        <f>'Energy Audit'!H59</f>
        <v>non-engineer</v>
      </c>
      <c r="J60" s="31" t="b">
        <v>1</v>
      </c>
      <c r="K60" s="33"/>
      <c r="L60" s="34">
        <f>'Energy Audit'!D59</f>
        <v>3</v>
      </c>
    </row>
    <row r="61" spans="1:12">
      <c r="A61" s="36">
        <f>'Energy Audit'!A60</f>
        <v>60</v>
      </c>
      <c r="B61" s="31" t="str">
        <f>'Energy Audit'!B60</f>
        <v>Operations / Low Cost /No Cost Report</v>
      </c>
      <c r="C61" s="32"/>
      <c r="D61" s="65" t="s">
        <v>206</v>
      </c>
      <c r="G61" s="35"/>
      <c r="H61" s="67" t="str">
        <f>'Energy Audit'!G60</f>
        <v>1,2,3,4,5,6,7,8,9,10,11,12,14,42,43,44,45,46,48</v>
      </c>
      <c r="I61" s="37" t="str">
        <f>'Energy Audit'!H60</f>
        <v>non-engineer</v>
      </c>
      <c r="J61" s="31" t="b">
        <v>1</v>
      </c>
      <c r="K61" s="33"/>
      <c r="L61" s="34">
        <f>'Energy Audit'!D60</f>
        <v>3</v>
      </c>
    </row>
    <row r="62" spans="1:12">
      <c r="A62" s="36">
        <f>'Energy Audit'!A61</f>
        <v>61</v>
      </c>
      <c r="B62" s="31" t="str">
        <f>'Energy Audit'!B61</f>
        <v>Tenant Benefits Report</v>
      </c>
      <c r="D62" s="65" t="s">
        <v>206</v>
      </c>
      <c r="H62" s="67" t="str">
        <f>'Energy Audit'!G61</f>
        <v>1,2,3,4,5,6,7,8,9,10,11,12,13,27,28,29,30,31,32,33,34,35,36,37,40,49,50,53</v>
      </c>
      <c r="I62" s="37" t="str">
        <f>'Energy Audit'!H61</f>
        <v>non-engineer</v>
      </c>
      <c r="J62" s="31" t="b">
        <v>1</v>
      </c>
      <c r="L62" s="34">
        <f>'Energy Audit'!D61</f>
        <v>3</v>
      </c>
    </row>
    <row r="63" spans="1:12">
      <c r="A63" s="36">
        <f>'Energy Audit'!A62</f>
        <v>62</v>
      </c>
      <c r="B63" s="31" t="str">
        <f>'Energy Audit'!B62</f>
        <v>Non-Financial Benefits Report</v>
      </c>
      <c r="D63" s="65" t="s">
        <v>206</v>
      </c>
      <c r="H63" s="67" t="str">
        <f>'Energy Audit'!G62</f>
        <v>1,2,3,4,5,6,7,8,9,10,11,12,13,27,28,29,30,31,32,33,34,35,36,37,40,49,50,53</v>
      </c>
      <c r="I63" s="37" t="str">
        <f>'Energy Audit'!H62</f>
        <v>non-engineer</v>
      </c>
      <c r="J63" s="31" t="b">
        <v>1</v>
      </c>
      <c r="L63" s="34">
        <f>'Energy Audit'!D62</f>
        <v>3</v>
      </c>
    </row>
    <row r="64" spans="1:12">
      <c r="A64" s="36">
        <f>'Energy Audit'!A63</f>
        <v>63</v>
      </c>
      <c r="B64" s="31" t="str">
        <f>'Energy Audit'!B63</f>
        <v>Non-Utility Benefits</v>
      </c>
      <c r="D64" s="65" t="s">
        <v>206</v>
      </c>
      <c r="H64" s="67" t="str">
        <f>'Energy Audit'!G63</f>
        <v>1,2,3,4,5,6,7,8,9,10,11,12,13,28,37</v>
      </c>
      <c r="I64" s="37" t="str">
        <f>'Energy Audit'!H63</f>
        <v>non-engineer</v>
      </c>
      <c r="J64" s="31" t="b">
        <v>1</v>
      </c>
      <c r="L64" s="34">
        <f>'Energy Audit'!D63</f>
        <v>5</v>
      </c>
    </row>
    <row r="65" spans="1:12">
      <c r="A65" s="36">
        <f>'Energy Audit'!A64</f>
        <v>64</v>
      </c>
      <c r="B65" s="31" t="str">
        <f>'Energy Audit'!B64</f>
        <v>Executive Summary</v>
      </c>
      <c r="D65" s="65" t="s">
        <v>206</v>
      </c>
      <c r="H65" s="67" t="str">
        <f>'Energy Audit'!G64</f>
        <v>1,2,3,4,5,6,7,8,9,10,11,12,13,27,28,29,30,31,32,33,34,35,36,37,40,49,50,53</v>
      </c>
      <c r="I65" s="37" t="str">
        <f>'Energy Audit'!H64</f>
        <v>non-engineer</v>
      </c>
      <c r="J65" s="31" t="b">
        <v>1</v>
      </c>
      <c r="L65" s="34">
        <f>'Energy Audit'!D64</f>
        <v>3</v>
      </c>
    </row>
    <row r="66" spans="1:12">
      <c r="A66" s="36">
        <f>'Energy Audit'!A65</f>
        <v>65</v>
      </c>
      <c r="B66" s="31" t="str">
        <f>'Energy Audit'!B65</f>
        <v>Post Audit Survey</v>
      </c>
      <c r="D66" s="65" t="s">
        <v>206</v>
      </c>
      <c r="H66" s="67">
        <f>'Energy Audit'!G65</f>
        <v>1</v>
      </c>
      <c r="I66" s="37" t="str">
        <f>'Energy Audit'!H65</f>
        <v>Bookkeeper</v>
      </c>
      <c r="J66" s="31" t="b">
        <v>1</v>
      </c>
      <c r="L66" s="34">
        <f>'Energy Audit'!D65</f>
        <v>14</v>
      </c>
    </row>
    <row r="67" spans="1:12">
      <c r="A67" s="36">
        <f>'Energy Audit'!A66</f>
        <v>66</v>
      </c>
      <c r="B67" s="31" t="str">
        <f>'Energy Audit'!B66</f>
        <v>Invoice</v>
      </c>
      <c r="D67" s="65" t="s">
        <v>206</v>
      </c>
      <c r="H67" s="67">
        <f>'Energy Audit'!G66</f>
        <v>1</v>
      </c>
      <c r="I67" s="37" t="str">
        <f>'Energy Audit'!H66</f>
        <v>Bookkeeper</v>
      </c>
      <c r="J67" s="31" t="b">
        <v>1</v>
      </c>
      <c r="L67" s="34">
        <f>'Energy Audit'!D66</f>
        <v>14</v>
      </c>
    </row>
    <row r="68" spans="1:12">
      <c r="A68" s="36">
        <f>'Energy Audit'!A67</f>
        <v>67</v>
      </c>
      <c r="B68" s="31" t="str">
        <f>'Energy Audit'!B67</f>
        <v>Complete Deliverables Checklist</v>
      </c>
      <c r="D68" s="65" t="s">
        <v>206</v>
      </c>
      <c r="H68" s="67" t="str">
        <f>'Energy Audit'!G67</f>
        <v>1,2,3,4,5,6,7,8,9,10,11,12,13,14,27,28,29,30,31,32,33,34,35,36,37,40,42,43,44,45,46,48,49,50,53</v>
      </c>
      <c r="I68" s="37" t="str">
        <f>'Energy Audit'!H67</f>
        <v>non-engineer</v>
      </c>
      <c r="J68" s="31" t="b">
        <v>1</v>
      </c>
      <c r="L68" s="34">
        <f>'Energy Audit'!D67</f>
        <v>1</v>
      </c>
    </row>
    <row r="69" spans="1:12">
      <c r="A69" s="36">
        <f>'Energy Audit'!A68</f>
        <v>68</v>
      </c>
      <c r="B69" s="31" t="str">
        <f>'Energy Audit'!B68</f>
        <v>Create PDF</v>
      </c>
      <c r="D69" s="65" t="s">
        <v>206</v>
      </c>
      <c r="H69" s="67" t="str">
        <f>'Energy Audit'!G68</f>
        <v>1,2,3,4,5,6,7,8,9,10,11,12,13,14,27,28,29,30,31,32,33,34,35,36,37,40,42,43,44,45,46,48,49,50,53</v>
      </c>
      <c r="I69" s="37" t="str">
        <f>'Energy Audit'!H68</f>
        <v>non-engineer</v>
      </c>
      <c r="J69" s="31" t="b">
        <v>1</v>
      </c>
      <c r="L69" s="34">
        <f>'Energy Audit'!D68</f>
        <v>1</v>
      </c>
    </row>
    <row r="70" spans="1:12">
      <c r="A70" s="36">
        <f>'Energy Audit'!A69</f>
        <v>69</v>
      </c>
      <c r="B70" s="31" t="str">
        <f>'Energy Audit'!B69</f>
        <v>Print</v>
      </c>
      <c r="D70" s="65" t="s">
        <v>206</v>
      </c>
      <c r="H70" s="67" t="str">
        <f>'Energy Audit'!G69</f>
        <v>1,2,3,4,5,6,7,8,9,10,11,12,13,14,27,28,29,30,31,32,33,34,35,36,37,40,42,43,44,45,46,48,49,50,53</v>
      </c>
      <c r="I70" s="37" t="str">
        <f>'Energy Audit'!H69</f>
        <v>non-engineer</v>
      </c>
      <c r="J70" s="31" t="b">
        <v>1</v>
      </c>
      <c r="L70" s="34">
        <f>'Energy Audit'!D69</f>
        <v>1</v>
      </c>
    </row>
    <row r="71" spans="1:12">
      <c r="A71" s="36">
        <f>'Energy Audit'!A70</f>
        <v>70</v>
      </c>
      <c r="B71" s="31" t="str">
        <f>'Energy Audit'!B70</f>
        <v>Binding and Layout</v>
      </c>
      <c r="D71" s="65" t="s">
        <v>206</v>
      </c>
      <c r="H71" s="67" t="str">
        <f>'Energy Audit'!G70</f>
        <v>1,2,3,4,5,6,7,8,9,10,11,12,13,14,27,28,29,30,31,32,33,34,35,36,37,40,42,43,44,45,46,48,49,50,53</v>
      </c>
      <c r="I71" s="37" t="str">
        <f>'Energy Audit'!H70</f>
        <v>non-engineer</v>
      </c>
      <c r="J71" s="31" t="b">
        <v>1</v>
      </c>
      <c r="L71" s="34">
        <f>'Energy Audit'!D70</f>
        <v>1</v>
      </c>
    </row>
    <row r="72" spans="1:12" ht="28">
      <c r="A72" s="36">
        <f>'Energy Audit'!A71</f>
        <v>71</v>
      </c>
      <c r="B72" s="31" t="str">
        <f>'Energy Audit'!B71</f>
        <v>Final Report Presented</v>
      </c>
      <c r="D72" s="65" t="s">
        <v>206</v>
      </c>
      <c r="H72" s="67" t="str">
        <f>'Energy Audit'!G71</f>
        <v>1,2,3,4,5,6,7,8,9,10,11,12,13,14,27,28,29,30,31,32,33,34,35,36,37,40,42,43,44,45,46,48,49,50,53,67,68,69,70</v>
      </c>
      <c r="I72" s="37" t="str">
        <f>'Energy Audit'!H71</f>
        <v>engineer</v>
      </c>
      <c r="J72" s="31" t="b">
        <v>1</v>
      </c>
      <c r="L72" s="34">
        <f>'Energy Audit'!D71</f>
        <v>1</v>
      </c>
    </row>
    <row r="73" spans="1:12" ht="28">
      <c r="A73" s="36">
        <f>'Energy Audit'!A72</f>
        <v>72</v>
      </c>
      <c r="B73" s="31" t="str">
        <f>'Energy Audit'!B72</f>
        <v>Final Report Completed</v>
      </c>
      <c r="D73" s="65" t="s">
        <v>206</v>
      </c>
      <c r="H73" s="67" t="str">
        <f>'Energy Audit'!G72</f>
        <v>1,2,3,4,5,6,7,8,9,10,11,12,13,14,27,28,29,30,31,32,33,34,35,36,37,40,42,43,44,45,46,48,49,50,53,67,68,69,70</v>
      </c>
      <c r="I73" s="37" t="str">
        <f>'Energy Audit'!H72</f>
        <v>engineer</v>
      </c>
      <c r="J73" s="31" t="b">
        <v>1</v>
      </c>
      <c r="L73" s="34">
        <f>'Energy Audit'!D72</f>
        <v>1</v>
      </c>
    </row>
    <row r="74" spans="1:12" ht="28">
      <c r="A74" s="36">
        <f>'Energy Audit'!A73</f>
        <v>73</v>
      </c>
      <c r="B74" s="31" t="str">
        <f>'Energy Audit'!B73</f>
        <v>Update Energy Audit Results Summary</v>
      </c>
      <c r="D74" s="65" t="s">
        <v>206</v>
      </c>
      <c r="H74" s="67" t="str">
        <f>'Energy Audit'!G73</f>
        <v>1,2,3,4,5,6,7,8,9,10,11,12,13,14,27,28,29,30,31,32,33,34,35,36,37,40,42,43,44,45,46,48,49,50,53,54,55,56,57,58,59,60,61,62,63,64,65,66,67,68,69,70</v>
      </c>
      <c r="I74" s="37" t="str">
        <f>'Energy Audit'!H73</f>
        <v>Bookkeeper</v>
      </c>
      <c r="J74" s="31" t="b">
        <v>1</v>
      </c>
      <c r="L74" s="34">
        <f>'Energy Audit'!D73</f>
        <v>5</v>
      </c>
    </row>
    <row r="75" spans="1:12" ht="28">
      <c r="A75" s="36">
        <f>'Energy Audit'!A74</f>
        <v>74</v>
      </c>
      <c r="B75" s="31" t="str">
        <f>'Energy Audit'!B74</f>
        <v>Receive Post Audit Survey</v>
      </c>
      <c r="D75" s="65" t="s">
        <v>206</v>
      </c>
      <c r="H75" s="67" t="str">
        <f>'Energy Audit'!G74</f>
        <v>1,2,3,4,5,6,7,8,9,10,11,12,13,14,27,28,29,30,31,32,33,34,35,36,37,40,42,43,44,45,46,48,49,50,53,67,68,69,70,71</v>
      </c>
      <c r="I75" s="37" t="str">
        <f>'Energy Audit'!H74</f>
        <v>Bookkeeper</v>
      </c>
      <c r="J75" s="31" t="b">
        <v>1</v>
      </c>
      <c r="L75" s="34">
        <f>'Energy Audit'!D74</f>
        <v>5</v>
      </c>
    </row>
    <row r="76" spans="1:12" ht="28">
      <c r="A76" s="36">
        <f>'Energy Audit'!A75</f>
        <v>75</v>
      </c>
      <c r="B76" s="31" t="str">
        <f>'Energy Audit'!B75</f>
        <v>Receive Payment</v>
      </c>
      <c r="D76" s="65" t="s">
        <v>206</v>
      </c>
      <c r="H76" s="67" t="str">
        <f>'Energy Audit'!G75</f>
        <v>1,2,3,4,5,6,7,8,9,10,11,12,13,14,27,28,29,30,31,32,33,34,35,36,37,40,42,43,44,45,46,48,49,50,53,67,68,69,70,72</v>
      </c>
      <c r="I76" s="37" t="str">
        <f>'Energy Audit'!H75</f>
        <v>Bookkeeper</v>
      </c>
      <c r="J76" s="31" t="b">
        <v>1</v>
      </c>
      <c r="L76" s="34">
        <f>'Energy Audit'!D75</f>
        <v>22</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2:F51"/>
  <sheetViews>
    <sheetView workbookViewId="0">
      <selection activeCell="E21" sqref="E21"/>
    </sheetView>
  </sheetViews>
  <sheetFormatPr baseColWidth="10" defaultColWidth="8.7109375" defaultRowHeight="13" x14ac:dyDescent="0"/>
  <cols>
    <col min="2" max="2" width="56" customWidth="1"/>
  </cols>
  <sheetData>
    <row r="2" spans="1:6">
      <c r="B2" s="5" t="s">
        <v>142</v>
      </c>
      <c r="C2" s="24" t="s">
        <v>170</v>
      </c>
    </row>
    <row r="3" spans="1:6">
      <c r="A3">
        <v>1</v>
      </c>
      <c r="B3" t="s">
        <v>62</v>
      </c>
    </row>
    <row r="4" spans="1:6">
      <c r="A4">
        <f>A3+1</f>
        <v>2</v>
      </c>
      <c r="B4" t="s">
        <v>232</v>
      </c>
      <c r="D4" s="24" t="s">
        <v>163</v>
      </c>
    </row>
    <row r="5" spans="1:6">
      <c r="A5">
        <f t="shared" ref="A5:A11" si="0">A4+1</f>
        <v>3</v>
      </c>
      <c r="B5" s="24" t="s">
        <v>162</v>
      </c>
      <c r="D5" s="24" t="s">
        <v>163</v>
      </c>
    </row>
    <row r="6" spans="1:6" ht="14">
      <c r="A6">
        <f t="shared" si="0"/>
        <v>4</v>
      </c>
      <c r="B6" s="2" t="s">
        <v>32</v>
      </c>
      <c r="D6" s="24" t="s">
        <v>164</v>
      </c>
    </row>
    <row r="7" spans="1:6">
      <c r="A7">
        <f t="shared" si="0"/>
        <v>5</v>
      </c>
      <c r="B7" t="s">
        <v>63</v>
      </c>
      <c r="D7" s="24" t="s">
        <v>164</v>
      </c>
    </row>
    <row r="8" spans="1:6">
      <c r="A8">
        <f t="shared" si="0"/>
        <v>6</v>
      </c>
      <c r="B8" s="24" t="s">
        <v>165</v>
      </c>
      <c r="D8" s="24" t="s">
        <v>164</v>
      </c>
    </row>
    <row r="9" spans="1:6">
      <c r="A9">
        <f>A6+1</f>
        <v>5</v>
      </c>
      <c r="B9" t="s">
        <v>64</v>
      </c>
      <c r="D9" s="24" t="s">
        <v>163</v>
      </c>
    </row>
    <row r="10" spans="1:6">
      <c r="A10">
        <f t="shared" si="0"/>
        <v>6</v>
      </c>
      <c r="B10" t="s">
        <v>61</v>
      </c>
      <c r="D10" s="24" t="s">
        <v>163</v>
      </c>
    </row>
    <row r="11" spans="1:6">
      <c r="A11">
        <f t="shared" si="0"/>
        <v>7</v>
      </c>
      <c r="B11" t="s">
        <v>65</v>
      </c>
      <c r="F11" t="s">
        <v>66</v>
      </c>
    </row>
    <row r="13" spans="1:6">
      <c r="B13" s="5" t="s">
        <v>143</v>
      </c>
    </row>
    <row r="14" spans="1:6" s="13" customFormat="1" ht="14">
      <c r="B14" s="12" t="s">
        <v>113</v>
      </c>
    </row>
    <row r="15" spans="1:6" s="13" customFormat="1" ht="14">
      <c r="A15" s="13">
        <f>A11+1</f>
        <v>8</v>
      </c>
      <c r="B15" s="14" t="s">
        <v>112</v>
      </c>
      <c r="C15" s="14" t="s">
        <v>118</v>
      </c>
    </row>
    <row r="16" spans="1:6" s="13" customFormat="1" ht="14">
      <c r="B16" s="14"/>
      <c r="C16" s="14"/>
    </row>
    <row r="17" spans="1:3" s="13" customFormat="1" ht="14">
      <c r="B17" s="12" t="s">
        <v>130</v>
      </c>
    </row>
    <row r="18" spans="1:3" s="13" customFormat="1" ht="14">
      <c r="A18" s="13">
        <f>A15+1</f>
        <v>9</v>
      </c>
      <c r="B18" s="14" t="s">
        <v>108</v>
      </c>
    </row>
    <row r="19" spans="1:3" s="13" customFormat="1" ht="14">
      <c r="A19" s="13">
        <f>A18+1</f>
        <v>10</v>
      </c>
      <c r="B19" s="14" t="s">
        <v>122</v>
      </c>
    </row>
    <row r="20" spans="1:3" s="13" customFormat="1" ht="14">
      <c r="A20" s="13">
        <f>A19+1</f>
        <v>11</v>
      </c>
      <c r="B20" s="14" t="s">
        <v>109</v>
      </c>
    </row>
    <row r="21" spans="1:3" s="13" customFormat="1" ht="14">
      <c r="A21" s="13">
        <f>A20+1</f>
        <v>12</v>
      </c>
      <c r="B21" s="14" t="s">
        <v>110</v>
      </c>
    </row>
    <row r="22" spans="1:3" s="13" customFormat="1" ht="14">
      <c r="A22" s="13">
        <f>A21+1</f>
        <v>13</v>
      </c>
      <c r="B22" s="14" t="s">
        <v>169</v>
      </c>
    </row>
    <row r="23" spans="1:3" s="13" customFormat="1" ht="14">
      <c r="B23" s="15"/>
    </row>
    <row r="24" spans="1:3" s="13" customFormat="1" ht="14">
      <c r="B24" s="12" t="s">
        <v>111</v>
      </c>
    </row>
    <row r="25" spans="1:3" s="13" customFormat="1" ht="14">
      <c r="A25" s="13">
        <f>A22+1</f>
        <v>14</v>
      </c>
      <c r="B25" s="13" t="s">
        <v>123</v>
      </c>
      <c r="C25" s="13" t="s">
        <v>128</v>
      </c>
    </row>
    <row r="26" spans="1:3" s="13" customFormat="1" ht="14">
      <c r="A26" s="13">
        <f>A25+1</f>
        <v>15</v>
      </c>
      <c r="B26" s="14" t="s">
        <v>133</v>
      </c>
    </row>
    <row r="27" spans="1:3" s="13" customFormat="1" ht="14">
      <c r="B27" s="14"/>
    </row>
    <row r="28" spans="1:3" s="13" customFormat="1" ht="14">
      <c r="B28" s="12" t="s">
        <v>134</v>
      </c>
    </row>
    <row r="29" spans="1:3" s="13" customFormat="1" ht="14">
      <c r="A29" s="13">
        <f>A26+1</f>
        <v>16</v>
      </c>
      <c r="B29" s="14" t="s">
        <v>234</v>
      </c>
      <c r="C29" s="19" t="s">
        <v>129</v>
      </c>
    </row>
    <row r="30" spans="1:3" s="13" customFormat="1" ht="14">
      <c r="A30" s="13">
        <f>A29+1</f>
        <v>17</v>
      </c>
      <c r="B30" s="14" t="s">
        <v>233</v>
      </c>
      <c r="C30" s="19"/>
    </row>
    <row r="31" spans="1:3" s="13" customFormat="1" ht="14">
      <c r="A31" s="13">
        <f>A30+1</f>
        <v>18</v>
      </c>
      <c r="B31" s="14" t="s">
        <v>131</v>
      </c>
      <c r="C31" s="13" t="s">
        <v>117</v>
      </c>
    </row>
    <row r="32" spans="1:3" s="13" customFormat="1" ht="14">
      <c r="A32" s="13">
        <f>A31+1</f>
        <v>19</v>
      </c>
      <c r="B32" s="14" t="s">
        <v>119</v>
      </c>
    </row>
    <row r="33" spans="1:3" s="13" customFormat="1" ht="14">
      <c r="A33" s="13">
        <f>A32+1</f>
        <v>20</v>
      </c>
      <c r="B33" s="14" t="s">
        <v>132</v>
      </c>
      <c r="C33" s="19"/>
    </row>
    <row r="34" spans="1:3" s="13" customFormat="1" ht="14">
      <c r="B34" s="15"/>
    </row>
    <row r="35" spans="1:3" s="13" customFormat="1" ht="14">
      <c r="B35" s="12" t="s">
        <v>124</v>
      </c>
    </row>
    <row r="36" spans="1:3" s="13" customFormat="1" ht="14">
      <c r="A36" s="13">
        <f>A33+1</f>
        <v>21</v>
      </c>
      <c r="B36" s="14" t="s">
        <v>114</v>
      </c>
    </row>
    <row r="37" spans="1:3" s="13" customFormat="1" ht="14"/>
    <row r="38" spans="1:3" s="13" customFormat="1" ht="14">
      <c r="B38" s="16" t="s">
        <v>125</v>
      </c>
    </row>
    <row r="39" spans="1:3" s="13" customFormat="1" ht="14">
      <c r="A39" s="13">
        <f>A36+1</f>
        <v>22</v>
      </c>
      <c r="B39" s="13" t="s">
        <v>120</v>
      </c>
    </row>
    <row r="40" spans="1:3" s="13" customFormat="1" ht="14">
      <c r="A40" s="13">
        <f>A39+1</f>
        <v>23</v>
      </c>
      <c r="B40" s="17" t="s">
        <v>115</v>
      </c>
    </row>
    <row r="41" spans="1:3" s="13" customFormat="1" ht="14">
      <c r="A41" s="13">
        <f>A40+1</f>
        <v>24</v>
      </c>
      <c r="B41" s="18" t="s">
        <v>116</v>
      </c>
    </row>
    <row r="42" spans="1:3" s="13" customFormat="1" ht="14">
      <c r="A42" s="13">
        <f>A41+1</f>
        <v>25</v>
      </c>
      <c r="B42" s="14" t="s">
        <v>121</v>
      </c>
    </row>
    <row r="43" spans="1:3" s="13" customFormat="1" ht="14"/>
    <row r="44" spans="1:3" s="13" customFormat="1" ht="14">
      <c r="B44" s="21" t="s">
        <v>126</v>
      </c>
    </row>
    <row r="45" spans="1:3" s="13" customFormat="1" ht="14">
      <c r="A45" s="13">
        <f>A42+1</f>
        <v>26</v>
      </c>
      <c r="B45" s="20" t="s">
        <v>127</v>
      </c>
    </row>
    <row r="46" spans="1:3" s="13" customFormat="1" ht="14"/>
    <row r="47" spans="1:3" s="13" customFormat="1" ht="14">
      <c r="B47" s="21" t="s">
        <v>149</v>
      </c>
    </row>
    <row r="48" spans="1:3" s="13" customFormat="1" ht="14">
      <c r="A48" s="13">
        <f>A45+1</f>
        <v>27</v>
      </c>
      <c r="B48" s="13" t="s">
        <v>150</v>
      </c>
    </row>
    <row r="50" spans="1:2">
      <c r="B50" s="22" t="s">
        <v>141</v>
      </c>
    </row>
    <row r="51" spans="1:2">
      <c r="A51">
        <f>A48+1</f>
        <v>28</v>
      </c>
      <c r="B51" t="s">
        <v>73</v>
      </c>
    </row>
  </sheetData>
  <phoneticPr fontId="11" type="noConversion"/>
  <hyperlinks>
    <hyperlink ref="B45"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pageSetUpPr fitToPage="1"/>
  </sheetPr>
  <dimension ref="A1:L34"/>
  <sheetViews>
    <sheetView topLeftCell="C1" workbookViewId="0">
      <selection activeCell="C7" sqref="C7"/>
    </sheetView>
  </sheetViews>
  <sheetFormatPr baseColWidth="10" defaultColWidth="8.7109375" defaultRowHeight="14" x14ac:dyDescent="0"/>
  <cols>
    <col min="1" max="1" width="8.7109375" style="72"/>
    <col min="2" max="2" width="74.7109375" style="75" customWidth="1"/>
    <col min="3" max="3" width="20" style="75" customWidth="1"/>
    <col min="4" max="4" width="10.42578125" style="72" bestFit="1" customWidth="1"/>
    <col min="5" max="5" width="8.85546875" style="72" bestFit="1" customWidth="1"/>
    <col min="6" max="6" width="11" style="72" bestFit="1" customWidth="1"/>
    <col min="7" max="7" width="18.7109375" style="72" bestFit="1" customWidth="1"/>
    <col min="8" max="9" width="18.7109375" style="72" customWidth="1"/>
    <col min="10" max="10" width="93.7109375" style="75" customWidth="1"/>
    <col min="11" max="11" width="8.7109375" style="75"/>
    <col min="12" max="12" width="59.140625" style="75" customWidth="1"/>
    <col min="13" max="16384" width="8.7109375" style="75"/>
  </cols>
  <sheetData>
    <row r="1" spans="1:12">
      <c r="A1" s="69">
        <v>1</v>
      </c>
      <c r="B1" s="86" t="s">
        <v>235</v>
      </c>
      <c r="C1" s="86"/>
      <c r="D1" s="71">
        <v>40209</v>
      </c>
      <c r="E1" s="72">
        <v>1</v>
      </c>
      <c r="F1" s="71">
        <f>WORKDAY(D1,E1)</f>
        <v>40211</v>
      </c>
      <c r="I1" s="73" t="s">
        <v>184</v>
      </c>
      <c r="J1" s="74" t="s">
        <v>223</v>
      </c>
    </row>
    <row r="2" spans="1:12">
      <c r="A2" s="69">
        <f t="shared" ref="A2:A34" si="0">A1+1</f>
        <v>2</v>
      </c>
      <c r="B2" s="93" t="s">
        <v>243</v>
      </c>
      <c r="C2" s="87"/>
      <c r="D2" s="71" t="e">
        <f>#REF!</f>
        <v>#REF!</v>
      </c>
      <c r="E2" s="72">
        <v>7</v>
      </c>
      <c r="F2" s="71" t="e">
        <f>WORKDAY(D2,E2)</f>
        <v>#REF!</v>
      </c>
      <c r="G2" s="72">
        <v>3</v>
      </c>
      <c r="I2" s="73" t="s">
        <v>184</v>
      </c>
      <c r="L2" s="77"/>
    </row>
    <row r="3" spans="1:12">
      <c r="A3" s="69">
        <f t="shared" si="0"/>
        <v>3</v>
      </c>
      <c r="B3" s="93" t="s">
        <v>238</v>
      </c>
      <c r="C3" s="87"/>
      <c r="D3" s="71"/>
      <c r="F3" s="71"/>
      <c r="I3" s="73"/>
      <c r="L3" s="77"/>
    </row>
    <row r="4" spans="1:12">
      <c r="A4" s="69">
        <f t="shared" si="0"/>
        <v>4</v>
      </c>
      <c r="B4" s="93" t="s">
        <v>244</v>
      </c>
      <c r="C4" s="87"/>
      <c r="D4" s="71"/>
      <c r="F4" s="71"/>
      <c r="I4" s="73"/>
      <c r="L4" s="77"/>
    </row>
    <row r="5" spans="1:12" ht="27">
      <c r="A5" s="69">
        <f t="shared" si="0"/>
        <v>5</v>
      </c>
      <c r="B5" s="88" t="s">
        <v>236</v>
      </c>
      <c r="C5" s="88"/>
      <c r="D5" s="71"/>
      <c r="F5" s="71"/>
      <c r="G5" s="79"/>
      <c r="H5" s="79"/>
      <c r="I5" s="73"/>
      <c r="L5" s="80"/>
    </row>
    <row r="6" spans="1:12">
      <c r="A6" s="69">
        <f t="shared" si="0"/>
        <v>6</v>
      </c>
      <c r="B6" s="93" t="s">
        <v>239</v>
      </c>
      <c r="C6" s="87"/>
      <c r="D6" s="71" t="e">
        <f>#REF!</f>
        <v>#REF!</v>
      </c>
      <c r="E6" s="72">
        <v>7</v>
      </c>
      <c r="F6" s="71" t="e">
        <f>WORKDAY(D6,E6)</f>
        <v>#REF!</v>
      </c>
      <c r="G6" s="73" t="s">
        <v>166</v>
      </c>
      <c r="H6" s="73"/>
      <c r="I6" s="73" t="s">
        <v>184</v>
      </c>
      <c r="L6" s="80"/>
    </row>
    <row r="7" spans="1:12">
      <c r="A7" s="69">
        <f t="shared" si="0"/>
        <v>7</v>
      </c>
      <c r="B7" s="94" t="s">
        <v>174</v>
      </c>
      <c r="C7" s="77"/>
      <c r="D7" s="71">
        <f>F1</f>
        <v>40211</v>
      </c>
      <c r="E7" s="72">
        <v>1</v>
      </c>
      <c r="F7" s="71">
        <f>WORKDAY(D7,E7)</f>
        <v>40212</v>
      </c>
      <c r="G7" s="72">
        <v>1</v>
      </c>
      <c r="I7" s="73" t="s">
        <v>184</v>
      </c>
      <c r="J7" s="70"/>
    </row>
    <row r="8" spans="1:12">
      <c r="A8" s="69">
        <f t="shared" si="0"/>
        <v>8</v>
      </c>
      <c r="B8" s="94" t="s">
        <v>240</v>
      </c>
      <c r="C8" s="77"/>
      <c r="D8" s="71"/>
      <c r="F8" s="71"/>
      <c r="I8" s="73"/>
      <c r="J8" s="70"/>
    </row>
    <row r="9" spans="1:12">
      <c r="A9" s="69">
        <f t="shared" si="0"/>
        <v>9</v>
      </c>
      <c r="B9" s="94" t="s">
        <v>151</v>
      </c>
      <c r="C9" s="77"/>
      <c r="D9" s="71">
        <f>D1</f>
        <v>40209</v>
      </c>
      <c r="E9" s="72">
        <v>1</v>
      </c>
      <c r="F9" s="81">
        <f t="shared" ref="F9:F15" si="1">WORKDAY(D9,E9)</f>
        <v>40211</v>
      </c>
      <c r="G9" s="72">
        <v>1</v>
      </c>
      <c r="I9" s="73" t="s">
        <v>184</v>
      </c>
      <c r="J9" s="78" t="s">
        <v>136</v>
      </c>
    </row>
    <row r="10" spans="1:12">
      <c r="A10" s="69">
        <f t="shared" si="0"/>
        <v>10</v>
      </c>
      <c r="B10" s="77" t="s">
        <v>155</v>
      </c>
      <c r="C10" s="77"/>
      <c r="D10" s="81" t="e">
        <f>MAX($F$2:$F$6)</f>
        <v>#REF!</v>
      </c>
      <c r="E10" s="82">
        <v>1</v>
      </c>
      <c r="F10" s="81" t="e">
        <f t="shared" si="1"/>
        <v>#REF!</v>
      </c>
      <c r="G10" s="83" t="s">
        <v>98</v>
      </c>
      <c r="H10" s="83"/>
      <c r="I10" s="73" t="s">
        <v>184</v>
      </c>
    </row>
    <row r="11" spans="1:12">
      <c r="A11" s="69">
        <f t="shared" si="0"/>
        <v>11</v>
      </c>
      <c r="B11" s="77" t="s">
        <v>156</v>
      </c>
      <c r="C11" s="77"/>
      <c r="D11" s="81" t="e">
        <f>MAX($F$2:$F$6)</f>
        <v>#REF!</v>
      </c>
      <c r="E11" s="82">
        <v>1</v>
      </c>
      <c r="F11" s="81" t="e">
        <f t="shared" si="1"/>
        <v>#REF!</v>
      </c>
      <c r="G11" s="83" t="s">
        <v>98</v>
      </c>
      <c r="H11" s="83"/>
      <c r="I11" s="73" t="s">
        <v>184</v>
      </c>
    </row>
    <row r="12" spans="1:12">
      <c r="A12" s="69">
        <f t="shared" si="0"/>
        <v>12</v>
      </c>
      <c r="B12" s="77" t="s">
        <v>157</v>
      </c>
      <c r="C12" s="77"/>
      <c r="D12" s="81" t="e">
        <f>MAX($F$2:$F$6)</f>
        <v>#REF!</v>
      </c>
      <c r="E12" s="82">
        <v>1</v>
      </c>
      <c r="F12" s="81" t="e">
        <f t="shared" si="1"/>
        <v>#REF!</v>
      </c>
      <c r="G12" s="83" t="s">
        <v>98</v>
      </c>
      <c r="H12" s="83"/>
      <c r="I12" s="73" t="s">
        <v>184</v>
      </c>
      <c r="J12" s="80" t="s">
        <v>152</v>
      </c>
    </row>
    <row r="13" spans="1:12">
      <c r="A13" s="69">
        <f t="shared" si="0"/>
        <v>13</v>
      </c>
      <c r="B13" s="77" t="s">
        <v>158</v>
      </c>
      <c r="C13" s="77"/>
      <c r="D13" s="81" t="e">
        <f>MAX($F$2:$F$6)</f>
        <v>#REF!</v>
      </c>
      <c r="E13" s="72">
        <v>1</v>
      </c>
      <c r="F13" s="71" t="e">
        <f t="shared" si="1"/>
        <v>#REF!</v>
      </c>
      <c r="G13" s="83" t="s">
        <v>98</v>
      </c>
      <c r="H13" s="83"/>
      <c r="I13" s="73" t="s">
        <v>184</v>
      </c>
      <c r="J13" s="80"/>
    </row>
    <row r="14" spans="1:12">
      <c r="A14" s="69">
        <f t="shared" si="0"/>
        <v>14</v>
      </c>
      <c r="B14" s="77" t="s">
        <v>159</v>
      </c>
      <c r="C14" s="77"/>
      <c r="D14" s="81" t="e">
        <f>MAX($F$2:$F$6)</f>
        <v>#REF!</v>
      </c>
      <c r="E14" s="72">
        <v>1</v>
      </c>
      <c r="F14" s="71" t="e">
        <f t="shared" si="1"/>
        <v>#REF!</v>
      </c>
      <c r="G14" s="83" t="s">
        <v>98</v>
      </c>
      <c r="H14" s="83"/>
      <c r="I14" s="73" t="s">
        <v>184</v>
      </c>
    </row>
    <row r="15" spans="1:12">
      <c r="A15" s="69">
        <f t="shared" si="0"/>
        <v>15</v>
      </c>
      <c r="B15" s="89" t="s">
        <v>160</v>
      </c>
      <c r="C15" s="89"/>
      <c r="D15" s="71" t="e">
        <f>#REF!</f>
        <v>#REF!</v>
      </c>
      <c r="E15" s="72">
        <v>3</v>
      </c>
      <c r="F15" s="71" t="e">
        <f t="shared" si="1"/>
        <v>#REF!</v>
      </c>
      <c r="G15" s="84" t="s">
        <v>224</v>
      </c>
      <c r="H15" s="84"/>
      <c r="I15" s="73" t="s">
        <v>184</v>
      </c>
    </row>
    <row r="16" spans="1:12">
      <c r="A16" s="69">
        <f t="shared" si="0"/>
        <v>16</v>
      </c>
      <c r="B16" s="90" t="s">
        <v>229</v>
      </c>
      <c r="C16" s="90"/>
      <c r="D16" s="71"/>
      <c r="F16" s="71"/>
      <c r="G16" s="84"/>
      <c r="H16" s="84"/>
      <c r="I16" s="73"/>
    </row>
    <row r="17" spans="1:9">
      <c r="A17" s="69">
        <f t="shared" si="0"/>
        <v>17</v>
      </c>
      <c r="B17" s="77" t="s">
        <v>167</v>
      </c>
      <c r="C17" s="77"/>
      <c r="D17" s="71" t="e">
        <f>F15</f>
        <v>#REF!</v>
      </c>
      <c r="E17" s="72">
        <v>1</v>
      </c>
      <c r="F17" s="71" t="e">
        <f>WORKDAY(D17,E17)</f>
        <v>#REF!</v>
      </c>
      <c r="G17" s="73" t="s">
        <v>225</v>
      </c>
      <c r="I17" s="73" t="s">
        <v>184</v>
      </c>
    </row>
    <row r="18" spans="1:9">
      <c r="A18" s="69">
        <f t="shared" si="0"/>
        <v>18</v>
      </c>
      <c r="B18" s="91" t="s">
        <v>237</v>
      </c>
      <c r="C18" s="91"/>
      <c r="D18" s="71" t="e">
        <f>F15</f>
        <v>#REF!</v>
      </c>
      <c r="E18" s="72">
        <v>1</v>
      </c>
      <c r="F18" s="71" t="e">
        <f>WORKDAY(D18,E18)</f>
        <v>#REF!</v>
      </c>
      <c r="G18" s="84" t="s">
        <v>226</v>
      </c>
      <c r="H18" s="84"/>
      <c r="I18" s="73" t="s">
        <v>184</v>
      </c>
    </row>
    <row r="19" spans="1:9">
      <c r="A19" s="69">
        <f t="shared" si="0"/>
        <v>19</v>
      </c>
      <c r="B19" s="89" t="s">
        <v>168</v>
      </c>
      <c r="C19" s="89"/>
      <c r="D19" s="71" t="e">
        <f>F15</f>
        <v>#REF!</v>
      </c>
      <c r="E19" s="72">
        <v>1</v>
      </c>
      <c r="F19" s="71" t="e">
        <f>WORKDAY(D19,E19)</f>
        <v>#REF!</v>
      </c>
      <c r="G19" s="85" t="s">
        <v>175</v>
      </c>
      <c r="H19" s="85"/>
      <c r="I19" s="73" t="s">
        <v>184</v>
      </c>
    </row>
    <row r="20" spans="1:9">
      <c r="A20" s="69">
        <f t="shared" si="0"/>
        <v>20</v>
      </c>
      <c r="B20" s="95" t="s">
        <v>242</v>
      </c>
      <c r="C20" s="89"/>
      <c r="D20" s="71"/>
      <c r="F20" s="71"/>
      <c r="G20" s="85"/>
      <c r="H20" s="85"/>
      <c r="I20" s="73"/>
    </row>
    <row r="21" spans="1:9">
      <c r="A21" s="69">
        <f t="shared" si="0"/>
        <v>21</v>
      </c>
      <c r="B21" s="95" t="s">
        <v>241</v>
      </c>
      <c r="C21" s="89"/>
      <c r="D21" s="71"/>
      <c r="F21" s="71"/>
      <c r="G21" s="85"/>
      <c r="H21" s="85"/>
      <c r="I21" s="73"/>
    </row>
    <row r="22" spans="1:9">
      <c r="A22" s="69">
        <f t="shared" si="0"/>
        <v>22</v>
      </c>
      <c r="B22" s="76" t="s">
        <v>137</v>
      </c>
      <c r="C22" s="76"/>
      <c r="D22" s="71" t="e">
        <f>#REF!</f>
        <v>#REF!</v>
      </c>
      <c r="E22" s="72">
        <v>1</v>
      </c>
      <c r="F22" s="71" t="e">
        <f t="shared" ref="F22:F34" si="2">WORKDAY(D22,E22)</f>
        <v>#REF!</v>
      </c>
      <c r="G22" s="84" t="s">
        <v>227</v>
      </c>
      <c r="H22" s="84"/>
      <c r="I22" s="84" t="s">
        <v>185</v>
      </c>
    </row>
    <row r="23" spans="1:9">
      <c r="A23" s="69">
        <f t="shared" si="0"/>
        <v>23</v>
      </c>
      <c r="B23" s="76" t="s">
        <v>138</v>
      </c>
      <c r="C23" s="76"/>
      <c r="D23" s="71" t="e">
        <f>F22</f>
        <v>#REF!</v>
      </c>
      <c r="E23" s="72">
        <v>1</v>
      </c>
      <c r="F23" s="71" t="e">
        <f t="shared" si="2"/>
        <v>#REF!</v>
      </c>
      <c r="G23" s="84">
        <v>26</v>
      </c>
      <c r="H23" s="84"/>
      <c r="I23" s="84" t="s">
        <v>185</v>
      </c>
    </row>
    <row r="24" spans="1:9">
      <c r="A24" s="69">
        <f t="shared" si="0"/>
        <v>24</v>
      </c>
      <c r="B24" s="76" t="s">
        <v>139</v>
      </c>
      <c r="C24" s="76"/>
      <c r="D24" s="71" t="e">
        <f>F22</f>
        <v>#REF!</v>
      </c>
      <c r="E24" s="72">
        <v>1</v>
      </c>
      <c r="F24" s="71" t="e">
        <f t="shared" si="2"/>
        <v>#REF!</v>
      </c>
      <c r="G24" s="84">
        <v>26</v>
      </c>
      <c r="H24" s="84"/>
      <c r="I24" s="84" t="s">
        <v>185</v>
      </c>
    </row>
    <row r="25" spans="1:9">
      <c r="A25" s="69">
        <f t="shared" si="0"/>
        <v>25</v>
      </c>
      <c r="B25" s="70" t="s">
        <v>140</v>
      </c>
      <c r="C25" s="70"/>
      <c r="D25" s="71" t="e">
        <f>F22</f>
        <v>#REF!</v>
      </c>
      <c r="E25" s="72">
        <v>1</v>
      </c>
      <c r="F25" s="71" t="e">
        <f t="shared" si="2"/>
        <v>#REF!</v>
      </c>
      <c r="G25" s="84">
        <v>26</v>
      </c>
      <c r="H25" s="84"/>
      <c r="I25" s="84" t="s">
        <v>185</v>
      </c>
    </row>
    <row r="26" spans="1:9">
      <c r="A26" s="69">
        <f t="shared" si="0"/>
        <v>26</v>
      </c>
      <c r="B26" s="70" t="s">
        <v>176</v>
      </c>
      <c r="C26" s="70"/>
      <c r="D26" s="71" t="e">
        <f>MAX(F23:F25)</f>
        <v>#REF!</v>
      </c>
      <c r="E26" s="72">
        <v>1</v>
      </c>
      <c r="F26" s="71" t="e">
        <f t="shared" si="2"/>
        <v>#REF!</v>
      </c>
      <c r="G26" s="84" t="s">
        <v>228</v>
      </c>
      <c r="H26" s="84"/>
      <c r="I26" s="73" t="s">
        <v>184</v>
      </c>
    </row>
    <row r="27" spans="1:9">
      <c r="A27" s="69">
        <f t="shared" si="0"/>
        <v>27</v>
      </c>
      <c r="B27" s="70" t="s">
        <v>183</v>
      </c>
      <c r="C27" s="70"/>
      <c r="D27" s="71" t="e">
        <f>MAX(F23:F25)</f>
        <v>#REF!</v>
      </c>
      <c r="E27" s="72">
        <v>1</v>
      </c>
      <c r="F27" s="71" t="e">
        <f>WORKDAY(D27,E27)</f>
        <v>#REF!</v>
      </c>
      <c r="G27" s="84" t="s">
        <v>228</v>
      </c>
      <c r="H27" s="84"/>
      <c r="I27" s="73" t="s">
        <v>184</v>
      </c>
    </row>
    <row r="28" spans="1:9">
      <c r="A28" s="69">
        <f t="shared" si="0"/>
        <v>28</v>
      </c>
      <c r="B28" s="70" t="s">
        <v>153</v>
      </c>
      <c r="C28" s="70"/>
      <c r="D28" s="71">
        <f>F1</f>
        <v>40211</v>
      </c>
      <c r="E28" s="72">
        <v>7</v>
      </c>
      <c r="F28" s="71">
        <f t="shared" si="2"/>
        <v>40220</v>
      </c>
      <c r="G28" s="72">
        <v>1</v>
      </c>
      <c r="I28" s="73" t="s">
        <v>102</v>
      </c>
    </row>
    <row r="29" spans="1:9">
      <c r="A29" s="69">
        <f t="shared" si="0"/>
        <v>29</v>
      </c>
      <c r="B29" s="70" t="s">
        <v>179</v>
      </c>
      <c r="C29" s="70"/>
      <c r="D29" s="71" t="e">
        <f>MAX(F26:F28)</f>
        <v>#REF!</v>
      </c>
      <c r="E29" s="72">
        <v>2</v>
      </c>
      <c r="F29" s="71" t="e">
        <f t="shared" si="2"/>
        <v>#REF!</v>
      </c>
      <c r="G29" s="84" t="s">
        <v>182</v>
      </c>
      <c r="H29" s="84"/>
      <c r="I29" s="84" t="s">
        <v>185</v>
      </c>
    </row>
    <row r="30" spans="1:9">
      <c r="A30" s="69">
        <f t="shared" si="0"/>
        <v>30</v>
      </c>
      <c r="B30" s="92" t="s">
        <v>165</v>
      </c>
      <c r="C30" s="92"/>
      <c r="D30" s="71" t="e">
        <f>F29</f>
        <v>#REF!</v>
      </c>
      <c r="E30" s="72">
        <v>1</v>
      </c>
      <c r="F30" s="71" t="e">
        <f t="shared" si="2"/>
        <v>#REF!</v>
      </c>
      <c r="G30" s="84">
        <v>39</v>
      </c>
      <c r="H30" s="84"/>
      <c r="I30" s="84"/>
    </row>
    <row r="31" spans="1:9">
      <c r="A31" s="69">
        <f t="shared" si="0"/>
        <v>31</v>
      </c>
      <c r="B31" s="70" t="s">
        <v>180</v>
      </c>
      <c r="C31" s="70"/>
      <c r="D31" s="71" t="e">
        <f>F29</f>
        <v>#REF!</v>
      </c>
      <c r="E31" s="72">
        <v>1</v>
      </c>
      <c r="F31" s="71" t="e">
        <f t="shared" si="2"/>
        <v>#REF!</v>
      </c>
      <c r="G31" s="72">
        <v>33</v>
      </c>
      <c r="I31" s="73" t="s">
        <v>184</v>
      </c>
    </row>
    <row r="32" spans="1:9">
      <c r="A32" s="69">
        <f t="shared" si="0"/>
        <v>32</v>
      </c>
      <c r="B32" s="70" t="s">
        <v>177</v>
      </c>
      <c r="C32" s="70"/>
      <c r="D32" s="71" t="e">
        <f>F27</f>
        <v>#REF!</v>
      </c>
      <c r="E32" s="72">
        <v>7</v>
      </c>
      <c r="F32" s="71" t="e">
        <f t="shared" si="2"/>
        <v>#REF!</v>
      </c>
      <c r="G32" s="73">
        <v>37</v>
      </c>
      <c r="H32" s="73"/>
      <c r="I32" s="73" t="s">
        <v>184</v>
      </c>
    </row>
    <row r="33" spans="1:10" customFormat="1">
      <c r="A33" s="69">
        <f t="shared" si="0"/>
        <v>33</v>
      </c>
      <c r="B33" s="6" t="s">
        <v>178</v>
      </c>
      <c r="C33" s="6"/>
      <c r="D33" s="8" t="e">
        <f>F31</f>
        <v>#REF!</v>
      </c>
      <c r="E33" s="3">
        <v>5</v>
      </c>
      <c r="F33" s="8" t="e">
        <f t="shared" si="2"/>
        <v>#REF!</v>
      </c>
      <c r="G33" s="25" t="s">
        <v>231</v>
      </c>
      <c r="H33" s="25"/>
      <c r="I33" s="10" t="s">
        <v>102</v>
      </c>
      <c r="J33" s="75"/>
    </row>
    <row r="34" spans="1:10" customFormat="1">
      <c r="A34" s="69">
        <f t="shared" si="0"/>
        <v>34</v>
      </c>
      <c r="B34" s="6" t="s">
        <v>154</v>
      </c>
      <c r="C34" s="6"/>
      <c r="D34" s="8" t="e">
        <f>F31</f>
        <v>#REF!</v>
      </c>
      <c r="E34" s="3">
        <v>22</v>
      </c>
      <c r="F34" s="8" t="e">
        <f t="shared" si="2"/>
        <v>#REF!</v>
      </c>
      <c r="G34" s="3">
        <v>41</v>
      </c>
      <c r="H34" s="3"/>
      <c r="I34" s="10" t="s">
        <v>102</v>
      </c>
      <c r="J34" s="75"/>
    </row>
  </sheetData>
  <pageMargins left="0.7" right="0.7" top="0.75" bottom="0.75" header="0.3" footer="0.3"/>
  <pageSetup scale="47" orientation="portrait"/>
  <ignoredErrors>
    <ignoredError sqref="D32" formula="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I75"/>
  <sheetViews>
    <sheetView topLeftCell="A7" workbookViewId="0">
      <selection activeCell="B19" sqref="B19"/>
    </sheetView>
  </sheetViews>
  <sheetFormatPr baseColWidth="10" defaultColWidth="11" defaultRowHeight="14" x14ac:dyDescent="0"/>
  <cols>
    <col min="1" max="1" width="10" style="3" customWidth="1"/>
    <col min="2" max="2" width="42.28515625" style="6" customWidth="1"/>
    <col min="3" max="3" width="14.140625" style="3" customWidth="1"/>
    <col min="4" max="4" width="7.42578125" style="3" customWidth="1"/>
    <col min="5" max="5" width="13.140625" style="3" customWidth="1"/>
    <col min="6" max="6" width="32.5703125" style="3" customWidth="1"/>
    <col min="7" max="7" width="36.28515625" style="41" customWidth="1"/>
    <col min="8" max="8" width="23.42578125" style="6" customWidth="1"/>
    <col min="9" max="9" width="43.42578125" customWidth="1"/>
  </cols>
  <sheetData>
    <row r="1" spans="1:8" s="52" customFormat="1">
      <c r="A1" s="47">
        <v>1</v>
      </c>
      <c r="B1" s="48" t="s">
        <v>72</v>
      </c>
      <c r="C1" s="49">
        <v>40209</v>
      </c>
      <c r="D1" s="47">
        <v>1</v>
      </c>
      <c r="E1" s="50">
        <f>WORKDAY(C1,D1)</f>
        <v>40211</v>
      </c>
      <c r="F1" s="47"/>
      <c r="G1" s="51">
        <v>0</v>
      </c>
      <c r="H1" s="48" t="s">
        <v>99</v>
      </c>
    </row>
    <row r="2" spans="1:8" s="52" customFormat="1">
      <c r="A2" s="47">
        <f t="shared" ref="A2:A7" si="0">A1+1</f>
        <v>2</v>
      </c>
      <c r="B2" s="48" t="s">
        <v>12</v>
      </c>
      <c r="C2" s="49">
        <f>C1</f>
        <v>40209</v>
      </c>
      <c r="D2" s="47">
        <v>1</v>
      </c>
      <c r="E2" s="50">
        <f t="shared" ref="E2:E12" si="1">WORKDAY(C2,D2)</f>
        <v>40211</v>
      </c>
      <c r="F2" s="47"/>
      <c r="G2" s="51">
        <v>0</v>
      </c>
      <c r="H2" s="48" t="s">
        <v>99</v>
      </c>
    </row>
    <row r="3" spans="1:8" s="52" customFormat="1">
      <c r="A3" s="47">
        <f t="shared" si="0"/>
        <v>3</v>
      </c>
      <c r="B3" s="48" t="s">
        <v>19</v>
      </c>
      <c r="C3" s="49">
        <f>C1</f>
        <v>40209</v>
      </c>
      <c r="D3" s="47">
        <v>1</v>
      </c>
      <c r="E3" s="50">
        <f t="shared" si="1"/>
        <v>40211</v>
      </c>
      <c r="F3" s="47"/>
      <c r="G3" s="51">
        <v>0</v>
      </c>
      <c r="H3" s="48" t="s">
        <v>99</v>
      </c>
    </row>
    <row r="4" spans="1:8">
      <c r="A4" s="3">
        <f t="shared" si="0"/>
        <v>4</v>
      </c>
      <c r="B4" s="6" t="s">
        <v>35</v>
      </c>
      <c r="C4" s="8">
        <f>E1</f>
        <v>40211</v>
      </c>
      <c r="D4" s="3">
        <v>5</v>
      </c>
      <c r="E4" s="8">
        <f t="shared" si="1"/>
        <v>40218</v>
      </c>
      <c r="F4" s="3">
        <v>1</v>
      </c>
      <c r="G4" s="41">
        <v>1</v>
      </c>
      <c r="H4" s="6" t="s">
        <v>99</v>
      </c>
    </row>
    <row r="5" spans="1:8">
      <c r="A5" s="3">
        <f t="shared" si="0"/>
        <v>5</v>
      </c>
      <c r="B5" s="6" t="s">
        <v>13</v>
      </c>
      <c r="C5" s="8">
        <f>E2</f>
        <v>40211</v>
      </c>
      <c r="D5" s="3">
        <v>5</v>
      </c>
      <c r="E5" s="8">
        <f t="shared" si="1"/>
        <v>40218</v>
      </c>
      <c r="F5" s="3">
        <v>2</v>
      </c>
      <c r="G5" s="41">
        <v>2</v>
      </c>
      <c r="H5" s="6" t="s">
        <v>99</v>
      </c>
    </row>
    <row r="6" spans="1:8">
      <c r="A6" s="3">
        <f t="shared" si="0"/>
        <v>6</v>
      </c>
      <c r="B6" s="6" t="s">
        <v>20</v>
      </c>
      <c r="C6" s="8">
        <f>E3</f>
        <v>40211</v>
      </c>
      <c r="D6" s="3">
        <v>5</v>
      </c>
      <c r="E6" s="8">
        <f t="shared" si="1"/>
        <v>40218</v>
      </c>
      <c r="F6" s="3">
        <v>3</v>
      </c>
      <c r="G6" s="41">
        <v>3</v>
      </c>
      <c r="H6" s="6" t="s">
        <v>99</v>
      </c>
    </row>
    <row r="7" spans="1:8">
      <c r="A7" s="3">
        <f t="shared" si="0"/>
        <v>7</v>
      </c>
      <c r="B7" s="6" t="s">
        <v>193</v>
      </c>
      <c r="C7" s="8">
        <f>E5</f>
        <v>40218</v>
      </c>
      <c r="D7" s="3">
        <v>3</v>
      </c>
      <c r="E7" s="8">
        <f t="shared" si="1"/>
        <v>40221</v>
      </c>
      <c r="F7" s="3">
        <v>5</v>
      </c>
      <c r="G7" s="41">
        <v>5</v>
      </c>
      <c r="H7" s="6" t="s">
        <v>99</v>
      </c>
    </row>
    <row r="8" spans="1:8" s="52" customFormat="1">
      <c r="A8" s="47">
        <f t="shared" ref="A8:A65" si="2">A7+1</f>
        <v>8</v>
      </c>
      <c r="B8" s="48" t="s">
        <v>60</v>
      </c>
      <c r="C8" s="50">
        <f>MAX(E4:E6)</f>
        <v>40218</v>
      </c>
      <c r="D8" s="47">
        <v>5</v>
      </c>
      <c r="E8" s="50">
        <f t="shared" si="1"/>
        <v>40225</v>
      </c>
      <c r="F8" s="47" t="s">
        <v>98</v>
      </c>
      <c r="G8" s="54" t="s">
        <v>207</v>
      </c>
      <c r="H8" s="48" t="s">
        <v>99</v>
      </c>
    </row>
    <row r="9" spans="1:8" s="52" customFormat="1">
      <c r="A9" s="47">
        <f t="shared" si="2"/>
        <v>9</v>
      </c>
      <c r="B9" s="48" t="s">
        <v>21</v>
      </c>
      <c r="C9" s="50">
        <f>MAX(E4:E6)</f>
        <v>40218</v>
      </c>
      <c r="D9" s="47">
        <v>5</v>
      </c>
      <c r="E9" s="50">
        <f t="shared" si="1"/>
        <v>40225</v>
      </c>
      <c r="F9" s="47" t="s">
        <v>98</v>
      </c>
      <c r="G9" s="54" t="s">
        <v>207</v>
      </c>
      <c r="H9" s="48" t="s">
        <v>99</v>
      </c>
    </row>
    <row r="10" spans="1:8" s="52" customFormat="1">
      <c r="A10" s="47">
        <f t="shared" si="2"/>
        <v>10</v>
      </c>
      <c r="B10" s="48" t="s">
        <v>71</v>
      </c>
      <c r="C10" s="53">
        <f>MAX(E4:E6)</f>
        <v>40218</v>
      </c>
      <c r="D10" s="47">
        <v>5</v>
      </c>
      <c r="E10" s="50">
        <f t="shared" si="1"/>
        <v>40225</v>
      </c>
      <c r="F10" s="47" t="s">
        <v>98</v>
      </c>
      <c r="G10" s="54" t="s">
        <v>207</v>
      </c>
      <c r="H10" s="48" t="s">
        <v>100</v>
      </c>
    </row>
    <row r="11" spans="1:8" s="52" customFormat="1">
      <c r="A11" s="47">
        <f t="shared" si="2"/>
        <v>11</v>
      </c>
      <c r="B11" s="48" t="s">
        <v>24</v>
      </c>
      <c r="C11" s="53">
        <f>MAX(E4:E6)</f>
        <v>40218</v>
      </c>
      <c r="D11" s="47">
        <v>5</v>
      </c>
      <c r="E11" s="50">
        <f t="shared" si="1"/>
        <v>40225</v>
      </c>
      <c r="F11" s="47" t="s">
        <v>98</v>
      </c>
      <c r="G11" s="54" t="s">
        <v>207</v>
      </c>
      <c r="H11" s="48" t="s">
        <v>100</v>
      </c>
    </row>
    <row r="12" spans="1:8" s="52" customFormat="1">
      <c r="A12" s="47">
        <f t="shared" si="2"/>
        <v>12</v>
      </c>
      <c r="B12" s="48" t="s">
        <v>23</v>
      </c>
      <c r="C12" s="53">
        <f>MAX(E4:E6)</f>
        <v>40218</v>
      </c>
      <c r="D12" s="47">
        <v>5</v>
      </c>
      <c r="E12" s="50">
        <f t="shared" si="1"/>
        <v>40225</v>
      </c>
      <c r="F12" s="55" t="s">
        <v>98</v>
      </c>
      <c r="G12" s="54" t="s">
        <v>207</v>
      </c>
      <c r="H12" s="48" t="s">
        <v>100</v>
      </c>
    </row>
    <row r="13" spans="1:8">
      <c r="A13" s="3">
        <f t="shared" si="2"/>
        <v>13</v>
      </c>
      <c r="B13" s="6" t="s">
        <v>148</v>
      </c>
      <c r="C13" s="8">
        <f>MAX(E8:E12)</f>
        <v>40225</v>
      </c>
      <c r="D13" s="3">
        <v>1</v>
      </c>
      <c r="E13" s="8">
        <f>WORKDAY(C13,D13)</f>
        <v>40226</v>
      </c>
      <c r="F13" s="26" t="s">
        <v>211</v>
      </c>
      <c r="G13" s="42" t="str">
        <f>CONCATENATE(G12,",",F13)</f>
        <v>1,2,3,4,5,6,7,8,9,10,11,12</v>
      </c>
      <c r="H13" s="6" t="s">
        <v>100</v>
      </c>
    </row>
    <row r="14" spans="1:8">
      <c r="A14" s="3">
        <f t="shared" si="2"/>
        <v>14</v>
      </c>
      <c r="B14" s="6" t="s">
        <v>22</v>
      </c>
      <c r="C14" s="8">
        <f>MAX(E8:E11)</f>
        <v>40225</v>
      </c>
      <c r="D14" s="3">
        <v>1</v>
      </c>
      <c r="E14" s="8">
        <f>WORKDAY(C14,D14)</f>
        <v>40226</v>
      </c>
      <c r="F14" s="26" t="s">
        <v>211</v>
      </c>
      <c r="G14" s="42" t="str">
        <f>CONCATENATE(G12,",",F13)</f>
        <v>1,2,3,4,5,6,7,8,9,10,11,12</v>
      </c>
      <c r="H14" s="6" t="s">
        <v>100</v>
      </c>
    </row>
    <row r="15" spans="1:8" s="52" customFormat="1">
      <c r="A15" s="47">
        <f t="shared" si="2"/>
        <v>15</v>
      </c>
      <c r="B15" s="48" t="s">
        <v>26</v>
      </c>
      <c r="C15" s="50">
        <f>MAX($E$13:$E$14)</f>
        <v>40226</v>
      </c>
      <c r="D15" s="47">
        <v>3</v>
      </c>
      <c r="E15" s="50">
        <f t="shared" ref="E15:E58" si="3">WORKDAY(C15,D15)</f>
        <v>40229</v>
      </c>
      <c r="F15" s="56" t="s">
        <v>212</v>
      </c>
      <c r="G15" s="57" t="str">
        <f>CONCATENATE(G13,",",F15)</f>
        <v>1,2,3,4,5,6,7,8,9,10,11,12,13,14</v>
      </c>
      <c r="H15" s="48" t="s">
        <v>99</v>
      </c>
    </row>
    <row r="16" spans="1:8" s="52" customFormat="1">
      <c r="A16" s="47">
        <f t="shared" si="2"/>
        <v>16</v>
      </c>
      <c r="B16" s="48" t="s">
        <v>45</v>
      </c>
      <c r="C16" s="50">
        <f t="shared" ref="C16:C20" si="4">MAX($E$13:$E$14)</f>
        <v>40226</v>
      </c>
      <c r="D16" s="47">
        <v>3</v>
      </c>
      <c r="E16" s="50">
        <f t="shared" si="3"/>
        <v>40229</v>
      </c>
      <c r="F16" s="56" t="s">
        <v>212</v>
      </c>
      <c r="G16" s="57" t="str">
        <f>CONCATENATE(G14,",",F16)</f>
        <v>1,2,3,4,5,6,7,8,9,10,11,12,13,14</v>
      </c>
      <c r="H16" s="48" t="s">
        <v>100</v>
      </c>
    </row>
    <row r="17" spans="1:8" s="52" customFormat="1">
      <c r="A17" s="47">
        <f t="shared" si="2"/>
        <v>17</v>
      </c>
      <c r="B17" s="48" t="s">
        <v>10</v>
      </c>
      <c r="C17" s="50">
        <f t="shared" si="4"/>
        <v>40226</v>
      </c>
      <c r="D17" s="47">
        <v>3</v>
      </c>
      <c r="E17" s="50">
        <f t="shared" si="3"/>
        <v>40229</v>
      </c>
      <c r="F17" s="56" t="s">
        <v>212</v>
      </c>
      <c r="G17" s="57" t="str">
        <f>CONCATENATE(G13,",",F15)</f>
        <v>1,2,3,4,5,6,7,8,9,10,11,12,13,14</v>
      </c>
      <c r="H17" s="48" t="s">
        <v>99</v>
      </c>
    </row>
    <row r="18" spans="1:8" s="52" customFormat="1">
      <c r="A18" s="47">
        <f t="shared" si="2"/>
        <v>18</v>
      </c>
      <c r="B18" s="48" t="s">
        <v>11</v>
      </c>
      <c r="C18" s="50">
        <f t="shared" si="4"/>
        <v>40226</v>
      </c>
      <c r="D18" s="47">
        <v>3</v>
      </c>
      <c r="E18" s="50">
        <f t="shared" si="3"/>
        <v>40229</v>
      </c>
      <c r="F18" s="56" t="s">
        <v>212</v>
      </c>
      <c r="G18" s="57" t="str">
        <f>CONCATENATE(G13,",",F15)</f>
        <v>1,2,3,4,5,6,7,8,9,10,11,12,13,14</v>
      </c>
      <c r="H18" s="48" t="s">
        <v>99</v>
      </c>
    </row>
    <row r="19" spans="1:8" s="52" customFormat="1">
      <c r="A19" s="47">
        <f t="shared" si="2"/>
        <v>19</v>
      </c>
      <c r="B19" s="48" t="s">
        <v>27</v>
      </c>
      <c r="C19" s="50">
        <f t="shared" si="4"/>
        <v>40226</v>
      </c>
      <c r="D19" s="47">
        <v>5</v>
      </c>
      <c r="E19" s="50">
        <f t="shared" si="3"/>
        <v>40233</v>
      </c>
      <c r="F19" s="56" t="s">
        <v>212</v>
      </c>
      <c r="G19" s="57" t="str">
        <f>CONCATENATE(G13,",",F15)</f>
        <v>1,2,3,4,5,6,7,8,9,10,11,12,13,14</v>
      </c>
      <c r="H19" s="48" t="s">
        <v>99</v>
      </c>
    </row>
    <row r="20" spans="1:8" s="52" customFormat="1">
      <c r="A20" s="47">
        <f t="shared" si="2"/>
        <v>20</v>
      </c>
      <c r="B20" s="48" t="s">
        <v>8</v>
      </c>
      <c r="C20" s="50">
        <f t="shared" si="4"/>
        <v>40226</v>
      </c>
      <c r="D20" s="47">
        <v>5</v>
      </c>
      <c r="E20" s="50">
        <f t="shared" si="3"/>
        <v>40233</v>
      </c>
      <c r="F20" s="56" t="s">
        <v>212</v>
      </c>
      <c r="G20" s="57" t="str">
        <f>CONCATENATE(G13,",",F15)</f>
        <v>1,2,3,4,5,6,7,8,9,10,11,12,13,14</v>
      </c>
      <c r="H20" s="48" t="s">
        <v>100</v>
      </c>
    </row>
    <row r="21" spans="1:8">
      <c r="A21" s="3">
        <f t="shared" si="2"/>
        <v>21</v>
      </c>
      <c r="B21" s="6" t="s">
        <v>39</v>
      </c>
      <c r="C21" s="8">
        <f>C1</f>
        <v>40209</v>
      </c>
      <c r="D21" s="3">
        <v>5</v>
      </c>
      <c r="E21" s="8">
        <f t="shared" si="3"/>
        <v>40215</v>
      </c>
      <c r="F21" s="3">
        <v>1</v>
      </c>
      <c r="G21" s="41">
        <v>1</v>
      </c>
      <c r="H21" s="6" t="s">
        <v>99</v>
      </c>
    </row>
    <row r="22" spans="1:8" s="4" customFormat="1">
      <c r="A22" s="3">
        <f t="shared" si="2"/>
        <v>22</v>
      </c>
      <c r="B22" s="6" t="s">
        <v>41</v>
      </c>
      <c r="C22" s="11">
        <f>E6</f>
        <v>40218</v>
      </c>
      <c r="D22" s="9">
        <v>5</v>
      </c>
      <c r="E22" s="8">
        <f>WORKDAY(C22,D22)</f>
        <v>40225</v>
      </c>
      <c r="F22" s="9">
        <v>6</v>
      </c>
      <c r="G22" s="44" t="s">
        <v>208</v>
      </c>
      <c r="H22" s="6" t="s">
        <v>99</v>
      </c>
    </row>
    <row r="23" spans="1:8">
      <c r="A23" s="3">
        <f t="shared" si="2"/>
        <v>23</v>
      </c>
      <c r="B23" s="6" t="s">
        <v>40</v>
      </c>
      <c r="C23" s="8">
        <f>E5</f>
        <v>40218</v>
      </c>
      <c r="D23" s="3">
        <v>5</v>
      </c>
      <c r="E23" s="8">
        <f t="shared" si="3"/>
        <v>40225</v>
      </c>
      <c r="F23" s="3">
        <v>5</v>
      </c>
      <c r="G23" s="28" t="s">
        <v>209</v>
      </c>
      <c r="H23" s="6" t="s">
        <v>99</v>
      </c>
    </row>
    <row r="24" spans="1:8">
      <c r="A24" s="3">
        <f t="shared" si="2"/>
        <v>24</v>
      </c>
      <c r="B24" s="6" t="s">
        <v>88</v>
      </c>
      <c r="C24" s="8">
        <f>E13</f>
        <v>40226</v>
      </c>
      <c r="D24" s="3">
        <v>5</v>
      </c>
      <c r="E24" s="8">
        <f t="shared" si="3"/>
        <v>40233</v>
      </c>
      <c r="F24" s="3">
        <v>13</v>
      </c>
      <c r="G24" s="41" t="str">
        <f>CONCATENATE(G13,",",F24)</f>
        <v>1,2,3,4,5,6,7,8,9,10,11,12,13</v>
      </c>
      <c r="H24" s="6" t="s">
        <v>99</v>
      </c>
    </row>
    <row r="25" spans="1:8">
      <c r="A25" s="3">
        <f t="shared" si="2"/>
        <v>25</v>
      </c>
      <c r="B25" s="6" t="s">
        <v>15</v>
      </c>
      <c r="C25" s="8">
        <f>E13</f>
        <v>40226</v>
      </c>
      <c r="D25" s="3">
        <v>5</v>
      </c>
      <c r="E25" s="8">
        <f t="shared" si="3"/>
        <v>40233</v>
      </c>
      <c r="F25" s="3">
        <v>13</v>
      </c>
      <c r="G25" s="41" t="str">
        <f>CONCATENATE(G13,",",F25)</f>
        <v>1,2,3,4,5,6,7,8,9,10,11,12,13</v>
      </c>
      <c r="H25" s="6" t="s">
        <v>99</v>
      </c>
    </row>
    <row r="26" spans="1:8" s="4" customFormat="1">
      <c r="A26" s="3">
        <f t="shared" si="2"/>
        <v>26</v>
      </c>
      <c r="B26" s="7" t="s">
        <v>14</v>
      </c>
      <c r="C26" s="11">
        <f>E4</f>
        <v>40218</v>
      </c>
      <c r="D26" s="9">
        <v>5</v>
      </c>
      <c r="E26" s="8">
        <f t="shared" si="3"/>
        <v>40225</v>
      </c>
      <c r="F26" s="9">
        <v>4</v>
      </c>
      <c r="G26" s="45" t="str">
        <f>CONCATENATE(G4,",",F26)</f>
        <v>1,4</v>
      </c>
      <c r="H26" s="6" t="s">
        <v>99</v>
      </c>
    </row>
    <row r="27" spans="1:8" s="52" customFormat="1">
      <c r="A27" s="47">
        <f t="shared" si="2"/>
        <v>27</v>
      </c>
      <c r="B27" s="48" t="s">
        <v>76</v>
      </c>
      <c r="C27" s="50">
        <f>C1</f>
        <v>40209</v>
      </c>
      <c r="D27" s="47">
        <v>5</v>
      </c>
      <c r="E27" s="50">
        <f t="shared" si="3"/>
        <v>40215</v>
      </c>
      <c r="F27" s="47">
        <v>1</v>
      </c>
      <c r="G27" s="51">
        <v>1</v>
      </c>
      <c r="H27" s="48" t="s">
        <v>99</v>
      </c>
    </row>
    <row r="28" spans="1:8" s="52" customFormat="1">
      <c r="A28" s="47">
        <f t="shared" si="2"/>
        <v>28</v>
      </c>
      <c r="B28" s="48" t="s">
        <v>42</v>
      </c>
      <c r="C28" s="50">
        <f>E13</f>
        <v>40226</v>
      </c>
      <c r="D28" s="47">
        <v>3</v>
      </c>
      <c r="E28" s="50">
        <f t="shared" si="3"/>
        <v>40229</v>
      </c>
      <c r="F28" s="47">
        <v>13</v>
      </c>
      <c r="G28" s="51" t="str">
        <f>CONCATENATE(G13,",",F28)</f>
        <v>1,2,3,4,5,6,7,8,9,10,11,12,13</v>
      </c>
      <c r="H28" s="48" t="s">
        <v>100</v>
      </c>
    </row>
    <row r="29" spans="1:8" s="52" customFormat="1">
      <c r="A29" s="47">
        <f t="shared" si="2"/>
        <v>29</v>
      </c>
      <c r="B29" s="48" t="s">
        <v>172</v>
      </c>
      <c r="C29" s="50">
        <f>E13</f>
        <v>40226</v>
      </c>
      <c r="D29" s="47">
        <v>3</v>
      </c>
      <c r="E29" s="50">
        <f>WORKDAY(C29,D29)</f>
        <v>40229</v>
      </c>
      <c r="F29" s="47">
        <v>13</v>
      </c>
      <c r="G29" s="51" t="str">
        <f>CONCATENATE(G13,",",F29)</f>
        <v>1,2,3,4,5,6,7,8,9,10,11,12,13</v>
      </c>
      <c r="H29" s="48" t="s">
        <v>100</v>
      </c>
    </row>
    <row r="30" spans="1:8" s="52" customFormat="1">
      <c r="A30" s="47">
        <f t="shared" si="2"/>
        <v>30</v>
      </c>
      <c r="B30" s="48" t="s">
        <v>173</v>
      </c>
      <c r="C30" s="50">
        <f>E13</f>
        <v>40226</v>
      </c>
      <c r="D30" s="47">
        <v>3</v>
      </c>
      <c r="E30" s="50">
        <f>WORKDAY(C30,D30)</f>
        <v>40229</v>
      </c>
      <c r="F30" s="47">
        <v>13</v>
      </c>
      <c r="G30" s="51" t="str">
        <f>CONCATENATE(G13,",",F30)</f>
        <v>1,2,3,4,5,6,7,8,9,10,11,12,13</v>
      </c>
      <c r="H30" s="48" t="s">
        <v>100</v>
      </c>
    </row>
    <row r="31" spans="1:8" s="52" customFormat="1">
      <c r="A31" s="47">
        <f t="shared" si="2"/>
        <v>31</v>
      </c>
      <c r="B31" s="48" t="s">
        <v>77</v>
      </c>
      <c r="C31" s="50">
        <f>E28</f>
        <v>40229</v>
      </c>
      <c r="D31" s="47">
        <v>5</v>
      </c>
      <c r="E31" s="50">
        <f t="shared" si="3"/>
        <v>40236</v>
      </c>
      <c r="F31" s="47">
        <v>28</v>
      </c>
      <c r="G31" s="51" t="str">
        <f>CONCATENATE(G28,",",F31)</f>
        <v>1,2,3,4,5,6,7,8,9,10,11,12,13,28</v>
      </c>
      <c r="H31" s="48" t="s">
        <v>99</v>
      </c>
    </row>
    <row r="32" spans="1:8" s="52" customFormat="1">
      <c r="A32" s="47">
        <f t="shared" si="2"/>
        <v>32</v>
      </c>
      <c r="B32" s="48" t="s">
        <v>78</v>
      </c>
      <c r="C32" s="50">
        <f>E28</f>
        <v>40229</v>
      </c>
      <c r="D32" s="47">
        <v>5</v>
      </c>
      <c r="E32" s="50">
        <f t="shared" si="3"/>
        <v>40236</v>
      </c>
      <c r="F32" s="47">
        <v>28</v>
      </c>
      <c r="G32" s="51" t="str">
        <f>CONCATENATE(G28,",",F31)</f>
        <v>1,2,3,4,5,6,7,8,9,10,11,12,13,28</v>
      </c>
      <c r="H32" s="48" t="s">
        <v>100</v>
      </c>
    </row>
    <row r="33" spans="1:8" s="52" customFormat="1">
      <c r="A33" s="47">
        <f t="shared" si="2"/>
        <v>33</v>
      </c>
      <c r="B33" s="48" t="s">
        <v>79</v>
      </c>
      <c r="C33" s="50">
        <f>E28</f>
        <v>40229</v>
      </c>
      <c r="D33" s="47">
        <v>5</v>
      </c>
      <c r="E33" s="50">
        <f t="shared" si="3"/>
        <v>40236</v>
      </c>
      <c r="F33" s="47">
        <v>28</v>
      </c>
      <c r="G33" s="51" t="str">
        <f>CONCATENATE(G28,",",F31)</f>
        <v>1,2,3,4,5,6,7,8,9,10,11,12,13,28</v>
      </c>
      <c r="H33" s="48" t="s">
        <v>100</v>
      </c>
    </row>
    <row r="34" spans="1:8" s="52" customFormat="1">
      <c r="A34" s="47">
        <f t="shared" si="2"/>
        <v>34</v>
      </c>
      <c r="B34" s="48" t="s">
        <v>80</v>
      </c>
      <c r="C34" s="50">
        <f>E28</f>
        <v>40229</v>
      </c>
      <c r="D34" s="47">
        <v>5</v>
      </c>
      <c r="E34" s="50">
        <f t="shared" si="3"/>
        <v>40236</v>
      </c>
      <c r="F34" s="47">
        <v>28</v>
      </c>
      <c r="G34" s="51" t="str">
        <f>CONCATENATE(G28,",",F31)</f>
        <v>1,2,3,4,5,6,7,8,9,10,11,12,13,28</v>
      </c>
      <c r="H34" s="48" t="s">
        <v>100</v>
      </c>
    </row>
    <row r="35" spans="1:8" s="52" customFormat="1">
      <c r="A35" s="47">
        <f t="shared" si="2"/>
        <v>35</v>
      </c>
      <c r="B35" s="48" t="s">
        <v>84</v>
      </c>
      <c r="C35" s="50">
        <f>E28</f>
        <v>40229</v>
      </c>
      <c r="D35" s="47">
        <v>5</v>
      </c>
      <c r="E35" s="50">
        <f t="shared" si="3"/>
        <v>40236</v>
      </c>
      <c r="F35" s="47">
        <v>28</v>
      </c>
      <c r="G35" s="51" t="str">
        <f>CONCATENATE(G28,",",F31)</f>
        <v>1,2,3,4,5,6,7,8,9,10,11,12,13,28</v>
      </c>
      <c r="H35" s="48" t="s">
        <v>100</v>
      </c>
    </row>
    <row r="36" spans="1:8" s="52" customFormat="1">
      <c r="A36" s="47">
        <f t="shared" si="2"/>
        <v>36</v>
      </c>
      <c r="B36" s="48" t="s">
        <v>83</v>
      </c>
      <c r="C36" s="50">
        <f>E28</f>
        <v>40229</v>
      </c>
      <c r="D36" s="47">
        <v>5</v>
      </c>
      <c r="E36" s="50">
        <f t="shared" si="3"/>
        <v>40236</v>
      </c>
      <c r="F36" s="47">
        <v>28</v>
      </c>
      <c r="G36" s="51" t="str">
        <f>CONCATENATE(G28,",",F31)</f>
        <v>1,2,3,4,5,6,7,8,9,10,11,12,13,28</v>
      </c>
      <c r="H36" s="48" t="s">
        <v>100</v>
      </c>
    </row>
    <row r="37" spans="1:8" s="52" customFormat="1">
      <c r="A37" s="47">
        <f t="shared" si="2"/>
        <v>37</v>
      </c>
      <c r="B37" s="48" t="s">
        <v>81</v>
      </c>
      <c r="C37" s="50">
        <f>E28</f>
        <v>40229</v>
      </c>
      <c r="D37" s="47">
        <v>5</v>
      </c>
      <c r="E37" s="50">
        <f t="shared" si="3"/>
        <v>40236</v>
      </c>
      <c r="F37" s="47">
        <v>28</v>
      </c>
      <c r="G37" s="51" t="str">
        <f>CONCATENATE(G28,",",F31)</f>
        <v>1,2,3,4,5,6,7,8,9,10,11,12,13,28</v>
      </c>
      <c r="H37" s="48" t="s">
        <v>100</v>
      </c>
    </row>
    <row r="38" spans="1:8" s="52" customFormat="1">
      <c r="A38" s="47">
        <f t="shared" si="2"/>
        <v>38</v>
      </c>
      <c r="B38" s="48" t="s">
        <v>82</v>
      </c>
      <c r="C38" s="50">
        <f>E28</f>
        <v>40229</v>
      </c>
      <c r="D38" s="47">
        <v>5</v>
      </c>
      <c r="E38" s="50">
        <f t="shared" si="3"/>
        <v>40236</v>
      </c>
      <c r="F38" s="47">
        <v>28</v>
      </c>
      <c r="G38" s="51" t="str">
        <f>CONCATENATE(G28,",",F31)</f>
        <v>1,2,3,4,5,6,7,8,9,10,11,12,13,28</v>
      </c>
      <c r="H38" s="48" t="s">
        <v>100</v>
      </c>
    </row>
    <row r="39" spans="1:8" s="52" customFormat="1">
      <c r="A39" s="47">
        <f t="shared" si="2"/>
        <v>39</v>
      </c>
      <c r="B39" s="48" t="s">
        <v>135</v>
      </c>
      <c r="C39" s="50">
        <f>E28</f>
        <v>40229</v>
      </c>
      <c r="D39" s="47">
        <v>5</v>
      </c>
      <c r="E39" s="50">
        <f t="shared" si="3"/>
        <v>40236</v>
      </c>
      <c r="F39" s="47">
        <v>28</v>
      </c>
      <c r="G39" s="51" t="str">
        <f>CONCATENATE(G28,",",F31)</f>
        <v>1,2,3,4,5,6,7,8,9,10,11,12,13,28</v>
      </c>
      <c r="H39" s="48" t="s">
        <v>100</v>
      </c>
    </row>
    <row r="40" spans="1:8" ht="27">
      <c r="A40" s="3">
        <f t="shared" si="2"/>
        <v>40</v>
      </c>
      <c r="B40" s="6" t="s">
        <v>34</v>
      </c>
      <c r="C40" s="8">
        <f>MAX(E27:E39)</f>
        <v>40236</v>
      </c>
      <c r="D40" s="3">
        <v>1</v>
      </c>
      <c r="E40" s="8">
        <f>WORKDAY(C40,D40)</f>
        <v>40239</v>
      </c>
      <c r="F40" s="27" t="s">
        <v>219</v>
      </c>
      <c r="G40" s="43" t="s">
        <v>220</v>
      </c>
      <c r="H40" s="6" t="s">
        <v>99</v>
      </c>
    </row>
    <row r="41" spans="1:8" s="52" customFormat="1">
      <c r="A41" s="47">
        <f t="shared" si="2"/>
        <v>41</v>
      </c>
      <c r="B41" s="48" t="s">
        <v>6</v>
      </c>
      <c r="C41" s="50">
        <f>E14</f>
        <v>40226</v>
      </c>
      <c r="D41" s="47">
        <v>5</v>
      </c>
      <c r="E41" s="50">
        <f t="shared" si="3"/>
        <v>40233</v>
      </c>
      <c r="F41" s="47">
        <v>14</v>
      </c>
      <c r="G41" s="51" t="str">
        <f>CONCATENATE(G14,",",F41)</f>
        <v>1,2,3,4,5,6,7,8,9,10,11,12,14</v>
      </c>
      <c r="H41" s="48" t="s">
        <v>100</v>
      </c>
    </row>
    <row r="42" spans="1:8" s="52" customFormat="1">
      <c r="A42" s="47">
        <f t="shared" si="2"/>
        <v>42</v>
      </c>
      <c r="B42" s="48" t="s">
        <v>36</v>
      </c>
      <c r="C42" s="50">
        <f>E14</f>
        <v>40226</v>
      </c>
      <c r="D42" s="47">
        <v>5</v>
      </c>
      <c r="E42" s="50">
        <f t="shared" si="3"/>
        <v>40233</v>
      </c>
      <c r="F42" s="47">
        <v>14</v>
      </c>
      <c r="G42" s="51" t="str">
        <f>CONCATENATE(G14,",",F41)</f>
        <v>1,2,3,4,5,6,7,8,9,10,11,12,14</v>
      </c>
      <c r="H42" s="48" t="s">
        <v>99</v>
      </c>
    </row>
    <row r="43" spans="1:8" s="52" customFormat="1" ht="27.75" customHeight="1">
      <c r="A43" s="47">
        <f t="shared" si="2"/>
        <v>43</v>
      </c>
      <c r="B43" s="48" t="s">
        <v>37</v>
      </c>
      <c r="C43" s="50">
        <f>E42</f>
        <v>40233</v>
      </c>
      <c r="D43" s="47">
        <v>3</v>
      </c>
      <c r="E43" s="50">
        <f t="shared" si="3"/>
        <v>40236</v>
      </c>
      <c r="F43" s="47">
        <v>42</v>
      </c>
      <c r="G43" s="51" t="str">
        <f>CONCATENATE(G42,",",F43)</f>
        <v>1,2,3,4,5,6,7,8,9,10,11,12,14,42</v>
      </c>
      <c r="H43" s="48" t="s">
        <v>99</v>
      </c>
    </row>
    <row r="44" spans="1:8">
      <c r="A44" s="3">
        <f t="shared" si="2"/>
        <v>44</v>
      </c>
      <c r="B44" s="6" t="s">
        <v>4</v>
      </c>
      <c r="C44" s="8">
        <f>E14</f>
        <v>40226</v>
      </c>
      <c r="D44" s="3">
        <v>5</v>
      </c>
      <c r="E44" s="8">
        <f t="shared" si="3"/>
        <v>40233</v>
      </c>
      <c r="F44" s="10">
        <v>14</v>
      </c>
      <c r="G44" s="43" t="str">
        <f>CONCATENATE(G14,",",F44)</f>
        <v>1,2,3,4,5,6,7,8,9,10,11,12,14</v>
      </c>
      <c r="H44" s="6" t="s">
        <v>100</v>
      </c>
    </row>
    <row r="45" spans="1:8" ht="16.5" customHeight="1">
      <c r="A45" s="3">
        <f t="shared" si="2"/>
        <v>45</v>
      </c>
      <c r="B45" s="6" t="s">
        <v>0</v>
      </c>
      <c r="C45" s="8">
        <f>E43</f>
        <v>40236</v>
      </c>
      <c r="D45" s="3">
        <v>3</v>
      </c>
      <c r="E45" s="8">
        <f t="shared" si="3"/>
        <v>40241</v>
      </c>
      <c r="F45" s="10">
        <v>43</v>
      </c>
      <c r="G45" s="43" t="str">
        <f>CONCATENATE(G43,",",F45)</f>
        <v>1,2,3,4,5,6,7,8,9,10,11,12,14,42,43</v>
      </c>
      <c r="H45" s="6" t="s">
        <v>100</v>
      </c>
    </row>
    <row r="46" spans="1:8" s="52" customFormat="1" ht="23.25" customHeight="1">
      <c r="A46" s="47">
        <f t="shared" si="2"/>
        <v>46</v>
      </c>
      <c r="B46" s="48" t="s">
        <v>38</v>
      </c>
      <c r="C46" s="50">
        <f>MAX(E44:E45)</f>
        <v>40241</v>
      </c>
      <c r="D46" s="47">
        <v>1</v>
      </c>
      <c r="E46" s="50">
        <f t="shared" si="3"/>
        <v>40242</v>
      </c>
      <c r="F46" s="56" t="s">
        <v>210</v>
      </c>
      <c r="G46" s="57" t="str">
        <f>CONCATENATE(G45,",",F46)</f>
        <v>1,2,3,4,5,6,7,8,9,10,11,12,14,42,43,44,45</v>
      </c>
      <c r="H46" s="48" t="s">
        <v>99</v>
      </c>
    </row>
    <row r="47" spans="1:8" ht="30" customHeight="1">
      <c r="A47" s="3">
        <f t="shared" si="2"/>
        <v>47</v>
      </c>
      <c r="B47" s="6" t="s">
        <v>9</v>
      </c>
      <c r="C47" s="8">
        <f>E46</f>
        <v>40242</v>
      </c>
      <c r="D47" s="3">
        <v>3</v>
      </c>
      <c r="E47" s="8">
        <f t="shared" si="3"/>
        <v>40247</v>
      </c>
      <c r="F47" s="3">
        <v>46</v>
      </c>
      <c r="G47" s="41" t="str">
        <f>CONCATENATE(G46,",",F47)</f>
        <v>1,2,3,4,5,6,7,8,9,10,11,12,14,42,43,44,45,46</v>
      </c>
      <c r="H47" s="6" t="s">
        <v>99</v>
      </c>
    </row>
    <row r="48" spans="1:8" s="52" customFormat="1" ht="29.25" customHeight="1">
      <c r="A48" s="47">
        <f t="shared" si="2"/>
        <v>48</v>
      </c>
      <c r="B48" s="48" t="s">
        <v>68</v>
      </c>
      <c r="C48" s="50">
        <f>E46</f>
        <v>40242</v>
      </c>
      <c r="D48" s="47">
        <v>3</v>
      </c>
      <c r="E48" s="50">
        <f t="shared" si="3"/>
        <v>40247</v>
      </c>
      <c r="F48" s="58" t="s">
        <v>213</v>
      </c>
      <c r="G48" s="58" t="str">
        <f>CONCATENATE(G46,",",F47)</f>
        <v>1,2,3,4,5,6,7,8,9,10,11,12,14,42,43,44,45,46</v>
      </c>
      <c r="H48" s="48" t="s">
        <v>100</v>
      </c>
    </row>
    <row r="49" spans="1:9" s="52" customFormat="1" ht="34.5" customHeight="1">
      <c r="A49" s="47">
        <f t="shared" si="2"/>
        <v>49</v>
      </c>
      <c r="B49" s="48" t="s">
        <v>46</v>
      </c>
      <c r="C49" s="50">
        <f>E40</f>
        <v>40239</v>
      </c>
      <c r="D49" s="47">
        <v>1</v>
      </c>
      <c r="E49" s="50">
        <f t="shared" si="3"/>
        <v>40240</v>
      </c>
      <c r="F49" s="59">
        <v>40</v>
      </c>
      <c r="G49" s="60" t="str">
        <f>CONCATENATE(G40,",",F49)</f>
        <v>1,2,3,4,5,6,7,8,9,10,11,12,13,27,28,29,30,31,32,33,34,35,36,37,40</v>
      </c>
      <c r="H49" s="48" t="s">
        <v>99</v>
      </c>
    </row>
    <row r="50" spans="1:9" s="52" customFormat="1" ht="32.25" customHeight="1">
      <c r="A50" s="47">
        <f t="shared" si="2"/>
        <v>50</v>
      </c>
      <c r="B50" s="61" t="s">
        <v>18</v>
      </c>
      <c r="C50" s="62">
        <f>E49</f>
        <v>40240</v>
      </c>
      <c r="D50" s="47">
        <v>1</v>
      </c>
      <c r="E50" s="50">
        <f t="shared" si="3"/>
        <v>40241</v>
      </c>
      <c r="F50" s="47">
        <v>49</v>
      </c>
      <c r="G50" s="51" t="str">
        <f>CONCATENATE(G49,",",F50)</f>
        <v>1,2,3,4,5,6,7,8,9,10,11,12,13,27,28,29,30,31,32,33,34,35,36,37,40,49</v>
      </c>
      <c r="H50" s="48" t="s">
        <v>99</v>
      </c>
    </row>
    <row r="51" spans="1:9" s="52" customFormat="1" ht="33" customHeight="1">
      <c r="A51" s="47">
        <f t="shared" si="2"/>
        <v>51</v>
      </c>
      <c r="B51" s="61" t="s">
        <v>3</v>
      </c>
      <c r="C51" s="50">
        <f>E47</f>
        <v>40247</v>
      </c>
      <c r="D51" s="47">
        <v>1</v>
      </c>
      <c r="E51" s="50">
        <f t="shared" si="3"/>
        <v>40248</v>
      </c>
      <c r="F51" s="47">
        <v>47</v>
      </c>
      <c r="G51" s="51" t="str">
        <f>CONCATENATE(G47,",",F51)</f>
        <v>1,2,3,4,5,6,7,8,9,10,11,12,14,42,43,44,45,46,47</v>
      </c>
      <c r="H51" s="48" t="s">
        <v>99</v>
      </c>
    </row>
    <row r="52" spans="1:9" ht="42" customHeight="1">
      <c r="A52" s="3">
        <f t="shared" si="2"/>
        <v>52</v>
      </c>
      <c r="B52" s="6" t="s">
        <v>28</v>
      </c>
      <c r="C52" s="8">
        <f>MAX(E50, E19)</f>
        <v>40241</v>
      </c>
      <c r="D52" s="3">
        <v>1</v>
      </c>
      <c r="E52" s="8">
        <f t="shared" si="3"/>
        <v>40242</v>
      </c>
      <c r="F52" s="25" t="s">
        <v>214</v>
      </c>
      <c r="G52" s="46" t="str">
        <f>CONCATENATE(G50,",", "14",",",F52)</f>
        <v>1,2,3,4,5,6,7,8,9,10,11,12,13,27,28,29,30,31,32,33,34,35,36,37,40,49,14,19, 50</v>
      </c>
      <c r="H52" s="6" t="s">
        <v>99</v>
      </c>
    </row>
    <row r="53" spans="1:9" ht="27">
      <c r="A53" s="3">
        <f t="shared" si="2"/>
        <v>53</v>
      </c>
      <c r="B53" s="6" t="s">
        <v>5</v>
      </c>
      <c r="C53" s="8">
        <f>E50</f>
        <v>40241</v>
      </c>
      <c r="D53" s="3">
        <v>3</v>
      </c>
      <c r="E53" s="8">
        <f t="shared" si="3"/>
        <v>40246</v>
      </c>
      <c r="F53" s="3">
        <v>50</v>
      </c>
      <c r="G53" s="41" t="str">
        <f>CONCATENATE(G50,",",F53)</f>
        <v>1,2,3,4,5,6,7,8,9,10,11,12,13,27,28,29,30,31,32,33,34,35,36,37,40,49,50</v>
      </c>
      <c r="H53" s="6" t="s">
        <v>100</v>
      </c>
    </row>
    <row r="54" spans="1:9" s="52" customFormat="1" ht="27">
      <c r="A54" s="47">
        <f t="shared" si="2"/>
        <v>54</v>
      </c>
      <c r="B54" s="48" t="s">
        <v>25</v>
      </c>
      <c r="C54" s="50">
        <f>E53</f>
        <v>40246</v>
      </c>
      <c r="D54" s="47">
        <v>1</v>
      </c>
      <c r="E54" s="50">
        <f t="shared" si="3"/>
        <v>40247</v>
      </c>
      <c r="F54" s="47">
        <v>53</v>
      </c>
      <c r="G54" s="51" t="str">
        <f>CONCATENATE(G53,",",F54)</f>
        <v>1,2,3,4,5,6,7,8,9,10,11,12,13,27,28,29,30,31,32,33,34,35,36,37,40,49,50,53</v>
      </c>
      <c r="H54" s="48" t="s">
        <v>100</v>
      </c>
    </row>
    <row r="55" spans="1:9" s="52" customFormat="1" ht="27">
      <c r="A55" s="47">
        <f t="shared" si="2"/>
        <v>55</v>
      </c>
      <c r="B55" s="48" t="s">
        <v>17</v>
      </c>
      <c r="C55" s="50">
        <f>E53</f>
        <v>40246</v>
      </c>
      <c r="D55" s="47">
        <v>3</v>
      </c>
      <c r="E55" s="50">
        <f t="shared" si="3"/>
        <v>40249</v>
      </c>
      <c r="F55" s="47">
        <v>53</v>
      </c>
      <c r="G55" s="51" t="str">
        <f>CONCATENATE(G53,",",F54)</f>
        <v>1,2,3,4,5,6,7,8,9,10,11,12,13,27,28,29,30,31,32,33,34,35,36,37,40,49,50,53</v>
      </c>
      <c r="H55" s="48" t="s">
        <v>99</v>
      </c>
    </row>
    <row r="56" spans="1:9" s="52" customFormat="1" ht="27">
      <c r="A56" s="47">
        <f t="shared" si="2"/>
        <v>56</v>
      </c>
      <c r="B56" s="48" t="s">
        <v>70</v>
      </c>
      <c r="C56" s="50">
        <f>E50</f>
        <v>40241</v>
      </c>
      <c r="D56" s="47">
        <v>3</v>
      </c>
      <c r="E56" s="50">
        <f t="shared" si="3"/>
        <v>40246</v>
      </c>
      <c r="F56" s="47">
        <v>50</v>
      </c>
      <c r="G56" s="51" t="str">
        <f>CONCATENATE(G50,",",F56)</f>
        <v>1,2,3,4,5,6,7,8,9,10,11,12,13,27,28,29,30,31,32,33,34,35,36,37,40,49,50</v>
      </c>
      <c r="H56" s="48" t="s">
        <v>99</v>
      </c>
    </row>
    <row r="57" spans="1:9" s="52" customFormat="1">
      <c r="A57" s="47">
        <f t="shared" si="2"/>
        <v>57</v>
      </c>
      <c r="B57" s="48" t="s">
        <v>33</v>
      </c>
      <c r="C57" s="50">
        <f>MAX(C45, C37)</f>
        <v>40236</v>
      </c>
      <c r="D57" s="47">
        <v>3</v>
      </c>
      <c r="E57" s="50">
        <f t="shared" si="3"/>
        <v>40241</v>
      </c>
      <c r="F57" s="63" t="s">
        <v>101</v>
      </c>
      <c r="G57" s="54" t="s">
        <v>215</v>
      </c>
      <c r="H57" s="48" t="s">
        <v>99</v>
      </c>
    </row>
    <row r="58" spans="1:9" s="52" customFormat="1" ht="27">
      <c r="A58" s="47">
        <f t="shared" si="2"/>
        <v>58</v>
      </c>
      <c r="B58" s="48" t="s">
        <v>171</v>
      </c>
      <c r="C58" s="50">
        <f>E48</f>
        <v>40247</v>
      </c>
      <c r="D58" s="47">
        <v>3</v>
      </c>
      <c r="E58" s="50">
        <f t="shared" si="3"/>
        <v>40250</v>
      </c>
      <c r="F58" s="47">
        <v>48</v>
      </c>
      <c r="G58" s="51" t="str">
        <f>CONCATENATE(G48,",",F58)</f>
        <v>1,2,3,4,5,6,7,8,9,10,11,12,14,42,43,44,45,46,48</v>
      </c>
      <c r="H58" s="48" t="s">
        <v>99</v>
      </c>
    </row>
    <row r="59" spans="1:9" s="52" customFormat="1" ht="27">
      <c r="A59" s="47">
        <f t="shared" si="2"/>
        <v>59</v>
      </c>
      <c r="B59" s="48" t="s">
        <v>1</v>
      </c>
      <c r="C59" s="50">
        <f>E48</f>
        <v>40247</v>
      </c>
      <c r="D59" s="47">
        <v>3</v>
      </c>
      <c r="E59" s="50">
        <f t="shared" ref="E59:E72" si="5">WORKDAY(C59,D59)</f>
        <v>40250</v>
      </c>
      <c r="F59" s="47">
        <v>48</v>
      </c>
      <c r="G59" s="54" t="str">
        <f>CONCATENATE(G48,",",F59)</f>
        <v>1,2,3,4,5,6,7,8,9,10,11,12,14,42,43,44,45,46,48</v>
      </c>
      <c r="H59" s="48" t="s">
        <v>99</v>
      </c>
    </row>
    <row r="60" spans="1:9" s="52" customFormat="1" ht="27">
      <c r="A60" s="47">
        <f t="shared" si="2"/>
        <v>60</v>
      </c>
      <c r="B60" s="48" t="s">
        <v>16</v>
      </c>
      <c r="C60" s="50">
        <f>E48</f>
        <v>40247</v>
      </c>
      <c r="D60" s="47">
        <v>3</v>
      </c>
      <c r="E60" s="50">
        <f t="shared" si="5"/>
        <v>40250</v>
      </c>
      <c r="F60" s="47">
        <v>48</v>
      </c>
      <c r="G60" s="54" t="str">
        <f>CONCATENATE(G48,",",F60)</f>
        <v>1,2,3,4,5,6,7,8,9,10,11,12,14,42,43,44,45,46,48</v>
      </c>
      <c r="H60" s="48" t="s">
        <v>99</v>
      </c>
    </row>
    <row r="61" spans="1:9" s="52" customFormat="1" ht="27">
      <c r="A61" s="47">
        <f t="shared" si="2"/>
        <v>61</v>
      </c>
      <c r="B61" s="48" t="s">
        <v>29</v>
      </c>
      <c r="C61" s="50">
        <f>E53</f>
        <v>40246</v>
      </c>
      <c r="D61" s="47">
        <v>3</v>
      </c>
      <c r="E61" s="50">
        <f t="shared" si="5"/>
        <v>40249</v>
      </c>
      <c r="F61" s="47">
        <v>53</v>
      </c>
      <c r="G61" s="51" t="str">
        <f>CONCATENATE(G53,",",F61)</f>
        <v>1,2,3,4,5,6,7,8,9,10,11,12,13,27,28,29,30,31,32,33,34,35,36,37,40,49,50,53</v>
      </c>
      <c r="H61" s="48" t="s">
        <v>99</v>
      </c>
      <c r="I61" s="52" t="s">
        <v>103</v>
      </c>
    </row>
    <row r="62" spans="1:9" s="52" customFormat="1" ht="27">
      <c r="A62" s="47">
        <f t="shared" si="2"/>
        <v>62</v>
      </c>
      <c r="B62" s="48" t="s">
        <v>30</v>
      </c>
      <c r="C62" s="50">
        <f>E53</f>
        <v>40246</v>
      </c>
      <c r="D62" s="47">
        <v>3</v>
      </c>
      <c r="E62" s="50">
        <f t="shared" si="5"/>
        <v>40249</v>
      </c>
      <c r="F62" s="47">
        <v>53</v>
      </c>
      <c r="G62" s="51" t="str">
        <f>CONCATENATE(G53,",",F62)</f>
        <v>1,2,3,4,5,6,7,8,9,10,11,12,13,27,28,29,30,31,32,33,34,35,36,37,40,49,50,53</v>
      </c>
      <c r="H62" s="48" t="s">
        <v>99</v>
      </c>
      <c r="I62" s="52" t="s">
        <v>104</v>
      </c>
    </row>
    <row r="63" spans="1:9" s="52" customFormat="1">
      <c r="A63" s="47">
        <f t="shared" si="2"/>
        <v>63</v>
      </c>
      <c r="B63" s="48" t="s">
        <v>31</v>
      </c>
      <c r="C63" s="50">
        <f>E37</f>
        <v>40236</v>
      </c>
      <c r="D63" s="47">
        <v>5</v>
      </c>
      <c r="E63" s="50">
        <f t="shared" si="5"/>
        <v>40243</v>
      </c>
      <c r="F63" s="47">
        <v>37</v>
      </c>
      <c r="G63" s="52" t="str">
        <f>CONCATENATE(G37,",",F63)</f>
        <v>1,2,3,4,5,6,7,8,9,10,11,12,13,28,37</v>
      </c>
      <c r="H63" s="48" t="s">
        <v>99</v>
      </c>
      <c r="I63" s="52" t="s">
        <v>105</v>
      </c>
    </row>
    <row r="64" spans="1:9" s="52" customFormat="1" ht="27">
      <c r="A64" s="47">
        <f t="shared" si="2"/>
        <v>64</v>
      </c>
      <c r="B64" s="48" t="s">
        <v>69</v>
      </c>
      <c r="C64" s="50">
        <f>E53</f>
        <v>40246</v>
      </c>
      <c r="D64" s="47">
        <v>3</v>
      </c>
      <c r="E64" s="50">
        <f t="shared" si="5"/>
        <v>40249</v>
      </c>
      <c r="F64" s="47">
        <v>53</v>
      </c>
      <c r="G64" s="51" t="str">
        <f>CONCATENATE(G53,",",F64)</f>
        <v>1,2,3,4,5,6,7,8,9,10,11,12,13,27,28,29,30,31,32,33,34,35,36,37,40,49,50,53</v>
      </c>
      <c r="H64" s="48" t="s">
        <v>99</v>
      </c>
    </row>
    <row r="65" spans="1:8" s="52" customFormat="1">
      <c r="A65" s="47">
        <f t="shared" si="2"/>
        <v>65</v>
      </c>
      <c r="B65" s="48" t="s">
        <v>186</v>
      </c>
      <c r="C65" s="50">
        <f>C1</f>
        <v>40209</v>
      </c>
      <c r="D65" s="47">
        <v>14</v>
      </c>
      <c r="E65" s="50">
        <f>WORKDAY(C65,D65)</f>
        <v>40228</v>
      </c>
      <c r="F65" s="47">
        <v>1</v>
      </c>
      <c r="G65" s="51">
        <v>1</v>
      </c>
      <c r="H65" s="48" t="s">
        <v>102</v>
      </c>
    </row>
    <row r="66" spans="1:8" s="52" customFormat="1">
      <c r="A66" s="47">
        <f>A65+1</f>
        <v>66</v>
      </c>
      <c r="B66" s="48" t="s">
        <v>7</v>
      </c>
      <c r="C66" s="50">
        <f>C1</f>
        <v>40209</v>
      </c>
      <c r="D66" s="47">
        <v>14</v>
      </c>
      <c r="E66" s="50">
        <f t="shared" si="5"/>
        <v>40228</v>
      </c>
      <c r="F66" s="47">
        <v>1</v>
      </c>
      <c r="G66" s="51">
        <v>1</v>
      </c>
      <c r="H66" s="48" t="s">
        <v>102</v>
      </c>
    </row>
    <row r="67" spans="1:8" s="52" customFormat="1" ht="40">
      <c r="A67" s="47">
        <f>A66+1</f>
        <v>67</v>
      </c>
      <c r="B67" s="48" t="s">
        <v>74</v>
      </c>
      <c r="C67" s="50">
        <f>MAX($E$54:$E$66)</f>
        <v>40250</v>
      </c>
      <c r="D67" s="47">
        <v>1</v>
      </c>
      <c r="E67" s="50">
        <f t="shared" si="5"/>
        <v>40253</v>
      </c>
      <c r="F67" s="56" t="s">
        <v>216</v>
      </c>
      <c r="G67" s="57" t="s">
        <v>221</v>
      </c>
      <c r="H67" s="48" t="s">
        <v>99</v>
      </c>
    </row>
    <row r="68" spans="1:8" s="52" customFormat="1" ht="40">
      <c r="A68" s="47">
        <f t="shared" ref="A68:A75" si="6">A67+1</f>
        <v>68</v>
      </c>
      <c r="B68" s="48" t="s">
        <v>75</v>
      </c>
      <c r="C68" s="50">
        <f>MAX($E$54:$E$66)</f>
        <v>40250</v>
      </c>
      <c r="D68" s="47">
        <v>1</v>
      </c>
      <c r="E68" s="50">
        <f t="shared" si="5"/>
        <v>40253</v>
      </c>
      <c r="F68" s="56" t="s">
        <v>216</v>
      </c>
      <c r="G68" s="57" t="s">
        <v>221</v>
      </c>
      <c r="H68" s="48" t="s">
        <v>99</v>
      </c>
    </row>
    <row r="69" spans="1:8" s="52" customFormat="1" ht="40">
      <c r="A69" s="47">
        <f t="shared" si="6"/>
        <v>69</v>
      </c>
      <c r="B69" s="48" t="s">
        <v>67</v>
      </c>
      <c r="C69" s="50">
        <f>MAX($E$54:$E$66)</f>
        <v>40250</v>
      </c>
      <c r="D69" s="47">
        <v>1</v>
      </c>
      <c r="E69" s="50">
        <f t="shared" si="5"/>
        <v>40253</v>
      </c>
      <c r="F69" s="56" t="s">
        <v>217</v>
      </c>
      <c r="G69" s="57" t="s">
        <v>221</v>
      </c>
      <c r="H69" s="48" t="s">
        <v>99</v>
      </c>
    </row>
    <row r="70" spans="1:8" s="52" customFormat="1" ht="40">
      <c r="A70" s="47">
        <f t="shared" si="6"/>
        <v>70</v>
      </c>
      <c r="B70" s="48" t="s">
        <v>2</v>
      </c>
      <c r="C70" s="50">
        <f>MAX($E$54:$E$66)</f>
        <v>40250</v>
      </c>
      <c r="D70" s="47">
        <v>1</v>
      </c>
      <c r="E70" s="50">
        <f t="shared" si="5"/>
        <v>40253</v>
      </c>
      <c r="F70" s="56" t="s">
        <v>217</v>
      </c>
      <c r="G70" s="57" t="s">
        <v>221</v>
      </c>
      <c r="H70" s="48" t="s">
        <v>99</v>
      </c>
    </row>
    <row r="71" spans="1:8" ht="40">
      <c r="A71" s="3">
        <f t="shared" si="6"/>
        <v>71</v>
      </c>
      <c r="B71" s="6" t="s">
        <v>48</v>
      </c>
      <c r="C71" s="8">
        <f>MAX(E67:E70)</f>
        <v>40253</v>
      </c>
      <c r="D71" s="3">
        <v>1</v>
      </c>
      <c r="E71" s="8">
        <f t="shared" si="5"/>
        <v>40254</v>
      </c>
      <c r="F71" s="27" t="s">
        <v>218</v>
      </c>
      <c r="G71" s="43" t="str">
        <f>CONCATENATE(G70,",",F71)</f>
        <v>1,2,3,4,5,6,7,8,9,10,11,12,13,14,27,28,29,30,31,32,33,34,35,36,37,40,42,43,44,45,46,48,49,50,53,67,68,69,70</v>
      </c>
      <c r="H71" s="6" t="s">
        <v>100</v>
      </c>
    </row>
    <row r="72" spans="1:8" ht="40">
      <c r="A72" s="3">
        <f t="shared" si="6"/>
        <v>72</v>
      </c>
      <c r="B72" t="s">
        <v>47</v>
      </c>
      <c r="C72" s="8">
        <f>MAX(E67:E70)</f>
        <v>40253</v>
      </c>
      <c r="D72" s="3">
        <v>1</v>
      </c>
      <c r="E72" s="8">
        <f t="shared" si="5"/>
        <v>40254</v>
      </c>
      <c r="F72" s="27" t="s">
        <v>218</v>
      </c>
      <c r="G72" s="43" t="str">
        <f>CONCATENATE(G70,",",F71)</f>
        <v>1,2,3,4,5,6,7,8,9,10,11,12,13,14,27,28,29,30,31,32,33,34,35,36,37,40,42,43,44,45,46,48,49,50,53,67,68,69,70</v>
      </c>
      <c r="H72" s="6" t="s">
        <v>100</v>
      </c>
    </row>
    <row r="73" spans="1:8" s="52" customFormat="1" ht="53">
      <c r="A73" s="47">
        <f t="shared" si="6"/>
        <v>73</v>
      </c>
      <c r="B73" s="48" t="s">
        <v>161</v>
      </c>
      <c r="C73" s="50">
        <f>MAX(E54:E69)</f>
        <v>40253</v>
      </c>
      <c r="D73" s="47">
        <v>5</v>
      </c>
      <c r="E73" s="50">
        <f>WORKDAY(C73,D73)</f>
        <v>40260</v>
      </c>
      <c r="F73" s="54" t="s">
        <v>181</v>
      </c>
      <c r="G73" s="54" t="s">
        <v>222</v>
      </c>
      <c r="H73" s="48" t="s">
        <v>102</v>
      </c>
    </row>
    <row r="74" spans="1:8" s="52" customFormat="1" ht="38.25" customHeight="1">
      <c r="A74" s="47">
        <f t="shared" si="6"/>
        <v>74</v>
      </c>
      <c r="B74" s="48" t="s">
        <v>187</v>
      </c>
      <c r="C74" s="50">
        <f>E71</f>
        <v>40254</v>
      </c>
      <c r="D74" s="47">
        <v>5</v>
      </c>
      <c r="E74" s="50">
        <f>WORKDAY(C74,D74)</f>
        <v>40261</v>
      </c>
      <c r="F74" s="54">
        <v>71</v>
      </c>
      <c r="G74" s="51" t="str">
        <f>CONCATENATE(G71,",",F74)</f>
        <v>1,2,3,4,5,6,7,8,9,10,11,12,13,14,27,28,29,30,31,32,33,34,35,36,37,40,42,43,44,45,46,48,49,50,53,67,68,69,70,71</v>
      </c>
      <c r="H74" s="48" t="s">
        <v>102</v>
      </c>
    </row>
    <row r="75" spans="1:8" s="52" customFormat="1" ht="40">
      <c r="A75" s="47">
        <f t="shared" si="6"/>
        <v>75</v>
      </c>
      <c r="B75" s="48" t="s">
        <v>154</v>
      </c>
      <c r="C75" s="50">
        <f>E72</f>
        <v>40254</v>
      </c>
      <c r="D75" s="47">
        <v>22</v>
      </c>
      <c r="E75" s="50">
        <f>WORKDAY(C75,D75)</f>
        <v>40284</v>
      </c>
      <c r="F75" s="47">
        <v>72</v>
      </c>
      <c r="G75" s="51" t="str">
        <f>CONCATENATE(G72,",",F75)</f>
        <v>1,2,3,4,5,6,7,8,9,10,11,12,13,14,27,28,29,30,31,32,33,34,35,36,37,40,42,43,44,45,46,48,49,50,53,67,68,69,70,72</v>
      </c>
      <c r="H75" s="48" t="s">
        <v>102</v>
      </c>
    </row>
  </sheetData>
  <phoneticPr fontId="11" type="noConversion"/>
  <pageMargins left="0.75" right="0.75" top="1" bottom="1" header="0.5" footer="0.5"/>
  <pageSetup scale="68"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6:A9"/>
  <sheetViews>
    <sheetView workbookViewId="0">
      <selection activeCell="G16" sqref="G16"/>
    </sheetView>
  </sheetViews>
  <sheetFormatPr baseColWidth="10" defaultColWidth="8.7109375" defaultRowHeight="13" x14ac:dyDescent="0"/>
  <sheetData>
    <row r="6" spans="1:1">
      <c r="A6" s="23" t="s">
        <v>144</v>
      </c>
    </row>
    <row r="7" spans="1:1">
      <c r="A7" s="23" t="s">
        <v>145</v>
      </c>
    </row>
    <row r="8" spans="1:1">
      <c r="A8" s="23" t="s">
        <v>146</v>
      </c>
    </row>
    <row r="9" spans="1:1">
      <c r="A9" s="23" t="s">
        <v>147</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2:F16"/>
  <sheetViews>
    <sheetView workbookViewId="0">
      <selection activeCell="F4" sqref="F4"/>
    </sheetView>
  </sheetViews>
  <sheetFormatPr baseColWidth="10" defaultColWidth="8.7109375" defaultRowHeight="13" x14ac:dyDescent="0"/>
  <cols>
    <col min="1" max="1" width="20.42578125" customWidth="1"/>
    <col min="2" max="2" width="10" customWidth="1"/>
    <col min="3" max="3" width="36.28515625" customWidth="1"/>
  </cols>
  <sheetData>
    <row r="2" spans="1:6">
      <c r="F2" s="24" t="s">
        <v>191</v>
      </c>
    </row>
    <row r="3" spans="1:6">
      <c r="F3" s="24" t="s">
        <v>192</v>
      </c>
    </row>
    <row r="4" spans="1:6">
      <c r="A4" t="s">
        <v>44</v>
      </c>
      <c r="B4">
        <v>27</v>
      </c>
      <c r="C4" t="s">
        <v>49</v>
      </c>
    </row>
    <row r="5" spans="1:6">
      <c r="B5">
        <v>28</v>
      </c>
      <c r="C5" t="s">
        <v>50</v>
      </c>
    </row>
    <row r="6" spans="1:6">
      <c r="B6">
        <v>29</v>
      </c>
      <c r="C6" s="1" t="s">
        <v>57</v>
      </c>
    </row>
    <row r="7" spans="1:6">
      <c r="B7">
        <v>29</v>
      </c>
      <c r="C7" t="s">
        <v>51</v>
      </c>
    </row>
    <row r="8" spans="1:6">
      <c r="B8">
        <v>30</v>
      </c>
      <c r="C8" t="s">
        <v>52</v>
      </c>
    </row>
    <row r="9" spans="1:6">
      <c r="B9">
        <v>31</v>
      </c>
      <c r="C9" t="s">
        <v>53</v>
      </c>
    </row>
    <row r="10" spans="1:6">
      <c r="B10">
        <v>32</v>
      </c>
      <c r="C10" t="s">
        <v>54</v>
      </c>
      <c r="F10" s="24" t="s">
        <v>188</v>
      </c>
    </row>
    <row r="11" spans="1:6">
      <c r="B11">
        <v>33</v>
      </c>
      <c r="C11" t="s">
        <v>55</v>
      </c>
      <c r="F11" s="24" t="s">
        <v>189</v>
      </c>
    </row>
    <row r="12" spans="1:6">
      <c r="B12">
        <v>34</v>
      </c>
      <c r="C12" t="s">
        <v>56</v>
      </c>
      <c r="F12" s="24" t="s">
        <v>190</v>
      </c>
    </row>
    <row r="13" spans="1:6">
      <c r="B13">
        <v>35</v>
      </c>
      <c r="C13" t="s">
        <v>58</v>
      </c>
    </row>
    <row r="14" spans="1:6">
      <c r="B14">
        <v>36</v>
      </c>
      <c r="C14" t="s">
        <v>59</v>
      </c>
    </row>
    <row r="16" spans="1:6">
      <c r="B16">
        <v>37</v>
      </c>
      <c r="C16" t="s">
        <v>43</v>
      </c>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3:H19"/>
  <sheetViews>
    <sheetView workbookViewId="0">
      <selection activeCell="H20" sqref="H20"/>
    </sheetView>
  </sheetViews>
  <sheetFormatPr baseColWidth="10" defaultColWidth="8.7109375" defaultRowHeight="13" x14ac:dyDescent="0"/>
  <sheetData>
    <row r="3" spans="1:8">
      <c r="A3" t="s">
        <v>85</v>
      </c>
    </row>
    <row r="4" spans="1:8">
      <c r="A4" t="s">
        <v>86</v>
      </c>
    </row>
    <row r="5" spans="1:8">
      <c r="A5" t="s">
        <v>87</v>
      </c>
    </row>
    <row r="8" spans="1:8">
      <c r="A8" t="s">
        <v>89</v>
      </c>
    </row>
    <row r="9" spans="1:8">
      <c r="A9" t="s">
        <v>90</v>
      </c>
    </row>
    <row r="10" spans="1:8">
      <c r="H10" t="s">
        <v>93</v>
      </c>
    </row>
    <row r="11" spans="1:8">
      <c r="A11" t="s">
        <v>91</v>
      </c>
      <c r="H11" t="s">
        <v>94</v>
      </c>
    </row>
    <row r="14" spans="1:8">
      <c r="A14" t="s">
        <v>92</v>
      </c>
      <c r="H14" t="s">
        <v>95</v>
      </c>
    </row>
    <row r="16" spans="1:8">
      <c r="H16" t="s">
        <v>96</v>
      </c>
    </row>
    <row r="17" spans="8:8">
      <c r="H17" t="s">
        <v>106</v>
      </c>
    </row>
    <row r="19" spans="8:8">
      <c r="H19" t="s">
        <v>107</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B2"/>
  <sheetViews>
    <sheetView workbookViewId="0">
      <selection activeCell="B4" sqref="B4"/>
    </sheetView>
  </sheetViews>
  <sheetFormatPr baseColWidth="10" defaultColWidth="8.7109375" defaultRowHeight="13" x14ac:dyDescent="0"/>
  <sheetData>
    <row r="2" spans="2:2">
      <c r="B2" t="s">
        <v>230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Upload</vt:lpstr>
      <vt:lpstr>Proposal</vt:lpstr>
      <vt:lpstr>Benchmarking</vt:lpstr>
      <vt:lpstr>Energy Audit</vt:lpstr>
      <vt:lpstr>Exemptions</vt:lpstr>
      <vt:lpstr>Implementations</vt:lpstr>
      <vt:lpstr>New Employee</vt:lpstr>
      <vt:lpstr>Benchmark Questions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Chambers</dc:creator>
  <cp:lastModifiedBy>MAC</cp:lastModifiedBy>
  <cp:lastPrinted>2014-03-10T22:44:20Z</cp:lastPrinted>
  <dcterms:created xsi:type="dcterms:W3CDTF">2014-01-14T00:30:53Z</dcterms:created>
  <dcterms:modified xsi:type="dcterms:W3CDTF">2015-12-23T23:01:09Z</dcterms:modified>
</cp:coreProperties>
</file>