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F65A8AF9-518F-4E88-A37F-430AA27540E0}" xr6:coauthVersionLast="47" xr6:coauthVersionMax="47" xr10:uidLastSave="{00000000-0000-0000-0000-000000000000}"/>
  <bookViews>
    <workbookView xWindow="3240" yWindow="1320" windowWidth="32415" windowHeight="17685" activeTab="1" xr2:uid="{B41655E8-20ED-4B49-A343-A4ADF5D922ED}"/>
  </bookViews>
  <sheets>
    <sheet name="ENUM" sheetId="1" r:id="rId1"/>
    <sheet name="INSTRUMENT" sheetId="3" r:id="rId2"/>
    <sheet name="PWFLAT" sheetId="2" r:id="rId3"/>
  </sheets>
  <definedNames>
    <definedName name="date">ENUM!$E$3</definedName>
    <definedName name="DAY_COUNT">ENUM!$E$2</definedName>
    <definedName name="days">ENUM!$E$4</definedName>
    <definedName name="dcf">ENUM!$E$5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B3" i="3" a="1"/>
  <c r="B3" i="3" s="1"/>
  <c r="C3" i="2" a="1"/>
  <c r="C3" i="2" s="1"/>
  <c r="E3" i="1"/>
  <c r="G3" i="1" a="1"/>
  <c r="I3" i="2" a="1"/>
  <c r="B3" i="2" a="1"/>
  <c r="K2" i="1" a="1"/>
  <c r="B3" i="1" a="1"/>
  <c r="F2" i="2" a="1"/>
  <c r="E5" i="1" a="1"/>
  <c r="E2" i="3" a="1"/>
  <c r="E2" i="3" l="1"/>
  <c r="I3" i="2"/>
  <c r="F2" i="2"/>
  <c r="B3" i="2"/>
  <c r="K2" i="1"/>
  <c r="G3" i="1"/>
  <c r="E5" i="1"/>
  <c r="B3" i="1"/>
  <c r="E3" i="3" a="1"/>
  <c r="L3" i="2" a="1"/>
  <c r="K3" i="2" a="1"/>
  <c r="F3" i="2" a="1"/>
  <c r="J3" i="2" a="1"/>
  <c r="E3" i="3" l="1"/>
  <c r="K3" i="2"/>
  <c r="L3" i="2"/>
  <c r="J3" i="2"/>
  <c r="F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<sst xmlns="http://schemas.openxmlformats.org/spreadsheetml/2006/main" count="17" uniqueCount="17">
  <si>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</si>
  <si>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</si>
  <si>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</si>
  <si>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</si>
  <si>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</si>
  <si>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</si>
  <si>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</si>
  <si>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</si>
  <si>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TMX_FREQUENCY_QUARTERLY</t>
  </si>
  <si>
    <t>time</t>
  </si>
  <si>
    <t>rate</t>
  </si>
  <si>
    <t>forward</t>
  </si>
  <si>
    <t>spot</t>
  </si>
  <si>
    <t>discount</t>
  </si>
  <si>
    <t>pwflat</t>
  </si>
  <si>
    <t>years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</si>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</sst>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7" fillId="3" borderId="2" applyNumberFormat="0" applyAlignment="0" applyProtection="0"/>
  </cellStyleXfs>
  <cellXfs count="1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9" fillId="2" borderId="1" xfId="1" applyFont="1"/>
    <xf numFmtId="14" fontId="9" fillId="2" borderId="1" xfId="1" applyNumberFormat="1" applyFont="1"/>
    <xf numFmtId="0" fontId="10" fillId="3" borderId="2" xfId="2" applyFont="1"/>
    <xf numFmtId="0" fontId="8" fillId="0" borderId="3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1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6" fillId="2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0.85258063760557756</c:v>
                </c:pt>
                <c:pt idx="1">
                  <c:v>0.85258063760557756</c:v>
                </c:pt>
                <c:pt idx="2">
                  <c:v>0.85258063760557756</c:v>
                </c:pt>
                <c:pt idx="3">
                  <c:v>0.85258063760557756</c:v>
                </c:pt>
                <c:pt idx="4">
                  <c:v>0.85258063760557756</c:v>
                </c:pt>
                <c:pt idx="5">
                  <c:v>0.85258063760557756</c:v>
                </c:pt>
                <c:pt idx="6">
                  <c:v>0.85258063760557756</c:v>
                </c:pt>
                <c:pt idx="7">
                  <c:v>0.85258063760557756</c:v>
                </c:pt>
                <c:pt idx="8">
                  <c:v>0.85258063760557756</c:v>
                </c:pt>
                <c:pt idx="9">
                  <c:v>0.85258063760557756</c:v>
                </c:pt>
                <c:pt idx="10">
                  <c:v>0.85258063760557756</c:v>
                </c:pt>
                <c:pt idx="11">
                  <c:v>3.2461778028678001E-2</c:v>
                </c:pt>
                <c:pt idx="12">
                  <c:v>3.2461778028678001E-2</c:v>
                </c:pt>
                <c:pt idx="13">
                  <c:v>3.2461778028678001E-2</c:v>
                </c:pt>
                <c:pt idx="14">
                  <c:v>3.2461778028678001E-2</c:v>
                </c:pt>
                <c:pt idx="15">
                  <c:v>3.2461778028678001E-2</c:v>
                </c:pt>
                <c:pt idx="16">
                  <c:v>3.2461778028678001E-2</c:v>
                </c:pt>
                <c:pt idx="17">
                  <c:v>3.2461778028678001E-2</c:v>
                </c:pt>
                <c:pt idx="18">
                  <c:v>3.2461778028678001E-2</c:v>
                </c:pt>
                <c:pt idx="19">
                  <c:v>3.2461778028678001E-2</c:v>
                </c:pt>
                <c:pt idx="20">
                  <c:v>3.2461778028678001E-2</c:v>
                </c:pt>
                <c:pt idx="21">
                  <c:v>0.9013900471794476</c:v>
                </c:pt>
                <c:pt idx="22">
                  <c:v>0.9013900471794476</c:v>
                </c:pt>
                <c:pt idx="23">
                  <c:v>0.9013900471794476</c:v>
                </c:pt>
                <c:pt idx="24">
                  <c:v>0.9013900471794476</c:v>
                </c:pt>
                <c:pt idx="25">
                  <c:v>0.9013900471794476</c:v>
                </c:pt>
                <c:pt idx="26">
                  <c:v>0.9013900471794476</c:v>
                </c:pt>
                <c:pt idx="27">
                  <c:v>0.9013900471794476</c:v>
                </c:pt>
                <c:pt idx="28">
                  <c:v>0.9013900471794476</c:v>
                </c:pt>
                <c:pt idx="29">
                  <c:v>0.9013900471794476</c:v>
                </c:pt>
                <c:pt idx="30">
                  <c:v>0.9013900471794476</c:v>
                </c:pt>
                <c:pt idx="31">
                  <c:v>0.27300148238849498</c:v>
                </c:pt>
                <c:pt idx="32">
                  <c:v>0.27300148238849498</c:v>
                </c:pt>
                <c:pt idx="33">
                  <c:v>0.27300148238849498</c:v>
                </c:pt>
                <c:pt idx="34">
                  <c:v>0.27300148238849498</c:v>
                </c:pt>
                <c:pt idx="35">
                  <c:v>0.27300148238849498</c:v>
                </c:pt>
                <c:pt idx="36">
                  <c:v>0.27300148238849498</c:v>
                </c:pt>
                <c:pt idx="37">
                  <c:v>0.27300148238849498</c:v>
                </c:pt>
                <c:pt idx="38">
                  <c:v>0.27300148238849498</c:v>
                </c:pt>
                <c:pt idx="39">
                  <c:v>0.27300148238849498</c:v>
                </c:pt>
                <c:pt idx="40">
                  <c:v>0.27300148238849498</c:v>
                </c:pt>
                <c:pt idx="41">
                  <c:v>0.85065876641893867</c:v>
                </c:pt>
                <c:pt idx="42">
                  <c:v>0.85065876641893867</c:v>
                </c:pt>
                <c:pt idx="43">
                  <c:v>0.85065876641893867</c:v>
                </c:pt>
                <c:pt idx="44">
                  <c:v>0.85065876641893867</c:v>
                </c:pt>
                <c:pt idx="45">
                  <c:v>0.85065876641893867</c:v>
                </c:pt>
                <c:pt idx="46">
                  <c:v>0.85065876641893867</c:v>
                </c:pt>
                <c:pt idx="47">
                  <c:v>0.85065876641893867</c:v>
                </c:pt>
                <c:pt idx="48">
                  <c:v>0.85065876641893867</c:v>
                </c:pt>
                <c:pt idx="49">
                  <c:v>0.85065876641893867</c:v>
                </c:pt>
                <c:pt idx="50">
                  <c:v>0.85065876641893867</c:v>
                </c:pt>
                <c:pt idx="51">
                  <c:v>0.50941830878664573</c:v>
                </c:pt>
                <c:pt idx="52">
                  <c:v>0.50941830878664573</c:v>
                </c:pt>
                <c:pt idx="53">
                  <c:v>0.50941830878664573</c:v>
                </c:pt>
                <c:pt idx="54">
                  <c:v>0.50941830878664573</c:v>
                </c:pt>
                <c:pt idx="55">
                  <c:v>0.50941830878664573</c:v>
                </c:pt>
                <c:pt idx="56">
                  <c:v>0.50941830878664573</c:v>
                </c:pt>
                <c:pt idx="57">
                  <c:v>0.50941830878664573</c:v>
                </c:pt>
                <c:pt idx="58">
                  <c:v>0.50941830878664573</c:v>
                </c:pt>
                <c:pt idx="59">
                  <c:v>0.50941830878664573</c:v>
                </c:pt>
                <c:pt idx="60">
                  <c:v>0.50941830878664573</c:v>
                </c:pt>
                <c:pt idx="61">
                  <c:v>0.61829312960625149</c:v>
                </c:pt>
                <c:pt idx="62">
                  <c:v>0.61829312960625149</c:v>
                </c:pt>
                <c:pt idx="63">
                  <c:v>0.61829312960625149</c:v>
                </c:pt>
                <c:pt idx="64">
                  <c:v>0.61829312960625149</c:v>
                </c:pt>
                <c:pt idx="65">
                  <c:v>0.61829312960625149</c:v>
                </c:pt>
                <c:pt idx="66">
                  <c:v>0.61829312960625149</c:v>
                </c:pt>
                <c:pt idx="67">
                  <c:v>0.61829312960625149</c:v>
                </c:pt>
                <c:pt idx="68">
                  <c:v>0.61829312960625149</c:v>
                </c:pt>
                <c:pt idx="69">
                  <c:v>0.61829312960625149</c:v>
                </c:pt>
                <c:pt idx="70">
                  <c:v>0.61829312960625149</c:v>
                </c:pt>
                <c:pt idx="71">
                  <c:v>0.55649330279809406</c:v>
                </c:pt>
                <c:pt idx="72">
                  <c:v>0.55649330279809406</c:v>
                </c:pt>
                <c:pt idx="73">
                  <c:v>0.55649330279809406</c:v>
                </c:pt>
                <c:pt idx="74">
                  <c:v>0.55649330279809406</c:v>
                </c:pt>
                <c:pt idx="75">
                  <c:v>0.55649330279809406</c:v>
                </c:pt>
                <c:pt idx="76">
                  <c:v>0.55649330279809406</c:v>
                </c:pt>
                <c:pt idx="77">
                  <c:v>0.55649330279809406</c:v>
                </c:pt>
                <c:pt idx="78">
                  <c:v>0.55649330279809406</c:v>
                </c:pt>
                <c:pt idx="79">
                  <c:v>0.55649330279809406</c:v>
                </c:pt>
                <c:pt idx="80">
                  <c:v>0.55649330279809406</c:v>
                </c:pt>
                <c:pt idx="81">
                  <c:v>0.35531318939366341</c:v>
                </c:pt>
                <c:pt idx="82">
                  <c:v>0.35531318939366341</c:v>
                </c:pt>
                <c:pt idx="83">
                  <c:v>0.35531318939366341</c:v>
                </c:pt>
                <c:pt idx="84">
                  <c:v>0.35531318939366341</c:v>
                </c:pt>
                <c:pt idx="85">
                  <c:v>0.35531318939366341</c:v>
                </c:pt>
                <c:pt idx="86">
                  <c:v>0.35531318939366341</c:v>
                </c:pt>
                <c:pt idx="87">
                  <c:v>0.35531318939366341</c:v>
                </c:pt>
                <c:pt idx="88">
                  <c:v>0.35531318939366341</c:v>
                </c:pt>
                <c:pt idx="89">
                  <c:v>0.35531318939366341</c:v>
                </c:pt>
                <c:pt idx="90">
                  <c:v>0.35531318939366341</c:v>
                </c:pt>
                <c:pt idx="91">
                  <c:v>0.33946532617874281</c:v>
                </c:pt>
                <c:pt idx="92">
                  <c:v>0.33946532617874281</c:v>
                </c:pt>
                <c:pt idx="93">
                  <c:v>0.33946532617874281</c:v>
                </c:pt>
                <c:pt idx="94">
                  <c:v>0.33946532617874281</c:v>
                </c:pt>
                <c:pt idx="95">
                  <c:v>0.33946532617874281</c:v>
                </c:pt>
                <c:pt idx="96">
                  <c:v>0.33946532617874281</c:v>
                </c:pt>
                <c:pt idx="97">
                  <c:v>0.33946532617874281</c:v>
                </c:pt>
                <c:pt idx="98">
                  <c:v>0.33946532617874281</c:v>
                </c:pt>
                <c:pt idx="99">
                  <c:v>0.33946532617874281</c:v>
                </c:pt>
                <c:pt idx="100">
                  <c:v>0.33946532617874281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0.85258063760557756</c:v>
                </c:pt>
                <c:pt idx="1">
                  <c:v>0.85258063760557756</c:v>
                </c:pt>
                <c:pt idx="2">
                  <c:v>0.85258063760557756</c:v>
                </c:pt>
                <c:pt idx="3">
                  <c:v>0.85258063760557745</c:v>
                </c:pt>
                <c:pt idx="4">
                  <c:v>0.85258063760557756</c:v>
                </c:pt>
                <c:pt idx="5">
                  <c:v>0.85258063760557756</c:v>
                </c:pt>
                <c:pt idx="6">
                  <c:v>0.85258063760557745</c:v>
                </c:pt>
                <c:pt idx="7">
                  <c:v>0.85258063760557756</c:v>
                </c:pt>
                <c:pt idx="8">
                  <c:v>0.85258063760557756</c:v>
                </c:pt>
                <c:pt idx="9">
                  <c:v>0.85258063760557756</c:v>
                </c:pt>
                <c:pt idx="10">
                  <c:v>0.85258063760557756</c:v>
                </c:pt>
                <c:pt idx="11">
                  <c:v>0.7780243776440412</c:v>
                </c:pt>
                <c:pt idx="12">
                  <c:v>0.71589416100942749</c:v>
                </c:pt>
                <c:pt idx="13">
                  <c:v>0.66332243924167766</c:v>
                </c:pt>
                <c:pt idx="14">
                  <c:v>0.61826096344074899</c:v>
                </c:pt>
                <c:pt idx="15">
                  <c:v>0.57920768441327775</c:v>
                </c:pt>
                <c:pt idx="16">
                  <c:v>0.5450360652642402</c:v>
                </c:pt>
                <c:pt idx="17">
                  <c:v>0.51488463660332473</c:v>
                </c:pt>
                <c:pt idx="18">
                  <c:v>0.48808336668251107</c:v>
                </c:pt>
                <c:pt idx="19">
                  <c:v>0.46410328306915138</c:v>
                </c:pt>
                <c:pt idx="20">
                  <c:v>0.44252120781712778</c:v>
                </c:pt>
                <c:pt idx="21">
                  <c:v>0.46437210492961922</c:v>
                </c:pt>
                <c:pt idx="22">
                  <c:v>0.48423655685006595</c:v>
                </c:pt>
                <c:pt idx="23">
                  <c:v>0.5023736651252565</c:v>
                </c:pt>
                <c:pt idx="24">
                  <c:v>0.51899934771084777</c:v>
                </c:pt>
                <c:pt idx="25">
                  <c:v>0.53429497568959172</c:v>
                </c:pt>
                <c:pt idx="26">
                  <c:v>0.5484140169007401</c:v>
                </c:pt>
                <c:pt idx="27">
                  <c:v>0.5614872032073589</c:v>
                </c:pt>
                <c:pt idx="28">
                  <c:v>0.57362659049207643</c:v>
                </c:pt>
                <c:pt idx="29">
                  <c:v>0.58492877865370985</c:v>
                </c:pt>
                <c:pt idx="30">
                  <c:v>0.59547748760456776</c:v>
                </c:pt>
                <c:pt idx="31">
                  <c:v>0.58507503582340403</c:v>
                </c:pt>
                <c:pt idx="32">
                  <c:v>0.5753227372785632</c:v>
                </c:pt>
                <c:pt idx="33">
                  <c:v>0.56616148713037928</c:v>
                </c:pt>
                <c:pt idx="34">
                  <c:v>0.55753913404973565</c:v>
                </c:pt>
                <c:pt idx="35">
                  <c:v>0.54940948685941449</c:v>
                </c:pt>
                <c:pt idx="36">
                  <c:v>0.5417314867352222</c:v>
                </c:pt>
                <c:pt idx="37">
                  <c:v>0.5344685136447701</c:v>
                </c:pt>
                <c:pt idx="38">
                  <c:v>0.52758780229592073</c:v>
                </c:pt>
                <c:pt idx="39">
                  <c:v>0.52105994793932009</c:v>
                </c:pt>
                <c:pt idx="40">
                  <c:v>0.51485848630054953</c:v>
                </c:pt>
                <c:pt idx="41">
                  <c:v>0.52304873703514443</c:v>
                </c:pt>
                <c:pt idx="42">
                  <c:v>0.53084897582999668</c:v>
                </c:pt>
                <c:pt idx="43">
                  <c:v>0.5382864128204371</c:v>
                </c:pt>
                <c:pt idx="44">
                  <c:v>0.54538578449313035</c:v>
                </c:pt>
                <c:pt idx="45">
                  <c:v>0.5521696285359261</c:v>
                </c:pt>
                <c:pt idx="46">
                  <c:v>0.55865852283773076</c:v>
                </c:pt>
                <c:pt idx="47">
                  <c:v>0.56487129397775648</c:v>
                </c:pt>
                <c:pt idx="48">
                  <c:v>0.57082519965361445</c:v>
                </c:pt>
                <c:pt idx="49">
                  <c:v>0.57653608877127416</c:v>
                </c:pt>
                <c:pt idx="50">
                  <c:v>0.58201854232422734</c:v>
                </c:pt>
                <c:pt idx="51">
                  <c:v>0.58059500833329436</c:v>
                </c:pt>
                <c:pt idx="52">
                  <c:v>0.57922622564970505</c:v>
                </c:pt>
                <c:pt idx="53">
                  <c:v>0.57790909514285482</c:v>
                </c:pt>
                <c:pt idx="54">
                  <c:v>0.57664074724736947</c:v>
                </c:pt>
                <c:pt idx="55">
                  <c:v>0.57541852109353819</c:v>
                </c:pt>
                <c:pt idx="56">
                  <c:v>0.57423994587377214</c:v>
                </c:pt>
                <c:pt idx="57">
                  <c:v>0.57310272417048924</c:v>
                </c:pt>
                <c:pt idx="58">
                  <c:v>0.57200471700869882</c:v>
                </c:pt>
                <c:pt idx="59">
                  <c:v>0.57094393042866409</c:v>
                </c:pt>
                <c:pt idx="60">
                  <c:v>0.56991850340129713</c:v>
                </c:pt>
                <c:pt idx="61">
                  <c:v>0.57071153006039466</c:v>
                </c:pt>
                <c:pt idx="62">
                  <c:v>0.57147897521436009</c:v>
                </c:pt>
                <c:pt idx="63">
                  <c:v>0.57222205703010443</c:v>
                </c:pt>
                <c:pt idx="64">
                  <c:v>0.57294191753910673</c:v>
                </c:pt>
                <c:pt idx="65">
                  <c:v>0.57363962849398586</c:v>
                </c:pt>
                <c:pt idx="66">
                  <c:v>0.57431619669265654</c:v>
                </c:pt>
                <c:pt idx="67">
                  <c:v>0.57497256882569536</c:v>
                </c:pt>
                <c:pt idx="68">
                  <c:v>0.57560963589599767</c:v>
                </c:pt>
                <c:pt idx="69">
                  <c:v>0.5762282372541172</c:v>
                </c:pt>
                <c:pt idx="70">
                  <c:v>0.57682916428771924</c:v>
                </c:pt>
                <c:pt idx="71">
                  <c:v>0.57654274370335823</c:v>
                </c:pt>
                <c:pt idx="72">
                  <c:v>0.57626427924634072</c:v>
                </c:pt>
                <c:pt idx="73">
                  <c:v>0.57599344395252916</c:v>
                </c:pt>
                <c:pt idx="74">
                  <c:v>0.57572992853152327</c:v>
                </c:pt>
                <c:pt idx="75">
                  <c:v>0.57547344018841085</c:v>
                </c:pt>
                <c:pt idx="76">
                  <c:v>0.57522370153853819</c:v>
                </c:pt>
                <c:pt idx="77">
                  <c:v>0.57498044960684425</c:v>
                </c:pt>
                <c:pt idx="78">
                  <c:v>0.5747434349041679</c:v>
                </c:pt>
                <c:pt idx="79">
                  <c:v>0.57451242057371132</c:v>
                </c:pt>
                <c:pt idx="80">
                  <c:v>0.57428718160151604</c:v>
                </c:pt>
                <c:pt idx="81">
                  <c:v>0.571583798981666</c:v>
                </c:pt>
                <c:pt idx="82">
                  <c:v>0.56894635252327574</c:v>
                </c:pt>
                <c:pt idx="83">
                  <c:v>0.56637245899159372</c:v>
                </c:pt>
                <c:pt idx="84">
                  <c:v>0.56385984863923733</c:v>
                </c:pt>
                <c:pt idx="85">
                  <c:v>0.56140635853046594</c:v>
                </c:pt>
                <c:pt idx="86">
                  <c:v>0.55900992633120083</c:v>
                </c:pt>
                <c:pt idx="87">
                  <c:v>0.55666858452732093</c:v>
                </c:pt>
                <c:pt idx="88">
                  <c:v>0.55438045503716571</c:v>
                </c:pt>
                <c:pt idx="89">
                  <c:v>0.55214374418723877</c:v>
                </c:pt>
                <c:pt idx="90">
                  <c:v>0.54995673802286571</c:v>
                </c:pt>
                <c:pt idx="91">
                  <c:v>0.54764364558501821</c:v>
                </c:pt>
                <c:pt idx="92">
                  <c:v>0.54538083776538482</c:v>
                </c:pt>
                <c:pt idx="93">
                  <c:v>0.543166692479507</c:v>
                </c:pt>
                <c:pt idx="94">
                  <c:v>0.54099965666779659</c:v>
                </c:pt>
                <c:pt idx="95">
                  <c:v>0.53887824266264872</c:v>
                </c:pt>
                <c:pt idx="96">
                  <c:v>0.53680102478260805</c:v>
                </c:pt>
                <c:pt idx="97">
                  <c:v>0.53476663613720743</c:v>
                </c:pt>
                <c:pt idx="98">
                  <c:v>0.53277376562742707</c:v>
                </c:pt>
                <c:pt idx="99">
                  <c:v>0.53082115512794548</c:v>
                </c:pt>
                <c:pt idx="100">
                  <c:v>0.52890759683845334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23812</xdr:rowOff>
    </xdr:from>
    <xdr:to>
      <xdr:col>20</xdr:col>
      <xdr:colOff>119062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J2" sqref="J2"/>
    </sheetView>
  </sheetViews>
  <sheetFormatPr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8</v>
      </c>
      <c r="K2" s="1" cm="1">
        <f t="array" ref="K2">_xll.ENUM(J2)</f>
        <v>4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45404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tabSelected="1" workbookViewId="0">
      <selection activeCell="E12" sqref="E12"/>
    </sheetView>
  </sheetViews>
  <sheetFormatPr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15">
        <v>10</v>
      </c>
      <c r="D2" s="14" t="s">
        <v>16</v>
      </c>
      <c r="E2" s="11" cm="1">
        <f t="array" aca="1" ref="E2" ca="1">_xll.\TMX.INSTRUMENT(_xlfn.ANCHORARRAY(B3),_xlfn.ANCHORARRAY(C3))</f>
        <v>3002384175648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0.68926256462505098</v>
      </c>
      <c r="E3" s="13" cm="1">
        <f t="array" aca="1" ref="E3:F12" ca="1">_xll.TMX.INSTRUMENT(E2)</f>
        <v>1</v>
      </c>
      <c r="F3" s="13">
        <f ca="1"/>
        <v>0.68926256462505098</v>
      </c>
    </row>
    <row r="4" spans="2:6" x14ac:dyDescent="0.3">
      <c r="B4" s="13">
        <v>2</v>
      </c>
      <c r="C4" s="13">
        <f ca="1"/>
        <v>0.16684703237718068</v>
      </c>
      <c r="E4" s="13">
        <f ca="1"/>
        <v>2</v>
      </c>
      <c r="F4" s="13">
        <f ca="1"/>
        <v>0.16684703237718068</v>
      </c>
    </row>
    <row r="5" spans="2:6" x14ac:dyDescent="0.3">
      <c r="B5" s="13">
        <v>3</v>
      </c>
      <c r="C5" s="13">
        <f ca="1"/>
        <v>0.66012003099798866</v>
      </c>
      <c r="E5" s="13">
        <f ca="1"/>
        <v>3</v>
      </c>
      <c r="F5" s="13">
        <f ca="1"/>
        <v>0.66012003099798866</v>
      </c>
    </row>
    <row r="6" spans="2:6" x14ac:dyDescent="0.3">
      <c r="B6" s="13">
        <v>4</v>
      </c>
      <c r="C6" s="13">
        <f ca="1"/>
        <v>0.97092395139611676</v>
      </c>
      <c r="E6" s="13">
        <f ca="1"/>
        <v>4</v>
      </c>
      <c r="F6" s="13">
        <f ca="1"/>
        <v>0.97092395139611676</v>
      </c>
    </row>
    <row r="7" spans="2:6" x14ac:dyDescent="0.3">
      <c r="B7" s="13">
        <v>5</v>
      </c>
      <c r="C7" s="13">
        <f ca="1"/>
        <v>0.73248511673096472</v>
      </c>
      <c r="E7" s="13">
        <f ca="1"/>
        <v>5</v>
      </c>
      <c r="F7" s="13">
        <f ca="1"/>
        <v>0.73248511673096472</v>
      </c>
    </row>
    <row r="8" spans="2:6" x14ac:dyDescent="0.3">
      <c r="B8" s="13">
        <v>6</v>
      </c>
      <c r="C8" s="13">
        <f ca="1"/>
        <v>7.4108078373929853E-2</v>
      </c>
      <c r="E8" s="13">
        <f ca="1"/>
        <v>6</v>
      </c>
      <c r="F8" s="13">
        <f ca="1"/>
        <v>7.4108078373929853E-2</v>
      </c>
    </row>
    <row r="9" spans="2:6" x14ac:dyDescent="0.3">
      <c r="B9" s="13">
        <v>7</v>
      </c>
      <c r="C9" s="13">
        <f ca="1"/>
        <v>0.59915272648638473</v>
      </c>
      <c r="E9" s="13">
        <f ca="1"/>
        <v>7</v>
      </c>
      <c r="F9" s="13">
        <f ca="1"/>
        <v>0.59915272648638473</v>
      </c>
    </row>
    <row r="10" spans="2:6" x14ac:dyDescent="0.3">
      <c r="B10" s="13">
        <v>8</v>
      </c>
      <c r="C10" s="13">
        <f ca="1"/>
        <v>0.48966660505380966</v>
      </c>
      <c r="E10" s="13">
        <f ca="1"/>
        <v>8</v>
      </c>
      <c r="F10" s="13">
        <f ca="1"/>
        <v>0.48966660505380966</v>
      </c>
    </row>
    <row r="11" spans="2:6" x14ac:dyDescent="0.3">
      <c r="B11" s="13">
        <v>9</v>
      </c>
      <c r="C11" s="13">
        <f ca="1"/>
        <v>0.3556269310625384</v>
      </c>
      <c r="E11" s="13">
        <f ca="1"/>
        <v>9</v>
      </c>
      <c r="F11" s="13">
        <f ca="1"/>
        <v>0.3556269310625384</v>
      </c>
    </row>
    <row r="12" spans="2:6" x14ac:dyDescent="0.3">
      <c r="B12" s="13">
        <v>10</v>
      </c>
      <c r="C12" s="13">
        <f ca="1"/>
        <v>0.63915890609686077</v>
      </c>
      <c r="E12" s="13">
        <f ca="1"/>
        <v>10</v>
      </c>
      <c r="F12" s="13">
        <f ca="1"/>
        <v>0.63915890609686077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L103"/>
  <sheetViews>
    <sheetView workbookViewId="0"/>
  </sheetViews>
  <sheetFormatPr defaultRowHeight="18.75" x14ac:dyDescent="0.3"/>
  <cols>
    <col min="1" max="1" width="3.7109375" style="8" customWidth="1"/>
    <col min="2" max="5" width="9.140625" style="8"/>
    <col min="6" max="6" width="13.7109375" style="8" bestFit="1" customWidth="1"/>
    <col min="7" max="16384" width="9.140625" style="8"/>
  </cols>
  <sheetData>
    <row r="2" spans="2:12" x14ac:dyDescent="0.3">
      <c r="B2" s="9" t="s">
        <v>9</v>
      </c>
      <c r="C2" s="9" t="s">
        <v>10</v>
      </c>
      <c r="E2" s="10" t="s">
        <v>14</v>
      </c>
      <c r="F2" s="11" cm="1">
        <f t="array" aca="1" ref="F2" ca="1">_xll.\TMX.CURVE.PWFLAT(time,rate)</f>
        <v>3002389605104</v>
      </c>
      <c r="I2" s="12" t="s">
        <v>15</v>
      </c>
      <c r="J2" s="9" t="s">
        <v>11</v>
      </c>
      <c r="K2" s="9" t="s">
        <v>12</v>
      </c>
      <c r="L2" s="9" t="s">
        <v>13</v>
      </c>
    </row>
    <row r="3" spans="2:12" x14ac:dyDescent="0.3">
      <c r="B3" s="8" cm="1">
        <f t="array" ref="B3:B12">_xll.ARRAY.SEQUENCE(1,10)</f>
        <v>1</v>
      </c>
      <c r="C3" s="8" cm="1">
        <f t="array" aca="1" ref="C3:C12" ca="1">_xlfn.RANDARRAY(ROWS(_xlfn.ANCHORARRAY(B3)))</f>
        <v>0.85258063760557756</v>
      </c>
      <c r="F3" s="8" cm="1">
        <f t="array" aca="1" ref="F3:G13" ca="1">TRANSPOSE(_xll.TMX.CURVE.PWFLAT(F2))</f>
        <v>1</v>
      </c>
      <c r="G3" s="8">
        <f ca="1"/>
        <v>0.85258063760557756</v>
      </c>
      <c r="I3" s="8" cm="1">
        <f t="array" ref="I3:I103">_xll.ARRAY.SEQUENCE(0,10,0.1)</f>
        <v>0</v>
      </c>
      <c r="J3" s="8" cm="1">
        <f t="array" aca="1" ref="J3:J103" ca="1">_xlfn.MAP(_xlfn.ANCHORARRAY($I3),_xlfn.LAMBDA(_xlpm.t,_xll.TMX.CURVE.PWFLAT.FORWARD(pwflat,_xlpm.t)))</f>
        <v>0.85258063760557756</v>
      </c>
      <c r="K3" s="8" cm="1">
        <f t="array" aca="1" ref="K3:K103" ca="1">_xlfn.MAP(_xlfn.ANCHORARRAY($I3),_xlfn.LAMBDA(_xlpm.t,_xll.TMX.CURVE.PWFLAT.SPOT(pwflat,_xlpm.t)))</f>
        <v>0.85258063760557756</v>
      </c>
      <c r="L3" s="8" cm="1">
        <f t="array" aca="1" ref="L3:L103" ca="1">_xlfn.MAP(_xlfn.ANCHORARRAY($I3),_xlfn.LAMBDA(_xlpm.t,_xll.TMX.CURVE.PWFLAT.DISCOUNT(pwflat,_xlpm.t)))</f>
        <v>1</v>
      </c>
    </row>
    <row r="4" spans="2:12" x14ac:dyDescent="0.3">
      <c r="B4" s="8">
        <v>2</v>
      </c>
      <c r="C4" s="8">
        <f ca="1"/>
        <v>3.2461778028678001E-2</v>
      </c>
      <c r="F4" s="8">
        <f ca="1"/>
        <v>2</v>
      </c>
      <c r="G4" s="8">
        <f ca="1"/>
        <v>3.2461778028678001E-2</v>
      </c>
      <c r="I4" s="8">
        <v>0.1</v>
      </c>
      <c r="J4" s="8">
        <f ca="1"/>
        <v>0.85258063760557756</v>
      </c>
      <c r="K4" s="8">
        <f ca="1"/>
        <v>0.85258063760557756</v>
      </c>
      <c r="L4" s="8">
        <f ca="1"/>
        <v>0.91827528025606131</v>
      </c>
    </row>
    <row r="5" spans="2:12" x14ac:dyDescent="0.3">
      <c r="B5" s="8">
        <v>3</v>
      </c>
      <c r="C5" s="8">
        <f ca="1"/>
        <v>0.9013900471794476</v>
      </c>
      <c r="F5" s="8">
        <f ca="1"/>
        <v>3</v>
      </c>
      <c r="G5" s="8">
        <f ca="1"/>
        <v>0.9013900471794476</v>
      </c>
      <c r="I5" s="8">
        <v>0.2</v>
      </c>
      <c r="J5" s="8">
        <f ca="1"/>
        <v>0.85258063760557756</v>
      </c>
      <c r="K5" s="8">
        <f ca="1"/>
        <v>0.85258063760557756</v>
      </c>
      <c r="L5" s="8">
        <f ca="1"/>
        <v>0.84322949030014638</v>
      </c>
    </row>
    <row r="6" spans="2:12" x14ac:dyDescent="0.3">
      <c r="B6" s="8">
        <v>4</v>
      </c>
      <c r="C6" s="8">
        <f ca="1"/>
        <v>0.27300148238849498</v>
      </c>
      <c r="F6" s="8">
        <f ca="1"/>
        <v>4</v>
      </c>
      <c r="G6" s="8">
        <f ca="1"/>
        <v>0.27300148238849498</v>
      </c>
      <c r="I6" s="8">
        <v>0.30000000000000004</v>
      </c>
      <c r="J6" s="8">
        <f ca="1"/>
        <v>0.85258063760557756</v>
      </c>
      <c r="K6" s="8">
        <f ca="1"/>
        <v>0.85258063760557745</v>
      </c>
      <c r="L6" s="8">
        <f ca="1"/>
        <v>0.77431679609439374</v>
      </c>
    </row>
    <row r="7" spans="2:12" x14ac:dyDescent="0.3">
      <c r="B7" s="8">
        <v>5</v>
      </c>
      <c r="C7" s="8">
        <f ca="1"/>
        <v>0.85065876641893867</v>
      </c>
      <c r="F7" s="8">
        <f ca="1"/>
        <v>5</v>
      </c>
      <c r="G7" s="8">
        <f ca="1"/>
        <v>0.85065876641893867</v>
      </c>
      <c r="I7" s="8">
        <v>0.4</v>
      </c>
      <c r="J7" s="8">
        <f ca="1"/>
        <v>0.85258063760557756</v>
      </c>
      <c r="K7" s="8">
        <f ca="1"/>
        <v>0.85258063760557756</v>
      </c>
      <c r="L7" s="8">
        <f ca="1"/>
        <v>0.71103597350744163</v>
      </c>
    </row>
    <row r="8" spans="2:12" x14ac:dyDescent="0.3">
      <c r="B8" s="8">
        <v>6</v>
      </c>
      <c r="C8" s="8">
        <f ca="1"/>
        <v>0.50941830878664573</v>
      </c>
      <c r="F8" s="8">
        <f ca="1"/>
        <v>6</v>
      </c>
      <c r="G8" s="8">
        <f ca="1"/>
        <v>0.50941830878664573</v>
      </c>
      <c r="I8" s="8">
        <v>0.5</v>
      </c>
      <c r="J8" s="8">
        <f ca="1"/>
        <v>0.85258063760557756</v>
      </c>
      <c r="K8" s="8">
        <f ca="1"/>
        <v>0.85258063760557756</v>
      </c>
      <c r="L8" s="8">
        <f ca="1"/>
        <v>0.65292675763487495</v>
      </c>
    </row>
    <row r="9" spans="2:12" x14ac:dyDescent="0.3">
      <c r="B9" s="8">
        <v>7</v>
      </c>
      <c r="C9" s="8">
        <f ca="1"/>
        <v>0.61829312960625149</v>
      </c>
      <c r="F9" s="8">
        <f ca="1"/>
        <v>7</v>
      </c>
      <c r="G9" s="8">
        <f ca="1"/>
        <v>0.61829312960625149</v>
      </c>
      <c r="I9" s="8">
        <v>0.60000000000000009</v>
      </c>
      <c r="J9" s="8">
        <f ca="1"/>
        <v>0.85258063760557756</v>
      </c>
      <c r="K9" s="8">
        <f ca="1"/>
        <v>0.85258063760557745</v>
      </c>
      <c r="L9" s="8">
        <f ca="1"/>
        <v>0.59956650107485587</v>
      </c>
    </row>
    <row r="10" spans="2:12" x14ac:dyDescent="0.3">
      <c r="B10" s="8">
        <v>8</v>
      </c>
      <c r="C10" s="8">
        <f ca="1"/>
        <v>0.55649330279809406</v>
      </c>
      <c r="F10" s="8">
        <f ca="1"/>
        <v>8</v>
      </c>
      <c r="G10" s="8">
        <f ca="1"/>
        <v>0.55649330279809406</v>
      </c>
      <c r="I10" s="8">
        <v>0.70000000000000007</v>
      </c>
      <c r="J10" s="8">
        <f ca="1"/>
        <v>0.85258063760557756</v>
      </c>
      <c r="K10" s="8">
        <f ca="1"/>
        <v>0.85258063760557756</v>
      </c>
      <c r="L10" s="8">
        <f ca="1"/>
        <v>0.55056709718109975</v>
      </c>
    </row>
    <row r="11" spans="2:12" x14ac:dyDescent="0.3">
      <c r="B11" s="8">
        <v>9</v>
      </c>
      <c r="C11" s="8">
        <f ca="1"/>
        <v>0.35531318939366341</v>
      </c>
      <c r="F11" s="8">
        <f ca="1"/>
        <v>9</v>
      </c>
      <c r="G11" s="8">
        <f ca="1"/>
        <v>0.35531318939366341</v>
      </c>
      <c r="I11" s="8">
        <v>0.8</v>
      </c>
      <c r="J11" s="8">
        <f ca="1"/>
        <v>0.85258063760557756</v>
      </c>
      <c r="K11" s="8">
        <f ca="1"/>
        <v>0.85258063760557756</v>
      </c>
      <c r="L11" s="8">
        <f ca="1"/>
        <v>0.50557215573746372</v>
      </c>
    </row>
    <row r="12" spans="2:12" x14ac:dyDescent="0.3">
      <c r="B12" s="8">
        <v>10</v>
      </c>
      <c r="C12" s="8">
        <f ca="1"/>
        <v>0.33946532617874281</v>
      </c>
      <c r="F12" s="8">
        <f ca="1"/>
        <v>10</v>
      </c>
      <c r="G12" s="8">
        <f ca="1"/>
        <v>0.33946532617874281</v>
      </c>
      <c r="I12" s="8">
        <v>0.9</v>
      </c>
      <c r="J12" s="8">
        <f ca="1"/>
        <v>0.85258063760557756</v>
      </c>
      <c r="K12" s="8">
        <f ca="1"/>
        <v>0.85258063760557756</v>
      </c>
      <c r="L12" s="8">
        <f ca="1"/>
        <v>0.46425441259068356</v>
      </c>
    </row>
    <row r="13" spans="2:12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0.85258063760557756</v>
      </c>
      <c r="K13" s="8">
        <f ca="1"/>
        <v>0.85258063760557756</v>
      </c>
      <c r="L13" s="8">
        <f ca="1"/>
        <v>0.42631335061531511</v>
      </c>
    </row>
    <row r="14" spans="2:12" x14ac:dyDescent="0.3">
      <c r="I14" s="8">
        <v>1.1000000000000001</v>
      </c>
      <c r="J14" s="8">
        <f ca="1"/>
        <v>3.2461778028678001E-2</v>
      </c>
      <c r="K14" s="8">
        <f ca="1"/>
        <v>0.7780243776440412</v>
      </c>
      <c r="L14" s="8">
        <f ca="1"/>
        <v>0.4249317054113852</v>
      </c>
    </row>
    <row r="15" spans="2:12" x14ac:dyDescent="0.3">
      <c r="I15" s="8">
        <v>1.2000000000000002</v>
      </c>
      <c r="J15" s="8">
        <f ca="1"/>
        <v>3.2461778028678001E-2</v>
      </c>
      <c r="K15" s="8">
        <f ca="1"/>
        <v>0.71589416100942749</v>
      </c>
      <c r="L15" s="8">
        <f ca="1"/>
        <v>0.42355453800104653</v>
      </c>
    </row>
    <row r="16" spans="2:12" x14ac:dyDescent="0.3">
      <c r="I16" s="8">
        <v>1.3</v>
      </c>
      <c r="J16" s="8">
        <f ca="1"/>
        <v>3.2461778028678001E-2</v>
      </c>
      <c r="K16" s="8">
        <f ca="1"/>
        <v>0.66332243924167766</v>
      </c>
      <c r="L16" s="8">
        <f ca="1"/>
        <v>0.42218183387212821</v>
      </c>
    </row>
    <row r="17" spans="9:12" x14ac:dyDescent="0.3">
      <c r="I17" s="8">
        <v>1.4000000000000001</v>
      </c>
      <c r="J17" s="8">
        <f ca="1"/>
        <v>3.2461778028678001E-2</v>
      </c>
      <c r="K17" s="8">
        <f ca="1"/>
        <v>0.61826096344074899</v>
      </c>
      <c r="L17" s="8">
        <f ca="1"/>
        <v>0.42081357855949186</v>
      </c>
    </row>
    <row r="18" spans="9:12" x14ac:dyDescent="0.3">
      <c r="I18" s="8">
        <v>1.5</v>
      </c>
      <c r="J18" s="8">
        <f ca="1"/>
        <v>3.2461778028678001E-2</v>
      </c>
      <c r="K18" s="8">
        <f ca="1"/>
        <v>0.57920768441327775</v>
      </c>
      <c r="L18" s="8">
        <f ca="1"/>
        <v>0.41944975764487846</v>
      </c>
    </row>
    <row r="19" spans="9:12" x14ac:dyDescent="0.3">
      <c r="I19" s="8">
        <v>1.6</v>
      </c>
      <c r="J19" s="8">
        <f ca="1"/>
        <v>3.2461778028678001E-2</v>
      </c>
      <c r="K19" s="8">
        <f ca="1"/>
        <v>0.5450360652642402</v>
      </c>
      <c r="L19" s="8">
        <f ca="1"/>
        <v>0.41809035675675582</v>
      </c>
    </row>
    <row r="20" spans="9:12" x14ac:dyDescent="0.3">
      <c r="I20" s="8">
        <v>1.7000000000000002</v>
      </c>
      <c r="J20" s="8">
        <f ca="1"/>
        <v>3.2461778028678001E-2</v>
      </c>
      <c r="K20" s="8">
        <f ca="1"/>
        <v>0.51488463660332473</v>
      </c>
      <c r="L20" s="8">
        <f ca="1"/>
        <v>0.41673536157016872</v>
      </c>
    </row>
    <row r="21" spans="9:12" x14ac:dyDescent="0.3">
      <c r="I21" s="8">
        <v>1.8</v>
      </c>
      <c r="J21" s="8">
        <f ca="1"/>
        <v>3.2461778028678001E-2</v>
      </c>
      <c r="K21" s="8">
        <f ca="1"/>
        <v>0.48808336668251107</v>
      </c>
      <c r="L21" s="8">
        <f ca="1"/>
        <v>0.41538475780658657</v>
      </c>
    </row>
    <row r="22" spans="9:12" x14ac:dyDescent="0.3">
      <c r="I22" s="8">
        <v>1.9000000000000001</v>
      </c>
      <c r="J22" s="8">
        <f ca="1"/>
        <v>3.2461778028678001E-2</v>
      </c>
      <c r="K22" s="8">
        <f ca="1"/>
        <v>0.46410328306915138</v>
      </c>
      <c r="L22" s="8">
        <f ca="1"/>
        <v>0.414038531233753</v>
      </c>
    </row>
    <row r="23" spans="9:12" x14ac:dyDescent="0.3">
      <c r="I23" s="8">
        <v>2</v>
      </c>
      <c r="J23" s="8">
        <f ca="1"/>
        <v>3.2461778028678001E-2</v>
      </c>
      <c r="K23" s="8">
        <f ca="1"/>
        <v>0.44252120781712778</v>
      </c>
      <c r="L23" s="8">
        <f ca="1"/>
        <v>0.41269666766553664</v>
      </c>
    </row>
    <row r="24" spans="9:12" x14ac:dyDescent="0.3">
      <c r="I24" s="8">
        <v>2.1</v>
      </c>
      <c r="J24" s="8">
        <f ca="1"/>
        <v>0.9013900471794476</v>
      </c>
      <c r="K24" s="8">
        <f ca="1"/>
        <v>0.46437210492961922</v>
      </c>
      <c r="L24" s="8">
        <f ca="1"/>
        <v>0.37712392950874002</v>
      </c>
    </row>
    <row r="25" spans="9:12" x14ac:dyDescent="0.3">
      <c r="I25" s="8">
        <v>2.2000000000000002</v>
      </c>
      <c r="J25" s="8">
        <f ca="1"/>
        <v>0.9013900471794476</v>
      </c>
      <c r="K25" s="8">
        <f ca="1"/>
        <v>0.48423655685006595</v>
      </c>
      <c r="L25" s="8">
        <f ca="1"/>
        <v>0.34461741335487162</v>
      </c>
    </row>
    <row r="26" spans="9:12" x14ac:dyDescent="0.3">
      <c r="I26" s="8">
        <v>2.3000000000000003</v>
      </c>
      <c r="J26" s="8">
        <f ca="1"/>
        <v>0.9013900471794476</v>
      </c>
      <c r="K26" s="8">
        <f ca="1"/>
        <v>0.5023736651252565</v>
      </c>
      <c r="L26" s="8">
        <f ca="1"/>
        <v>0.31491282430173329</v>
      </c>
    </row>
    <row r="27" spans="9:12" x14ac:dyDescent="0.3">
      <c r="I27" s="8">
        <v>2.4000000000000004</v>
      </c>
      <c r="J27" s="8">
        <f ca="1"/>
        <v>0.9013900471794476</v>
      </c>
      <c r="K27" s="8">
        <f ca="1"/>
        <v>0.51899934771084777</v>
      </c>
      <c r="L27" s="8">
        <f ca="1"/>
        <v>0.2877686456754891</v>
      </c>
    </row>
    <row r="28" spans="9:12" x14ac:dyDescent="0.3">
      <c r="I28" s="8">
        <v>2.5</v>
      </c>
      <c r="J28" s="8">
        <f ca="1"/>
        <v>0.9013900471794476</v>
      </c>
      <c r="K28" s="8">
        <f ca="1"/>
        <v>0.53429497568959172</v>
      </c>
      <c r="L28" s="8">
        <f ca="1"/>
        <v>0.26296418322666909</v>
      </c>
    </row>
    <row r="29" spans="9:12" x14ac:dyDescent="0.3">
      <c r="I29" s="8">
        <v>2.6</v>
      </c>
      <c r="J29" s="8">
        <f ca="1"/>
        <v>0.9013900471794476</v>
      </c>
      <c r="K29" s="8">
        <f ca="1"/>
        <v>0.5484140169007401</v>
      </c>
      <c r="L29" s="8">
        <f ca="1"/>
        <v>0.24029776351327548</v>
      </c>
    </row>
    <row r="30" spans="9:12" x14ac:dyDescent="0.3">
      <c r="I30" s="8">
        <v>2.7</v>
      </c>
      <c r="J30" s="8">
        <f ca="1"/>
        <v>0.9013900471794476</v>
      </c>
      <c r="K30" s="8">
        <f ca="1"/>
        <v>0.5614872032073589</v>
      </c>
      <c r="L30" s="8">
        <f ca="1"/>
        <v>0.21958509456729031</v>
      </c>
    </row>
    <row r="31" spans="9:12" x14ac:dyDescent="0.3">
      <c r="I31" s="8">
        <v>2.8000000000000003</v>
      </c>
      <c r="J31" s="8">
        <f ca="1"/>
        <v>0.9013900471794476</v>
      </c>
      <c r="K31" s="8">
        <f ca="1"/>
        <v>0.57362659049207643</v>
      </c>
      <c r="L31" s="8">
        <f ca="1"/>
        <v>0.20065777195083925</v>
      </c>
    </row>
    <row r="32" spans="9:12" x14ac:dyDescent="0.3">
      <c r="I32" s="8">
        <v>2.9000000000000004</v>
      </c>
      <c r="J32" s="8">
        <f ca="1"/>
        <v>0.9013900471794476</v>
      </c>
      <c r="K32" s="8">
        <f ca="1"/>
        <v>0.58492877865370985</v>
      </c>
      <c r="L32" s="8">
        <f ca="1"/>
        <v>0.18336190443210154</v>
      </c>
    </row>
    <row r="33" spans="9:12" x14ac:dyDescent="0.3">
      <c r="I33" s="8">
        <v>3</v>
      </c>
      <c r="J33" s="8">
        <f ca="1"/>
        <v>0.9013900471794476</v>
      </c>
      <c r="K33" s="8">
        <f ca="1"/>
        <v>0.59547748760456776</v>
      </c>
      <c r="L33" s="8">
        <f ca="1"/>
        <v>0.16755686955834523</v>
      </c>
    </row>
    <row r="34" spans="9:12" x14ac:dyDescent="0.3">
      <c r="I34" s="8">
        <v>3.1</v>
      </c>
      <c r="J34" s="8">
        <f ca="1"/>
        <v>0.27300148238849498</v>
      </c>
      <c r="K34" s="8">
        <f ca="1"/>
        <v>0.58507503582340403</v>
      </c>
      <c r="L34" s="8">
        <f ca="1"/>
        <v>0.16304441760002616</v>
      </c>
    </row>
    <row r="35" spans="9:12" x14ac:dyDescent="0.3">
      <c r="I35" s="8">
        <v>3.2</v>
      </c>
      <c r="J35" s="8">
        <f ca="1"/>
        <v>0.27300148238849498</v>
      </c>
      <c r="K35" s="8">
        <f ca="1"/>
        <v>0.5753227372785632</v>
      </c>
      <c r="L35" s="8">
        <f ca="1"/>
        <v>0.15865348985128819</v>
      </c>
    </row>
    <row r="36" spans="9:12" x14ac:dyDescent="0.3">
      <c r="I36" s="8">
        <v>3.3000000000000003</v>
      </c>
      <c r="J36" s="8">
        <f ca="1"/>
        <v>0.27300148238849498</v>
      </c>
      <c r="K36" s="8">
        <f ca="1"/>
        <v>0.56616148713037928</v>
      </c>
      <c r="L36" s="8">
        <f ca="1"/>
        <v>0.15438081355156302</v>
      </c>
    </row>
    <row r="37" spans="9:12" x14ac:dyDescent="0.3">
      <c r="I37" s="8">
        <v>3.4000000000000004</v>
      </c>
      <c r="J37" s="8">
        <f ca="1"/>
        <v>0.27300148238849498</v>
      </c>
      <c r="K37" s="8">
        <f ca="1"/>
        <v>0.55753913404973565</v>
      </c>
      <c r="L37" s="8">
        <f ca="1"/>
        <v>0.15022320407681938</v>
      </c>
    </row>
    <row r="38" spans="9:12" x14ac:dyDescent="0.3">
      <c r="I38" s="8">
        <v>3.5</v>
      </c>
      <c r="J38" s="8">
        <f ca="1"/>
        <v>0.27300148238849498</v>
      </c>
      <c r="K38" s="8">
        <f ca="1"/>
        <v>0.54940948685941449</v>
      </c>
      <c r="L38" s="8">
        <f ca="1"/>
        <v>0.14617756256563347</v>
      </c>
    </row>
    <row r="39" spans="9:12" x14ac:dyDescent="0.3">
      <c r="I39" s="8">
        <v>3.6</v>
      </c>
      <c r="J39" s="8">
        <f ca="1"/>
        <v>0.27300148238849498</v>
      </c>
      <c r="K39" s="8">
        <f ca="1"/>
        <v>0.5417314867352222</v>
      </c>
      <c r="L39" s="8">
        <f ca="1"/>
        <v>0.14224087570211402</v>
      </c>
    </row>
    <row r="40" spans="9:12" x14ac:dyDescent="0.3">
      <c r="I40" s="8">
        <v>3.7</v>
      </c>
      <c r="J40" s="8">
        <f ca="1"/>
        <v>0.27300148238849498</v>
      </c>
      <c r="K40" s="8">
        <f ca="1"/>
        <v>0.5344685136447701</v>
      </c>
      <c r="L40" s="8">
        <f ca="1"/>
        <v>0.13841020561741718</v>
      </c>
    </row>
    <row r="41" spans="9:12" x14ac:dyDescent="0.3">
      <c r="I41" s="8">
        <v>3.8000000000000003</v>
      </c>
      <c r="J41" s="8">
        <f ca="1"/>
        <v>0.27300148238849498</v>
      </c>
      <c r="K41" s="8">
        <f ca="1"/>
        <v>0.52758780229592073</v>
      </c>
      <c r="L41" s="8">
        <f ca="1"/>
        <v>0.13468269881604389</v>
      </c>
    </row>
    <row r="42" spans="9:12" x14ac:dyDescent="0.3">
      <c r="I42" s="8">
        <v>3.9000000000000004</v>
      </c>
      <c r="J42" s="8">
        <f ca="1"/>
        <v>0.27300148238849498</v>
      </c>
      <c r="K42" s="8">
        <f ca="1"/>
        <v>0.52105994793932009</v>
      </c>
      <c r="L42" s="8">
        <f ca="1"/>
        <v>0.13105557702486409</v>
      </c>
    </row>
    <row r="43" spans="9:12" x14ac:dyDescent="0.3">
      <c r="I43" s="8">
        <v>4</v>
      </c>
      <c r="J43" s="8">
        <f ca="1"/>
        <v>0.27300148238849498</v>
      </c>
      <c r="K43" s="8">
        <f ca="1"/>
        <v>0.51485848630054953</v>
      </c>
      <c r="L43" s="8">
        <f ca="1"/>
        <v>0.12752613679279967</v>
      </c>
    </row>
    <row r="44" spans="9:12" x14ac:dyDescent="0.3">
      <c r="I44" s="8">
        <v>4.1000000000000005</v>
      </c>
      <c r="J44" s="8">
        <f ca="1"/>
        <v>0.85065876641893867</v>
      </c>
      <c r="K44" s="8">
        <f ca="1"/>
        <v>0.52304873703514443</v>
      </c>
      <c r="L44" s="8">
        <f ca="1"/>
        <v>0.11712660764265916</v>
      </c>
    </row>
    <row r="45" spans="9:12" x14ac:dyDescent="0.3">
      <c r="I45" s="8">
        <v>4.2</v>
      </c>
      <c r="J45" s="8">
        <f ca="1"/>
        <v>0.85065876641893867</v>
      </c>
      <c r="K45" s="8">
        <f ca="1"/>
        <v>0.53084897582999668</v>
      </c>
      <c r="L45" s="8">
        <f ca="1"/>
        <v>0.10757513977922312</v>
      </c>
    </row>
    <row r="46" spans="9:12" x14ac:dyDescent="0.3">
      <c r="I46" s="8">
        <v>4.3</v>
      </c>
      <c r="J46" s="8">
        <f ca="1"/>
        <v>0.85065876641893867</v>
      </c>
      <c r="K46" s="8">
        <f ca="1"/>
        <v>0.5382864128204371</v>
      </c>
      <c r="L46" s="8">
        <f ca="1"/>
        <v>9.8802578118776546E-2</v>
      </c>
    </row>
    <row r="47" spans="9:12" x14ac:dyDescent="0.3">
      <c r="I47" s="8">
        <v>4.4000000000000004</v>
      </c>
      <c r="J47" s="8">
        <f ca="1"/>
        <v>0.85065876641893867</v>
      </c>
      <c r="K47" s="8">
        <f ca="1"/>
        <v>0.54538578449313035</v>
      </c>
      <c r="L47" s="8">
        <f ca="1"/>
        <v>9.0745403032967159E-2</v>
      </c>
    </row>
    <row r="48" spans="9:12" x14ac:dyDescent="0.3">
      <c r="I48" s="8">
        <v>4.5</v>
      </c>
      <c r="J48" s="8">
        <f ca="1"/>
        <v>0.85065876641893867</v>
      </c>
      <c r="K48" s="8">
        <f ca="1"/>
        <v>0.5521696285359261</v>
      </c>
      <c r="L48" s="8">
        <f ca="1"/>
        <v>8.3345275837926447E-2</v>
      </c>
    </row>
    <row r="49" spans="9:12" x14ac:dyDescent="0.3">
      <c r="I49" s="8">
        <v>4.6000000000000005</v>
      </c>
      <c r="J49" s="8">
        <f ca="1"/>
        <v>0.85065876641893867</v>
      </c>
      <c r="K49" s="8">
        <f ca="1"/>
        <v>0.55865852283773076</v>
      </c>
      <c r="L49" s="8">
        <f ca="1"/>
        <v>7.6548618871669416E-2</v>
      </c>
    </row>
    <row r="50" spans="9:12" x14ac:dyDescent="0.3">
      <c r="I50" s="8">
        <v>4.7</v>
      </c>
      <c r="J50" s="8">
        <f ca="1"/>
        <v>0.85065876641893867</v>
      </c>
      <c r="K50" s="8">
        <f ca="1"/>
        <v>0.56487129397775648</v>
      </c>
      <c r="L50" s="8">
        <f ca="1"/>
        <v>7.0306215513893405E-2</v>
      </c>
    </row>
    <row r="51" spans="9:12" x14ac:dyDescent="0.3">
      <c r="I51" s="8">
        <v>4.8000000000000007</v>
      </c>
      <c r="J51" s="8">
        <f ca="1"/>
        <v>0.85065876641893867</v>
      </c>
      <c r="K51" s="8">
        <f ca="1"/>
        <v>0.57082519965361445</v>
      </c>
      <c r="L51" s="8">
        <f ca="1"/>
        <v>6.4572869375704112E-2</v>
      </c>
    </row>
    <row r="52" spans="9:12" x14ac:dyDescent="0.3">
      <c r="I52" s="8">
        <v>4.9000000000000004</v>
      </c>
      <c r="J52" s="8">
        <f ca="1"/>
        <v>0.85065876641893867</v>
      </c>
      <c r="K52" s="8">
        <f ca="1"/>
        <v>0.57653608877127416</v>
      </c>
      <c r="L52" s="8">
        <f ca="1"/>
        <v>5.9307064924702342E-2</v>
      </c>
    </row>
    <row r="53" spans="9:12" x14ac:dyDescent="0.3">
      <c r="I53" s="8">
        <v>5</v>
      </c>
      <c r="J53" s="8">
        <f ca="1"/>
        <v>0.85065876641893867</v>
      </c>
      <c r="K53" s="8">
        <f ca="1"/>
        <v>0.58201854232422734</v>
      </c>
      <c r="L53" s="8">
        <f ca="1"/>
        <v>5.4470678885610135E-2</v>
      </c>
    </row>
    <row r="54" spans="9:12" x14ac:dyDescent="0.3">
      <c r="I54" s="8">
        <v>5.1000000000000005</v>
      </c>
      <c r="J54" s="8">
        <f ca="1"/>
        <v>0.50941830878664573</v>
      </c>
      <c r="K54" s="8">
        <f ca="1"/>
        <v>0.58059500833329436</v>
      </c>
      <c r="L54" s="8">
        <f ca="1"/>
        <v>5.1765335054997662E-2</v>
      </c>
    </row>
    <row r="55" spans="9:12" x14ac:dyDescent="0.3">
      <c r="I55" s="8">
        <v>5.2</v>
      </c>
      <c r="J55" s="8">
        <f ca="1"/>
        <v>0.50941830878664573</v>
      </c>
      <c r="K55" s="8">
        <f ca="1"/>
        <v>0.57922622564970505</v>
      </c>
      <c r="L55" s="8">
        <f ca="1"/>
        <v>4.9194354846936274E-2</v>
      </c>
    </row>
    <row r="56" spans="9:12" x14ac:dyDescent="0.3">
      <c r="I56" s="8">
        <v>5.3000000000000007</v>
      </c>
      <c r="J56" s="8">
        <f ca="1"/>
        <v>0.50941830878664573</v>
      </c>
      <c r="K56" s="8">
        <f ca="1"/>
        <v>0.57790909514285482</v>
      </c>
      <c r="L56" s="8">
        <f ca="1"/>
        <v>4.6751064907068401E-2</v>
      </c>
    </row>
    <row r="57" spans="9:12" x14ac:dyDescent="0.3">
      <c r="I57" s="8">
        <v>5.4</v>
      </c>
      <c r="J57" s="8">
        <f ca="1"/>
        <v>0.50941830878664573</v>
      </c>
      <c r="K57" s="8">
        <f ca="1"/>
        <v>0.57664074724736947</v>
      </c>
      <c r="L57" s="8">
        <f ca="1"/>
        <v>4.4429126324576899E-2</v>
      </c>
    </row>
    <row r="58" spans="9:12" x14ac:dyDescent="0.3">
      <c r="I58" s="8">
        <v>5.5</v>
      </c>
      <c r="J58" s="8">
        <f ca="1"/>
        <v>0.50941830878664573</v>
      </c>
      <c r="K58" s="8">
        <f ca="1"/>
        <v>0.57541852109353819</v>
      </c>
      <c r="L58" s="8">
        <f ca="1"/>
        <v>4.2222507248794033E-2</v>
      </c>
    </row>
    <row r="59" spans="9:12" x14ac:dyDescent="0.3">
      <c r="I59" s="8">
        <v>5.6000000000000005</v>
      </c>
      <c r="J59" s="8">
        <f ca="1"/>
        <v>0.50941830878664573</v>
      </c>
      <c r="K59" s="8">
        <f ca="1"/>
        <v>0.57423994587377214</v>
      </c>
      <c r="L59" s="8">
        <f ca="1"/>
        <v>4.0125482295890406E-2</v>
      </c>
    </row>
    <row r="60" spans="9:12" x14ac:dyDescent="0.3">
      <c r="I60" s="8">
        <v>5.7</v>
      </c>
      <c r="J60" s="8">
        <f ca="1"/>
        <v>0.50941830878664573</v>
      </c>
      <c r="K60" s="8">
        <f ca="1"/>
        <v>0.57310272417048924</v>
      </c>
      <c r="L60" s="8">
        <f ca="1"/>
        <v>3.8132608382424084E-2</v>
      </c>
    </row>
    <row r="61" spans="9:12" x14ac:dyDescent="0.3">
      <c r="I61" s="8">
        <v>5.8000000000000007</v>
      </c>
      <c r="J61" s="8">
        <f ca="1"/>
        <v>0.50941830878664573</v>
      </c>
      <c r="K61" s="8">
        <f ca="1"/>
        <v>0.57200471700869882</v>
      </c>
      <c r="L61" s="8">
        <f ca="1"/>
        <v>3.6238712769270841E-2</v>
      </c>
    </row>
    <row r="62" spans="9:12" x14ac:dyDescent="0.3">
      <c r="I62" s="8">
        <v>5.9</v>
      </c>
      <c r="J62" s="8">
        <f ca="1"/>
        <v>0.50941830878664573</v>
      </c>
      <c r="K62" s="8">
        <f ca="1"/>
        <v>0.57094393042866409</v>
      </c>
      <c r="L62" s="8">
        <f ca="1"/>
        <v>3.4438879637098699E-2</v>
      </c>
    </row>
    <row r="63" spans="9:12" x14ac:dyDescent="0.3">
      <c r="I63" s="8">
        <v>6</v>
      </c>
      <c r="J63" s="8">
        <f ca="1"/>
        <v>0.50941830878664573</v>
      </c>
      <c r="K63" s="8">
        <f ca="1"/>
        <v>0.56991850340129713</v>
      </c>
      <c r="L63" s="8">
        <f ca="1"/>
        <v>3.2728434131092915E-2</v>
      </c>
    </row>
    <row r="64" spans="9:12" x14ac:dyDescent="0.3">
      <c r="I64" s="8">
        <v>6.1000000000000005</v>
      </c>
      <c r="J64" s="8">
        <f ca="1"/>
        <v>0.61829312960625149</v>
      </c>
      <c r="K64" s="8">
        <f ca="1"/>
        <v>0.57071153006039466</v>
      </c>
      <c r="L64" s="8">
        <f ca="1"/>
        <v>3.0766145852128359E-2</v>
      </c>
    </row>
    <row r="65" spans="9:12" x14ac:dyDescent="0.3">
      <c r="I65" s="8">
        <v>6.2</v>
      </c>
      <c r="J65" s="8">
        <f ca="1"/>
        <v>0.61829312960625149</v>
      </c>
      <c r="K65" s="8">
        <f ca="1"/>
        <v>0.57147897521436009</v>
      </c>
      <c r="L65" s="8">
        <f ca="1"/>
        <v>2.8921509745761961E-2</v>
      </c>
    </row>
    <row r="66" spans="9:12" x14ac:dyDescent="0.3">
      <c r="I66" s="8">
        <v>6.3000000000000007</v>
      </c>
      <c r="J66" s="8">
        <f ca="1"/>
        <v>0.61829312960625149</v>
      </c>
      <c r="K66" s="8">
        <f ca="1"/>
        <v>0.57222205703010443</v>
      </c>
      <c r="L66" s="8">
        <f ca="1"/>
        <v>2.7187471734633942E-2</v>
      </c>
    </row>
    <row r="67" spans="9:12" x14ac:dyDescent="0.3">
      <c r="I67" s="8">
        <v>6.4</v>
      </c>
      <c r="J67" s="8">
        <f ca="1"/>
        <v>0.61829312960625149</v>
      </c>
      <c r="K67" s="8">
        <f ca="1"/>
        <v>0.57294191753910673</v>
      </c>
      <c r="L67" s="8">
        <f ca="1"/>
        <v>2.5557400662959123E-2</v>
      </c>
    </row>
    <row r="68" spans="9:12" x14ac:dyDescent="0.3">
      <c r="I68" s="8">
        <v>6.5</v>
      </c>
      <c r="J68" s="8">
        <f ca="1"/>
        <v>0.61829312960625149</v>
      </c>
      <c r="K68" s="8">
        <f ca="1"/>
        <v>0.57363962849398586</v>
      </c>
      <c r="L68" s="8">
        <f ca="1"/>
        <v>2.402506627044388E-2</v>
      </c>
    </row>
    <row r="69" spans="9:12" x14ac:dyDescent="0.3">
      <c r="I69" s="8">
        <v>6.6000000000000005</v>
      </c>
      <c r="J69" s="8">
        <f ca="1"/>
        <v>0.61829312960625149</v>
      </c>
      <c r="K69" s="8">
        <f ca="1"/>
        <v>0.57431619669265654</v>
      </c>
      <c r="L69" s="8">
        <f ca="1"/>
        <v>2.2584603453345065E-2</v>
      </c>
    </row>
    <row r="70" spans="9:12" x14ac:dyDescent="0.3">
      <c r="I70" s="8">
        <v>6.7</v>
      </c>
      <c r="J70" s="8">
        <f ca="1"/>
        <v>0.61829312960625149</v>
      </c>
      <c r="K70" s="8">
        <f ca="1"/>
        <v>0.57497256882569536</v>
      </c>
      <c r="L70" s="8">
        <f ca="1"/>
        <v>2.1230506099585125E-2</v>
      </c>
    </row>
    <row r="71" spans="9:12" x14ac:dyDescent="0.3">
      <c r="I71" s="8">
        <v>6.8000000000000007</v>
      </c>
      <c r="J71" s="8">
        <f ca="1"/>
        <v>0.61829312960625149</v>
      </c>
      <c r="K71" s="8">
        <f ca="1"/>
        <v>0.57560963589599767</v>
      </c>
      <c r="L71" s="8">
        <f ca="1"/>
        <v>1.9957596065397831E-2</v>
      </c>
    </row>
    <row r="72" spans="9:12" x14ac:dyDescent="0.3">
      <c r="I72" s="8">
        <v>6.9</v>
      </c>
      <c r="J72" s="8">
        <f ca="1"/>
        <v>0.61829312960625149</v>
      </c>
      <c r="K72" s="8">
        <f ca="1"/>
        <v>0.5762282372541172</v>
      </c>
      <c r="L72" s="8">
        <f ca="1"/>
        <v>1.8761005687217357E-2</v>
      </c>
    </row>
    <row r="73" spans="9:12" x14ac:dyDescent="0.3">
      <c r="I73" s="8">
        <v>7</v>
      </c>
      <c r="J73" s="8">
        <f ca="1"/>
        <v>0.61829312960625149</v>
      </c>
      <c r="K73" s="8">
        <f ca="1"/>
        <v>0.57682916428771924</v>
      </c>
      <c r="L73" s="8">
        <f ca="1"/>
        <v>1.7636155792487687E-2</v>
      </c>
    </row>
    <row r="74" spans="9:12" x14ac:dyDescent="0.3">
      <c r="I74" s="8">
        <v>7.1000000000000005</v>
      </c>
      <c r="J74" s="8">
        <f ca="1"/>
        <v>0.55649330279809406</v>
      </c>
      <c r="K74" s="8">
        <f ca="1"/>
        <v>0.57654274370335823</v>
      </c>
      <c r="L74" s="8">
        <f ca="1"/>
        <v>1.6681523972949881E-2</v>
      </c>
    </row>
    <row r="75" spans="9:12" x14ac:dyDescent="0.3">
      <c r="I75" s="8">
        <v>7.2</v>
      </c>
      <c r="J75" s="8">
        <f ca="1"/>
        <v>0.55649330279809406</v>
      </c>
      <c r="K75" s="8">
        <f ca="1"/>
        <v>0.57626427924634072</v>
      </c>
      <c r="L75" s="8">
        <f ca="1"/>
        <v>1.5778565563548806E-2</v>
      </c>
    </row>
    <row r="76" spans="9:12" x14ac:dyDescent="0.3">
      <c r="I76" s="8">
        <v>7.3000000000000007</v>
      </c>
      <c r="J76" s="8">
        <f ca="1"/>
        <v>0.55649330279809406</v>
      </c>
      <c r="K76" s="8">
        <f ca="1"/>
        <v>0.57599344395252916</v>
      </c>
      <c r="L76" s="8">
        <f ca="1"/>
        <v>1.4924483494859761E-2</v>
      </c>
    </row>
    <row r="77" spans="9:12" x14ac:dyDescent="0.3">
      <c r="I77" s="8">
        <v>7.4</v>
      </c>
      <c r="J77" s="8">
        <f ca="1"/>
        <v>0.55649330279809406</v>
      </c>
      <c r="K77" s="8">
        <f ca="1"/>
        <v>0.57572992853152327</v>
      </c>
      <c r="L77" s="8">
        <f ca="1"/>
        <v>1.4116632091803711E-2</v>
      </c>
    </row>
    <row r="78" spans="9:12" x14ac:dyDescent="0.3">
      <c r="I78" s="8">
        <v>7.5</v>
      </c>
      <c r="J78" s="8">
        <f ca="1"/>
        <v>0.55649330279809406</v>
      </c>
      <c r="K78" s="8">
        <f ca="1"/>
        <v>0.57547344018841085</v>
      </c>
      <c r="L78" s="8">
        <f ca="1"/>
        <v>1.335251169039541E-2</v>
      </c>
    </row>
    <row r="79" spans="9:12" x14ac:dyDescent="0.3">
      <c r="I79" s="8">
        <v>7.6000000000000005</v>
      </c>
      <c r="J79" s="8">
        <f ca="1"/>
        <v>0.55649330279809406</v>
      </c>
      <c r="K79" s="8">
        <f ca="1"/>
        <v>0.57522370153853819</v>
      </c>
      <c r="L79" s="8">
        <f ca="1"/>
        <v>1.2629750638982456E-2</v>
      </c>
    </row>
    <row r="80" spans="9:12" x14ac:dyDescent="0.3">
      <c r="I80" s="8">
        <v>7.7</v>
      </c>
      <c r="J80" s="8">
        <f ca="1"/>
        <v>0.55649330279809406</v>
      </c>
      <c r="K80" s="8">
        <f ca="1"/>
        <v>0.57498044960684425</v>
      </c>
      <c r="L80" s="8">
        <f ca="1"/>
        <v>1.1946112153477129E-2</v>
      </c>
    </row>
    <row r="81" spans="9:12" x14ac:dyDescent="0.3">
      <c r="I81" s="8">
        <v>7.8000000000000007</v>
      </c>
      <c r="J81" s="8">
        <f ca="1"/>
        <v>0.55649330279809406</v>
      </c>
      <c r="K81" s="8">
        <f ca="1"/>
        <v>0.5747434349041679</v>
      </c>
      <c r="L81" s="8">
        <f ca="1"/>
        <v>1.1299478580885595E-2</v>
      </c>
    </row>
    <row r="82" spans="9:12" x14ac:dyDescent="0.3">
      <c r="I82" s="8">
        <v>7.9</v>
      </c>
      <c r="J82" s="8">
        <f ca="1"/>
        <v>0.55649330279809406</v>
      </c>
      <c r="K82" s="8">
        <f ca="1"/>
        <v>0.57451242057371132</v>
      </c>
      <c r="L82" s="8">
        <f ca="1"/>
        <v>1.0687846901998289E-2</v>
      </c>
    </row>
    <row r="83" spans="9:12" x14ac:dyDescent="0.3">
      <c r="I83" s="8">
        <v>8</v>
      </c>
      <c r="J83" s="8">
        <f ca="1"/>
        <v>0.55649330279809406</v>
      </c>
      <c r="K83" s="8">
        <f ca="1"/>
        <v>0.57428718160151604</v>
      </c>
      <c r="L83" s="8">
        <f ca="1"/>
        <v>1.0109322528408444E-2</v>
      </c>
    </row>
    <row r="84" spans="9:12" x14ac:dyDescent="0.3">
      <c r="I84" s="8">
        <v>8.1</v>
      </c>
      <c r="J84" s="8">
        <f ca="1"/>
        <v>0.35531318939366341</v>
      </c>
      <c r="K84" s="8">
        <f ca="1"/>
        <v>0.571583798981666</v>
      </c>
      <c r="L84" s="8">
        <f ca="1"/>
        <v>9.7564291090904299E-3</v>
      </c>
    </row>
    <row r="85" spans="9:12" x14ac:dyDescent="0.3">
      <c r="I85" s="8">
        <v>8.2000000000000011</v>
      </c>
      <c r="J85" s="8">
        <f ca="1"/>
        <v>0.35531318939366341</v>
      </c>
      <c r="K85" s="8">
        <f ca="1"/>
        <v>0.56894635252327574</v>
      </c>
      <c r="L85" s="8">
        <f ca="1"/>
        <v>9.4158565307181433E-3</v>
      </c>
    </row>
    <row r="86" spans="9:12" x14ac:dyDescent="0.3">
      <c r="I86" s="8">
        <v>8.3000000000000007</v>
      </c>
      <c r="J86" s="8">
        <f ca="1"/>
        <v>0.35531318939366341</v>
      </c>
      <c r="K86" s="8">
        <f ca="1"/>
        <v>0.56637245899159372</v>
      </c>
      <c r="L86" s="8">
        <f ca="1"/>
        <v>9.087172464200861E-3</v>
      </c>
    </row>
    <row r="87" spans="9:12" x14ac:dyDescent="0.3">
      <c r="I87" s="8">
        <v>8.4</v>
      </c>
      <c r="J87" s="8">
        <f ca="1"/>
        <v>0.35531318939366341</v>
      </c>
      <c r="K87" s="8">
        <f ca="1"/>
        <v>0.56385984863923733</v>
      </c>
      <c r="L87" s="8">
        <f ca="1"/>
        <v>8.7699619068797863E-3</v>
      </c>
    </row>
    <row r="88" spans="9:12" x14ac:dyDescent="0.3">
      <c r="I88" s="8">
        <v>8.5</v>
      </c>
      <c r="J88" s="8">
        <f ca="1"/>
        <v>0.35531318939366341</v>
      </c>
      <c r="K88" s="8">
        <f ca="1"/>
        <v>0.56140635853046594</v>
      </c>
      <c r="L88" s="8">
        <f ca="1"/>
        <v>8.4638243419457478E-3</v>
      </c>
    </row>
    <row r="89" spans="9:12" x14ac:dyDescent="0.3">
      <c r="I89" s="8">
        <v>8.6</v>
      </c>
      <c r="J89" s="8">
        <f ca="1"/>
        <v>0.35531318939366341</v>
      </c>
      <c r="K89" s="8">
        <f ca="1"/>
        <v>0.55900992633120083</v>
      </c>
      <c r="L89" s="8">
        <f ca="1"/>
        <v>8.1683732326001905E-3</v>
      </c>
    </row>
    <row r="90" spans="9:12" x14ac:dyDescent="0.3">
      <c r="I90" s="8">
        <v>8.7000000000000011</v>
      </c>
      <c r="J90" s="8">
        <f ca="1"/>
        <v>0.35531318939366341</v>
      </c>
      <c r="K90" s="8">
        <f ca="1"/>
        <v>0.55666858452732093</v>
      </c>
      <c r="L90" s="8">
        <f ca="1"/>
        <v>7.8832355338890152E-3</v>
      </c>
    </row>
    <row r="91" spans="9:12" x14ac:dyDescent="0.3">
      <c r="I91" s="8">
        <v>8.8000000000000007</v>
      </c>
      <c r="J91" s="8">
        <f ca="1"/>
        <v>0.35531318939366341</v>
      </c>
      <c r="K91" s="8">
        <f ca="1"/>
        <v>0.55438045503716571</v>
      </c>
      <c r="L91" s="8">
        <f ca="1"/>
        <v>7.608051221513124E-3</v>
      </c>
    </row>
    <row r="92" spans="9:12" x14ac:dyDescent="0.3">
      <c r="I92" s="8">
        <v>8.9</v>
      </c>
      <c r="J92" s="8">
        <f ca="1"/>
        <v>0.35531318939366341</v>
      </c>
      <c r="K92" s="8">
        <f ca="1"/>
        <v>0.55214374418723877</v>
      </c>
      <c r="L92" s="8">
        <f ca="1"/>
        <v>7.3424728370593906E-3</v>
      </c>
    </row>
    <row r="93" spans="9:12" x14ac:dyDescent="0.3">
      <c r="I93" s="8">
        <v>9</v>
      </c>
      <c r="J93" s="8">
        <f ca="1"/>
        <v>0.35531318939366341</v>
      </c>
      <c r="K93" s="8">
        <f ca="1"/>
        <v>0.54995673802286571</v>
      </c>
      <c r="L93" s="8">
        <f ca="1"/>
        <v>7.0861678884948463E-3</v>
      </c>
    </row>
    <row r="94" spans="9:12" x14ac:dyDescent="0.3">
      <c r="I94" s="8">
        <v>9.1</v>
      </c>
      <c r="J94" s="8">
        <f ca="1"/>
        <v>0.33946532617874281</v>
      </c>
      <c r="K94" s="8">
        <f ca="1"/>
        <v>0.54764364558501821</v>
      </c>
      <c r="L94" s="8">
        <f ca="1"/>
        <v>6.8496542851597111E-3</v>
      </c>
    </row>
    <row r="95" spans="9:12" x14ac:dyDescent="0.3">
      <c r="I95" s="8">
        <v>9.2000000000000011</v>
      </c>
      <c r="J95" s="8">
        <f ca="1"/>
        <v>0.33946532617874281</v>
      </c>
      <c r="K95" s="8">
        <f ca="1"/>
        <v>0.54538083776538482</v>
      </c>
      <c r="L95" s="8">
        <f ca="1"/>
        <v>6.6210347724593053E-3</v>
      </c>
    </row>
    <row r="96" spans="9:12" x14ac:dyDescent="0.3">
      <c r="I96" s="8">
        <v>9.3000000000000007</v>
      </c>
      <c r="J96" s="8">
        <f ca="1"/>
        <v>0.33946532617874281</v>
      </c>
      <c r="K96" s="8">
        <f ca="1"/>
        <v>0.543166692479507</v>
      </c>
      <c r="L96" s="8">
        <f ca="1"/>
        <v>6.4000458745178948E-3</v>
      </c>
    </row>
    <row r="97" spans="9:12" x14ac:dyDescent="0.3">
      <c r="I97" s="8">
        <v>9.4</v>
      </c>
      <c r="J97" s="8">
        <f ca="1"/>
        <v>0.33946532617874281</v>
      </c>
      <c r="K97" s="8">
        <f ca="1"/>
        <v>0.54099965666779659</v>
      </c>
      <c r="L97" s="8">
        <f ca="1"/>
        <v>6.186432910099079E-3</v>
      </c>
    </row>
    <row r="98" spans="9:12" x14ac:dyDescent="0.3">
      <c r="I98" s="8">
        <v>9.5</v>
      </c>
      <c r="J98" s="8">
        <f ca="1"/>
        <v>0.33946532617874281</v>
      </c>
      <c r="K98" s="8">
        <f ca="1"/>
        <v>0.53887824266264872</v>
      </c>
      <c r="L98" s="8">
        <f ca="1"/>
        <v>5.979949699183743E-3</v>
      </c>
    </row>
    <row r="99" spans="9:12" x14ac:dyDescent="0.3">
      <c r="I99" s="8">
        <v>9.6000000000000014</v>
      </c>
      <c r="J99" s="8">
        <f ca="1"/>
        <v>0.33946532617874281</v>
      </c>
      <c r="K99" s="8">
        <f ca="1"/>
        <v>0.53680102478260805</v>
      </c>
      <c r="L99" s="8">
        <f ca="1"/>
        <v>5.7803582793450863E-3</v>
      </c>
    </row>
    <row r="100" spans="9:12" x14ac:dyDescent="0.3">
      <c r="I100" s="8">
        <v>9.7000000000000011</v>
      </c>
      <c r="J100" s="8">
        <f ca="1"/>
        <v>0.33946532617874281</v>
      </c>
      <c r="K100" s="8">
        <f ca="1"/>
        <v>0.53476663613720743</v>
      </c>
      <c r="L100" s="8">
        <f ca="1"/>
        <v>5.587428631620513E-3</v>
      </c>
    </row>
    <row r="101" spans="9:12" x14ac:dyDescent="0.3">
      <c r="I101" s="8">
        <v>9.8000000000000007</v>
      </c>
      <c r="J101" s="8">
        <f ca="1"/>
        <v>0.33946532617874281</v>
      </c>
      <c r="K101" s="8">
        <f ca="1"/>
        <v>0.53277376562742707</v>
      </c>
      <c r="L101" s="8">
        <f ca="1"/>
        <v>5.4009384155712971E-3</v>
      </c>
    </row>
    <row r="102" spans="9:12" x14ac:dyDescent="0.3">
      <c r="I102" s="8">
        <v>9.9</v>
      </c>
      <c r="J102" s="8">
        <f ca="1"/>
        <v>0.33946532617874281</v>
      </c>
      <c r="K102" s="8">
        <f ca="1"/>
        <v>0.53082115512794548</v>
      </c>
      <c r="L102" s="8">
        <f ca="1"/>
        <v>5.2206727131716311E-3</v>
      </c>
    </row>
    <row r="103" spans="9:12" x14ac:dyDescent="0.3">
      <c r="I103" s="8">
        <v>10</v>
      </c>
      <c r="J103" s="8">
        <f ca="1"/>
        <v>0.33946532617874281</v>
      </c>
      <c r="K103" s="8">
        <f ca="1"/>
        <v>0.52890759683845334</v>
      </c>
      <c r="L103" s="8">
        <f ca="1"/>
        <v>5.046420660467895E-3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ENUM</vt:lpstr>
      <vt:lpstr>INSTRUMENT</vt:lpstr>
      <vt:lpstr>PWFLAT</vt:lpstr>
      <vt:lpstr>date</vt:lpstr>
      <vt:lpstr>DAY_COUNT</vt:lpstr>
      <vt:lpstr>days</vt:lpstr>
      <vt:lpstr>dcf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2024-04-22T18:08:59Z</dcterms:modified>
</cp:coreProperties>
</file>