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925868E6-B8A0-4866-9ED3-CF9394DD8140}" xr6:coauthVersionLast="47" xr6:coauthVersionMax="47" xr10:uidLastSave="{00000000-0000-0000-0000-000000000000}"/>
  <bookViews>
    <workbookView xWindow="2220" yWindow="480" windowWidth="35085" windowHeight="17685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dt" localSheetId="4">VALUATION!$H$4</definedName>
    <definedName name="dt">PWFLAT!$H$2</definedName>
    <definedName name="face" localSheetId="4">VALUATION!$C$7</definedName>
    <definedName name="face">BOND!$C$7</definedName>
    <definedName name="forward">_xlfn.ANCHORARRAY(PWFLAT!$J$3)</definedName>
    <definedName name="forward_dt">_xlfn.ANCHORARRAY(PWFLAT!$M$3)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spot">_xlfn.ANCHORARRAY(PWFLAT!$K$3)</definedName>
    <definedName name="spot_dt">_xlfn.ANCHORARRAY(PWFLAT!$N$3)</definedName>
    <definedName name="time">PWFLAT!$B$3:$B$12</definedName>
    <definedName name="years">_xlfn.ANCHORARRAY(PWFLAT!$I$3)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B3" i="2" a="1"/>
  <c r="I3" i="2" a="1"/>
  <c r="I3" i="2" l="1"/>
  <c r="B3" i="2"/>
  <c r="F2" i="2" l="1" a="1"/>
  <c r="F2" i="2" l="1"/>
  <c r="K3" i="2" a="1"/>
  <c r="J3" i="2" a="1"/>
  <c r="N3" i="2" a="1"/>
  <c r="L3" i="2" a="1"/>
  <c r="N3" i="2" l="1"/>
  <c r="L3" i="2"/>
  <c r="K3" i="2"/>
  <c r="J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<sst xmlns="http://schemas.openxmlformats.org/spreadsheetml/2006/main" count="121" uniqueCount="98">
  <si>
    <t>TMX_DAY_COUNT_ENUM</t>
  </si>
  <si>
    <t>DAY_COUNT</t>
  </si>
  <si>
    <t>TMX_DAY_COUNT_30E_360</t>
  </si>
  <si>
    <t>TMX_FREQUENCY_ENUM</t>
  </si>
  <si>
    <t>FREQUENCY</t>
  </si>
  <si>
    <t>TMX_FREQUENCY_SEMIANNUALLY</t>
  </si>
  <si>
    <t>TMX_HOLIDAY_CALENDAR_ENUM</t>
  </si>
  <si>
    <t>CALENDAR</t>
  </si>
  <si>
    <t>TMX_HOLIDAY_CALENDAR_NONE</t>
  </si>
  <si>
    <t>date</t>
  </si>
  <si>
    <t>days</t>
  </si>
  <si>
    <t>holiday</t>
  </si>
  <si>
    <t>dcf</t>
  </si>
  <si>
    <t>instrument</t>
  </si>
  <si>
    <t>time</t>
  </si>
  <si>
    <t>rate</t>
  </si>
  <si>
    <t>pwflat</t>
  </si>
  <si>
    <t>dt</t>
  </si>
  <si>
    <t>years</t>
  </si>
  <si>
    <t>forward</t>
  </si>
  <si>
    <t>spot</t>
  </si>
  <si>
    <t>discount</t>
  </si>
  <si>
    <t>forward_dt</t>
  </si>
  <si>
    <t>spot_dt</t>
  </si>
  <si>
    <t>S</t>
  </si>
  <si>
    <t>dated</t>
  </si>
  <si>
    <t>aka_bond</t>
  </si>
  <si>
    <t>maturity</t>
  </si>
  <si>
    <t>value</t>
  </si>
  <si>
    <t>coupon</t>
  </si>
  <si>
    <t>frequency</t>
  </si>
  <si>
    <t>FREQ_ANNUAL</t>
  </si>
  <si>
    <t>day_count</t>
  </si>
  <si>
    <t>TMX_DAY_COUNT_30_360</t>
  </si>
  <si>
    <t>DC_ACT_ACT</t>
  </si>
  <si>
    <t>face</t>
  </si>
  <si>
    <t>bond_basic</t>
  </si>
  <si>
    <t>pvdate</t>
  </si>
  <si>
    <t>bond_basic_instrument</t>
  </si>
  <si>
    <t>cash</t>
  </si>
  <si>
    <t>curve</t>
  </si>
  <si>
    <t>present</t>
  </si>
  <si>
    <t>yield</t>
  </si>
  <si>
    <t>oas</t>
  </si>
  <si>
    <t>duration</t>
  </si>
  <si>
    <t>bond</t>
  </si>
  <si>
    <t>convexity</t>
  </si>
  <si>
    <t>=ENUM(J2)</t>
  </si>
  <si>
    <t>=ENUM(O2)</t>
  </si>
  <si>
    <t>=TRANSPOSE(ENUM(B2))</t>
  </si>
  <si>
    <t>=TODAY()</t>
  </si>
  <si>
    <t>=TRANSPOSE(ENUM(G2))</t>
  </si>
  <si>
    <t>=TRANSPOSE(ENUM(L2))</t>
  </si>
  <si>
    <t>=TMX.DATE.HOLIDAY.CALENDAR(ENUM(O2),O3)</t>
  </si>
  <si>
    <t>=TMX.DATE.DAY_COUNT(date,date+days,ENUM(DAY_COUNT))</t>
  </si>
  <si>
    <t>=\TMX.INSTRUMENT(B3#,C3#)</t>
  </si>
  <si>
    <t>=SEQUENCE(B2,1,1)</t>
  </si>
  <si>
    <t>=RANDARRAY(B2,1)</t>
  </si>
  <si>
    <t>=TMX.INSTRUMENT(E2)</t>
  </si>
  <si>
    <t>=TAKE(B3#,,1)-TAKE(E3#,,1)</t>
  </si>
  <si>
    <t>=\TMX.CURVE.PWFLAT(TAKE(B3#,,1),TAKE(B3#,,2))</t>
  </si>
  <si>
    <t>=TRANSPOSE(TMX.CURVE.PWFLAT(F2))</t>
  </si>
  <si>
    <t>=TRANSPOSE(TMX.CURVE.PWFLAT(D3))</t>
  </si>
  <si>
    <t>=\AKA.Bond(dated, maturity, coupon, ENUM(D5), ENUM(D6))</t>
  </si>
  <si>
    <t>=AKA.Value.FlowDate(H3)</t>
  </si>
  <si>
    <t>=AKA.Value.Interest(H3)</t>
  </si>
  <si>
    <t>=AKA.Value.Principal(H3)</t>
  </si>
  <si>
    <t>=TMX.DATE.ADDYEARS(dated,D3)</t>
  </si>
  <si>
    <t>=\AKA.Value(H2, pvdate, pvdate)</t>
  </si>
  <si>
    <t>=TRANSPOSE(FREQ_ENUM())</t>
  </si>
  <si>
    <t>=TRANSPOSE(DC_ENUM())</t>
  </si>
  <si>
    <t>'=\TMX.BOND.BASIC(dated, maturity, coupon, ENUM(frequency), ENUM(day_count))</t>
  </si>
  <si>
    <t>=dated+D9</t>
  </si>
  <si>
    <t>'=\TMX.BOND.BASIC.INSTRUMENT(bond_basic,pvdate)</t>
  </si>
  <si>
    <t>=TMX.INSTRUMENT(C10)</t>
  </si>
  <si>
    <t>=MAP(TAKE(C13#,,1),LAMBDA(d,TMX.DATE.ADDYEARS(pvdate, d)))</t>
  </si>
  <si>
    <t>=MAP(TAKE(E13#,,1),LAMBDA(t,TMX.DATE.DIFFYEARS(t,pvdate)))</t>
  </si>
  <si>
    <t>=C13'=F13</t>
  </si>
  <si>
    <t>=\TMX.BOND.BASIC(J3,J4,J5,ENUM(J6),ENUM(J7),J8)</t>
  </si>
  <si>
    <t>'=\TMX.CURVE.CONSTANT(H3+0*RAND())</t>
  </si>
  <si>
    <t>'=TMX.BOND.BASIC(bond)</t>
  </si>
  <si>
    <t>'=TMX.BOND.BASIC(K2)</t>
  </si>
  <si>
    <t>=J3'=K3</t>
  </si>
  <si>
    <t>=TMX.VALUE.PRESENT(instrument, curve, H4)</t>
  </si>
  <si>
    <t>=J4'=K4</t>
  </si>
  <si>
    <t>=TMX.VALUE.YIELD(instrument, present)</t>
  </si>
  <si>
    <t>=J5'=K5</t>
  </si>
  <si>
    <t>=TMX.VALUE.OAS(instrument, curve, H6)</t>
  </si>
  <si>
    <t>=present</t>
  </si>
  <si>
    <t>=J6'=K6</t>
  </si>
  <si>
    <t>=TMX.VALUE.DURATION(instrument, curve)</t>
  </si>
  <si>
    <t>=J7'=K7</t>
  </si>
  <si>
    <t>'=\TMX.BOND.BASIC(dated,maturity,coupon,ENUM(frequency),ENUM(day_count))</t>
  </si>
  <si>
    <t>=TMX.VALUE.CONVEXITY(instrument,curve)</t>
  </si>
  <si>
    <t>=J8'=K8</t>
  </si>
  <si>
    <t>'=\TMX.BOND.BASIC.INSTRUMENT(bond,pvdate)</t>
  </si>
  <si>
    <t>=TMX.INSTRUMENT(C9)</t>
  </si>
  <si>
    <t>=MAP(TAKE(C11#,,1),LAMBDA(u,TMX.DATE.ADDYEARS(pvdate,u)))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</si>
</sst>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1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7" fillId="2" borderId="1" applyNumberFormat="0" applyAlignment="0" applyProtection="0"/>
    <xf numFmtId="0" fontId="8" fillId="3" borderId="2" applyNumberFormat="0" applyAlignment="0" applyProtection="0"/>
    <xf numFmtId="0" fontId="14" fillId="4" borderId="4" applyNumberFormat="0" applyAlignment="0" applyProtection="0"/>
  </cellStyleXfs>
  <cellXfs count="49">
    <xf numFmtId="0" fontId="0" fillId="0" borderId="0" xfId="0"/>
    <xf numFmtId="0" fontId="6" fillId="0" borderId="0" xfId="0" applyFont="1"/>
    <xf numFmtId="0" fontId="10" fillId="2" borderId="1" xfId="1" applyFont="1"/>
    <xf numFmtId="0" fontId="9" fillId="0" borderId="3" xfId="0" applyFont="1" applyBorder="1" applyAlignment="1">
      <alignment horizontal="center"/>
    </xf>
    <xf numFmtId="0" fontId="5" fillId="0" borderId="0" xfId="0" applyFont="1"/>
    <xf numFmtId="164" fontId="12" fillId="0" borderId="0" xfId="0" applyNumberFormat="1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13" fillId="0" borderId="0" xfId="0" applyFont="1"/>
    <xf numFmtId="0" fontId="2" fillId="0" borderId="0" xfId="0" applyFont="1"/>
    <xf numFmtId="165" fontId="2" fillId="0" borderId="0" xfId="0" applyNumberFormat="1" applyFont="1"/>
    <xf numFmtId="14" fontId="15" fillId="0" borderId="0" xfId="0" applyNumberFormat="1" applyFont="1"/>
    <xf numFmtId="0" fontId="15" fillId="0" borderId="0" xfId="0" applyFont="1"/>
    <xf numFmtId="9" fontId="10" fillId="2" borderId="1" xfId="1" applyNumberFormat="1" applyFont="1"/>
    <xf numFmtId="0" fontId="10" fillId="2" borderId="1" xfId="1" applyFont="1" applyAlignment="1">
      <alignment horizontal="right"/>
    </xf>
    <xf numFmtId="169" fontId="10" fillId="2" borderId="1" xfId="1" applyNumberFormat="1" applyFont="1"/>
    <xf numFmtId="170" fontId="10" fillId="2" borderId="1" xfId="1" applyNumberFormat="1" applyFont="1"/>
    <xf numFmtId="171" fontId="3" fillId="0" borderId="0" xfId="0" applyNumberFormat="1" applyFont="1"/>
    <xf numFmtId="167" fontId="3" fillId="0" borderId="0" xfId="0" applyNumberFormat="1" applyFont="1"/>
    <xf numFmtId="164" fontId="12" fillId="0" borderId="0" xfId="0" quotePrefix="1" applyNumberFormat="1" applyFont="1" applyAlignment="1">
      <alignment horizontal="center" vertical="center"/>
    </xf>
    <xf numFmtId="14" fontId="15" fillId="0" borderId="0" xfId="0" quotePrefix="1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171" fontId="1" fillId="0" borderId="0" xfId="0" applyNumberFormat="1" applyFont="1"/>
    <xf numFmtId="0" fontId="1" fillId="0" borderId="3" xfId="0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1" fillId="0" borderId="0" xfId="0" quotePrefix="1" applyFont="1"/>
    <xf numFmtId="14" fontId="10" fillId="2" borderId="1" xfId="1" quotePrefix="1" applyNumberFormat="1" applyFont="1"/>
    <xf numFmtId="14" fontId="1" fillId="0" borderId="0" xfId="0" quotePrefix="1" applyNumberFormat="1" applyFont="1"/>
    <xf numFmtId="0" fontId="11" fillId="3" borderId="2" xfId="2" quotePrefix="1" applyFont="1"/>
    <xf numFmtId="0" fontId="0" fillId="0" borderId="0" xfId="0" quotePrefix="1"/>
    <xf numFmtId="0" fontId="15" fillId="0" borderId="0" xfId="0" quotePrefix="1" applyFont="1"/>
    <xf numFmtId="171" fontId="10" fillId="2" borderId="1" xfId="1" quotePrefix="1" applyNumberFormat="1" applyFont="1"/>
    <xf numFmtId="171" fontId="1" fillId="0" borderId="0" xfId="0" quotePrefix="1" applyNumberFormat="1" applyFont="1"/>
    <xf numFmtId="167" fontId="1" fillId="0" borderId="0" xfId="0" quotePrefix="1" applyNumberFormat="1" applyFont="1"/>
    <xf numFmtId="14" fontId="7" fillId="2" borderId="1" xfId="1" quotePrefix="1" applyNumberFormat="1"/>
    <xf numFmtId="165" fontId="10" fillId="2" borderId="1" xfId="1" quotePrefix="1" applyNumberFormat="1" applyFont="1"/>
    <xf numFmtId="0" fontId="14" fillId="4" borderId="4" xfId="3" quotePrefix="1"/>
    <xf numFmtId="166" fontId="11" fillId="3" borderId="2" xfId="2" quotePrefix="1" applyNumberFormat="1" applyFont="1"/>
    <xf numFmtId="168" fontId="11" fillId="3" borderId="2" xfId="2" quotePrefix="1" applyNumberFormat="1" applyFont="1"/>
    <xf numFmtId="0" fontId="10" fillId="2" borderId="1" xfId="1" quotePrefix="1" applyFont="1"/>
    <xf numFmtId="167" fontId="11" fillId="3" borderId="2" xfId="2" quotePrefix="1" applyNumberFormat="1" applyFont="1"/>
    <xf numFmtId="165" fontId="1" fillId="0" borderId="0" xfId="0" quotePrefix="1" applyNumberFormat="1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ser>
          <c:idx val="2"/>
          <c:order val="2"/>
          <c:tx>
            <c:strRef>
              <c:f>PWFLAT!$M$2</c:f>
              <c:strCache>
                <c:ptCount val="1"/>
                <c:pt idx="0">
                  <c:v>forward_dt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[0]!forward_dt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4-4CF6-97D3-D9E7F2EDB40A}"/>
            </c:ext>
          </c:extLst>
        </c:ser>
        <c:ser>
          <c:idx val="3"/>
          <c:order val="3"/>
          <c:tx>
            <c:strRef>
              <c:f>PWFLAT!$N$2</c:f>
              <c:strCache>
                <c:ptCount val="1"/>
                <c:pt idx="0">
                  <c:v>spot_dt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[0]!spot_dt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4-4CF6-97D3-D9E7F2ED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513396</xdr:colOff>
      <xdr:row>1</xdr:row>
      <xdr:rowOff>223836</xdr:rowOff>
    </xdr:from>
    <xdr:to>
      <xdr:col>24</xdr:col>
      <xdr:colOff>312419</xdr:colOff>
      <xdr:row>19</xdr:row>
      <xdr:rowOff>83819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P7"/>
  <sheetViews>
    <sheetView workbookViewId="0">
      <selection activeCell="O2" sqref="O2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1" width="3.7109375" style="1" customWidth="1"/>
    <col min="12" max="12" width="44" style="1" bestFit="1" customWidth="1"/>
    <col min="13" max="13" width="3.7109375" style="1" customWidth="1"/>
    <col min="14" max="14" width="9.140625" style="1"/>
    <col min="15" max="15" width="44" style="1" bestFit="1" customWidth="1"/>
    <col min="16" max="16" width="17.140625" style="1" bestFit="1" customWidth="1"/>
    <col min="17" max="16384" width="9.140625" style="1"/>
  </cols>
  <sheetData>
    <row r="2" spans="2:16" x14ac:dyDescent="0.3">
      <c r="B2" s="3" t="s">
        <v>0</v>
      </c>
      <c r="C2" s="22"/>
      <c r="D2" s="23" t="s">
        <v>1</v>
      </c>
      <c r="E2" s="2" t="s">
        <v>2</v>
      </c>
      <c r="F2" s="22"/>
      <c r="G2" s="3" t="s">
        <v>3</v>
      </c>
      <c r="H2" s="22"/>
      <c r="I2" s="23" t="s">
        <v>4</v>
      </c>
      <c r="J2" s="2" t="s">
        <v>5</v>
      </c>
      <c r="K2" s="32" t="s">
        <v>47</v>
      </c>
      <c r="L2" s="3" t="s">
        <v>6</v>
      </c>
      <c r="M2" s="22"/>
      <c r="N2" s="23" t="s">
        <v>7</v>
      </c>
      <c r="O2" s="2" t="s">
        <v>8</v>
      </c>
      <c r="P2" s="20" t="s">
        <v>48</v>
      </c>
    </row>
    <row r="3" spans="2:16" x14ac:dyDescent="0.3">
      <c r="B3" s="32" t="s">
        <v>49</v>
      </c>
      <c r="C3" s="22"/>
      <c r="D3" s="23" t="s">
        <v>9</v>
      </c>
      <c r="E3" s="33" t="s">
        <v>50</v>
      </c>
      <c r="F3" s="22"/>
      <c r="G3" s="32" t="s">
        <v>51</v>
      </c>
      <c r="H3" s="22"/>
      <c r="I3" s="22"/>
      <c r="J3" s="22"/>
      <c r="K3" s="22"/>
      <c r="L3" s="32" t="s">
        <v>52</v>
      </c>
      <c r="M3" s="22"/>
      <c r="N3" s="23" t="s">
        <v>9</v>
      </c>
      <c r="O3" s="34" t="s">
        <v>50</v>
      </c>
      <c r="P3" s="22"/>
    </row>
    <row r="4" spans="2:16" x14ac:dyDescent="0.3">
      <c r="B4" s="22"/>
      <c r="C4" s="22"/>
      <c r="D4" s="23" t="s">
        <v>10</v>
      </c>
      <c r="E4" s="2">
        <v>180</v>
      </c>
      <c r="F4" s="22"/>
      <c r="G4" s="22"/>
      <c r="H4" s="22"/>
      <c r="I4" s="22"/>
      <c r="J4" s="22"/>
      <c r="K4" s="22"/>
      <c r="L4" s="22"/>
      <c r="M4" s="22"/>
      <c r="N4" s="22" t="s">
        <v>11</v>
      </c>
      <c r="O4" s="35" t="s">
        <v>53</v>
      </c>
      <c r="P4" s="22"/>
    </row>
    <row r="5" spans="2:16" x14ac:dyDescent="0.3">
      <c r="B5" s="22"/>
      <c r="C5" s="22"/>
      <c r="D5" s="23" t="s">
        <v>12</v>
      </c>
      <c r="E5" s="35" t="s">
        <v>54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2:16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2:16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</sheetData>
  <dataValidations count="3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  <dataValidation type="list" allowBlank="1" showInputMessage="1" showErrorMessage="1" sqref="O2" xr:uid="{D13625C8-E685-4748-8DB8-A3ABF091FDE3}">
      <formula1>_xlfn.ANCHORARRAY($L$3)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I15"/>
  <sheetViews>
    <sheetView workbookViewId="0">
      <selection activeCell="H3" sqref="H3"/>
    </sheetView>
  </sheetViews>
  <sheetFormatPr defaultColWidth="9.140625" defaultRowHeight="18.75" x14ac:dyDescent="0.3"/>
  <cols>
    <col min="1" max="1" width="3.7109375" style="6" customWidth="1"/>
    <col min="2" max="3" width="9.28515625" style="6" bestFit="1" customWidth="1"/>
    <col min="4" max="4" width="3.7109375" style="6" customWidth="1"/>
    <col min="5" max="5" width="13.7109375" style="6" bestFit="1" customWidth="1"/>
    <col min="6" max="6" width="9.28515625" style="6" bestFit="1" customWidth="1"/>
    <col min="7" max="7" width="9.140625" style="6"/>
    <col min="10" max="16384" width="9.140625" style="6"/>
  </cols>
  <sheetData>
    <row r="2" spans="2:9" x14ac:dyDescent="0.3">
      <c r="B2" s="2">
        <v>10</v>
      </c>
      <c r="C2" s="22"/>
      <c r="D2" s="23" t="s">
        <v>13</v>
      </c>
      <c r="E2" s="20" t="s">
        <v>55</v>
      </c>
      <c r="F2" s="22"/>
      <c r="G2" s="22"/>
    </row>
    <row r="3" spans="2:9" x14ac:dyDescent="0.3">
      <c r="B3" s="32" t="s">
        <v>56</v>
      </c>
      <c r="C3" s="32" t="s">
        <v>57</v>
      </c>
      <c r="D3" s="22"/>
      <c r="E3" s="32" t="s">
        <v>58</v>
      </c>
      <c r="F3" s="22"/>
      <c r="G3"/>
      <c r="H3" s="36" t="s">
        <v>59</v>
      </c>
      <c r="I3" s="36" t="s">
        <v>59</v>
      </c>
    </row>
    <row r="4" spans="2:9" x14ac:dyDescent="0.3">
      <c r="B4" s="22"/>
      <c r="C4" s="22"/>
      <c r="D4" s="22"/>
      <c r="E4" s="22"/>
      <c r="F4" s="22"/>
      <c r="G4"/>
    </row>
    <row r="5" spans="2:9" x14ac:dyDescent="0.3">
      <c r="B5" s="22"/>
      <c r="C5" s="22"/>
      <c r="D5" s="22"/>
      <c r="E5" s="22"/>
      <c r="F5" s="22"/>
      <c r="G5"/>
    </row>
    <row r="6" spans="2:9" x14ac:dyDescent="0.3">
      <c r="B6" s="22"/>
      <c r="C6" s="22"/>
      <c r="D6" s="22"/>
      <c r="E6" s="22"/>
      <c r="F6" s="22"/>
      <c r="G6"/>
    </row>
    <row r="7" spans="2:9" x14ac:dyDescent="0.3">
      <c r="B7" s="22"/>
      <c r="C7" s="22"/>
      <c r="D7" s="22"/>
      <c r="E7" s="22"/>
      <c r="F7" s="22"/>
      <c r="G7"/>
    </row>
    <row r="8" spans="2:9" x14ac:dyDescent="0.3">
      <c r="B8" s="22"/>
      <c r="C8" s="22"/>
      <c r="D8" s="22"/>
      <c r="E8" s="22"/>
      <c r="F8" s="22"/>
      <c r="G8"/>
    </row>
    <row r="9" spans="2:9" x14ac:dyDescent="0.3">
      <c r="B9" s="22"/>
      <c r="C9" s="22"/>
      <c r="D9" s="22"/>
      <c r="E9" s="22"/>
      <c r="F9" s="22"/>
      <c r="G9"/>
    </row>
    <row r="10" spans="2:9" x14ac:dyDescent="0.3">
      <c r="B10" s="22"/>
      <c r="C10" s="22"/>
      <c r="D10" s="22"/>
      <c r="E10" s="22"/>
      <c r="F10" s="22"/>
      <c r="G10"/>
    </row>
    <row r="11" spans="2:9" x14ac:dyDescent="0.3">
      <c r="B11" s="22"/>
      <c r="C11" s="22"/>
      <c r="D11" s="22"/>
      <c r="E11" s="22"/>
      <c r="F11" s="22"/>
      <c r="G11"/>
    </row>
    <row r="12" spans="2:9" x14ac:dyDescent="0.3">
      <c r="B12" s="22"/>
      <c r="C12" s="22"/>
      <c r="D12" s="22"/>
      <c r="E12" s="22"/>
      <c r="F12" s="22"/>
      <c r="G12"/>
    </row>
    <row r="13" spans="2:9" x14ac:dyDescent="0.3">
      <c r="B13" s="22"/>
      <c r="C13" s="22"/>
      <c r="D13" s="22"/>
      <c r="E13" s="22"/>
      <c r="F13" s="22"/>
      <c r="G13"/>
    </row>
    <row r="14" spans="2:9" x14ac:dyDescent="0.3">
      <c r="B14" s="22"/>
      <c r="C14" s="22"/>
      <c r="D14" s="22"/>
      <c r="E14" s="22"/>
      <c r="F14" s="22"/>
      <c r="G14"/>
    </row>
    <row r="15" spans="2:9" x14ac:dyDescent="0.3">
      <c r="B15" s="22"/>
      <c r="C15" s="22"/>
      <c r="D15" s="22"/>
      <c r="E15" s="22"/>
      <c r="F15" s="22"/>
      <c r="G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1:N103"/>
  <sheetViews>
    <sheetView workbookViewId="0">
      <selection activeCell="G3" sqref="G3"/>
    </sheetView>
  </sheetViews>
  <sheetFormatPr defaultColWidth="9.140625" defaultRowHeight="18.75" x14ac:dyDescent="0.3"/>
  <cols>
    <col min="1" max="1" width="3.7109375" style="4" customWidth="1"/>
    <col min="2" max="3" width="9.140625" style="4"/>
    <col min="4" max="4" width="8.140625" style="13" customWidth="1"/>
    <col min="5" max="5" width="9.85546875" style="13" bestFit="1" customWidth="1"/>
    <col min="6" max="6" width="9.140625" style="13" customWidth="1"/>
    <col min="7" max="7" width="9.85546875" style="13" bestFit="1" customWidth="1"/>
    <col min="8" max="12" width="9.140625" style="4"/>
    <col min="13" max="13" width="9.140625" style="9" customWidth="1"/>
    <col min="14" max="14" width="10.42578125" style="4" bestFit="1" customWidth="1"/>
    <col min="15" max="16384" width="9.140625" style="4"/>
  </cols>
  <sheetData>
    <row r="1" spans="2:14" x14ac:dyDescent="0.3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N1" s="22"/>
    </row>
    <row r="2" spans="2:14" x14ac:dyDescent="0.3">
      <c r="B2" s="25" t="s">
        <v>14</v>
      </c>
      <c r="C2" s="25" t="s">
        <v>15</v>
      </c>
      <c r="D2" s="2">
        <v>10</v>
      </c>
      <c r="E2" s="23" t="s">
        <v>16</v>
      </c>
      <c r="F2" s="5" t="e" cm="1">
        <f t="array" aca="1" ref="F2" ca="1">_xll.\TMX.CURVE.PWFLAT(_xlfn.ANCHORARRAY(B3),_xlfn.ANCHORARRAY(C3))</f>
        <v>#NAME?</v>
      </c>
      <c r="G2" s="23" t="s">
        <v>17</v>
      </c>
      <c r="H2" s="15">
        <v>1</v>
      </c>
      <c r="I2" s="25" t="s">
        <v>18</v>
      </c>
      <c r="J2" s="25" t="s">
        <v>19</v>
      </c>
      <c r="K2" s="25" t="s">
        <v>20</v>
      </c>
      <c r="L2" s="25" t="s">
        <v>21</v>
      </c>
      <c r="M2" s="23" t="s">
        <v>22</v>
      </c>
      <c r="N2" s="23" t="s">
        <v>23</v>
      </c>
    </row>
    <row r="3" spans="2:14" x14ac:dyDescent="0.3">
      <c r="B3" s="22" cm="1">
        <f t="array" ref="B3:B12">_xll.ARRAY.SEQUENCE(1,D2)</f>
        <v>1</v>
      </c>
      <c r="C3" s="22" cm="1">
        <f t="array" aca="1" ref="C3:C12" ca="1">_xlfn.VSTACK(0,_xlfn.SCAN(0,_xlfn.RANDARRAY(D2-1,1,-1,1),_xlfn.LAMBDA(_xlpm.a,_xlpm.b,_xlpm.a+_xlpm.b)))</f>
        <v>0</v>
      </c>
      <c r="D3" s="20" t="s">
        <v>60</v>
      </c>
      <c r="E3" s="37" t="s">
        <v>61</v>
      </c>
      <c r="G3" s="37" t="s">
        <v>62</v>
      </c>
      <c r="H3" s="13"/>
      <c r="I3" s="22" cm="1">
        <f t="array" ref="I3:I103">_xll.ARRAY.SEQUENCE(0,D2,0.1)</f>
        <v>0</v>
      </c>
      <c r="J3" s="22" t="e" cm="1" vm="1">
        <f t="array" ref="J3:J103">_xlfn.MAP(_xlfn.ANCHORARRAY($I3),_xlfn.LAMBDA(_xlpm.t,_xll.TMX.CURVE.FORWARD(pwflat,_xlpm.t)))</f>
        <v>#VALUE!</v>
      </c>
      <c r="K3" s="22" t="e" cm="1" vm="1">
        <f t="array" ref="K3:K103">_xlfn.MAP(_xlfn.ANCHORARRAY($I3),_xlfn.LAMBDA(_xlpm.t,_xll.TMX.CURVE.SPOT(pwflat,_xlpm.t)))</f>
        <v>#VALUE!</v>
      </c>
      <c r="L3" s="22" t="e" cm="1" vm="1">
        <f t="array" ref="L3:L103">_xlfn.MAP(_xlfn.ANCHORARRAY($I3),_xlfn.LAMBDA(_xlpm.t,_xll.TMX.CURVE.DISCOUNT(pwflat,_xlpm.t)))</f>
        <v>#VALUE!</v>
      </c>
      <c r="M3" s="22" t="s">
        <v>24</v>
      </c>
      <c r="N3" s="22" cm="1">
        <f t="array" ref="N3:N103">_xlfn.VSTACK(0*_xlfn._xlws.FILTER(years, years&lt;dt),_xlfn.MAP(_xlfn._xlws.FILTER(years,years&gt;=dt),_xlfn.LAMBDA(_xlpm.t,_xll.TMX.CURVE.SPOT(pwflat,_xlpm.t,dt))))</f>
        <v>0</v>
      </c>
    </row>
    <row r="4" spans="2:14" x14ac:dyDescent="0.3">
      <c r="B4" s="22">
        <v>2</v>
      </c>
      <c r="C4" s="22">
        <f ca="1"/>
        <v>0.4219179973413627</v>
      </c>
      <c r="H4" s="13"/>
      <c r="I4" s="22">
        <v>0.1</v>
      </c>
      <c r="J4" s="22" t="e" vm="1">
        <v>#VALUE!</v>
      </c>
      <c r="K4" s="22" t="e" vm="1">
        <v>#VALUE!</v>
      </c>
      <c r="L4" s="22" t="e" vm="1">
        <v>#VALUE!</v>
      </c>
      <c r="N4" s="22">
        <v>0</v>
      </c>
    </row>
    <row r="5" spans="2:14" x14ac:dyDescent="0.3">
      <c r="B5" s="22">
        <v>3</v>
      </c>
      <c r="C5" s="22">
        <f ca="1"/>
        <v>-0.48662842282882579</v>
      </c>
      <c r="H5" s="13"/>
      <c r="I5" s="22">
        <v>0.2</v>
      </c>
      <c r="J5" s="22" t="e" vm="1">
        <v>#VALUE!</v>
      </c>
      <c r="K5" s="22" t="e" vm="1">
        <v>#VALUE!</v>
      </c>
      <c r="L5" s="22" t="e" vm="1">
        <v>#VALUE!</v>
      </c>
      <c r="N5" s="22">
        <v>0</v>
      </c>
    </row>
    <row r="6" spans="2:14" x14ac:dyDescent="0.3">
      <c r="B6" s="22">
        <v>4</v>
      </c>
      <c r="C6" s="22">
        <f ca="1"/>
        <v>-0.40960822137118935</v>
      </c>
      <c r="H6" s="13"/>
      <c r="I6" s="22">
        <v>0.30000000000000004</v>
      </c>
      <c r="J6" s="22" t="e" vm="1">
        <v>#VALUE!</v>
      </c>
      <c r="K6" s="22" t="e" vm="1">
        <v>#VALUE!</v>
      </c>
      <c r="L6" s="22" t="e" vm="1">
        <v>#VALUE!</v>
      </c>
      <c r="N6" s="22">
        <v>0</v>
      </c>
    </row>
    <row r="7" spans="2:14" x14ac:dyDescent="0.3">
      <c r="B7" s="22">
        <v>5</v>
      </c>
      <c r="C7" s="22">
        <f ca="1"/>
        <v>-1.1428369747782849</v>
      </c>
      <c r="H7" s="13"/>
      <c r="I7" s="22">
        <v>0.4</v>
      </c>
      <c r="J7" s="22" t="e" vm="1">
        <v>#VALUE!</v>
      </c>
      <c r="K7" s="22" t="e" vm="1">
        <v>#VALUE!</v>
      </c>
      <c r="L7" s="22" t="e" vm="1">
        <v>#VALUE!</v>
      </c>
      <c r="N7" s="22">
        <v>0</v>
      </c>
    </row>
    <row r="8" spans="2:14" x14ac:dyDescent="0.3">
      <c r="B8" s="22">
        <v>6</v>
      </c>
      <c r="C8" s="22">
        <f ca="1"/>
        <v>-0.27192305602201916</v>
      </c>
      <c r="H8" s="13"/>
      <c r="I8" s="22">
        <v>0.5</v>
      </c>
      <c r="J8" s="22" t="e" vm="1">
        <v>#VALUE!</v>
      </c>
      <c r="K8" s="22" t="e" vm="1">
        <v>#VALUE!</v>
      </c>
      <c r="L8" s="22" t="e" vm="1">
        <v>#VALUE!</v>
      </c>
      <c r="N8" s="22">
        <v>0</v>
      </c>
    </row>
    <row r="9" spans="2:14" x14ac:dyDescent="0.3">
      <c r="B9" s="22">
        <v>7</v>
      </c>
      <c r="C9" s="22">
        <f ca="1"/>
        <v>-1.0350168036617295</v>
      </c>
      <c r="H9" s="13"/>
      <c r="I9" s="22">
        <v>0.60000000000000009</v>
      </c>
      <c r="J9" s="22" t="e" vm="1">
        <v>#VALUE!</v>
      </c>
      <c r="K9" s="22" t="e" vm="1">
        <v>#VALUE!</v>
      </c>
      <c r="L9" s="22" t="e" vm="1">
        <v>#VALUE!</v>
      </c>
      <c r="N9" s="22">
        <v>0</v>
      </c>
    </row>
    <row r="10" spans="2:14" x14ac:dyDescent="0.3">
      <c r="B10" s="22">
        <v>8</v>
      </c>
      <c r="C10" s="22">
        <f ca="1"/>
        <v>-1.8329403798909669</v>
      </c>
      <c r="H10" s="13"/>
      <c r="I10" s="22">
        <v>0.70000000000000007</v>
      </c>
      <c r="J10" s="22" t="e" vm="1">
        <v>#VALUE!</v>
      </c>
      <c r="K10" s="22" t="e" vm="1">
        <v>#VALUE!</v>
      </c>
      <c r="L10" s="22" t="e" vm="1">
        <v>#VALUE!</v>
      </c>
      <c r="N10" s="22">
        <v>0</v>
      </c>
    </row>
    <row r="11" spans="2:14" x14ac:dyDescent="0.3">
      <c r="B11" s="22">
        <v>9</v>
      </c>
      <c r="C11" s="22">
        <f ca="1"/>
        <v>-1.7237943087666596</v>
      </c>
      <c r="H11" s="13"/>
      <c r="I11" s="22">
        <v>0.8</v>
      </c>
      <c r="J11" s="22" t="e" vm="1">
        <v>#VALUE!</v>
      </c>
      <c r="K11" s="22" t="e" vm="1">
        <v>#VALUE!</v>
      </c>
      <c r="L11" s="22" t="e" vm="1">
        <v>#VALUE!</v>
      </c>
      <c r="N11" s="22">
        <v>0</v>
      </c>
    </row>
    <row r="12" spans="2:14" x14ac:dyDescent="0.3">
      <c r="B12" s="22">
        <v>10</v>
      </c>
      <c r="C12" s="22">
        <f ca="1"/>
        <v>-1.3553118644527062</v>
      </c>
      <c r="H12" s="13"/>
      <c r="I12" s="22">
        <v>0.9</v>
      </c>
      <c r="J12" s="22" t="e" vm="1">
        <v>#VALUE!</v>
      </c>
      <c r="K12" s="22" t="e" vm="1">
        <v>#VALUE!</v>
      </c>
      <c r="L12" s="22" t="e" vm="1">
        <v>#VALUE!</v>
      </c>
      <c r="N12" s="22">
        <v>0</v>
      </c>
    </row>
    <row r="13" spans="2:14" x14ac:dyDescent="0.3">
      <c r="B13" s="22"/>
      <c r="C13" s="22"/>
      <c r="H13" s="13"/>
      <c r="I13" s="22">
        <v>1</v>
      </c>
      <c r="J13" s="22" t="e" vm="1">
        <v>#VALUE!</v>
      </c>
      <c r="K13" s="22" t="e" vm="1">
        <v>#VALUE!</v>
      </c>
      <c r="L13" s="22" t="e" vm="1">
        <v>#VALUE!</v>
      </c>
      <c r="N13" s="22" t="e" vm="1">
        <v>#VALUE!</v>
      </c>
    </row>
    <row r="14" spans="2:14" x14ac:dyDescent="0.3">
      <c r="B14" s="22"/>
      <c r="C14" s="22"/>
      <c r="H14" s="13"/>
      <c r="I14" s="22">
        <v>1.1000000000000001</v>
      </c>
      <c r="J14" s="22" t="e" vm="1">
        <v>#VALUE!</v>
      </c>
      <c r="K14" s="22" t="e" vm="1">
        <v>#VALUE!</v>
      </c>
      <c r="L14" s="22" t="e" vm="1">
        <v>#VALUE!</v>
      </c>
      <c r="N14" s="22" t="e" vm="1">
        <v>#VALUE!</v>
      </c>
    </row>
    <row r="15" spans="2:14" x14ac:dyDescent="0.3">
      <c r="B15" s="22"/>
      <c r="C15" s="22"/>
      <c r="H15" s="13"/>
      <c r="I15" s="22">
        <v>1.2000000000000002</v>
      </c>
      <c r="J15" s="22" t="e" vm="1">
        <v>#VALUE!</v>
      </c>
      <c r="K15" s="22" t="e" vm="1">
        <v>#VALUE!</v>
      </c>
      <c r="L15" s="22" t="e" vm="1">
        <v>#VALUE!</v>
      </c>
      <c r="N15" s="22" t="e" vm="1">
        <v>#VALUE!</v>
      </c>
    </row>
    <row r="16" spans="2:14" x14ac:dyDescent="0.3">
      <c r="B16" s="22"/>
      <c r="C16" s="22"/>
      <c r="H16" s="13"/>
      <c r="I16" s="22">
        <v>1.3</v>
      </c>
      <c r="J16" s="22" t="e" vm="1">
        <v>#VALUE!</v>
      </c>
      <c r="K16" s="22" t="e" vm="1">
        <v>#VALUE!</v>
      </c>
      <c r="L16" s="22" t="e" vm="1">
        <v>#VALUE!</v>
      </c>
      <c r="N16" s="22" t="e" vm="1">
        <v>#VALUE!</v>
      </c>
    </row>
    <row r="17" spans="8:14" x14ac:dyDescent="0.3">
      <c r="H17" s="13"/>
      <c r="I17" s="22">
        <v>1.4000000000000001</v>
      </c>
      <c r="J17" s="22" t="e" vm="1">
        <v>#VALUE!</v>
      </c>
      <c r="K17" s="22" t="e" vm="1">
        <v>#VALUE!</v>
      </c>
      <c r="L17" s="22" t="e" vm="1">
        <v>#VALUE!</v>
      </c>
      <c r="N17" s="22" t="e" vm="1">
        <v>#VALUE!</v>
      </c>
    </row>
    <row r="18" spans="8:14" x14ac:dyDescent="0.3">
      <c r="H18" s="13"/>
      <c r="I18" s="22">
        <v>1.5</v>
      </c>
      <c r="J18" s="22" t="e" vm="1">
        <v>#VALUE!</v>
      </c>
      <c r="K18" s="22" t="e" vm="1">
        <v>#VALUE!</v>
      </c>
      <c r="L18" s="22" t="e" vm="1">
        <v>#VALUE!</v>
      </c>
      <c r="N18" s="22" t="e" vm="1">
        <v>#VALUE!</v>
      </c>
    </row>
    <row r="19" spans="8:14" x14ac:dyDescent="0.3">
      <c r="H19" s="13"/>
      <c r="I19" s="22">
        <v>1.6</v>
      </c>
      <c r="J19" s="22" t="e" vm="1">
        <v>#VALUE!</v>
      </c>
      <c r="K19" s="22" t="e" vm="1">
        <v>#VALUE!</v>
      </c>
      <c r="L19" s="22" t="e" vm="1">
        <v>#VALUE!</v>
      </c>
      <c r="N19" s="22" t="e" vm="1">
        <v>#VALUE!</v>
      </c>
    </row>
    <row r="20" spans="8:14" x14ac:dyDescent="0.3">
      <c r="H20" s="13"/>
      <c r="I20" s="22">
        <v>1.7000000000000002</v>
      </c>
      <c r="J20" s="22" t="e" vm="1">
        <v>#VALUE!</v>
      </c>
      <c r="K20" s="22" t="e" vm="1">
        <v>#VALUE!</v>
      </c>
      <c r="L20" s="22" t="e" vm="1">
        <v>#VALUE!</v>
      </c>
      <c r="N20" s="22" t="e" vm="1">
        <v>#VALUE!</v>
      </c>
    </row>
    <row r="21" spans="8:14" x14ac:dyDescent="0.3">
      <c r="H21" s="13"/>
      <c r="I21" s="22">
        <v>1.8</v>
      </c>
      <c r="J21" s="22" t="e" vm="1">
        <v>#VALUE!</v>
      </c>
      <c r="K21" s="22" t="e" vm="1">
        <v>#VALUE!</v>
      </c>
      <c r="L21" s="22" t="e" vm="1">
        <v>#VALUE!</v>
      </c>
      <c r="N21" s="22" t="e" vm="1">
        <v>#VALUE!</v>
      </c>
    </row>
    <row r="22" spans="8:14" x14ac:dyDescent="0.3">
      <c r="H22" s="13"/>
      <c r="I22" s="22">
        <v>1.9000000000000001</v>
      </c>
      <c r="J22" s="22" t="e" vm="1">
        <v>#VALUE!</v>
      </c>
      <c r="K22" s="22" t="e" vm="1">
        <v>#VALUE!</v>
      </c>
      <c r="L22" s="22" t="e" vm="1">
        <v>#VALUE!</v>
      </c>
      <c r="N22" s="22" t="e" vm="1">
        <v>#VALUE!</v>
      </c>
    </row>
    <row r="23" spans="8:14" x14ac:dyDescent="0.3">
      <c r="H23" s="13"/>
      <c r="I23" s="22">
        <v>2</v>
      </c>
      <c r="J23" s="22" t="e" vm="1">
        <v>#VALUE!</v>
      </c>
      <c r="K23" s="22" t="e" vm="1">
        <v>#VALUE!</v>
      </c>
      <c r="L23" s="22" t="e" vm="1">
        <v>#VALUE!</v>
      </c>
      <c r="N23" s="22" t="e" vm="1">
        <v>#VALUE!</v>
      </c>
    </row>
    <row r="24" spans="8:14" x14ac:dyDescent="0.3">
      <c r="H24" s="22"/>
      <c r="I24" s="22">
        <v>2.1</v>
      </c>
      <c r="J24" s="22" t="e" vm="1">
        <v>#VALUE!</v>
      </c>
      <c r="K24" s="22" t="e" vm="1">
        <v>#VALUE!</v>
      </c>
      <c r="L24" s="22" t="e" vm="1">
        <v>#VALUE!</v>
      </c>
      <c r="N24" s="22" t="e" vm="1">
        <v>#VALUE!</v>
      </c>
    </row>
    <row r="25" spans="8:14" x14ac:dyDescent="0.3">
      <c r="H25" s="22"/>
      <c r="I25" s="22">
        <v>2.2000000000000002</v>
      </c>
      <c r="J25" s="22" t="e" vm="1">
        <v>#VALUE!</v>
      </c>
      <c r="K25" s="22" t="e" vm="1">
        <v>#VALUE!</v>
      </c>
      <c r="L25" s="22" t="e" vm="1">
        <v>#VALUE!</v>
      </c>
      <c r="N25" s="22" t="e" vm="1">
        <v>#VALUE!</v>
      </c>
    </row>
    <row r="26" spans="8:14" x14ac:dyDescent="0.3">
      <c r="H26" s="22"/>
      <c r="I26" s="22">
        <v>2.3000000000000003</v>
      </c>
      <c r="J26" s="22" t="e" vm="1">
        <v>#VALUE!</v>
      </c>
      <c r="K26" s="22" t="e" vm="1">
        <v>#VALUE!</v>
      </c>
      <c r="L26" s="22" t="e" vm="1">
        <v>#VALUE!</v>
      </c>
      <c r="N26" s="22" t="e" vm="1">
        <v>#VALUE!</v>
      </c>
    </row>
    <row r="27" spans="8:14" x14ac:dyDescent="0.3">
      <c r="H27" s="22"/>
      <c r="I27" s="22">
        <v>2.4000000000000004</v>
      </c>
      <c r="J27" s="22" t="e" vm="1">
        <v>#VALUE!</v>
      </c>
      <c r="K27" s="22" t="e" vm="1">
        <v>#VALUE!</v>
      </c>
      <c r="L27" s="22" t="e" vm="1">
        <v>#VALUE!</v>
      </c>
      <c r="N27" s="22" t="e" vm="1">
        <v>#VALUE!</v>
      </c>
    </row>
    <row r="28" spans="8:14" x14ac:dyDescent="0.3">
      <c r="H28" s="22"/>
      <c r="I28" s="22">
        <v>2.5</v>
      </c>
      <c r="J28" s="22" t="e" vm="1">
        <v>#VALUE!</v>
      </c>
      <c r="K28" s="22" t="e" vm="1">
        <v>#VALUE!</v>
      </c>
      <c r="L28" s="22" t="e" vm="1">
        <v>#VALUE!</v>
      </c>
      <c r="N28" s="22" t="e" vm="1">
        <v>#VALUE!</v>
      </c>
    </row>
    <row r="29" spans="8:14" x14ac:dyDescent="0.3">
      <c r="H29" s="22"/>
      <c r="I29" s="22">
        <v>2.6</v>
      </c>
      <c r="J29" s="22" t="e" vm="1">
        <v>#VALUE!</v>
      </c>
      <c r="K29" s="22" t="e" vm="1">
        <v>#VALUE!</v>
      </c>
      <c r="L29" s="22" t="e" vm="1">
        <v>#VALUE!</v>
      </c>
      <c r="N29" s="22" t="e" vm="1">
        <v>#VALUE!</v>
      </c>
    </row>
    <row r="30" spans="8:14" x14ac:dyDescent="0.3">
      <c r="H30" s="22"/>
      <c r="I30" s="22">
        <v>2.7</v>
      </c>
      <c r="J30" s="22" t="e" vm="1">
        <v>#VALUE!</v>
      </c>
      <c r="K30" s="22" t="e" vm="1">
        <v>#VALUE!</v>
      </c>
      <c r="L30" s="22" t="e" vm="1">
        <v>#VALUE!</v>
      </c>
      <c r="N30" s="22" t="e" vm="1">
        <v>#VALUE!</v>
      </c>
    </row>
    <row r="31" spans="8:14" x14ac:dyDescent="0.3">
      <c r="H31" s="22"/>
      <c r="I31" s="22">
        <v>2.8000000000000003</v>
      </c>
      <c r="J31" s="22" t="e" vm="1">
        <v>#VALUE!</v>
      </c>
      <c r="K31" s="22" t="e" vm="1">
        <v>#VALUE!</v>
      </c>
      <c r="L31" s="22" t="e" vm="1">
        <v>#VALUE!</v>
      </c>
      <c r="N31" s="22" t="e" vm="1">
        <v>#VALUE!</v>
      </c>
    </row>
    <row r="32" spans="8:14" x14ac:dyDescent="0.3">
      <c r="H32" s="22"/>
      <c r="I32" s="22">
        <v>2.9000000000000004</v>
      </c>
      <c r="J32" s="22" t="e" vm="1">
        <v>#VALUE!</v>
      </c>
      <c r="K32" s="22" t="e" vm="1">
        <v>#VALUE!</v>
      </c>
      <c r="L32" s="22" t="e" vm="1">
        <v>#VALUE!</v>
      </c>
      <c r="N32" s="22" t="e" vm="1">
        <v>#VALUE!</v>
      </c>
    </row>
    <row r="33" spans="9:14" x14ac:dyDescent="0.3">
      <c r="I33" s="22">
        <v>3</v>
      </c>
      <c r="J33" s="22" t="e" vm="1">
        <v>#VALUE!</v>
      </c>
      <c r="K33" s="22" t="e" vm="1">
        <v>#VALUE!</v>
      </c>
      <c r="L33" s="22" t="e" vm="1">
        <v>#VALUE!</v>
      </c>
      <c r="N33" s="22" t="e" vm="1">
        <v>#VALUE!</v>
      </c>
    </row>
    <row r="34" spans="9:14" x14ac:dyDescent="0.3">
      <c r="I34" s="22">
        <v>3.1</v>
      </c>
      <c r="J34" s="22" t="e" vm="1">
        <v>#VALUE!</v>
      </c>
      <c r="K34" s="22" t="e" vm="1">
        <v>#VALUE!</v>
      </c>
      <c r="L34" s="22" t="e" vm="1">
        <v>#VALUE!</v>
      </c>
      <c r="N34" s="22" t="e" vm="1">
        <v>#VALUE!</v>
      </c>
    </row>
    <row r="35" spans="9:14" x14ac:dyDescent="0.3">
      <c r="I35" s="22">
        <v>3.2</v>
      </c>
      <c r="J35" s="22" t="e" vm="1">
        <v>#VALUE!</v>
      </c>
      <c r="K35" s="22" t="e" vm="1">
        <v>#VALUE!</v>
      </c>
      <c r="L35" s="22" t="e" vm="1">
        <v>#VALUE!</v>
      </c>
      <c r="N35" s="22" t="e" vm="1">
        <v>#VALUE!</v>
      </c>
    </row>
    <row r="36" spans="9:14" x14ac:dyDescent="0.3">
      <c r="I36" s="22">
        <v>3.3000000000000003</v>
      </c>
      <c r="J36" s="22" t="e" vm="1">
        <v>#VALUE!</v>
      </c>
      <c r="K36" s="22" t="e" vm="1">
        <v>#VALUE!</v>
      </c>
      <c r="L36" s="22" t="e" vm="1">
        <v>#VALUE!</v>
      </c>
      <c r="N36" s="22" t="e" vm="1">
        <v>#VALUE!</v>
      </c>
    </row>
    <row r="37" spans="9:14" x14ac:dyDescent="0.3">
      <c r="I37" s="22">
        <v>3.4000000000000004</v>
      </c>
      <c r="J37" s="22" t="e" vm="1">
        <v>#VALUE!</v>
      </c>
      <c r="K37" s="22" t="e" vm="1">
        <v>#VALUE!</v>
      </c>
      <c r="L37" s="22" t="e" vm="1">
        <v>#VALUE!</v>
      </c>
      <c r="N37" s="22" t="e" vm="1">
        <v>#VALUE!</v>
      </c>
    </row>
    <row r="38" spans="9:14" x14ac:dyDescent="0.3">
      <c r="I38" s="22">
        <v>3.5</v>
      </c>
      <c r="J38" s="22" t="e" vm="1">
        <v>#VALUE!</v>
      </c>
      <c r="K38" s="22" t="e" vm="1">
        <v>#VALUE!</v>
      </c>
      <c r="L38" s="22" t="e" vm="1">
        <v>#VALUE!</v>
      </c>
      <c r="N38" s="22" t="e" vm="1">
        <v>#VALUE!</v>
      </c>
    </row>
    <row r="39" spans="9:14" x14ac:dyDescent="0.3">
      <c r="I39" s="22">
        <v>3.6</v>
      </c>
      <c r="J39" s="22" t="e" vm="1">
        <v>#VALUE!</v>
      </c>
      <c r="K39" s="22" t="e" vm="1">
        <v>#VALUE!</v>
      </c>
      <c r="L39" s="22" t="e" vm="1">
        <v>#VALUE!</v>
      </c>
      <c r="N39" s="22" t="e" vm="1">
        <v>#VALUE!</v>
      </c>
    </row>
    <row r="40" spans="9:14" x14ac:dyDescent="0.3">
      <c r="I40" s="22">
        <v>3.7</v>
      </c>
      <c r="J40" s="22" t="e" vm="1">
        <v>#VALUE!</v>
      </c>
      <c r="K40" s="22" t="e" vm="1">
        <v>#VALUE!</v>
      </c>
      <c r="L40" s="22" t="e" vm="1">
        <v>#VALUE!</v>
      </c>
      <c r="N40" s="22" t="e" vm="1">
        <v>#VALUE!</v>
      </c>
    </row>
    <row r="41" spans="9:14" x14ac:dyDescent="0.3">
      <c r="I41" s="22">
        <v>3.8000000000000003</v>
      </c>
      <c r="J41" s="22" t="e" vm="1">
        <v>#VALUE!</v>
      </c>
      <c r="K41" s="22" t="e" vm="1">
        <v>#VALUE!</v>
      </c>
      <c r="L41" s="22" t="e" vm="1">
        <v>#VALUE!</v>
      </c>
      <c r="N41" s="22" t="e" vm="1">
        <v>#VALUE!</v>
      </c>
    </row>
    <row r="42" spans="9:14" x14ac:dyDescent="0.3">
      <c r="I42" s="22">
        <v>3.9000000000000004</v>
      </c>
      <c r="J42" s="22" t="e" vm="1">
        <v>#VALUE!</v>
      </c>
      <c r="K42" s="22" t="e" vm="1">
        <v>#VALUE!</v>
      </c>
      <c r="L42" s="22" t="e" vm="1">
        <v>#VALUE!</v>
      </c>
      <c r="N42" s="22" t="e" vm="1">
        <v>#VALUE!</v>
      </c>
    </row>
    <row r="43" spans="9:14" x14ac:dyDescent="0.3">
      <c r="I43" s="22">
        <v>4</v>
      </c>
      <c r="J43" s="22" t="e" vm="1">
        <v>#VALUE!</v>
      </c>
      <c r="K43" s="22" t="e" vm="1">
        <v>#VALUE!</v>
      </c>
      <c r="L43" s="22" t="e" vm="1">
        <v>#VALUE!</v>
      </c>
      <c r="N43" s="22" t="e" vm="1">
        <v>#VALUE!</v>
      </c>
    </row>
    <row r="44" spans="9:14" x14ac:dyDescent="0.3">
      <c r="I44" s="22">
        <v>4.1000000000000005</v>
      </c>
      <c r="J44" s="22" t="e" vm="1">
        <v>#VALUE!</v>
      </c>
      <c r="K44" s="22" t="e" vm="1">
        <v>#VALUE!</v>
      </c>
      <c r="L44" s="22" t="e" vm="1">
        <v>#VALUE!</v>
      </c>
      <c r="N44" s="22" t="e" vm="1">
        <v>#VALUE!</v>
      </c>
    </row>
    <row r="45" spans="9:14" x14ac:dyDescent="0.3">
      <c r="I45" s="22">
        <v>4.2</v>
      </c>
      <c r="J45" s="22" t="e" vm="1">
        <v>#VALUE!</v>
      </c>
      <c r="K45" s="22" t="e" vm="1">
        <v>#VALUE!</v>
      </c>
      <c r="L45" s="22" t="e" vm="1">
        <v>#VALUE!</v>
      </c>
      <c r="N45" s="22" t="e" vm="1">
        <v>#VALUE!</v>
      </c>
    </row>
    <row r="46" spans="9:14" x14ac:dyDescent="0.3">
      <c r="I46" s="22">
        <v>4.3</v>
      </c>
      <c r="J46" s="22" t="e" vm="1">
        <v>#VALUE!</v>
      </c>
      <c r="K46" s="22" t="e" vm="1">
        <v>#VALUE!</v>
      </c>
      <c r="L46" s="22" t="e" vm="1">
        <v>#VALUE!</v>
      </c>
      <c r="N46" s="22" t="e" vm="1">
        <v>#VALUE!</v>
      </c>
    </row>
    <row r="47" spans="9:14" x14ac:dyDescent="0.3">
      <c r="I47" s="22">
        <v>4.4000000000000004</v>
      </c>
      <c r="J47" s="22" t="e" vm="1">
        <v>#VALUE!</v>
      </c>
      <c r="K47" s="22" t="e" vm="1">
        <v>#VALUE!</v>
      </c>
      <c r="L47" s="22" t="e" vm="1">
        <v>#VALUE!</v>
      </c>
      <c r="N47" s="22" t="e" vm="1">
        <v>#VALUE!</v>
      </c>
    </row>
    <row r="48" spans="9:14" x14ac:dyDescent="0.3">
      <c r="I48" s="22">
        <v>4.5</v>
      </c>
      <c r="J48" s="22" t="e" vm="1">
        <v>#VALUE!</v>
      </c>
      <c r="K48" s="22" t="e" vm="1">
        <v>#VALUE!</v>
      </c>
      <c r="L48" s="22" t="e" vm="1">
        <v>#VALUE!</v>
      </c>
      <c r="N48" s="22" t="e" vm="1">
        <v>#VALUE!</v>
      </c>
    </row>
    <row r="49" spans="9:14" x14ac:dyDescent="0.3">
      <c r="I49" s="22">
        <v>4.6000000000000005</v>
      </c>
      <c r="J49" s="22" t="e" vm="1">
        <v>#VALUE!</v>
      </c>
      <c r="K49" s="22" t="e" vm="1">
        <v>#VALUE!</v>
      </c>
      <c r="L49" s="22" t="e" vm="1">
        <v>#VALUE!</v>
      </c>
      <c r="N49" s="22" t="e" vm="1">
        <v>#VALUE!</v>
      </c>
    </row>
    <row r="50" spans="9:14" x14ac:dyDescent="0.3">
      <c r="I50" s="22">
        <v>4.7</v>
      </c>
      <c r="J50" s="22" t="e" vm="1">
        <v>#VALUE!</v>
      </c>
      <c r="K50" s="22" t="e" vm="1">
        <v>#VALUE!</v>
      </c>
      <c r="L50" s="22" t="e" vm="1">
        <v>#VALUE!</v>
      </c>
      <c r="N50" s="22" t="e" vm="1">
        <v>#VALUE!</v>
      </c>
    </row>
    <row r="51" spans="9:14" x14ac:dyDescent="0.3">
      <c r="I51" s="22">
        <v>4.8000000000000007</v>
      </c>
      <c r="J51" s="22" t="e" vm="1">
        <v>#VALUE!</v>
      </c>
      <c r="K51" s="22" t="e" vm="1">
        <v>#VALUE!</v>
      </c>
      <c r="L51" s="22" t="e" vm="1">
        <v>#VALUE!</v>
      </c>
      <c r="N51" s="22" t="e" vm="1">
        <v>#VALUE!</v>
      </c>
    </row>
    <row r="52" spans="9:14" x14ac:dyDescent="0.3">
      <c r="I52" s="22">
        <v>4.9000000000000004</v>
      </c>
      <c r="J52" s="22" t="e" vm="1">
        <v>#VALUE!</v>
      </c>
      <c r="K52" s="22" t="e" vm="1">
        <v>#VALUE!</v>
      </c>
      <c r="L52" s="22" t="e" vm="1">
        <v>#VALUE!</v>
      </c>
      <c r="N52" s="22" t="e" vm="1">
        <v>#VALUE!</v>
      </c>
    </row>
    <row r="53" spans="9:14" x14ac:dyDescent="0.3">
      <c r="I53" s="22">
        <v>5</v>
      </c>
      <c r="J53" s="22" t="e" vm="1">
        <v>#VALUE!</v>
      </c>
      <c r="K53" s="22" t="e" vm="1">
        <v>#VALUE!</v>
      </c>
      <c r="L53" s="22" t="e" vm="1">
        <v>#VALUE!</v>
      </c>
      <c r="N53" s="22" t="e" vm="1">
        <v>#VALUE!</v>
      </c>
    </row>
    <row r="54" spans="9:14" x14ac:dyDescent="0.3">
      <c r="I54" s="22">
        <v>5.1000000000000005</v>
      </c>
      <c r="J54" s="22" t="e" vm="1">
        <v>#VALUE!</v>
      </c>
      <c r="K54" s="22" t="e" vm="1">
        <v>#VALUE!</v>
      </c>
      <c r="L54" s="22" t="e" vm="1">
        <v>#VALUE!</v>
      </c>
      <c r="N54" s="22" t="e" vm="1">
        <v>#VALUE!</v>
      </c>
    </row>
    <row r="55" spans="9:14" x14ac:dyDescent="0.3">
      <c r="I55" s="22">
        <v>5.2</v>
      </c>
      <c r="J55" s="22" t="e" vm="1">
        <v>#VALUE!</v>
      </c>
      <c r="K55" s="22" t="e" vm="1">
        <v>#VALUE!</v>
      </c>
      <c r="L55" s="22" t="e" vm="1">
        <v>#VALUE!</v>
      </c>
      <c r="N55" s="22" t="e" vm="1">
        <v>#VALUE!</v>
      </c>
    </row>
    <row r="56" spans="9:14" x14ac:dyDescent="0.3">
      <c r="I56" s="22">
        <v>5.3000000000000007</v>
      </c>
      <c r="J56" s="22" t="e" vm="1">
        <v>#VALUE!</v>
      </c>
      <c r="K56" s="22" t="e" vm="1">
        <v>#VALUE!</v>
      </c>
      <c r="L56" s="22" t="e" vm="1">
        <v>#VALUE!</v>
      </c>
      <c r="N56" s="22" t="e" vm="1">
        <v>#VALUE!</v>
      </c>
    </row>
    <row r="57" spans="9:14" x14ac:dyDescent="0.3">
      <c r="I57" s="22">
        <v>5.4</v>
      </c>
      <c r="J57" s="22" t="e" vm="1">
        <v>#VALUE!</v>
      </c>
      <c r="K57" s="22" t="e" vm="1">
        <v>#VALUE!</v>
      </c>
      <c r="L57" s="22" t="e" vm="1">
        <v>#VALUE!</v>
      </c>
      <c r="N57" s="22" t="e" vm="1">
        <v>#VALUE!</v>
      </c>
    </row>
    <row r="58" spans="9:14" x14ac:dyDescent="0.3">
      <c r="I58" s="22">
        <v>5.5</v>
      </c>
      <c r="J58" s="22" t="e" vm="1">
        <v>#VALUE!</v>
      </c>
      <c r="K58" s="22" t="e" vm="1">
        <v>#VALUE!</v>
      </c>
      <c r="L58" s="22" t="e" vm="1">
        <v>#VALUE!</v>
      </c>
      <c r="N58" s="22" t="e" vm="1">
        <v>#VALUE!</v>
      </c>
    </row>
    <row r="59" spans="9:14" x14ac:dyDescent="0.3">
      <c r="I59" s="22">
        <v>5.6000000000000005</v>
      </c>
      <c r="J59" s="22" t="e" vm="1">
        <v>#VALUE!</v>
      </c>
      <c r="K59" s="22" t="e" vm="1">
        <v>#VALUE!</v>
      </c>
      <c r="L59" s="22" t="e" vm="1">
        <v>#VALUE!</v>
      </c>
      <c r="N59" s="22" t="e" vm="1">
        <v>#VALUE!</v>
      </c>
    </row>
    <row r="60" spans="9:14" x14ac:dyDescent="0.3">
      <c r="I60" s="22">
        <v>5.7</v>
      </c>
      <c r="J60" s="22" t="e" vm="1">
        <v>#VALUE!</v>
      </c>
      <c r="K60" s="22" t="e" vm="1">
        <v>#VALUE!</v>
      </c>
      <c r="L60" s="22" t="e" vm="1">
        <v>#VALUE!</v>
      </c>
      <c r="N60" s="22" t="e" vm="1">
        <v>#VALUE!</v>
      </c>
    </row>
    <row r="61" spans="9:14" x14ac:dyDescent="0.3">
      <c r="I61" s="22">
        <v>5.8000000000000007</v>
      </c>
      <c r="J61" s="22" t="e" vm="1">
        <v>#VALUE!</v>
      </c>
      <c r="K61" s="22" t="e" vm="1">
        <v>#VALUE!</v>
      </c>
      <c r="L61" s="22" t="e" vm="1">
        <v>#VALUE!</v>
      </c>
      <c r="N61" s="22" t="e" vm="1">
        <v>#VALUE!</v>
      </c>
    </row>
    <row r="62" spans="9:14" x14ac:dyDescent="0.3">
      <c r="I62" s="22">
        <v>5.9</v>
      </c>
      <c r="J62" s="22" t="e" vm="1">
        <v>#VALUE!</v>
      </c>
      <c r="K62" s="22" t="e" vm="1">
        <v>#VALUE!</v>
      </c>
      <c r="L62" s="22" t="e" vm="1">
        <v>#VALUE!</v>
      </c>
      <c r="N62" s="22" t="e" vm="1">
        <v>#VALUE!</v>
      </c>
    </row>
    <row r="63" spans="9:14" x14ac:dyDescent="0.3">
      <c r="I63" s="22">
        <v>6</v>
      </c>
      <c r="J63" s="22" t="e" vm="1">
        <v>#VALUE!</v>
      </c>
      <c r="K63" s="22" t="e" vm="1">
        <v>#VALUE!</v>
      </c>
      <c r="L63" s="22" t="e" vm="1">
        <v>#VALUE!</v>
      </c>
      <c r="N63" s="22" t="e" vm="1">
        <v>#VALUE!</v>
      </c>
    </row>
    <row r="64" spans="9:14" x14ac:dyDescent="0.3">
      <c r="I64" s="22">
        <v>6.1000000000000005</v>
      </c>
      <c r="J64" s="22" t="e" vm="1">
        <v>#VALUE!</v>
      </c>
      <c r="K64" s="22" t="e" vm="1">
        <v>#VALUE!</v>
      </c>
      <c r="L64" s="22" t="e" vm="1">
        <v>#VALUE!</v>
      </c>
      <c r="N64" s="22" t="e" vm="1">
        <v>#VALUE!</v>
      </c>
    </row>
    <row r="65" spans="9:14" x14ac:dyDescent="0.3">
      <c r="I65" s="22">
        <v>6.2</v>
      </c>
      <c r="J65" s="22" t="e" vm="1">
        <v>#VALUE!</v>
      </c>
      <c r="K65" s="22" t="e" vm="1">
        <v>#VALUE!</v>
      </c>
      <c r="L65" s="22" t="e" vm="1">
        <v>#VALUE!</v>
      </c>
      <c r="N65" s="22" t="e" vm="1">
        <v>#VALUE!</v>
      </c>
    </row>
    <row r="66" spans="9:14" x14ac:dyDescent="0.3">
      <c r="I66" s="22">
        <v>6.3000000000000007</v>
      </c>
      <c r="J66" s="22" t="e" vm="1">
        <v>#VALUE!</v>
      </c>
      <c r="K66" s="22" t="e" vm="1">
        <v>#VALUE!</v>
      </c>
      <c r="L66" s="22" t="e" vm="1">
        <v>#VALUE!</v>
      </c>
      <c r="N66" s="22" t="e" vm="1">
        <v>#VALUE!</v>
      </c>
    </row>
    <row r="67" spans="9:14" x14ac:dyDescent="0.3">
      <c r="I67" s="22">
        <v>6.4</v>
      </c>
      <c r="J67" s="22" t="e" vm="1">
        <v>#VALUE!</v>
      </c>
      <c r="K67" s="22" t="e" vm="1">
        <v>#VALUE!</v>
      </c>
      <c r="L67" s="22" t="e" vm="1">
        <v>#VALUE!</v>
      </c>
      <c r="N67" s="22" t="e" vm="1">
        <v>#VALUE!</v>
      </c>
    </row>
    <row r="68" spans="9:14" x14ac:dyDescent="0.3">
      <c r="I68" s="22">
        <v>6.5</v>
      </c>
      <c r="J68" s="22" t="e" vm="1">
        <v>#VALUE!</v>
      </c>
      <c r="K68" s="22" t="e" vm="1">
        <v>#VALUE!</v>
      </c>
      <c r="L68" s="22" t="e" vm="1">
        <v>#VALUE!</v>
      </c>
      <c r="N68" s="22" t="e" vm="1">
        <v>#VALUE!</v>
      </c>
    </row>
    <row r="69" spans="9:14" x14ac:dyDescent="0.3">
      <c r="I69" s="22">
        <v>6.6000000000000005</v>
      </c>
      <c r="J69" s="22" t="e" vm="1">
        <v>#VALUE!</v>
      </c>
      <c r="K69" s="22" t="e" vm="1">
        <v>#VALUE!</v>
      </c>
      <c r="L69" s="22" t="e" vm="1">
        <v>#VALUE!</v>
      </c>
      <c r="N69" s="22" t="e" vm="1">
        <v>#VALUE!</v>
      </c>
    </row>
    <row r="70" spans="9:14" x14ac:dyDescent="0.3">
      <c r="I70" s="22">
        <v>6.7</v>
      </c>
      <c r="J70" s="22" t="e" vm="1">
        <v>#VALUE!</v>
      </c>
      <c r="K70" s="22" t="e" vm="1">
        <v>#VALUE!</v>
      </c>
      <c r="L70" s="22" t="e" vm="1">
        <v>#VALUE!</v>
      </c>
      <c r="N70" s="22" t="e" vm="1">
        <v>#VALUE!</v>
      </c>
    </row>
    <row r="71" spans="9:14" x14ac:dyDescent="0.3">
      <c r="I71" s="22">
        <v>6.8000000000000007</v>
      </c>
      <c r="J71" s="22" t="e" vm="1">
        <v>#VALUE!</v>
      </c>
      <c r="K71" s="22" t="e" vm="1">
        <v>#VALUE!</v>
      </c>
      <c r="L71" s="22" t="e" vm="1">
        <v>#VALUE!</v>
      </c>
      <c r="N71" s="22" t="e" vm="1">
        <v>#VALUE!</v>
      </c>
    </row>
    <row r="72" spans="9:14" x14ac:dyDescent="0.3">
      <c r="I72" s="22">
        <v>6.9</v>
      </c>
      <c r="J72" s="22" t="e" vm="1">
        <v>#VALUE!</v>
      </c>
      <c r="K72" s="22" t="e" vm="1">
        <v>#VALUE!</v>
      </c>
      <c r="L72" s="22" t="e" vm="1">
        <v>#VALUE!</v>
      </c>
      <c r="N72" s="22" t="e" vm="1">
        <v>#VALUE!</v>
      </c>
    </row>
    <row r="73" spans="9:14" x14ac:dyDescent="0.3">
      <c r="I73" s="22">
        <v>7</v>
      </c>
      <c r="J73" s="22" t="e" vm="1">
        <v>#VALUE!</v>
      </c>
      <c r="K73" s="22" t="e" vm="1">
        <v>#VALUE!</v>
      </c>
      <c r="L73" s="22" t="e" vm="1">
        <v>#VALUE!</v>
      </c>
      <c r="N73" s="22" t="e" vm="1">
        <v>#VALUE!</v>
      </c>
    </row>
    <row r="74" spans="9:14" x14ac:dyDescent="0.3">
      <c r="I74" s="22">
        <v>7.1000000000000005</v>
      </c>
      <c r="J74" s="22" t="e" vm="1">
        <v>#VALUE!</v>
      </c>
      <c r="K74" s="22" t="e" vm="1">
        <v>#VALUE!</v>
      </c>
      <c r="L74" s="22" t="e" vm="1">
        <v>#VALUE!</v>
      </c>
      <c r="N74" s="22" t="e" vm="1">
        <v>#VALUE!</v>
      </c>
    </row>
    <row r="75" spans="9:14" x14ac:dyDescent="0.3">
      <c r="I75" s="22">
        <v>7.2</v>
      </c>
      <c r="J75" s="22" t="e" vm="1">
        <v>#VALUE!</v>
      </c>
      <c r="K75" s="22" t="e" vm="1">
        <v>#VALUE!</v>
      </c>
      <c r="L75" s="22" t="e" vm="1">
        <v>#VALUE!</v>
      </c>
      <c r="N75" s="22" t="e" vm="1">
        <v>#VALUE!</v>
      </c>
    </row>
    <row r="76" spans="9:14" x14ac:dyDescent="0.3">
      <c r="I76" s="22">
        <v>7.3000000000000007</v>
      </c>
      <c r="J76" s="22" t="e" vm="1">
        <v>#VALUE!</v>
      </c>
      <c r="K76" s="22" t="e" vm="1">
        <v>#VALUE!</v>
      </c>
      <c r="L76" s="22" t="e" vm="1">
        <v>#VALUE!</v>
      </c>
      <c r="N76" s="22" t="e" vm="1">
        <v>#VALUE!</v>
      </c>
    </row>
    <row r="77" spans="9:14" x14ac:dyDescent="0.3">
      <c r="I77" s="22">
        <v>7.4</v>
      </c>
      <c r="J77" s="22" t="e" vm="1">
        <v>#VALUE!</v>
      </c>
      <c r="K77" s="22" t="e" vm="1">
        <v>#VALUE!</v>
      </c>
      <c r="L77" s="22" t="e" vm="1">
        <v>#VALUE!</v>
      </c>
      <c r="N77" s="22" t="e" vm="1">
        <v>#VALUE!</v>
      </c>
    </row>
    <row r="78" spans="9:14" x14ac:dyDescent="0.3">
      <c r="I78" s="22">
        <v>7.5</v>
      </c>
      <c r="J78" s="22" t="e" vm="1">
        <v>#VALUE!</v>
      </c>
      <c r="K78" s="22" t="e" vm="1">
        <v>#VALUE!</v>
      </c>
      <c r="L78" s="22" t="e" vm="1">
        <v>#VALUE!</v>
      </c>
      <c r="N78" s="22" t="e" vm="1">
        <v>#VALUE!</v>
      </c>
    </row>
    <row r="79" spans="9:14" x14ac:dyDescent="0.3">
      <c r="I79" s="22">
        <v>7.6000000000000005</v>
      </c>
      <c r="J79" s="22" t="e" vm="1">
        <v>#VALUE!</v>
      </c>
      <c r="K79" s="22" t="e" vm="1">
        <v>#VALUE!</v>
      </c>
      <c r="L79" s="22" t="e" vm="1">
        <v>#VALUE!</v>
      </c>
      <c r="N79" s="22" t="e" vm="1">
        <v>#VALUE!</v>
      </c>
    </row>
    <row r="80" spans="9:14" x14ac:dyDescent="0.3">
      <c r="I80" s="22">
        <v>7.7</v>
      </c>
      <c r="J80" s="22" t="e" vm="1">
        <v>#VALUE!</v>
      </c>
      <c r="K80" s="22" t="e" vm="1">
        <v>#VALUE!</v>
      </c>
      <c r="L80" s="22" t="e" vm="1">
        <v>#VALUE!</v>
      </c>
      <c r="N80" s="22" t="e" vm="1">
        <v>#VALUE!</v>
      </c>
    </row>
    <row r="81" spans="9:14" x14ac:dyDescent="0.3">
      <c r="I81" s="22">
        <v>7.8000000000000007</v>
      </c>
      <c r="J81" s="22" t="e" vm="1">
        <v>#VALUE!</v>
      </c>
      <c r="K81" s="22" t="e" vm="1">
        <v>#VALUE!</v>
      </c>
      <c r="L81" s="22" t="e" vm="1">
        <v>#VALUE!</v>
      </c>
      <c r="N81" s="22" t="e" vm="1">
        <v>#VALUE!</v>
      </c>
    </row>
    <row r="82" spans="9:14" x14ac:dyDescent="0.3">
      <c r="I82" s="22">
        <v>7.9</v>
      </c>
      <c r="J82" s="22" t="e" vm="1">
        <v>#VALUE!</v>
      </c>
      <c r="K82" s="22" t="e" vm="1">
        <v>#VALUE!</v>
      </c>
      <c r="L82" s="22" t="e" vm="1">
        <v>#VALUE!</v>
      </c>
      <c r="N82" s="22" t="e" vm="1">
        <v>#VALUE!</v>
      </c>
    </row>
    <row r="83" spans="9:14" x14ac:dyDescent="0.3">
      <c r="I83" s="22">
        <v>8</v>
      </c>
      <c r="J83" s="22" t="e" vm="1">
        <v>#VALUE!</v>
      </c>
      <c r="K83" s="22" t="e" vm="1">
        <v>#VALUE!</v>
      </c>
      <c r="L83" s="22" t="e" vm="1">
        <v>#VALUE!</v>
      </c>
      <c r="N83" s="22" t="e" vm="1">
        <v>#VALUE!</v>
      </c>
    </row>
    <row r="84" spans="9:14" x14ac:dyDescent="0.3">
      <c r="I84" s="22">
        <v>8.1</v>
      </c>
      <c r="J84" s="22" t="e" vm="1">
        <v>#VALUE!</v>
      </c>
      <c r="K84" s="22" t="e" vm="1">
        <v>#VALUE!</v>
      </c>
      <c r="L84" s="22" t="e" vm="1">
        <v>#VALUE!</v>
      </c>
      <c r="N84" s="22" t="e" vm="1">
        <v>#VALUE!</v>
      </c>
    </row>
    <row r="85" spans="9:14" x14ac:dyDescent="0.3">
      <c r="I85" s="22">
        <v>8.2000000000000011</v>
      </c>
      <c r="J85" s="22" t="e" vm="1">
        <v>#VALUE!</v>
      </c>
      <c r="K85" s="22" t="e" vm="1">
        <v>#VALUE!</v>
      </c>
      <c r="L85" s="22" t="e" vm="1">
        <v>#VALUE!</v>
      </c>
      <c r="N85" s="22" t="e" vm="1">
        <v>#VALUE!</v>
      </c>
    </row>
    <row r="86" spans="9:14" x14ac:dyDescent="0.3">
      <c r="I86" s="22">
        <v>8.3000000000000007</v>
      </c>
      <c r="J86" s="22" t="e" vm="1">
        <v>#VALUE!</v>
      </c>
      <c r="K86" s="22" t="e" vm="1">
        <v>#VALUE!</v>
      </c>
      <c r="L86" s="22" t="e" vm="1">
        <v>#VALUE!</v>
      </c>
      <c r="N86" s="22" t="e" vm="1">
        <v>#VALUE!</v>
      </c>
    </row>
    <row r="87" spans="9:14" x14ac:dyDescent="0.3">
      <c r="I87" s="22">
        <v>8.4</v>
      </c>
      <c r="J87" s="22" t="e" vm="1">
        <v>#VALUE!</v>
      </c>
      <c r="K87" s="22" t="e" vm="1">
        <v>#VALUE!</v>
      </c>
      <c r="L87" s="22" t="e" vm="1">
        <v>#VALUE!</v>
      </c>
      <c r="N87" s="22" t="e" vm="1">
        <v>#VALUE!</v>
      </c>
    </row>
    <row r="88" spans="9:14" x14ac:dyDescent="0.3">
      <c r="I88" s="22">
        <v>8.5</v>
      </c>
      <c r="J88" s="22" t="e" vm="1">
        <v>#VALUE!</v>
      </c>
      <c r="K88" s="22" t="e" vm="1">
        <v>#VALUE!</v>
      </c>
      <c r="L88" s="22" t="e" vm="1">
        <v>#VALUE!</v>
      </c>
      <c r="N88" s="22" t="e" vm="1">
        <v>#VALUE!</v>
      </c>
    </row>
    <row r="89" spans="9:14" x14ac:dyDescent="0.3">
      <c r="I89" s="22">
        <v>8.6</v>
      </c>
      <c r="J89" s="22" t="e" vm="1">
        <v>#VALUE!</v>
      </c>
      <c r="K89" s="22" t="e" vm="1">
        <v>#VALUE!</v>
      </c>
      <c r="L89" s="22" t="e" vm="1">
        <v>#VALUE!</v>
      </c>
      <c r="N89" s="22" t="e" vm="1">
        <v>#VALUE!</v>
      </c>
    </row>
    <row r="90" spans="9:14" x14ac:dyDescent="0.3">
      <c r="I90" s="22">
        <v>8.7000000000000011</v>
      </c>
      <c r="J90" s="22" t="e" vm="1">
        <v>#VALUE!</v>
      </c>
      <c r="K90" s="22" t="e" vm="1">
        <v>#VALUE!</v>
      </c>
      <c r="L90" s="22" t="e" vm="1">
        <v>#VALUE!</v>
      </c>
      <c r="N90" s="22" t="e" vm="1">
        <v>#VALUE!</v>
      </c>
    </row>
    <row r="91" spans="9:14" x14ac:dyDescent="0.3">
      <c r="I91" s="22">
        <v>8.8000000000000007</v>
      </c>
      <c r="J91" s="22" t="e" vm="1">
        <v>#VALUE!</v>
      </c>
      <c r="K91" s="22" t="e" vm="1">
        <v>#VALUE!</v>
      </c>
      <c r="L91" s="22" t="e" vm="1">
        <v>#VALUE!</v>
      </c>
      <c r="N91" s="22" t="e" vm="1">
        <v>#VALUE!</v>
      </c>
    </row>
    <row r="92" spans="9:14" x14ac:dyDescent="0.3">
      <c r="I92" s="22">
        <v>8.9</v>
      </c>
      <c r="J92" s="22" t="e" vm="1">
        <v>#VALUE!</v>
      </c>
      <c r="K92" s="22" t="e" vm="1">
        <v>#VALUE!</v>
      </c>
      <c r="L92" s="22" t="e" vm="1">
        <v>#VALUE!</v>
      </c>
      <c r="N92" s="22" t="e" vm="1">
        <v>#VALUE!</v>
      </c>
    </row>
    <row r="93" spans="9:14" x14ac:dyDescent="0.3">
      <c r="I93" s="22">
        <v>9</v>
      </c>
      <c r="J93" s="22" t="e" vm="1">
        <v>#VALUE!</v>
      </c>
      <c r="K93" s="22" t="e" vm="1">
        <v>#VALUE!</v>
      </c>
      <c r="L93" s="22" t="e" vm="1">
        <v>#VALUE!</v>
      </c>
      <c r="N93" s="22" t="e" vm="1">
        <v>#VALUE!</v>
      </c>
    </row>
    <row r="94" spans="9:14" x14ac:dyDescent="0.3">
      <c r="I94" s="22">
        <v>9.1</v>
      </c>
      <c r="J94" s="22" t="e" vm="1">
        <v>#VALUE!</v>
      </c>
      <c r="K94" s="22" t="e" vm="1">
        <v>#VALUE!</v>
      </c>
      <c r="L94" s="22" t="e" vm="1">
        <v>#VALUE!</v>
      </c>
      <c r="N94" s="22" t="e" vm="1">
        <v>#VALUE!</v>
      </c>
    </row>
    <row r="95" spans="9:14" x14ac:dyDescent="0.3">
      <c r="I95" s="22">
        <v>9.2000000000000011</v>
      </c>
      <c r="J95" s="22" t="e" vm="1">
        <v>#VALUE!</v>
      </c>
      <c r="K95" s="22" t="e" vm="1">
        <v>#VALUE!</v>
      </c>
      <c r="L95" s="22" t="e" vm="1">
        <v>#VALUE!</v>
      </c>
      <c r="N95" s="22" t="e" vm="1">
        <v>#VALUE!</v>
      </c>
    </row>
    <row r="96" spans="9:14" x14ac:dyDescent="0.3">
      <c r="I96" s="22">
        <v>9.3000000000000007</v>
      </c>
      <c r="J96" s="22" t="e" vm="1">
        <v>#VALUE!</v>
      </c>
      <c r="K96" s="22" t="e" vm="1">
        <v>#VALUE!</v>
      </c>
      <c r="L96" s="22" t="e" vm="1">
        <v>#VALUE!</v>
      </c>
      <c r="N96" s="22" t="e" vm="1">
        <v>#VALUE!</v>
      </c>
    </row>
    <row r="97" spans="9:14" x14ac:dyDescent="0.3">
      <c r="I97" s="22">
        <v>9.4</v>
      </c>
      <c r="J97" s="22" t="e" vm="1">
        <v>#VALUE!</v>
      </c>
      <c r="K97" s="22" t="e" vm="1">
        <v>#VALUE!</v>
      </c>
      <c r="L97" s="22" t="e" vm="1">
        <v>#VALUE!</v>
      </c>
      <c r="N97" s="22" t="e" vm="1">
        <v>#VALUE!</v>
      </c>
    </row>
    <row r="98" spans="9:14" x14ac:dyDescent="0.3">
      <c r="I98" s="22">
        <v>9.5</v>
      </c>
      <c r="J98" s="22" t="e" vm="1">
        <v>#VALUE!</v>
      </c>
      <c r="K98" s="22" t="e" vm="1">
        <v>#VALUE!</v>
      </c>
      <c r="L98" s="22" t="e" vm="1">
        <v>#VALUE!</v>
      </c>
      <c r="N98" s="22" t="e" vm="1">
        <v>#VALUE!</v>
      </c>
    </row>
    <row r="99" spans="9:14" x14ac:dyDescent="0.3">
      <c r="I99" s="22">
        <v>9.6000000000000014</v>
      </c>
      <c r="J99" s="22" t="e" vm="1">
        <v>#VALUE!</v>
      </c>
      <c r="K99" s="22" t="e" vm="1">
        <v>#VALUE!</v>
      </c>
      <c r="L99" s="22" t="e" vm="1">
        <v>#VALUE!</v>
      </c>
      <c r="N99" s="22" t="e" vm="1">
        <v>#VALUE!</v>
      </c>
    </row>
    <row r="100" spans="9:14" x14ac:dyDescent="0.3">
      <c r="I100" s="22">
        <v>9.7000000000000011</v>
      </c>
      <c r="J100" s="22" t="e" vm="1">
        <v>#VALUE!</v>
      </c>
      <c r="K100" s="22" t="e" vm="1">
        <v>#VALUE!</v>
      </c>
      <c r="L100" s="22" t="e" vm="1">
        <v>#VALUE!</v>
      </c>
      <c r="N100" s="22" t="e" vm="1">
        <v>#VALUE!</v>
      </c>
    </row>
    <row r="101" spans="9:14" x14ac:dyDescent="0.3">
      <c r="I101" s="22">
        <v>9.8000000000000007</v>
      </c>
      <c r="J101" s="22" t="e" vm="1">
        <v>#VALUE!</v>
      </c>
      <c r="K101" s="22" t="e" vm="1">
        <v>#VALUE!</v>
      </c>
      <c r="L101" s="22" t="e" vm="1">
        <v>#VALUE!</v>
      </c>
      <c r="N101" s="22" t="e" vm="1">
        <v>#VALUE!</v>
      </c>
    </row>
    <row r="102" spans="9:14" x14ac:dyDescent="0.3">
      <c r="I102" s="22">
        <v>9.9</v>
      </c>
      <c r="J102" s="22" t="e" vm="1">
        <v>#VALUE!</v>
      </c>
      <c r="K102" s="22" t="e" vm="1">
        <v>#VALUE!</v>
      </c>
      <c r="L102" s="22" t="e" vm="1">
        <v>#VALUE!</v>
      </c>
      <c r="N102" s="22" t="e" vm="1">
        <v>#VALUE!</v>
      </c>
    </row>
    <row r="103" spans="9:14" x14ac:dyDescent="0.3">
      <c r="I103" s="22">
        <v>10</v>
      </c>
      <c r="J103" s="22" t="e" vm="1">
        <v>#VALUE!</v>
      </c>
      <c r="K103" s="22" t="e" vm="1">
        <v>#VALUE!</v>
      </c>
      <c r="L103" s="22" t="e" vm="1">
        <v>#VALUE!</v>
      </c>
      <c r="N103" s="22" t="e" vm="1"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1:L13"/>
  <sheetViews>
    <sheetView workbookViewId="0">
      <selection activeCell="G26" sqref="G26"/>
    </sheetView>
  </sheetViews>
  <sheetFormatPr defaultColWidth="9.140625" defaultRowHeight="18.75" x14ac:dyDescent="0.3"/>
  <cols>
    <col min="1" max="2" width="9.140625" style="7"/>
    <col min="3" max="3" width="15" style="19" customWidth="1"/>
    <col min="4" max="4" width="10.7109375" style="19" customWidth="1"/>
    <col min="5" max="5" width="10.85546875" style="18" customWidth="1"/>
    <col min="6" max="6" width="9.28515625" style="7" customWidth="1"/>
    <col min="7" max="8" width="17.140625" style="7" bestFit="1" customWidth="1"/>
    <col min="9" max="9" width="9.140625" style="7"/>
    <col min="10" max="10" width="14.5703125" style="8" bestFit="1" customWidth="1"/>
    <col min="11" max="14" width="9.140625" style="7"/>
    <col min="15" max="15" width="11.5703125" style="7" bestFit="1" customWidth="1"/>
    <col min="16" max="16384" width="9.140625" style="7"/>
  </cols>
  <sheetData>
    <row r="1" spans="2:12" x14ac:dyDescent="0.3">
      <c r="B1" s="22"/>
      <c r="C1" s="22"/>
      <c r="D1" s="22"/>
      <c r="E1" s="26"/>
      <c r="F1" s="22"/>
      <c r="G1" s="22"/>
      <c r="H1" s="22"/>
      <c r="I1" s="22"/>
      <c r="J1" s="24"/>
      <c r="K1" s="22"/>
      <c r="L1" s="22"/>
    </row>
    <row r="2" spans="2:12" x14ac:dyDescent="0.3">
      <c r="B2" s="23" t="s">
        <v>25</v>
      </c>
      <c r="C2" s="38" t="s">
        <v>50</v>
      </c>
      <c r="D2" s="22"/>
      <c r="E2" s="26"/>
      <c r="F2" s="22"/>
      <c r="G2" s="23" t="s">
        <v>26</v>
      </c>
      <c r="H2" s="20" t="s">
        <v>63</v>
      </c>
      <c r="I2" s="22"/>
      <c r="J2" s="34" t="s">
        <v>64</v>
      </c>
      <c r="K2" s="32" t="s">
        <v>65</v>
      </c>
      <c r="L2" s="32" t="s">
        <v>66</v>
      </c>
    </row>
    <row r="3" spans="2:12" x14ac:dyDescent="0.3">
      <c r="B3" s="23" t="s">
        <v>27</v>
      </c>
      <c r="C3" s="39" t="s">
        <v>67</v>
      </c>
      <c r="D3" s="16">
        <v>10</v>
      </c>
      <c r="E3" s="26"/>
      <c r="F3" s="22"/>
      <c r="G3" s="23" t="s">
        <v>28</v>
      </c>
      <c r="H3" s="20" t="s">
        <v>68</v>
      </c>
      <c r="I3" s="22"/>
      <c r="J3" s="24"/>
      <c r="K3" s="22"/>
      <c r="L3" s="22"/>
    </row>
    <row r="4" spans="2:12" x14ac:dyDescent="0.3">
      <c r="B4" s="23" t="s">
        <v>29</v>
      </c>
      <c r="C4" s="14">
        <v>0.05</v>
      </c>
      <c r="D4" s="22"/>
      <c r="E4" s="26"/>
      <c r="F4" s="22"/>
      <c r="G4" s="22"/>
      <c r="H4" s="22"/>
      <c r="I4" s="22"/>
      <c r="J4" s="24"/>
      <c r="K4" s="22"/>
      <c r="L4" s="22"/>
    </row>
    <row r="5" spans="2:12" x14ac:dyDescent="0.3">
      <c r="B5" s="23" t="s">
        <v>30</v>
      </c>
      <c r="C5" s="15" t="s">
        <v>5</v>
      </c>
      <c r="D5" s="22" t="s">
        <v>31</v>
      </c>
      <c r="E5" s="26"/>
      <c r="F5" s="22"/>
      <c r="G5" s="32" t="s">
        <v>69</v>
      </c>
      <c r="H5" s="32" t="s">
        <v>70</v>
      </c>
      <c r="I5" s="22"/>
      <c r="J5" s="24"/>
      <c r="K5" s="22"/>
      <c r="L5" s="22"/>
    </row>
    <row r="6" spans="2:12" x14ac:dyDescent="0.3">
      <c r="B6" s="23" t="s">
        <v>32</v>
      </c>
      <c r="C6" s="15" t="s">
        <v>33</v>
      </c>
      <c r="D6" s="22" t="s">
        <v>34</v>
      </c>
      <c r="E6" s="26"/>
      <c r="F6" s="22"/>
      <c r="G6" s="22"/>
      <c r="H6" s="22"/>
      <c r="I6" s="22"/>
      <c r="J6" s="24"/>
      <c r="K6" s="22"/>
      <c r="L6" s="22"/>
    </row>
    <row r="7" spans="2:12" x14ac:dyDescent="0.3">
      <c r="B7" s="23" t="s">
        <v>35</v>
      </c>
      <c r="C7" s="2">
        <v>100</v>
      </c>
      <c r="D7" s="22"/>
      <c r="E7" s="26"/>
      <c r="F7" s="22"/>
      <c r="G7" s="22"/>
      <c r="H7" s="22"/>
      <c r="I7" s="22"/>
      <c r="J7" s="24"/>
      <c r="K7" s="22"/>
      <c r="L7" s="22"/>
    </row>
    <row r="8" spans="2:12" x14ac:dyDescent="0.3">
      <c r="B8" s="23" t="s">
        <v>36</v>
      </c>
      <c r="C8" s="20" t="s">
        <v>71</v>
      </c>
      <c r="D8" s="22"/>
      <c r="E8" s="26"/>
      <c r="F8" s="22"/>
      <c r="G8" s="22"/>
      <c r="H8" s="22"/>
      <c r="I8" s="22"/>
      <c r="J8" s="24"/>
      <c r="K8" s="22"/>
      <c r="L8" s="22"/>
    </row>
    <row r="9" spans="2:12" x14ac:dyDescent="0.3">
      <c r="B9" s="22" t="s">
        <v>37</v>
      </c>
      <c r="C9" s="39" t="s">
        <v>72</v>
      </c>
      <c r="D9" s="17">
        <v>200</v>
      </c>
      <c r="E9" s="26"/>
      <c r="F9" s="22"/>
      <c r="G9" s="22"/>
      <c r="H9" s="22"/>
      <c r="I9" s="22"/>
      <c r="J9" s="24"/>
      <c r="K9" s="22"/>
      <c r="L9" s="22"/>
    </row>
    <row r="10" spans="2:12" x14ac:dyDescent="0.3">
      <c r="B10" s="23" t="s">
        <v>38</v>
      </c>
      <c r="C10" s="20" t="s">
        <v>73</v>
      </c>
      <c r="D10" s="22"/>
      <c r="E10" s="26"/>
      <c r="F10" s="22"/>
      <c r="G10" s="22"/>
      <c r="H10" s="22"/>
      <c r="I10" s="22"/>
      <c r="J10" s="24"/>
      <c r="K10" s="22"/>
      <c r="L10" s="22"/>
    </row>
    <row r="11" spans="2:12" x14ac:dyDescent="0.3">
      <c r="B11" s="22"/>
      <c r="C11" s="22"/>
      <c r="D11" s="22"/>
      <c r="E11" s="26"/>
      <c r="F11" s="22"/>
      <c r="G11" s="22"/>
      <c r="H11" s="22"/>
      <c r="I11" s="22"/>
      <c r="J11" s="24"/>
      <c r="K11" s="22"/>
      <c r="L11" s="22"/>
    </row>
    <row r="12" spans="2:12" x14ac:dyDescent="0.3">
      <c r="B12" s="22"/>
      <c r="C12" s="27" t="s">
        <v>14</v>
      </c>
      <c r="D12" s="27" t="s">
        <v>39</v>
      </c>
      <c r="E12" s="28" t="s">
        <v>9</v>
      </c>
      <c r="F12" s="22"/>
      <c r="G12" s="22"/>
      <c r="H12" s="22"/>
      <c r="I12" s="22"/>
      <c r="J12" s="24"/>
      <c r="K12" s="22"/>
      <c r="L12" s="22"/>
    </row>
    <row r="13" spans="2:12" x14ac:dyDescent="0.3">
      <c r="B13" s="22"/>
      <c r="C13" s="40" t="s">
        <v>74</v>
      </c>
      <c r="D13" s="29"/>
      <c r="E13" s="39" t="s">
        <v>75</v>
      </c>
      <c r="F13" s="32" t="s">
        <v>76</v>
      </c>
      <c r="G13" s="32" t="s">
        <v>77</v>
      </c>
      <c r="H13" s="22"/>
      <c r="I13" s="22"/>
      <c r="J13" s="24"/>
      <c r="K13" s="22"/>
      <c r="L13" s="22"/>
    </row>
  </sheetData>
  <dataValidations disablePrompts="1" count="2">
    <dataValidation type="list" allowBlank="1" showInputMessage="1" showErrorMessage="1" sqref="D5" xr:uid="{039A4CED-EBEB-4BB9-833B-6F3EAEF47C51}">
      <formula1>_xlfn.ANCHORARRAY($G$5)</formula1>
    </dataValidation>
    <dataValidation type="list" allowBlank="1" showInputMessage="1" showErrorMessage="1" sqref="D6" xr:uid="{95B04539-D74B-418C-8C33-35D31A602B84}">
      <formula1>_xlfn.ANCHORARRAY($H$5)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13"/>
  <sheetViews>
    <sheetView tabSelected="1" workbookViewId="0">
      <selection activeCell="G12" sqref="G12"/>
    </sheetView>
  </sheetViews>
  <sheetFormatPr defaultColWidth="9.140625" defaultRowHeight="18.75" x14ac:dyDescent="0.3"/>
  <cols>
    <col min="1" max="1" width="3.7109375" style="10" customWidth="1"/>
    <col min="2" max="2" width="9.140625" style="10"/>
    <col min="3" max="3" width="19.140625" style="10" customWidth="1"/>
    <col min="4" max="4" width="10.42578125" style="10" bestFit="1" customWidth="1"/>
    <col min="5" max="5" width="11.5703125" style="11" bestFit="1" customWidth="1"/>
    <col min="6" max="6" width="11.5703125" style="10" bestFit="1" customWidth="1"/>
    <col min="7" max="7" width="13.7109375" style="10" bestFit="1" customWidth="1"/>
    <col min="8" max="8" width="9.28515625" style="10" bestFit="1" customWidth="1"/>
    <col min="9" max="9" width="9.140625" style="10"/>
    <col min="10" max="11" width="13" style="10" bestFit="1" customWidth="1"/>
    <col min="12" max="12" width="9.28515625" style="10" customWidth="1"/>
    <col min="13" max="16384" width="9.140625" style="10"/>
  </cols>
  <sheetData>
    <row r="2" spans="2:12" ht="19.5" thickBot="1" x14ac:dyDescent="0.35">
      <c r="B2" s="23" t="s">
        <v>25</v>
      </c>
      <c r="C2" s="41" t="s">
        <v>50</v>
      </c>
      <c r="D2" s="22"/>
      <c r="E2" s="30"/>
      <c r="F2" s="23" t="s">
        <v>37</v>
      </c>
      <c r="G2" s="42" t="s">
        <v>50</v>
      </c>
      <c r="H2" s="22"/>
      <c r="I2" s="22"/>
      <c r="J2" s="22"/>
      <c r="K2" s="20" t="s">
        <v>78</v>
      </c>
      <c r="L2" s="22"/>
    </row>
    <row r="3" spans="2:12" ht="20.25" thickTop="1" thickBot="1" x14ac:dyDescent="0.35">
      <c r="B3" s="22" t="s">
        <v>27</v>
      </c>
      <c r="C3" s="2">
        <v>10</v>
      </c>
      <c r="D3" s="22"/>
      <c r="E3" s="30"/>
      <c r="F3" s="23" t="s">
        <v>40</v>
      </c>
      <c r="G3" s="20" t="s">
        <v>79</v>
      </c>
      <c r="H3" s="14">
        <v>0.05</v>
      </c>
      <c r="I3" s="22"/>
      <c r="J3" s="21" t="s">
        <v>80</v>
      </c>
      <c r="K3" s="21" t="s">
        <v>81</v>
      </c>
      <c r="L3" s="43" t="s">
        <v>82</v>
      </c>
    </row>
    <row r="4" spans="2:12" ht="20.25" thickTop="1" thickBot="1" x14ac:dyDescent="0.35">
      <c r="B4" s="22" t="s">
        <v>29</v>
      </c>
      <c r="C4" s="14">
        <v>0.05</v>
      </c>
      <c r="D4" s="22"/>
      <c r="E4" s="30"/>
      <c r="F4" s="23" t="s">
        <v>41</v>
      </c>
      <c r="G4" s="44" t="s">
        <v>83</v>
      </c>
      <c r="H4" s="2">
        <v>0</v>
      </c>
      <c r="I4" s="22" t="s">
        <v>17</v>
      </c>
      <c r="J4" s="12"/>
      <c r="K4" s="12"/>
      <c r="L4" s="43" t="s">
        <v>84</v>
      </c>
    </row>
    <row r="5" spans="2:12" ht="20.25" thickTop="1" thickBot="1" x14ac:dyDescent="0.35">
      <c r="B5" s="23" t="s">
        <v>30</v>
      </c>
      <c r="C5" s="15" t="s">
        <v>5</v>
      </c>
      <c r="D5" s="22"/>
      <c r="E5" s="30"/>
      <c r="F5" s="23" t="s">
        <v>42</v>
      </c>
      <c r="G5" s="35" t="s">
        <v>85</v>
      </c>
      <c r="H5" s="22"/>
      <c r="I5" s="22"/>
      <c r="J5" s="13"/>
      <c r="K5" s="13"/>
      <c r="L5" s="43" t="s">
        <v>86</v>
      </c>
    </row>
    <row r="6" spans="2:12" ht="20.25" thickTop="1" thickBot="1" x14ac:dyDescent="0.35">
      <c r="B6" s="23" t="s">
        <v>32</v>
      </c>
      <c r="C6" s="15" t="s">
        <v>33</v>
      </c>
      <c r="D6" s="22"/>
      <c r="E6" s="30"/>
      <c r="F6" s="23" t="s">
        <v>43</v>
      </c>
      <c r="G6" s="45" t="s">
        <v>87</v>
      </c>
      <c r="H6" s="46" t="s">
        <v>88</v>
      </c>
      <c r="I6" s="22"/>
      <c r="J6" s="13"/>
      <c r="K6" s="13"/>
      <c r="L6" s="43" t="s">
        <v>89</v>
      </c>
    </row>
    <row r="7" spans="2:12" ht="20.25" thickTop="1" thickBot="1" x14ac:dyDescent="0.35">
      <c r="B7" s="23" t="s">
        <v>35</v>
      </c>
      <c r="C7" s="2">
        <v>100</v>
      </c>
      <c r="D7" s="22"/>
      <c r="E7" s="30"/>
      <c r="F7" s="23" t="s">
        <v>44</v>
      </c>
      <c r="G7" s="47" t="s">
        <v>90</v>
      </c>
      <c r="H7" s="22"/>
      <c r="I7" s="22"/>
      <c r="J7" s="13"/>
      <c r="K7" s="13"/>
      <c r="L7" s="43" t="s">
        <v>91</v>
      </c>
    </row>
    <row r="8" spans="2:12" ht="20.25" thickTop="1" thickBot="1" x14ac:dyDescent="0.35">
      <c r="B8" s="23" t="s">
        <v>45</v>
      </c>
      <c r="C8" s="20" t="s">
        <v>92</v>
      </c>
      <c r="D8"/>
      <c r="E8" s="30"/>
      <c r="F8" s="23" t="s">
        <v>46</v>
      </c>
      <c r="G8" s="47" t="s">
        <v>93</v>
      </c>
      <c r="H8" s="22"/>
      <c r="I8" s="22"/>
      <c r="J8" s="13"/>
      <c r="K8" s="13"/>
      <c r="L8" s="43" t="s">
        <v>94</v>
      </c>
    </row>
    <row r="9" spans="2:12" ht="19.5" thickTop="1" x14ac:dyDescent="0.3">
      <c r="B9" s="23" t="s">
        <v>13</v>
      </c>
      <c r="C9" s="20" t="s">
        <v>95</v>
      </c>
      <c r="D9" s="22"/>
      <c r="E9" s="30"/>
      <c r="F9" s="22"/>
      <c r="G9" s="22"/>
      <c r="H9" s="22"/>
      <c r="I9" s="22"/>
      <c r="J9" s="22"/>
      <c r="K9" s="22"/>
      <c r="L9" s="22"/>
    </row>
    <row r="10" spans="2:12" x14ac:dyDescent="0.3">
      <c r="B10" s="22"/>
      <c r="C10" s="25" t="s">
        <v>14</v>
      </c>
      <c r="D10" s="25" t="s">
        <v>39</v>
      </c>
      <c r="E10" s="31" t="s">
        <v>9</v>
      </c>
      <c r="F10" s="22"/>
      <c r="G10" s="22"/>
      <c r="H10" s="22"/>
      <c r="I10" s="22"/>
      <c r="J10" s="22"/>
      <c r="K10" s="22"/>
      <c r="L10" s="22"/>
    </row>
    <row r="11" spans="2:12" x14ac:dyDescent="0.3">
      <c r="B11" s="22"/>
      <c r="C11" s="32" t="s">
        <v>96</v>
      </c>
      <c r="D11" s="32"/>
      <c r="E11" s="48" t="s">
        <v>97</v>
      </c>
      <c r="F11" s="22"/>
      <c r="G11" s="22"/>
      <c r="H11" s="22"/>
      <c r="I11" s="22"/>
      <c r="J11" s="22"/>
      <c r="K11" s="22"/>
      <c r="L11" s="22"/>
    </row>
    <row r="13" spans="2:12" x14ac:dyDescent="0.3">
      <c r="B13" s="22"/>
      <c r="C13" s="22"/>
      <c r="D13" s="22"/>
      <c r="E13" s="30"/>
      <c r="F13" s="22"/>
      <c r="G13" s="22"/>
      <c r="H13" s="22"/>
      <c r="I13" s="22"/>
      <c r="J13" s="22"/>
      <c r="K13" s="22"/>
      <c r="L13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VALUATION!dt</vt:lpstr>
      <vt:lpstr>dt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Lewis</dc:creator>
  <cp:keywords/>
  <dc:description/>
  <cp:lastModifiedBy>Keith Lewis</cp:lastModifiedBy>
  <cp:revision/>
  <dcterms:created xsi:type="dcterms:W3CDTF">2024-04-10T18:18:41Z</dcterms:created>
  <dcterms:modified xsi:type="dcterms:W3CDTF">2024-05-23T17:30:15Z</dcterms:modified>
  <cp:category/>
  <cp:contentStatus/>
</cp:coreProperties>
</file>