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\source\repos\tmcrossx\bondxll\"/>
    </mc:Choice>
  </mc:AlternateContent>
  <xr:revisionPtr revIDLastSave="0" documentId="13_ncr:1_{A1482E94-3E26-4A23-B06D-801B14C64E39}" xr6:coauthVersionLast="47" xr6:coauthVersionMax="47" xr10:uidLastSave="{00000000-0000-0000-0000-000000000000}"/>
  <bookViews>
    <workbookView xWindow="3240" yWindow="1320" windowWidth="32415" windowHeight="17685" activeTab="1" xr2:uid="{B41655E8-20ED-4B49-A343-A4ADF5D922ED}"/>
  </bookViews>
  <sheets>
    <sheet name="ENUM" sheetId="1" r:id="rId1"/>
    <sheet name="PWFLAT" sheetId="2" r:id="rId2"/>
  </sheets>
  <definedNames>
    <definedName name="date">ENUM!$E$3</definedName>
    <definedName name="DAY_COUNT">ENUM!$E$2</definedName>
    <definedName name="days">ENUM!$E$4</definedName>
    <definedName name="dcf">ENUM!$E$5</definedName>
    <definedName name="pwflat">PWFLAT!$F$2</definedName>
    <definedName name="rate">PWFLAT!$C$3:$C$12</definedName>
    <definedName name="time">PWFLAT!$B$3:$B$12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 a="1"/>
  <c r="C3" i="2" s="1"/>
  <c r="E3" i="1"/>
  <c r="G3" i="1" a="1"/>
  <c r="I3" i="2" a="1"/>
  <c r="B3" i="2" a="1"/>
  <c r="K2" i="1" a="1"/>
  <c r="B3" i="1" a="1"/>
  <c r="F2" i="2" a="1"/>
  <c r="E5" i="1" a="1"/>
  <c r="I3" i="2" l="1"/>
  <c r="F2" i="2"/>
  <c r="B3" i="2"/>
  <c r="K2" i="1"/>
  <c r="G3" i="1"/>
  <c r="E5" i="1"/>
  <c r="B3" i="1"/>
  <c r="K3" i="2" a="1"/>
  <c r="L3" i="2" a="1"/>
  <c r="F3" i="2" a="1"/>
  <c r="J3" i="2" a="1"/>
  <c r="K3" i="2" l="1"/>
  <c r="L3" i="2"/>
  <c r="J3" i="2"/>
  <c r="F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<sst xmlns="http://schemas.openxmlformats.org/spreadsheetml/2006/main" count="16" uniqueCount="16">
  <si>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TMX_DAY_COUNT_ENUM</t>
  </si>
  <si>
    <t>DAY_COUNT</t>
  </si>
  <si>
    <t>date</t>
  </si>
  <si>
    <t>days</t>
  </si>
  <si>
    <t>dcf</t>
  </si>
  <si>
    <t>TMX_DAY_COUNT_ACTUAL_360</t>
  </si>
  <si>
    <t>TMX_FREQUENCY_ENUM</t>
  </si>
  <si>
    <t>FREQUENCY</t>
  </si>
  <si>
    <t>TMX_FREQUENCY_QUARTERLY</t>
  </si>
  <si>
    <t>time</t>
  </si>
  <si>
    <t>rate</t>
  </si>
  <si>
    <t>forward</t>
  </si>
  <si>
    <t>spot</t>
  </si>
  <si>
    <t>discount</t>
  </si>
  <si>
    <t>pwflat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</si>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</sst>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x&quot;#"/>
  </numFmts>
  <fonts count="11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rgb="FF3F3F76"/>
      <name val="Aptos Narrow"/>
      <family val="2"/>
      <scheme val="minor"/>
    </font>
    <font>
      <b/>
      <sz val="14"/>
      <color rgb="FF3F3F3F"/>
      <name val="Aptos Narrow"/>
      <family val="2"/>
      <scheme val="minor"/>
    </font>
    <font>
      <sz val="8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2" borderId="1" applyNumberFormat="0" applyAlignment="0" applyProtection="0"/>
    <xf numFmtId="0" fontId="6" fillId="3" borderId="2" applyNumberFormat="0" applyAlignment="0" applyProtection="0"/>
  </cellStyleXfs>
  <cellXfs count="13">
    <xf numFmtId="0" fontId="0" fillId="0" borderId="0" xfId="0"/>
    <xf numFmtId="0" fontId="4" fillId="0" borderId="0" xfId="0" applyFont="1"/>
    <xf numFmtId="0" fontId="4" fillId="0" borderId="0" xfId="0" applyFont="1" applyAlignment="1">
      <alignment horizontal="right"/>
    </xf>
    <xf numFmtId="0" fontId="8" fillId="2" borderId="1" xfId="1" applyFont="1"/>
    <xf numFmtId="14" fontId="8" fillId="2" borderId="1" xfId="1" applyNumberFormat="1" applyFont="1"/>
    <xf numFmtId="0" fontId="9" fillId="3" borderId="2" xfId="2" applyFont="1"/>
    <xf numFmtId="0" fontId="7" fillId="0" borderId="3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1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PWFLAT!$J$2</c:f>
              <c:strCache>
                <c:ptCount val="1"/>
                <c:pt idx="0">
                  <c:v>forward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PWFLAT!$I$3:$I$103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PWFLAT!$J$3:$J$103</c:f>
              <c:numCache>
                <c:formatCode>General</c:formatCode>
                <c:ptCount val="101"/>
                <c:pt idx="0">
                  <c:v>0.75925229970493113</c:v>
                </c:pt>
                <c:pt idx="1">
                  <c:v>0.75925229970493113</c:v>
                </c:pt>
                <c:pt idx="2">
                  <c:v>0.75925229970493113</c:v>
                </c:pt>
                <c:pt idx="3">
                  <c:v>0.75925229970493113</c:v>
                </c:pt>
                <c:pt idx="4">
                  <c:v>0.75925229970493113</c:v>
                </c:pt>
                <c:pt idx="5">
                  <c:v>0.75925229970493113</c:v>
                </c:pt>
                <c:pt idx="6">
                  <c:v>0.75925229970493113</c:v>
                </c:pt>
                <c:pt idx="7">
                  <c:v>0.75925229970493113</c:v>
                </c:pt>
                <c:pt idx="8">
                  <c:v>0.75925229970493113</c:v>
                </c:pt>
                <c:pt idx="9">
                  <c:v>0.75925229970493113</c:v>
                </c:pt>
                <c:pt idx="10">
                  <c:v>0.75925229970493113</c:v>
                </c:pt>
                <c:pt idx="11">
                  <c:v>0.33643114122081186</c:v>
                </c:pt>
                <c:pt idx="12">
                  <c:v>0.33643114122081186</c:v>
                </c:pt>
                <c:pt idx="13">
                  <c:v>0.33643114122081186</c:v>
                </c:pt>
                <c:pt idx="14">
                  <c:v>0.33643114122081186</c:v>
                </c:pt>
                <c:pt idx="15">
                  <c:v>0.33643114122081186</c:v>
                </c:pt>
                <c:pt idx="16">
                  <c:v>0.33643114122081186</c:v>
                </c:pt>
                <c:pt idx="17">
                  <c:v>0.33643114122081186</c:v>
                </c:pt>
                <c:pt idx="18">
                  <c:v>0.33643114122081186</c:v>
                </c:pt>
                <c:pt idx="19">
                  <c:v>0.33643114122081186</c:v>
                </c:pt>
                <c:pt idx="20">
                  <c:v>0.33643114122081186</c:v>
                </c:pt>
                <c:pt idx="21">
                  <c:v>0.66519395089168798</c:v>
                </c:pt>
                <c:pt idx="22">
                  <c:v>0.66519395089168798</c:v>
                </c:pt>
                <c:pt idx="23">
                  <c:v>0.66519395089168798</c:v>
                </c:pt>
                <c:pt idx="24">
                  <c:v>0.66519395089168798</c:v>
                </c:pt>
                <c:pt idx="25">
                  <c:v>0.66519395089168798</c:v>
                </c:pt>
                <c:pt idx="26">
                  <c:v>0.66519395089168798</c:v>
                </c:pt>
                <c:pt idx="27">
                  <c:v>0.66519395089168798</c:v>
                </c:pt>
                <c:pt idx="28">
                  <c:v>0.66519395089168798</c:v>
                </c:pt>
                <c:pt idx="29">
                  <c:v>0.66519395089168798</c:v>
                </c:pt>
                <c:pt idx="30">
                  <c:v>0.66519395089168798</c:v>
                </c:pt>
                <c:pt idx="31">
                  <c:v>0.19062816323881138</c:v>
                </c:pt>
                <c:pt idx="32">
                  <c:v>0.19062816323881138</c:v>
                </c:pt>
                <c:pt idx="33">
                  <c:v>0.19062816323881138</c:v>
                </c:pt>
                <c:pt idx="34">
                  <c:v>0.19062816323881138</c:v>
                </c:pt>
                <c:pt idx="35">
                  <c:v>0.19062816323881138</c:v>
                </c:pt>
                <c:pt idx="36">
                  <c:v>0.19062816323881138</c:v>
                </c:pt>
                <c:pt idx="37">
                  <c:v>0.19062816323881138</c:v>
                </c:pt>
                <c:pt idx="38">
                  <c:v>0.19062816323881138</c:v>
                </c:pt>
                <c:pt idx="39">
                  <c:v>0.19062816323881138</c:v>
                </c:pt>
                <c:pt idx="40">
                  <c:v>0.19062816323881138</c:v>
                </c:pt>
                <c:pt idx="41">
                  <c:v>0.43828870656484975</c:v>
                </c:pt>
                <c:pt idx="42">
                  <c:v>0.43828870656484975</c:v>
                </c:pt>
                <c:pt idx="43">
                  <c:v>0.43828870656484975</c:v>
                </c:pt>
                <c:pt idx="44">
                  <c:v>0.43828870656484975</c:v>
                </c:pt>
                <c:pt idx="45">
                  <c:v>0.43828870656484975</c:v>
                </c:pt>
                <c:pt idx="46">
                  <c:v>0.43828870656484975</c:v>
                </c:pt>
                <c:pt idx="47">
                  <c:v>0.43828870656484975</c:v>
                </c:pt>
                <c:pt idx="48">
                  <c:v>0.43828870656484975</c:v>
                </c:pt>
                <c:pt idx="49">
                  <c:v>0.43828870656484975</c:v>
                </c:pt>
                <c:pt idx="50">
                  <c:v>0.43828870656484975</c:v>
                </c:pt>
                <c:pt idx="51">
                  <c:v>0.34888225615158475</c:v>
                </c:pt>
                <c:pt idx="52">
                  <c:v>0.34888225615158475</c:v>
                </c:pt>
                <c:pt idx="53">
                  <c:v>0.34888225615158475</c:v>
                </c:pt>
                <c:pt idx="54">
                  <c:v>0.34888225615158475</c:v>
                </c:pt>
                <c:pt idx="55">
                  <c:v>0.34888225615158475</c:v>
                </c:pt>
                <c:pt idx="56">
                  <c:v>0.34888225615158475</c:v>
                </c:pt>
                <c:pt idx="57">
                  <c:v>0.34888225615158475</c:v>
                </c:pt>
                <c:pt idx="58">
                  <c:v>0.34888225615158475</c:v>
                </c:pt>
                <c:pt idx="59">
                  <c:v>0.34888225615158475</c:v>
                </c:pt>
                <c:pt idx="60">
                  <c:v>0.34888225615158475</c:v>
                </c:pt>
                <c:pt idx="61">
                  <c:v>0.32313040685963279</c:v>
                </c:pt>
                <c:pt idx="62">
                  <c:v>0.32313040685963279</c:v>
                </c:pt>
                <c:pt idx="63">
                  <c:v>0.32313040685963279</c:v>
                </c:pt>
                <c:pt idx="64">
                  <c:v>0.32313040685963279</c:v>
                </c:pt>
                <c:pt idx="65">
                  <c:v>0.32313040685963279</c:v>
                </c:pt>
                <c:pt idx="66">
                  <c:v>0.32313040685963279</c:v>
                </c:pt>
                <c:pt idx="67">
                  <c:v>0.32313040685963279</c:v>
                </c:pt>
                <c:pt idx="68">
                  <c:v>0.32313040685963279</c:v>
                </c:pt>
                <c:pt idx="69">
                  <c:v>0.32313040685963279</c:v>
                </c:pt>
                <c:pt idx="70">
                  <c:v>0.32313040685963279</c:v>
                </c:pt>
                <c:pt idx="71">
                  <c:v>0.50982090706683314</c:v>
                </c:pt>
                <c:pt idx="72">
                  <c:v>0.50982090706683314</c:v>
                </c:pt>
                <c:pt idx="73">
                  <c:v>0.50982090706683314</c:v>
                </c:pt>
                <c:pt idx="74">
                  <c:v>0.50982090706683314</c:v>
                </c:pt>
                <c:pt idx="75">
                  <c:v>0.50982090706683314</c:v>
                </c:pt>
                <c:pt idx="76">
                  <c:v>0.50982090706683314</c:v>
                </c:pt>
                <c:pt idx="77">
                  <c:v>0.50982090706683314</c:v>
                </c:pt>
                <c:pt idx="78">
                  <c:v>0.50982090706683314</c:v>
                </c:pt>
                <c:pt idx="79">
                  <c:v>0.50982090706683314</c:v>
                </c:pt>
                <c:pt idx="80">
                  <c:v>0.50982090706683314</c:v>
                </c:pt>
                <c:pt idx="81">
                  <c:v>0.39874822970447998</c:v>
                </c:pt>
                <c:pt idx="82">
                  <c:v>0.39874822970447998</c:v>
                </c:pt>
                <c:pt idx="83">
                  <c:v>0.39874822970447998</c:v>
                </c:pt>
                <c:pt idx="84">
                  <c:v>0.39874822970447998</c:v>
                </c:pt>
                <c:pt idx="85">
                  <c:v>0.39874822970447998</c:v>
                </c:pt>
                <c:pt idx="86">
                  <c:v>0.39874822970447998</c:v>
                </c:pt>
                <c:pt idx="87">
                  <c:v>0.39874822970447998</c:v>
                </c:pt>
                <c:pt idx="88">
                  <c:v>0.39874822970447998</c:v>
                </c:pt>
                <c:pt idx="89">
                  <c:v>0.39874822970447998</c:v>
                </c:pt>
                <c:pt idx="90">
                  <c:v>0.39874822970447998</c:v>
                </c:pt>
                <c:pt idx="91">
                  <c:v>0.88005095914214659</c:v>
                </c:pt>
                <c:pt idx="92">
                  <c:v>0.88005095914214659</c:v>
                </c:pt>
                <c:pt idx="93">
                  <c:v>0.88005095914214659</c:v>
                </c:pt>
                <c:pt idx="94">
                  <c:v>0.88005095914214659</c:v>
                </c:pt>
                <c:pt idx="95">
                  <c:v>0.88005095914214659</c:v>
                </c:pt>
                <c:pt idx="96">
                  <c:v>0.88005095914214659</c:v>
                </c:pt>
                <c:pt idx="97">
                  <c:v>0.88005095914214659</c:v>
                </c:pt>
                <c:pt idx="98">
                  <c:v>0.88005095914214659</c:v>
                </c:pt>
                <c:pt idx="99">
                  <c:v>0.88005095914214659</c:v>
                </c:pt>
                <c:pt idx="100">
                  <c:v>0.88005095914214659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63-4AE5-B51D-033A042789E9}"/>
            </c:ext>
          </c:extLst>
        </c:ser>
        <c:ser>
          <c:idx val="1"/>
          <c:order val="1"/>
          <c:tx>
            <c:strRef>
              <c:f>PWFLAT!$K$2</c:f>
              <c:strCache>
                <c:ptCount val="1"/>
                <c:pt idx="0">
                  <c:v>spot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PWFLAT!$I$3:$I$103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PWFLAT!$K$3:$K$103</c:f>
              <c:numCache>
                <c:formatCode>General</c:formatCode>
                <c:ptCount val="101"/>
                <c:pt idx="0">
                  <c:v>0.75925229970493113</c:v>
                </c:pt>
                <c:pt idx="1">
                  <c:v>0.75925229970493113</c:v>
                </c:pt>
                <c:pt idx="2">
                  <c:v>0.75925229970493113</c:v>
                </c:pt>
                <c:pt idx="3">
                  <c:v>0.75925229970493113</c:v>
                </c:pt>
                <c:pt idx="4">
                  <c:v>0.75925229970493113</c:v>
                </c:pt>
                <c:pt idx="5">
                  <c:v>0.75925229970493113</c:v>
                </c:pt>
                <c:pt idx="6">
                  <c:v>0.75925229970493113</c:v>
                </c:pt>
                <c:pt idx="7">
                  <c:v>0.75925229970493102</c:v>
                </c:pt>
                <c:pt idx="8">
                  <c:v>0.75925229970493113</c:v>
                </c:pt>
                <c:pt idx="9">
                  <c:v>0.75925229970493113</c:v>
                </c:pt>
                <c:pt idx="10">
                  <c:v>0.75925229970493113</c:v>
                </c:pt>
                <c:pt idx="11">
                  <c:v>0.72081401257001121</c:v>
                </c:pt>
                <c:pt idx="12">
                  <c:v>0.68878210662424455</c:v>
                </c:pt>
                <c:pt idx="13">
                  <c:v>0.66167818620859598</c:v>
                </c:pt>
                <c:pt idx="14">
                  <c:v>0.63844625442375424</c:v>
                </c:pt>
                <c:pt idx="15">
                  <c:v>0.61831191354355808</c:v>
                </c:pt>
                <c:pt idx="16">
                  <c:v>0.60069436527338638</c:v>
                </c:pt>
                <c:pt idx="17">
                  <c:v>0.585149469740882</c:v>
                </c:pt>
                <c:pt idx="18">
                  <c:v>0.57133178482310032</c:v>
                </c:pt>
                <c:pt idx="19">
                  <c:v>0.55896859305455882</c:v>
                </c:pt>
                <c:pt idx="20">
                  <c:v>0.5478417204628715</c:v>
                </c:pt>
                <c:pt idx="21">
                  <c:v>0.5534299219118628</c:v>
                </c:pt>
                <c:pt idx="22">
                  <c:v>0.55851010504730936</c:v>
                </c:pt>
                <c:pt idx="23">
                  <c:v>0.5631485331274998</c:v>
                </c:pt>
                <c:pt idx="24">
                  <c:v>0.567400425534341</c:v>
                </c:pt>
                <c:pt idx="25">
                  <c:v>0.57131216654863481</c:v>
                </c:pt>
                <c:pt idx="26">
                  <c:v>0.57492300440798305</c:v>
                </c:pt>
                <c:pt idx="27">
                  <c:v>0.57826637279626836</c:v>
                </c:pt>
                <c:pt idx="28">
                  <c:v>0.58137092915681909</c:v>
                </c:pt>
                <c:pt idx="29">
                  <c:v>0.58426137818215929</c:v>
                </c:pt>
                <c:pt idx="30">
                  <c:v>0.58695913060581029</c:v>
                </c:pt>
                <c:pt idx="31">
                  <c:v>0.57417426069074584</c:v>
                </c:pt>
                <c:pt idx="32">
                  <c:v>0.56218844514537292</c:v>
                </c:pt>
                <c:pt idx="33">
                  <c:v>0.55092904266335585</c:v>
                </c:pt>
                <c:pt idx="34">
                  <c:v>0.54033195797439859</c:v>
                </c:pt>
                <c:pt idx="35">
                  <c:v>0.53034042098195333</c:v>
                </c:pt>
                <c:pt idx="36">
                  <c:v>0.52090396937797712</c:v>
                </c:pt>
                <c:pt idx="37">
                  <c:v>0.51197759623908079</c:v>
                </c:pt>
                <c:pt idx="38">
                  <c:v>0.5035210322127579</c:v>
                </c:pt>
                <c:pt idx="39">
                  <c:v>0.49549813813650284</c:v>
                </c:pt>
                <c:pt idx="40">
                  <c:v>0.48787638876406059</c:v>
                </c:pt>
                <c:pt idx="41">
                  <c:v>0.48666693310066517</c:v>
                </c:pt>
                <c:pt idx="42">
                  <c:v>0.48551507056409821</c:v>
                </c:pt>
                <c:pt idx="43">
                  <c:v>0.48441678302923191</c:v>
                </c:pt>
                <c:pt idx="44">
                  <c:v>0.4833684176550414</c:v>
                </c:pt>
                <c:pt idx="45">
                  <c:v>0.48236664629748166</c:v>
                </c:pt>
                <c:pt idx="46">
                  <c:v>0.48140843021633745</c:v>
                </c:pt>
                <c:pt idx="47">
                  <c:v>0.48049098928758238</c:v>
                </c:pt>
                <c:pt idx="48">
                  <c:v>0.47961177506419206</c:v>
                </c:pt>
                <c:pt idx="49">
                  <c:v>0.47876844713563416</c:v>
                </c:pt>
                <c:pt idx="50">
                  <c:v>0.47795885232421842</c:v>
                </c:pt>
                <c:pt idx="51">
                  <c:v>0.47542793867377459</c:v>
                </c:pt>
                <c:pt idx="52">
                  <c:v>0.47299436785604021</c:v>
                </c:pt>
                <c:pt idx="53">
                  <c:v>0.47065262989935236</c:v>
                </c:pt>
                <c:pt idx="54">
                  <c:v>0.46839762297809739</c:v>
                </c:pt>
                <c:pt idx="55">
                  <c:v>0.46622461630852446</c:v>
                </c:pt>
                <c:pt idx="56">
                  <c:v>0.46412921702000765</c:v>
                </c:pt>
                <c:pt idx="57">
                  <c:v>0.46210734051354407</c:v>
                </c:pt>
                <c:pt idx="58">
                  <c:v>0.46015518388661369</c:v>
                </c:pt>
                <c:pt idx="59">
                  <c:v>0.45826920206059635</c:v>
                </c:pt>
                <c:pt idx="60">
                  <c:v>0.4564460862954462</c:v>
                </c:pt>
                <c:pt idx="61">
                  <c:v>0.45426058335387542</c:v>
                </c:pt>
                <c:pt idx="62">
                  <c:v>0.45214558050719411</c:v>
                </c:pt>
                <c:pt idx="63">
                  <c:v>0.45009772060802644</c:v>
                </c:pt>
                <c:pt idx="64">
                  <c:v>0.44811385633070783</c:v>
                </c:pt>
                <c:pt idx="65">
                  <c:v>0.44619103403115284</c:v>
                </c:pt>
                <c:pt idx="66">
                  <c:v>0.44432647907400857</c:v>
                </c:pt>
                <c:pt idx="67">
                  <c:v>0.44251758247379402</c:v>
                </c:pt>
                <c:pt idx="68">
                  <c:v>0.44076188871476224</c:v>
                </c:pt>
                <c:pt idx="69">
                  <c:v>0.43905708462990528</c:v>
                </c:pt>
                <c:pt idx="70">
                  <c:v>0.43740098923318715</c:v>
                </c:pt>
                <c:pt idx="71">
                  <c:v>0.43842098807591462</c:v>
                </c:pt>
                <c:pt idx="72">
                  <c:v>0.43941265361745507</c:v>
                </c:pt>
                <c:pt idx="73">
                  <c:v>0.44037715024004931</c:v>
                </c:pt>
                <c:pt idx="74">
                  <c:v>0.44131557938635724</c:v>
                </c:pt>
                <c:pt idx="75">
                  <c:v>0.44222898375543024</c:v>
                </c:pt>
                <c:pt idx="76">
                  <c:v>0.44311835116742238</c:v>
                </c:pt>
                <c:pt idx="77">
                  <c:v>0.44398461812715501</c:v>
                </c:pt>
                <c:pt idx="78">
                  <c:v>0.44482867311356111</c:v>
                </c:pt>
                <c:pt idx="79">
                  <c:v>0.44565135961929875</c:v>
                </c:pt>
                <c:pt idx="80">
                  <c:v>0.4464534789623929</c:v>
                </c:pt>
                <c:pt idx="81">
                  <c:v>0.44586452526785081</c:v>
                </c:pt>
                <c:pt idx="82">
                  <c:v>0.44528993629756575</c:v>
                </c:pt>
                <c:pt idx="83">
                  <c:v>0.44472919284463702</c:v>
                </c:pt>
                <c:pt idx="84">
                  <c:v>0.44418180042630184</c:v>
                </c:pt>
                <c:pt idx="85">
                  <c:v>0.44364728782957447</c:v>
                </c:pt>
                <c:pt idx="86">
                  <c:v>0.44312520575835246</c:v>
                </c:pt>
                <c:pt idx="87">
                  <c:v>0.44261512557382515</c:v>
                </c:pt>
                <c:pt idx="88">
                  <c:v>0.44211663812076446</c:v>
                </c:pt>
                <c:pt idx="89">
                  <c:v>0.44162935263294106</c:v>
                </c:pt>
                <c:pt idx="90">
                  <c:v>0.44115289571151373</c:v>
                </c:pt>
                <c:pt idx="91">
                  <c:v>0.44597595135360857</c:v>
                </c:pt>
                <c:pt idx="92">
                  <c:v>0.45069415796000578</c:v>
                </c:pt>
                <c:pt idx="93">
                  <c:v>0.4553108977576632</c:v>
                </c:pt>
                <c:pt idx="94">
                  <c:v>0.45982940904898745</c:v>
                </c:pt>
                <c:pt idx="95">
                  <c:v>0.46425279378681017</c:v>
                </c:pt>
                <c:pt idx="96">
                  <c:v>0.4685840246759283</c:v>
                </c:pt>
                <c:pt idx="97">
                  <c:v>0.47282595183537385</c:v>
                </c:pt>
                <c:pt idx="98">
                  <c:v>0.47698130905278985</c:v>
                </c:pt>
                <c:pt idx="99">
                  <c:v>0.4810527196597531</c:v>
                </c:pt>
                <c:pt idx="100">
                  <c:v>0.485042702054577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63-4AE5-B51D-033A04278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3020672"/>
        <c:axId val="1903008192"/>
      </c:scatterChart>
      <c:valAx>
        <c:axId val="1903020672"/>
        <c:scaling>
          <c:orientation val="minMax"/>
          <c:max val="1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008192"/>
        <c:crosses val="autoZero"/>
        <c:crossBetween val="midCat"/>
      </c:valAx>
      <c:valAx>
        <c:axId val="190300819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020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423862</xdr:colOff>
      <xdr:row>2</xdr:row>
      <xdr:rowOff>23812</xdr:rowOff>
    </xdr:from>
    <xdr:to>
      <xdr:col>20</xdr:col>
      <xdr:colOff>119062</xdr:colOff>
      <xdr:row>13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D28D46-80BD-3BA2-E0D3-8C3D1990E8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A502-D294-49DE-A9D7-C71F5820CCB0}">
  <dimension ref="B2:K7"/>
  <sheetViews>
    <sheetView workbookViewId="0">
      <selection activeCell="J2" sqref="J2"/>
    </sheetView>
  </sheetViews>
  <sheetFormatPr defaultRowHeight="18.75" x14ac:dyDescent="0.3"/>
  <cols>
    <col min="1" max="1" width="3.7109375" style="1" customWidth="1"/>
    <col min="2" max="2" width="41.42578125" style="1" bestFit="1" customWidth="1"/>
    <col min="3" max="3" width="3.7109375" style="1" customWidth="1"/>
    <col min="4" max="4" width="15.140625" style="1" bestFit="1" customWidth="1"/>
    <col min="5" max="5" width="41.42578125" style="1" bestFit="1" customWidth="1"/>
    <col min="6" max="6" width="3.7109375" style="1" customWidth="1"/>
    <col min="7" max="7" width="40.5703125" style="1" bestFit="1" customWidth="1"/>
    <col min="8" max="8" width="3.7109375" style="1" customWidth="1"/>
    <col min="9" max="9" width="15.42578125" style="1" bestFit="1" customWidth="1"/>
    <col min="10" max="10" width="40.5703125" style="1" bestFit="1" customWidth="1"/>
    <col min="11" max="16384" width="9.140625" style="1"/>
  </cols>
  <sheetData>
    <row r="2" spans="2:11" x14ac:dyDescent="0.3">
      <c r="B2" s="6" t="s">
        <v>0</v>
      </c>
      <c r="D2" s="2" t="s">
        <v>1</v>
      </c>
      <c r="E2" s="3" t="s">
        <v>5</v>
      </c>
      <c r="G2" s="6" t="s">
        <v>6</v>
      </c>
      <c r="I2" s="7" t="s">
        <v>7</v>
      </c>
      <c r="J2" s="3" t="s">
        <v>8</v>
      </c>
      <c r="K2" s="1" cm="1">
        <f t="array" ref="K2">_xll.ENUM(J2)</f>
        <v>4</v>
      </c>
    </row>
    <row r="3" spans="2:11" x14ac:dyDescent="0.3">
      <c r="B3" s="1" t="str" cm="1">
        <f t="array" ref="B3:B7">TRANSPOSE(_xll.ENUM(B2))</f>
        <v>TMX_DAY_COUNT_30_360</v>
      </c>
      <c r="D3" s="2" t="s">
        <v>2</v>
      </c>
      <c r="E3" s="4">
        <f ca="1">TODAY()</f>
        <v>45402</v>
      </c>
      <c r="G3" s="1" t="str" cm="1">
        <f t="array" ref="G3:G6">TRANSPOSE(_xll.ENUM(G2))</f>
        <v>TMX_FREQUENCY_ANNUALLY</v>
      </c>
    </row>
    <row r="4" spans="2:11" x14ac:dyDescent="0.3">
      <c r="B4" s="1" t="str">
        <v>TMX_DAY_COUNT_30E_360</v>
      </c>
      <c r="D4" s="2" t="s">
        <v>3</v>
      </c>
      <c r="E4" s="3">
        <v>180</v>
      </c>
      <c r="G4" s="1" t="str">
        <v>TMX_FREQUENCY_SEMIANNUALLY</v>
      </c>
    </row>
    <row r="5" spans="2:11" x14ac:dyDescent="0.3">
      <c r="B5" s="1" t="str">
        <v>TMX_DAY_COUNT_ACTUAL_ACTUAL</v>
      </c>
      <c r="D5" s="2" t="s">
        <v>4</v>
      </c>
      <c r="E5" s="5" cm="1">
        <f t="array" aca="1" ref="E5" ca="1">_xll.TMX.DATE.DAY_COUNT(date,date+days,_xll.ENUM(DAY_COUNT))</f>
        <v>0.5</v>
      </c>
      <c r="G5" s="1" t="str">
        <v>TMX_FREQUENCY_QUARTERLY</v>
      </c>
    </row>
    <row r="6" spans="2:11" x14ac:dyDescent="0.3">
      <c r="B6" s="1" t="str">
        <v>TMX_DAY_COUNT_ACTUAL_360</v>
      </c>
      <c r="G6" s="1" t="str">
        <v>TMX_FREQUENCY_MONTHLY</v>
      </c>
    </row>
    <row r="7" spans="2:11" x14ac:dyDescent="0.3">
      <c r="B7" s="1" t="str">
        <v>TMX_DAY_COUNT_ACTUAL_365</v>
      </c>
    </row>
  </sheetData>
  <dataValidations count="2">
    <dataValidation type="list" allowBlank="1" showInputMessage="1" showErrorMessage="1" sqref="E2" xr:uid="{020A661B-D0A7-4D9A-9D97-5C89B8254AB2}">
      <formula1>_xlfn.ANCHORARRAY($B$3)</formula1>
    </dataValidation>
    <dataValidation type="list" allowBlank="1" showInputMessage="1" showErrorMessage="1" sqref="J2" xr:uid="{2ECFD487-718F-4483-AAC1-E734D307F002}">
      <formula1>_xlfn.ANCHORARRAY($G$3)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0266-91BE-4B2E-A8BC-1082BDC425C0}">
  <dimension ref="B2:L103"/>
  <sheetViews>
    <sheetView tabSelected="1" workbookViewId="0"/>
  </sheetViews>
  <sheetFormatPr defaultRowHeight="18.75" x14ac:dyDescent="0.3"/>
  <cols>
    <col min="1" max="5" width="9.140625" style="8"/>
    <col min="6" max="6" width="13.7109375" style="8" bestFit="1" customWidth="1"/>
    <col min="7" max="16384" width="9.140625" style="8"/>
  </cols>
  <sheetData>
    <row r="2" spans="2:12" x14ac:dyDescent="0.3">
      <c r="B2" s="9" t="s">
        <v>9</v>
      </c>
      <c r="C2" s="9" t="s">
        <v>10</v>
      </c>
      <c r="E2" s="10" t="s">
        <v>14</v>
      </c>
      <c r="F2" s="11" cm="1">
        <f t="array" aca="1" ref="F2" ca="1">_xll.\TMX.CURVE.PWFLAT(time,rate)</f>
        <v>2119430488624</v>
      </c>
      <c r="I2" s="12" t="s">
        <v>15</v>
      </c>
      <c r="J2" s="9" t="s">
        <v>11</v>
      </c>
      <c r="K2" s="9" t="s">
        <v>12</v>
      </c>
      <c r="L2" s="9" t="s">
        <v>13</v>
      </c>
    </row>
    <row r="3" spans="2:12" x14ac:dyDescent="0.3">
      <c r="B3" s="8" cm="1">
        <f t="array" ref="B3:B12">_xll.ARRAY.SEQUENCE(1,10)</f>
        <v>1</v>
      </c>
      <c r="C3" s="8" cm="1">
        <f t="array" aca="1" ref="C3:C12" ca="1">_xlfn.RANDARRAY(ROWS(_xlfn.ANCHORARRAY(B3)))</f>
        <v>0.75925229970493113</v>
      </c>
      <c r="F3" s="8" cm="1">
        <f t="array" aca="1" ref="F3:G13" ca="1">TRANSPOSE(_xll.TMX.CURVE.PWFLAT(F2))</f>
        <v>1</v>
      </c>
      <c r="G3" s="8">
        <f ca="1"/>
        <v>0.75925229970493113</v>
      </c>
      <c r="I3" s="8" cm="1">
        <f t="array" ref="I3:I103">_xll.ARRAY.SEQUENCE(0,10,0.1)</f>
        <v>0</v>
      </c>
      <c r="J3" s="8" cm="1">
        <f t="array" aca="1" ref="J3:J103" ca="1">_xlfn.MAP(_xlfn.ANCHORARRAY($I3),_xlfn.LAMBDA(_xlpm.t,_xll.TMX.CURVE.PWFLAT.FORWARD(pwflat,_xlpm.t)))</f>
        <v>0.75925229970493113</v>
      </c>
      <c r="K3" s="8" cm="1">
        <f t="array" aca="1" ref="K3:K103" ca="1">_xlfn.MAP(_xlfn.ANCHORARRAY($I3),_xlfn.LAMBDA(_xlpm.t,_xll.TMX.CURVE.PWFLAT.SPOT(pwflat,_xlpm.t)))</f>
        <v>0.75925229970493113</v>
      </c>
      <c r="L3" s="8" cm="1">
        <f t="array" aca="1" ref="L3:L103" ca="1">_xlfn.MAP(_xlfn.ANCHORARRAY($I3),_xlfn.LAMBDA(_xlpm.t,_xll.TMX.CURVE.PWFLAT.DISCOUNT(pwflat,_xlpm.t)))</f>
        <v>1</v>
      </c>
    </row>
    <row r="4" spans="2:12" x14ac:dyDescent="0.3">
      <c r="B4" s="8">
        <v>2</v>
      </c>
      <c r="C4" s="8">
        <f ca="1"/>
        <v>0.33643114122081186</v>
      </c>
      <c r="F4" s="8">
        <f ca="1"/>
        <v>2</v>
      </c>
      <c r="G4" s="8">
        <f ca="1"/>
        <v>0.33643114122081186</v>
      </c>
      <c r="I4" s="8">
        <v>0.1</v>
      </c>
      <c r="J4" s="8">
        <f ca="1"/>
        <v>0.75925229970493113</v>
      </c>
      <c r="K4" s="8">
        <f ca="1"/>
        <v>0.75925229970493113</v>
      </c>
      <c r="L4" s="8">
        <f ca="1"/>
        <v>0.92688550722812701</v>
      </c>
    </row>
    <row r="5" spans="2:12" x14ac:dyDescent="0.3">
      <c r="B5" s="8">
        <v>3</v>
      </c>
      <c r="C5" s="8">
        <f ca="1"/>
        <v>0.66519395089168798</v>
      </c>
      <c r="F5" s="8">
        <f ca="1"/>
        <v>3</v>
      </c>
      <c r="G5" s="8">
        <f ca="1"/>
        <v>0.66519395089168798</v>
      </c>
      <c r="I5" s="8">
        <v>0.2</v>
      </c>
      <c r="J5" s="8">
        <f ca="1"/>
        <v>0.75925229970493113</v>
      </c>
      <c r="K5" s="8">
        <f ca="1"/>
        <v>0.75925229970493113</v>
      </c>
      <c r="L5" s="8">
        <f ca="1"/>
        <v>0.85911674349734801</v>
      </c>
    </row>
    <row r="6" spans="2:12" x14ac:dyDescent="0.3">
      <c r="B6" s="8">
        <v>4</v>
      </c>
      <c r="C6" s="8">
        <f ca="1"/>
        <v>0.19062816323881138</v>
      </c>
      <c r="F6" s="8">
        <f ca="1"/>
        <v>4</v>
      </c>
      <c r="G6" s="8">
        <f ca="1"/>
        <v>0.19062816323881138</v>
      </c>
      <c r="I6" s="8">
        <v>0.30000000000000004</v>
      </c>
      <c r="J6" s="8">
        <f ca="1"/>
        <v>0.75925229970493113</v>
      </c>
      <c r="K6" s="8">
        <f ca="1"/>
        <v>0.75925229970493113</v>
      </c>
      <c r="L6" s="8">
        <f ca="1"/>
        <v>0.7963028583934012</v>
      </c>
    </row>
    <row r="7" spans="2:12" x14ac:dyDescent="0.3">
      <c r="B7" s="8">
        <v>5</v>
      </c>
      <c r="C7" s="8">
        <f ca="1"/>
        <v>0.43828870656484975</v>
      </c>
      <c r="F7" s="8">
        <f ca="1"/>
        <v>5</v>
      </c>
      <c r="G7" s="8">
        <f ca="1"/>
        <v>0.43828870656484975</v>
      </c>
      <c r="I7" s="8">
        <v>0.4</v>
      </c>
      <c r="J7" s="8">
        <f ca="1"/>
        <v>0.75925229970493113</v>
      </c>
      <c r="K7" s="8">
        <f ca="1"/>
        <v>0.75925229970493113</v>
      </c>
      <c r="L7" s="8">
        <f ca="1"/>
        <v>0.73808157902811433</v>
      </c>
    </row>
    <row r="8" spans="2:12" x14ac:dyDescent="0.3">
      <c r="B8" s="8">
        <v>6</v>
      </c>
      <c r="C8" s="8">
        <f ca="1"/>
        <v>0.34888225615158475</v>
      </c>
      <c r="F8" s="8">
        <f ca="1"/>
        <v>6</v>
      </c>
      <c r="G8" s="8">
        <f ca="1"/>
        <v>0.34888225615158475</v>
      </c>
      <c r="I8" s="8">
        <v>0.5</v>
      </c>
      <c r="J8" s="8">
        <f ca="1"/>
        <v>0.75925229970493113</v>
      </c>
      <c r="K8" s="8">
        <f ca="1"/>
        <v>0.75925229970493113</v>
      </c>
      <c r="L8" s="8">
        <f ca="1"/>
        <v>0.6841171191313361</v>
      </c>
    </row>
    <row r="9" spans="2:12" x14ac:dyDescent="0.3">
      <c r="B9" s="8">
        <v>7</v>
      </c>
      <c r="C9" s="8">
        <f ca="1"/>
        <v>0.32313040685963279</v>
      </c>
      <c r="F9" s="8">
        <f ca="1"/>
        <v>7</v>
      </c>
      <c r="G9" s="8">
        <f ca="1"/>
        <v>0.32313040685963279</v>
      </c>
      <c r="I9" s="8">
        <v>0.60000000000000009</v>
      </c>
      <c r="J9" s="8">
        <f ca="1"/>
        <v>0.75925229970493113</v>
      </c>
      <c r="K9" s="8">
        <f ca="1"/>
        <v>0.75925229970493113</v>
      </c>
      <c r="L9" s="8">
        <f ca="1"/>
        <v>0.63409824246276214</v>
      </c>
    </row>
    <row r="10" spans="2:12" x14ac:dyDescent="0.3">
      <c r="B10" s="8">
        <v>8</v>
      </c>
      <c r="C10" s="8">
        <f ca="1"/>
        <v>0.50982090706683314</v>
      </c>
      <c r="F10" s="8">
        <f ca="1"/>
        <v>8</v>
      </c>
      <c r="G10" s="8">
        <f ca="1"/>
        <v>0.50982090706683314</v>
      </c>
      <c r="I10" s="8">
        <v>0.70000000000000007</v>
      </c>
      <c r="J10" s="8">
        <f ca="1"/>
        <v>0.75925229970493113</v>
      </c>
      <c r="K10" s="8">
        <f ca="1"/>
        <v>0.75925229970493102</v>
      </c>
      <c r="L10" s="8">
        <f ca="1"/>
        <v>0.58773647071752899</v>
      </c>
    </row>
    <row r="11" spans="2:12" x14ac:dyDescent="0.3">
      <c r="B11" s="8">
        <v>9</v>
      </c>
      <c r="C11" s="8">
        <f ca="1"/>
        <v>0.39874822970447998</v>
      </c>
      <c r="F11" s="8">
        <f ca="1"/>
        <v>9</v>
      </c>
      <c r="G11" s="8">
        <f ca="1"/>
        <v>0.39874822970447998</v>
      </c>
      <c r="I11" s="8">
        <v>0.8</v>
      </c>
      <c r="J11" s="8">
        <f ca="1"/>
        <v>0.75925229970493113</v>
      </c>
      <c r="K11" s="8">
        <f ca="1"/>
        <v>0.75925229970493113</v>
      </c>
      <c r="L11" s="8">
        <f ca="1"/>
        <v>0.54476441731284919</v>
      </c>
    </row>
    <row r="12" spans="2:12" x14ac:dyDescent="0.3">
      <c r="B12" s="8">
        <v>10</v>
      </c>
      <c r="C12" s="8">
        <f ca="1"/>
        <v>0.88005095914214659</v>
      </c>
      <c r="F12" s="8">
        <f ca="1"/>
        <v>10</v>
      </c>
      <c r="G12" s="8">
        <f ca="1"/>
        <v>0.88005095914214659</v>
      </c>
      <c r="I12" s="8">
        <v>0.9</v>
      </c>
      <c r="J12" s="8">
        <f ca="1"/>
        <v>0.75925229970493113</v>
      </c>
      <c r="K12" s="8">
        <f ca="1"/>
        <v>0.75925229970493113</v>
      </c>
      <c r="L12" s="8">
        <f ca="1"/>
        <v>0.5049342435269778</v>
      </c>
    </row>
    <row r="13" spans="2:12" x14ac:dyDescent="0.3">
      <c r="F13" s="8">
        <f ca="1"/>
        <v>10</v>
      </c>
      <c r="G13" s="8" t="e">
        <f ca="1"/>
        <v>#NUM!</v>
      </c>
      <c r="I13" s="8">
        <v>1</v>
      </c>
      <c r="J13" s="8">
        <f ca="1"/>
        <v>0.75925229970493113</v>
      </c>
      <c r="K13" s="8">
        <f ca="1"/>
        <v>0.75925229970493113</v>
      </c>
      <c r="L13" s="8">
        <f ca="1"/>
        <v>0.46801623202139542</v>
      </c>
    </row>
    <row r="14" spans="2:12" x14ac:dyDescent="0.3">
      <c r="I14" s="8">
        <v>1.1000000000000001</v>
      </c>
      <c r="J14" s="8">
        <f ca="1"/>
        <v>0.33643114122081186</v>
      </c>
      <c r="K14" s="8">
        <f ca="1"/>
        <v>0.72081401257001121</v>
      </c>
      <c r="L14" s="8">
        <f ca="1"/>
        <v>0.45253262721662568</v>
      </c>
    </row>
    <row r="15" spans="2:12" x14ac:dyDescent="0.3">
      <c r="I15" s="8">
        <v>1.2000000000000002</v>
      </c>
      <c r="J15" s="8">
        <f ca="1"/>
        <v>0.33643114122081186</v>
      </c>
      <c r="K15" s="8">
        <f ca="1"/>
        <v>0.68878210662424455</v>
      </c>
      <c r="L15" s="8">
        <f ca="1"/>
        <v>0.43756127388145027</v>
      </c>
    </row>
    <row r="16" spans="2:12" x14ac:dyDescent="0.3">
      <c r="I16" s="8">
        <v>1.3</v>
      </c>
      <c r="J16" s="8">
        <f ca="1"/>
        <v>0.33643114122081186</v>
      </c>
      <c r="K16" s="8">
        <f ca="1"/>
        <v>0.66167818620859598</v>
      </c>
      <c r="L16" s="8">
        <f ca="1"/>
        <v>0.42308522493990602</v>
      </c>
    </row>
    <row r="17" spans="9:12" x14ac:dyDescent="0.3">
      <c r="I17" s="8">
        <v>1.4000000000000001</v>
      </c>
      <c r="J17" s="8">
        <f ca="1"/>
        <v>0.33643114122081186</v>
      </c>
      <c r="K17" s="8">
        <f ca="1"/>
        <v>0.63844625442375424</v>
      </c>
      <c r="L17" s="8">
        <f ca="1"/>
        <v>0.4090880939773292</v>
      </c>
    </row>
    <row r="18" spans="9:12" x14ac:dyDescent="0.3">
      <c r="I18" s="8">
        <v>1.5</v>
      </c>
      <c r="J18" s="8">
        <f ca="1"/>
        <v>0.33643114122081186</v>
      </c>
      <c r="K18" s="8">
        <f ca="1"/>
        <v>0.61831191354355808</v>
      </c>
      <c r="L18" s="8">
        <f ca="1"/>
        <v>0.39555403668913763</v>
      </c>
    </row>
    <row r="19" spans="9:12" x14ac:dyDescent="0.3">
      <c r="I19" s="8">
        <v>1.6</v>
      </c>
      <c r="J19" s="8">
        <f ca="1"/>
        <v>0.33643114122081186</v>
      </c>
      <c r="K19" s="8">
        <f ca="1"/>
        <v>0.60069436527338638</v>
      </c>
      <c r="L19" s="8">
        <f ca="1"/>
        <v>0.38246773423956143</v>
      </c>
    </row>
    <row r="20" spans="9:12" x14ac:dyDescent="0.3">
      <c r="I20" s="8">
        <v>1.7000000000000002</v>
      </c>
      <c r="J20" s="8">
        <f ca="1"/>
        <v>0.33643114122081186</v>
      </c>
      <c r="K20" s="8">
        <f ca="1"/>
        <v>0.585149469740882</v>
      </c>
      <c r="L20" s="8">
        <f ca="1"/>
        <v>0.36981437139069079</v>
      </c>
    </row>
    <row r="21" spans="9:12" x14ac:dyDescent="0.3">
      <c r="I21" s="8">
        <v>1.8</v>
      </c>
      <c r="J21" s="8">
        <f ca="1"/>
        <v>0.33643114122081186</v>
      </c>
      <c r="K21" s="8">
        <f ca="1"/>
        <v>0.57133178482310032</v>
      </c>
      <c r="L21" s="8">
        <f ca="1"/>
        <v>0.35757962582089259</v>
      </c>
    </row>
    <row r="22" spans="9:12" x14ac:dyDescent="0.3">
      <c r="I22" s="8">
        <v>1.9000000000000001</v>
      </c>
      <c r="J22" s="8">
        <f ca="1"/>
        <v>0.33643114122081186</v>
      </c>
      <c r="K22" s="8">
        <f ca="1"/>
        <v>0.55896859305455882</v>
      </c>
      <c r="L22" s="8">
        <f ca="1"/>
        <v>0.34574964822632431</v>
      </c>
    </row>
    <row r="23" spans="9:12" x14ac:dyDescent="0.3">
      <c r="I23" s="8">
        <v>2</v>
      </c>
      <c r="J23" s="8">
        <f ca="1"/>
        <v>0.33643114122081186</v>
      </c>
      <c r="K23" s="8">
        <f ca="1"/>
        <v>0.5478417204628715</v>
      </c>
      <c r="L23" s="8">
        <f ca="1"/>
        <v>0.33431104749081081</v>
      </c>
    </row>
    <row r="24" spans="9:12" x14ac:dyDescent="0.3">
      <c r="I24" s="8">
        <v>2.1</v>
      </c>
      <c r="J24" s="8">
        <f ca="1"/>
        <v>0.66519395089168798</v>
      </c>
      <c r="K24" s="8">
        <f ca="1"/>
        <v>0.5534299219118628</v>
      </c>
      <c r="L24" s="8">
        <f ca="1"/>
        <v>0.31279638331484094</v>
      </c>
    </row>
    <row r="25" spans="9:12" x14ac:dyDescent="0.3">
      <c r="I25" s="8">
        <v>2.2000000000000002</v>
      </c>
      <c r="J25" s="8">
        <f ca="1"/>
        <v>0.66519395089168798</v>
      </c>
      <c r="K25" s="8">
        <f ca="1"/>
        <v>0.55851010504730936</v>
      </c>
      <c r="L25" s="8">
        <f ca="1"/>
        <v>0.29266629856937243</v>
      </c>
    </row>
    <row r="26" spans="9:12" x14ac:dyDescent="0.3">
      <c r="I26" s="8">
        <v>2.3000000000000003</v>
      </c>
      <c r="J26" s="8">
        <f ca="1"/>
        <v>0.66519395089168798</v>
      </c>
      <c r="K26" s="8">
        <f ca="1"/>
        <v>0.5631485331274998</v>
      </c>
      <c r="L26" s="8">
        <f ca="1"/>
        <v>0.27383169103324012</v>
      </c>
    </row>
    <row r="27" spans="9:12" x14ac:dyDescent="0.3">
      <c r="I27" s="8">
        <v>2.4000000000000004</v>
      </c>
      <c r="J27" s="8">
        <f ca="1"/>
        <v>0.66519395089168798</v>
      </c>
      <c r="K27" s="8">
        <f ca="1"/>
        <v>0.567400425534341</v>
      </c>
      <c r="L27" s="8">
        <f ca="1"/>
        <v>0.2562091888145116</v>
      </c>
    </row>
    <row r="28" spans="9:12" x14ac:dyDescent="0.3">
      <c r="I28" s="8">
        <v>2.5</v>
      </c>
      <c r="J28" s="8">
        <f ca="1"/>
        <v>0.66519395089168798</v>
      </c>
      <c r="K28" s="8">
        <f ca="1"/>
        <v>0.57131216654863481</v>
      </c>
      <c r="L28" s="8">
        <f ca="1"/>
        <v>0.23972078811322978</v>
      </c>
    </row>
    <row r="29" spans="9:12" x14ac:dyDescent="0.3">
      <c r="I29" s="8">
        <v>2.6</v>
      </c>
      <c r="J29" s="8">
        <f ca="1"/>
        <v>0.66519395089168798</v>
      </c>
      <c r="K29" s="8">
        <f ca="1"/>
        <v>0.57492300440798305</v>
      </c>
      <c r="L29" s="8">
        <f ca="1"/>
        <v>0.22429350151545649</v>
      </c>
    </row>
    <row r="30" spans="9:12" x14ac:dyDescent="0.3">
      <c r="I30" s="8">
        <v>2.7</v>
      </c>
      <c r="J30" s="8">
        <f ca="1"/>
        <v>0.66519395089168798</v>
      </c>
      <c r="K30" s="8">
        <f ca="1"/>
        <v>0.57826637279626836</v>
      </c>
      <c r="L30" s="8">
        <f ca="1"/>
        <v>0.20985904164560895</v>
      </c>
    </row>
    <row r="31" spans="9:12" x14ac:dyDescent="0.3">
      <c r="I31" s="8">
        <v>2.8000000000000003</v>
      </c>
      <c r="J31" s="8">
        <f ca="1"/>
        <v>0.66519395089168798</v>
      </c>
      <c r="K31" s="8">
        <f ca="1"/>
        <v>0.58137092915681909</v>
      </c>
      <c r="L31" s="8">
        <f ca="1"/>
        <v>0.19635351500970671</v>
      </c>
    </row>
    <row r="32" spans="9:12" x14ac:dyDescent="0.3">
      <c r="I32" s="8">
        <v>2.9000000000000004</v>
      </c>
      <c r="J32" s="8">
        <f ca="1"/>
        <v>0.66519395089168798</v>
      </c>
      <c r="K32" s="8">
        <f ca="1"/>
        <v>0.58426137818215929</v>
      </c>
      <c r="L32" s="8">
        <f ca="1"/>
        <v>0.18371713797797554</v>
      </c>
    </row>
    <row r="33" spans="9:12" x14ac:dyDescent="0.3">
      <c r="I33" s="8">
        <v>3</v>
      </c>
      <c r="J33" s="8">
        <f ca="1"/>
        <v>0.66519395089168798</v>
      </c>
      <c r="K33" s="8">
        <f ca="1"/>
        <v>0.58695913060581029</v>
      </c>
      <c r="L33" s="8">
        <f ca="1"/>
        <v>0.17189397889956717</v>
      </c>
    </row>
    <row r="34" spans="9:12" x14ac:dyDescent="0.3">
      <c r="I34" s="8">
        <v>3.1</v>
      </c>
      <c r="J34" s="8">
        <f ca="1"/>
        <v>0.19062816323881138</v>
      </c>
      <c r="K34" s="8">
        <f ca="1"/>
        <v>0.57417426069074584</v>
      </c>
      <c r="L34" s="8">
        <f ca="1"/>
        <v>0.16864823031938309</v>
      </c>
    </row>
    <row r="35" spans="9:12" x14ac:dyDescent="0.3">
      <c r="I35" s="8">
        <v>3.2</v>
      </c>
      <c r="J35" s="8">
        <f ca="1"/>
        <v>0.19062816323881138</v>
      </c>
      <c r="K35" s="8">
        <f ca="1"/>
        <v>0.56218844514537292</v>
      </c>
      <c r="L35" s="8">
        <f ca="1"/>
        <v>0.16546376882666955</v>
      </c>
    </row>
    <row r="36" spans="9:12" x14ac:dyDescent="0.3">
      <c r="I36" s="8">
        <v>3.3000000000000003</v>
      </c>
      <c r="J36" s="8">
        <f ca="1"/>
        <v>0.19062816323881138</v>
      </c>
      <c r="K36" s="8">
        <f ca="1"/>
        <v>0.55092904266335585</v>
      </c>
      <c r="L36" s="8">
        <f ca="1"/>
        <v>0.16233943717996824</v>
      </c>
    </row>
    <row r="37" spans="9:12" x14ac:dyDescent="0.3">
      <c r="I37" s="8">
        <v>3.4000000000000004</v>
      </c>
      <c r="J37" s="8">
        <f ca="1"/>
        <v>0.19062816323881138</v>
      </c>
      <c r="K37" s="8">
        <f ca="1"/>
        <v>0.54033195797439859</v>
      </c>
      <c r="L37" s="8">
        <f ca="1"/>
        <v>0.1592740999888515</v>
      </c>
    </row>
    <row r="38" spans="9:12" x14ac:dyDescent="0.3">
      <c r="I38" s="8">
        <v>3.5</v>
      </c>
      <c r="J38" s="8">
        <f ca="1"/>
        <v>0.19062816323881138</v>
      </c>
      <c r="K38" s="8">
        <f ca="1"/>
        <v>0.53034042098195333</v>
      </c>
      <c r="L38" s="8">
        <f ca="1"/>
        <v>0.15626664330128379</v>
      </c>
    </row>
    <row r="39" spans="9:12" x14ac:dyDescent="0.3">
      <c r="I39" s="8">
        <v>3.6</v>
      </c>
      <c r="J39" s="8">
        <f ca="1"/>
        <v>0.19062816323881138</v>
      </c>
      <c r="K39" s="8">
        <f ca="1"/>
        <v>0.52090396937797712</v>
      </c>
      <c r="L39" s="8">
        <f ca="1"/>
        <v>0.15331597419876711</v>
      </c>
    </row>
    <row r="40" spans="9:12" x14ac:dyDescent="0.3">
      <c r="I40" s="8">
        <v>3.7</v>
      </c>
      <c r="J40" s="8">
        <f ca="1"/>
        <v>0.19062816323881138</v>
      </c>
      <c r="K40" s="8">
        <f ca="1"/>
        <v>0.51197759623908079</v>
      </c>
      <c r="L40" s="8">
        <f ca="1"/>
        <v>0.15042102039912819</v>
      </c>
    </row>
    <row r="41" spans="9:12" x14ac:dyDescent="0.3">
      <c r="I41" s="8">
        <v>3.8000000000000003</v>
      </c>
      <c r="J41" s="8">
        <f ca="1"/>
        <v>0.19062816323881138</v>
      </c>
      <c r="K41" s="8">
        <f ca="1"/>
        <v>0.5035210322127579</v>
      </c>
      <c r="L41" s="8">
        <f ca="1"/>
        <v>0.14758072986679688</v>
      </c>
    </row>
    <row r="42" spans="9:12" x14ac:dyDescent="0.3">
      <c r="I42" s="8">
        <v>3.9000000000000004</v>
      </c>
      <c r="J42" s="8">
        <f ca="1"/>
        <v>0.19062816323881138</v>
      </c>
      <c r="K42" s="8">
        <f ca="1"/>
        <v>0.49549813813650284</v>
      </c>
      <c r="L42" s="8">
        <f ca="1"/>
        <v>0.14479407223797325</v>
      </c>
    </row>
    <row r="43" spans="9:12" x14ac:dyDescent="0.3">
      <c r="I43" s="8">
        <v>4</v>
      </c>
      <c r="J43" s="8">
        <f ca="1"/>
        <v>0.19062816323881138</v>
      </c>
      <c r="K43" s="8">
        <f ca="1"/>
        <v>0.48787638876406059</v>
      </c>
      <c r="L43" s="8">
        <f ca="1"/>
        <v>0.14206003152273289</v>
      </c>
    </row>
    <row r="44" spans="9:12" x14ac:dyDescent="0.3">
      <c r="I44" s="8">
        <v>4.1000000000000005</v>
      </c>
      <c r="J44" s="8">
        <f ca="1"/>
        <v>0.43828870656484975</v>
      </c>
      <c r="K44" s="8">
        <f ca="1"/>
        <v>0.48666693310066517</v>
      </c>
      <c r="L44" s="8">
        <f ca="1"/>
        <v>0.1359681756273346</v>
      </c>
    </row>
    <row r="45" spans="9:12" x14ac:dyDescent="0.3">
      <c r="I45" s="8">
        <v>4.2</v>
      </c>
      <c r="J45" s="8">
        <f ca="1"/>
        <v>0.43828870656484975</v>
      </c>
      <c r="K45" s="8">
        <f ca="1"/>
        <v>0.48551507056409821</v>
      </c>
      <c r="L45" s="8">
        <f ca="1"/>
        <v>0.13013755236042376</v>
      </c>
    </row>
    <row r="46" spans="9:12" x14ac:dyDescent="0.3">
      <c r="I46" s="8">
        <v>4.3</v>
      </c>
      <c r="J46" s="8">
        <f ca="1"/>
        <v>0.43828870656484975</v>
      </c>
      <c r="K46" s="8">
        <f ca="1"/>
        <v>0.48441678302923191</v>
      </c>
      <c r="L46" s="8">
        <f ca="1"/>
        <v>0.12455695949270629</v>
      </c>
    </row>
    <row r="47" spans="9:12" x14ac:dyDescent="0.3">
      <c r="I47" s="8">
        <v>4.4000000000000004</v>
      </c>
      <c r="J47" s="8">
        <f ca="1"/>
        <v>0.43828870656484975</v>
      </c>
      <c r="K47" s="8">
        <f ca="1"/>
        <v>0.4833684176550414</v>
      </c>
      <c r="L47" s="8">
        <f ca="1"/>
        <v>0.11921567517805101</v>
      </c>
    </row>
    <row r="48" spans="9:12" x14ac:dyDescent="0.3">
      <c r="I48" s="8">
        <v>4.5</v>
      </c>
      <c r="J48" s="8">
        <f ca="1"/>
        <v>0.43828870656484975</v>
      </c>
      <c r="K48" s="8">
        <f ca="1"/>
        <v>0.48236664629748166</v>
      </c>
      <c r="L48" s="8">
        <f ca="1"/>
        <v>0.11410343735554</v>
      </c>
    </row>
    <row r="49" spans="9:12" x14ac:dyDescent="0.3">
      <c r="I49" s="8">
        <v>4.6000000000000005</v>
      </c>
      <c r="J49" s="8">
        <f ca="1"/>
        <v>0.43828870656484975</v>
      </c>
      <c r="K49" s="8">
        <f ca="1"/>
        <v>0.48140843021633745</v>
      </c>
      <c r="L49" s="8">
        <f ca="1"/>
        <v>0.10921042195304825</v>
      </c>
    </row>
    <row r="50" spans="9:12" x14ac:dyDescent="0.3">
      <c r="I50" s="8">
        <v>4.7</v>
      </c>
      <c r="J50" s="8">
        <f ca="1"/>
        <v>0.43828870656484975</v>
      </c>
      <c r="K50" s="8">
        <f ca="1"/>
        <v>0.48049098928758238</v>
      </c>
      <c r="L50" s="8">
        <f ca="1"/>
        <v>0.1045272315251778</v>
      </c>
    </row>
    <row r="51" spans="9:12" x14ac:dyDescent="0.3">
      <c r="I51" s="8">
        <v>4.8000000000000007</v>
      </c>
      <c r="J51" s="8">
        <f ca="1"/>
        <v>0.43828870656484975</v>
      </c>
      <c r="K51" s="8">
        <f ca="1"/>
        <v>0.47961177506419206</v>
      </c>
      <c r="L51" s="8">
        <f ca="1"/>
        <v>0.10004486687167619</v>
      </c>
    </row>
    <row r="52" spans="9:12" x14ac:dyDescent="0.3">
      <c r="I52" s="8">
        <v>4.9000000000000004</v>
      </c>
      <c r="J52" s="8">
        <f ca="1"/>
        <v>0.43828870656484975</v>
      </c>
      <c r="K52" s="8">
        <f ca="1"/>
        <v>0.47876844713563416</v>
      </c>
      <c r="L52" s="8">
        <f ca="1"/>
        <v>9.5754716113430852E-2</v>
      </c>
    </row>
    <row r="53" spans="9:12" x14ac:dyDescent="0.3">
      <c r="I53" s="8">
        <v>5</v>
      </c>
      <c r="J53" s="8">
        <f ca="1"/>
        <v>0.43828870656484975</v>
      </c>
      <c r="K53" s="8">
        <f ca="1"/>
        <v>0.47795885232421842</v>
      </c>
      <c r="L53" s="8">
        <f ca="1"/>
        <v>9.1648536663293839E-2</v>
      </c>
    </row>
    <row r="54" spans="9:12" x14ac:dyDescent="0.3">
      <c r="I54" s="8">
        <v>5.1000000000000005</v>
      </c>
      <c r="J54" s="8">
        <f ca="1"/>
        <v>0.34888225615158475</v>
      </c>
      <c r="K54" s="8">
        <f ca="1"/>
        <v>0.47542793867377459</v>
      </c>
      <c r="L54" s="8">
        <f ca="1"/>
        <v>8.8506215273145908E-2</v>
      </c>
    </row>
    <row r="55" spans="9:12" x14ac:dyDescent="0.3">
      <c r="I55" s="8">
        <v>5.2</v>
      </c>
      <c r="J55" s="8">
        <f ca="1"/>
        <v>0.34888225615158475</v>
      </c>
      <c r="K55" s="8">
        <f ca="1"/>
        <v>0.47299436785604021</v>
      </c>
      <c r="L55" s="8">
        <f ca="1"/>
        <v>8.5471633467659264E-2</v>
      </c>
    </row>
    <row r="56" spans="9:12" x14ac:dyDescent="0.3">
      <c r="I56" s="8">
        <v>5.3000000000000007</v>
      </c>
      <c r="J56" s="8">
        <f ca="1"/>
        <v>0.34888225615158475</v>
      </c>
      <c r="K56" s="8">
        <f ca="1"/>
        <v>0.47065262989935236</v>
      </c>
      <c r="L56" s="8">
        <f ca="1"/>
        <v>8.2541099380506092E-2</v>
      </c>
    </row>
    <row r="57" spans="9:12" x14ac:dyDescent="0.3">
      <c r="I57" s="8">
        <v>5.4</v>
      </c>
      <c r="J57" s="8">
        <f ca="1"/>
        <v>0.34888225615158475</v>
      </c>
      <c r="K57" s="8">
        <f ca="1"/>
        <v>0.46839762297809739</v>
      </c>
      <c r="L57" s="8">
        <f ca="1"/>
        <v>7.9711041865570584E-2</v>
      </c>
    </row>
    <row r="58" spans="9:12" x14ac:dyDescent="0.3">
      <c r="I58" s="8">
        <v>5.5</v>
      </c>
      <c r="J58" s="8">
        <f ca="1"/>
        <v>0.34888225615158475</v>
      </c>
      <c r="K58" s="8">
        <f ca="1"/>
        <v>0.46622461630852446</v>
      </c>
      <c r="L58" s="8">
        <f ca="1"/>
        <v>7.6978017559777928E-2</v>
      </c>
    </row>
    <row r="59" spans="9:12" x14ac:dyDescent="0.3">
      <c r="I59" s="8">
        <v>5.6000000000000005</v>
      </c>
      <c r="J59" s="8">
        <f ca="1"/>
        <v>0.34888225615158475</v>
      </c>
      <c r="K59" s="8">
        <f ca="1"/>
        <v>0.46412921702000765</v>
      </c>
      <c r="L59" s="8">
        <f ca="1"/>
        <v>7.4338699525952678E-2</v>
      </c>
    </row>
    <row r="60" spans="9:12" x14ac:dyDescent="0.3">
      <c r="I60" s="8">
        <v>5.7</v>
      </c>
      <c r="J60" s="8">
        <f ca="1"/>
        <v>0.34888225615158475</v>
      </c>
      <c r="K60" s="8">
        <f ca="1"/>
        <v>0.46210734051354407</v>
      </c>
      <c r="L60" s="8">
        <f ca="1"/>
        <v>7.1789874897971104E-2</v>
      </c>
    </row>
    <row r="61" spans="9:12" x14ac:dyDescent="0.3">
      <c r="I61" s="8">
        <v>5.8000000000000007</v>
      </c>
      <c r="J61" s="8">
        <f ca="1"/>
        <v>0.34888225615158475</v>
      </c>
      <c r="K61" s="8">
        <f ca="1"/>
        <v>0.46015518388661369</v>
      </c>
      <c r="L61" s="8">
        <f ca="1"/>
        <v>6.9328440969987984E-2</v>
      </c>
    </row>
    <row r="62" spans="9:12" x14ac:dyDescent="0.3">
      <c r="I62" s="8">
        <v>5.9</v>
      </c>
      <c r="J62" s="8">
        <f ca="1"/>
        <v>0.34888225615158475</v>
      </c>
      <c r="K62" s="8">
        <f ca="1"/>
        <v>0.45826920206059635</v>
      </c>
      <c r="L62" s="8">
        <f ca="1"/>
        <v>6.6951401419826459E-2</v>
      </c>
    </row>
    <row r="63" spans="9:12" x14ac:dyDescent="0.3">
      <c r="I63" s="8">
        <v>6</v>
      </c>
      <c r="J63" s="8">
        <f ca="1"/>
        <v>0.34888225615158475</v>
      </c>
      <c r="K63" s="8">
        <f ca="1"/>
        <v>0.4564460862954462</v>
      </c>
      <c r="L63" s="8">
        <f ca="1"/>
        <v>6.4655862661935487E-2</v>
      </c>
    </row>
    <row r="64" spans="9:12" x14ac:dyDescent="0.3">
      <c r="I64" s="8">
        <v>6.1000000000000005</v>
      </c>
      <c r="J64" s="8">
        <f ca="1"/>
        <v>0.32313040685963279</v>
      </c>
      <c r="K64" s="8">
        <f ca="1"/>
        <v>0.45426058335387542</v>
      </c>
      <c r="L64" s="8">
        <f ca="1"/>
        <v>6.2600029550166386E-2</v>
      </c>
    </row>
    <row r="65" spans="9:12" x14ac:dyDescent="0.3">
      <c r="I65" s="8">
        <v>6.2</v>
      </c>
      <c r="J65" s="8">
        <f ca="1"/>
        <v>0.32313040685963279</v>
      </c>
      <c r="K65" s="8">
        <f ca="1"/>
        <v>0.45214558050719411</v>
      </c>
      <c r="L65" s="8">
        <f ca="1"/>
        <v>6.0609562306681686E-2</v>
      </c>
    </row>
    <row r="66" spans="9:12" x14ac:dyDescent="0.3">
      <c r="I66" s="8">
        <v>6.3000000000000007</v>
      </c>
      <c r="J66" s="8">
        <f ca="1"/>
        <v>0.32313040685963279</v>
      </c>
      <c r="K66" s="8">
        <f ca="1"/>
        <v>0.45009772060802644</v>
      </c>
      <c r="L66" s="8">
        <f ca="1"/>
        <v>5.868238708699957E-2</v>
      </c>
    </row>
    <row r="67" spans="9:12" x14ac:dyDescent="0.3">
      <c r="I67" s="8">
        <v>6.4</v>
      </c>
      <c r="J67" s="8">
        <f ca="1"/>
        <v>0.32313040685963279</v>
      </c>
      <c r="K67" s="8">
        <f ca="1"/>
        <v>0.44811385633070783</v>
      </c>
      <c r="L67" s="8">
        <f ca="1"/>
        <v>5.6816489372611023E-2</v>
      </c>
    </row>
    <row r="68" spans="9:12" x14ac:dyDescent="0.3">
      <c r="I68" s="8">
        <v>6.5</v>
      </c>
      <c r="J68" s="8">
        <f ca="1"/>
        <v>0.32313040685963279</v>
      </c>
      <c r="K68" s="8">
        <f ca="1"/>
        <v>0.44619103403115284</v>
      </c>
      <c r="L68" s="8">
        <f ca="1"/>
        <v>5.5009920744988366E-2</v>
      </c>
    </row>
    <row r="69" spans="9:12" x14ac:dyDescent="0.3">
      <c r="I69" s="8">
        <v>6.6000000000000005</v>
      </c>
      <c r="J69" s="8">
        <f ca="1"/>
        <v>0.32313040685963279</v>
      </c>
      <c r="K69" s="8">
        <f ca="1"/>
        <v>0.44432647907400857</v>
      </c>
      <c r="L69" s="8">
        <f ca="1"/>
        <v>5.3260794737512759E-2</v>
      </c>
    </row>
    <row r="70" spans="9:12" x14ac:dyDescent="0.3">
      <c r="I70" s="8">
        <v>6.7</v>
      </c>
      <c r="J70" s="8">
        <f ca="1"/>
        <v>0.32313040685963279</v>
      </c>
      <c r="K70" s="8">
        <f ca="1"/>
        <v>0.44251758247379402</v>
      </c>
      <c r="L70" s="8">
        <f ca="1"/>
        <v>5.1567284865411872E-2</v>
      </c>
    </row>
    <row r="71" spans="9:12" x14ac:dyDescent="0.3">
      <c r="I71" s="8">
        <v>6.8000000000000007</v>
      </c>
      <c r="J71" s="8">
        <f ca="1"/>
        <v>0.32313040685963279</v>
      </c>
      <c r="K71" s="8">
        <f ca="1"/>
        <v>0.44076188871476224</v>
      </c>
      <c r="L71" s="8">
        <f ca="1"/>
        <v>4.9927622718288038E-2</v>
      </c>
    </row>
    <row r="72" spans="9:12" x14ac:dyDescent="0.3">
      <c r="I72" s="8">
        <v>6.9</v>
      </c>
      <c r="J72" s="8">
        <f ca="1"/>
        <v>0.32313040685963279</v>
      </c>
      <c r="K72" s="8">
        <f ca="1"/>
        <v>0.43905708462990528</v>
      </c>
      <c r="L72" s="8">
        <f ca="1"/>
        <v>4.8340096113260816E-2</v>
      </c>
    </row>
    <row r="73" spans="9:12" x14ac:dyDescent="0.3">
      <c r="I73" s="8">
        <v>7</v>
      </c>
      <c r="J73" s="8">
        <f ca="1"/>
        <v>0.32313040685963279</v>
      </c>
      <c r="K73" s="8">
        <f ca="1"/>
        <v>0.43740098923318715</v>
      </c>
      <c r="L73" s="8">
        <f ca="1"/>
        <v>4.680304730677614E-2</v>
      </c>
    </row>
    <row r="74" spans="9:12" x14ac:dyDescent="0.3">
      <c r="I74" s="8">
        <v>7.1000000000000005</v>
      </c>
      <c r="J74" s="8">
        <f ca="1"/>
        <v>0.50982090706683314</v>
      </c>
      <c r="K74" s="8">
        <f ca="1"/>
        <v>0.43842098807591462</v>
      </c>
      <c r="L74" s="8">
        <f ca="1"/>
        <v>4.44767362862575E-2</v>
      </c>
    </row>
    <row r="75" spans="9:12" x14ac:dyDescent="0.3">
      <c r="I75" s="8">
        <v>7.2</v>
      </c>
      <c r="J75" s="8">
        <f ca="1"/>
        <v>0.50982090706683314</v>
      </c>
      <c r="K75" s="8">
        <f ca="1"/>
        <v>0.43941265361745507</v>
      </c>
      <c r="L75" s="8">
        <f ca="1"/>
        <v>4.2266050952454406E-2</v>
      </c>
    </row>
    <row r="76" spans="9:12" x14ac:dyDescent="0.3">
      <c r="I76" s="8">
        <v>7.3000000000000007</v>
      </c>
      <c r="J76" s="8">
        <f ca="1"/>
        <v>0.50982090706683314</v>
      </c>
      <c r="K76" s="8">
        <f ca="1"/>
        <v>0.44037715024004931</v>
      </c>
      <c r="L76" s="8">
        <f ca="1"/>
        <v>4.0165246275939905E-2</v>
      </c>
    </row>
    <row r="77" spans="9:12" x14ac:dyDescent="0.3">
      <c r="I77" s="8">
        <v>7.4</v>
      </c>
      <c r="J77" s="8">
        <f ca="1"/>
        <v>0.50982090706683314</v>
      </c>
      <c r="K77" s="8">
        <f ca="1"/>
        <v>0.44131557938635724</v>
      </c>
      <c r="L77" s="8">
        <f ca="1"/>
        <v>3.8168860738178455E-2</v>
      </c>
    </row>
    <row r="78" spans="9:12" x14ac:dyDescent="0.3">
      <c r="I78" s="8">
        <v>7.5</v>
      </c>
      <c r="J78" s="8">
        <f ca="1"/>
        <v>0.50982090706683314</v>
      </c>
      <c r="K78" s="8">
        <f ca="1"/>
        <v>0.44222898375543024</v>
      </c>
      <c r="L78" s="8">
        <f ca="1"/>
        <v>3.6271704289492272E-2</v>
      </c>
    </row>
    <row r="79" spans="9:12" x14ac:dyDescent="0.3">
      <c r="I79" s="8">
        <v>7.6000000000000005</v>
      </c>
      <c r="J79" s="8">
        <f ca="1"/>
        <v>0.50982090706683314</v>
      </c>
      <c r="K79" s="8">
        <f ca="1"/>
        <v>0.44311835116742238</v>
      </c>
      <c r="L79" s="8">
        <f ca="1"/>
        <v>3.4468844858290083E-2</v>
      </c>
    </row>
    <row r="80" spans="9:12" x14ac:dyDescent="0.3">
      <c r="I80" s="8">
        <v>7.7</v>
      </c>
      <c r="J80" s="8">
        <f ca="1"/>
        <v>0.50982090706683314</v>
      </c>
      <c r="K80" s="8">
        <f ca="1"/>
        <v>0.44398461812715501</v>
      </c>
      <c r="L80" s="8">
        <f ca="1"/>
        <v>3.2755592349617238E-2</v>
      </c>
    </row>
    <row r="81" spans="9:12" x14ac:dyDescent="0.3">
      <c r="I81" s="8">
        <v>7.8000000000000007</v>
      </c>
      <c r="J81" s="8">
        <f ca="1"/>
        <v>0.50982090706683314</v>
      </c>
      <c r="K81" s="8">
        <f ca="1"/>
        <v>0.44482867311356111</v>
      </c>
      <c r="L81" s="8">
        <f ca="1"/>
        <v>3.112749803119012E-2</v>
      </c>
    </row>
    <row r="82" spans="9:12" x14ac:dyDescent="0.3">
      <c r="I82" s="8">
        <v>7.9</v>
      </c>
      <c r="J82" s="8">
        <f ca="1"/>
        <v>0.50982090706683314</v>
      </c>
      <c r="K82" s="8">
        <f ca="1"/>
        <v>0.44565135961929875</v>
      </c>
      <c r="L82" s="8">
        <f ca="1"/>
        <v>2.9580326951149597E-2</v>
      </c>
    </row>
    <row r="83" spans="9:12" x14ac:dyDescent="0.3">
      <c r="I83" s="8">
        <v>8</v>
      </c>
      <c r="J83" s="8">
        <f ca="1"/>
        <v>0.50982090706683314</v>
      </c>
      <c r="K83" s="8">
        <f ca="1"/>
        <v>0.4464534789623929</v>
      </c>
      <c r="L83" s="8">
        <f ca="1"/>
        <v>2.8110056853004491E-2</v>
      </c>
    </row>
    <row r="84" spans="9:12" x14ac:dyDescent="0.3">
      <c r="I84" s="8">
        <v>8.1</v>
      </c>
      <c r="J84" s="8">
        <f ca="1"/>
        <v>0.39874822970447998</v>
      </c>
      <c r="K84" s="8">
        <f ca="1"/>
        <v>0.44586452526785081</v>
      </c>
      <c r="L84" s="8">
        <f ca="1"/>
        <v>2.7011226380325128E-2</v>
      </c>
    </row>
    <row r="85" spans="9:12" x14ac:dyDescent="0.3">
      <c r="I85" s="8">
        <v>8.2000000000000011</v>
      </c>
      <c r="J85" s="8">
        <f ca="1"/>
        <v>0.39874822970447998</v>
      </c>
      <c r="K85" s="8">
        <f ca="1"/>
        <v>0.44528993629756575</v>
      </c>
      <c r="L85" s="8">
        <f ca="1"/>
        <v>2.5955349411791562E-2</v>
      </c>
    </row>
    <row r="86" spans="9:12" x14ac:dyDescent="0.3">
      <c r="I86" s="8">
        <v>8.3000000000000007</v>
      </c>
      <c r="J86" s="8">
        <f ca="1"/>
        <v>0.39874822970447998</v>
      </c>
      <c r="K86" s="8">
        <f ca="1"/>
        <v>0.44472919284463702</v>
      </c>
      <c r="L86" s="8">
        <f ca="1"/>
        <v>2.4940749533541081E-2</v>
      </c>
    </row>
    <row r="87" spans="9:12" x14ac:dyDescent="0.3">
      <c r="I87" s="8">
        <v>8.4</v>
      </c>
      <c r="J87" s="8">
        <f ca="1"/>
        <v>0.39874822970447998</v>
      </c>
      <c r="K87" s="8">
        <f ca="1"/>
        <v>0.44418180042630184</v>
      </c>
      <c r="L87" s="8">
        <f ca="1"/>
        <v>2.3965808655341352E-2</v>
      </c>
    </row>
    <row r="88" spans="9:12" x14ac:dyDescent="0.3">
      <c r="I88" s="8">
        <v>8.5</v>
      </c>
      <c r="J88" s="8">
        <f ca="1"/>
        <v>0.39874822970447998</v>
      </c>
      <c r="K88" s="8">
        <f ca="1"/>
        <v>0.44364728782957447</v>
      </c>
      <c r="L88" s="8">
        <f ca="1"/>
        <v>2.3028978524761514E-2</v>
      </c>
    </row>
    <row r="89" spans="9:12" x14ac:dyDescent="0.3">
      <c r="I89" s="8">
        <v>8.6</v>
      </c>
      <c r="J89" s="8">
        <f ca="1"/>
        <v>0.39874822970447998</v>
      </c>
      <c r="K89" s="8">
        <f ca="1"/>
        <v>0.44312520575835246</v>
      </c>
      <c r="L89" s="8">
        <f ca="1"/>
        <v>2.2128769389649815E-2</v>
      </c>
    </row>
    <row r="90" spans="9:12" x14ac:dyDescent="0.3">
      <c r="I90" s="8">
        <v>8.7000000000000011</v>
      </c>
      <c r="J90" s="8">
        <f ca="1"/>
        <v>0.39874822970447998</v>
      </c>
      <c r="K90" s="8">
        <f ca="1"/>
        <v>0.44261512557382515</v>
      </c>
      <c r="L90" s="8">
        <f ca="1"/>
        <v>2.1263749734530272E-2</v>
      </c>
    </row>
    <row r="91" spans="9:12" x14ac:dyDescent="0.3">
      <c r="I91" s="8">
        <v>8.8000000000000007</v>
      </c>
      <c r="J91" s="8">
        <f ca="1"/>
        <v>0.39874822970447998</v>
      </c>
      <c r="K91" s="8">
        <f ca="1"/>
        <v>0.44211663812076446</v>
      </c>
      <c r="L91" s="8">
        <f ca="1"/>
        <v>2.0432544004520912E-2</v>
      </c>
    </row>
    <row r="92" spans="9:12" x14ac:dyDescent="0.3">
      <c r="I92" s="8">
        <v>8.9</v>
      </c>
      <c r="J92" s="8">
        <f ca="1"/>
        <v>0.39874822970447998</v>
      </c>
      <c r="K92" s="8">
        <f ca="1"/>
        <v>0.44162935263294106</v>
      </c>
      <c r="L92" s="8">
        <f ca="1"/>
        <v>1.9633830418309038E-2</v>
      </c>
    </row>
    <row r="93" spans="9:12" x14ac:dyDescent="0.3">
      <c r="I93" s="8">
        <v>9</v>
      </c>
      <c r="J93" s="8">
        <f ca="1"/>
        <v>0.39874822970447998</v>
      </c>
      <c r="K93" s="8">
        <f ca="1"/>
        <v>0.44115289571151373</v>
      </c>
      <c r="L93" s="8">
        <f ca="1"/>
        <v>1.8866338866720699E-2</v>
      </c>
    </row>
    <row r="94" spans="9:12" x14ac:dyDescent="0.3">
      <c r="I94" s="8">
        <v>9.1</v>
      </c>
      <c r="J94" s="8">
        <f ca="1"/>
        <v>0.88005095914214659</v>
      </c>
      <c r="K94" s="8">
        <f ca="1"/>
        <v>0.44597595135360857</v>
      </c>
      <c r="L94" s="8">
        <f ca="1"/>
        <v>1.7276964625548504E-2</v>
      </c>
    </row>
    <row r="95" spans="9:12" x14ac:dyDescent="0.3">
      <c r="I95" s="8">
        <v>9.2000000000000011</v>
      </c>
      <c r="J95" s="8">
        <f ca="1"/>
        <v>0.88005095914214659</v>
      </c>
      <c r="K95" s="8">
        <f ca="1"/>
        <v>0.45069415796000578</v>
      </c>
      <c r="L95" s="8">
        <f ca="1"/>
        <v>1.5821487231890467E-2</v>
      </c>
    </row>
    <row r="96" spans="9:12" x14ac:dyDescent="0.3">
      <c r="I96" s="8">
        <v>9.3000000000000007</v>
      </c>
      <c r="J96" s="8">
        <f ca="1"/>
        <v>0.88005095914214659</v>
      </c>
      <c r="K96" s="8">
        <f ca="1"/>
        <v>0.4553108977576632</v>
      </c>
      <c r="L96" s="8">
        <f ca="1"/>
        <v>1.4488624508776545E-2</v>
      </c>
    </row>
    <row r="97" spans="9:12" x14ac:dyDescent="0.3">
      <c r="I97" s="8">
        <v>9.4</v>
      </c>
      <c r="J97" s="8">
        <f ca="1"/>
        <v>0.88005095914214659</v>
      </c>
      <c r="K97" s="8">
        <f ca="1"/>
        <v>0.45982940904898745</v>
      </c>
      <c r="L97" s="8">
        <f ca="1"/>
        <v>1.3268049693872143E-2</v>
      </c>
    </row>
    <row r="98" spans="9:12" x14ac:dyDescent="0.3">
      <c r="I98" s="8">
        <v>9.5</v>
      </c>
      <c r="J98" s="8">
        <f ca="1"/>
        <v>0.88005095914214659</v>
      </c>
      <c r="K98" s="8">
        <f ca="1"/>
        <v>0.46425279378681017</v>
      </c>
      <c r="L98" s="8">
        <f ca="1"/>
        <v>1.2150299220262418E-2</v>
      </c>
    </row>
    <row r="99" spans="9:12" x14ac:dyDescent="0.3">
      <c r="I99" s="8">
        <v>9.6000000000000014</v>
      </c>
      <c r="J99" s="8">
        <f ca="1"/>
        <v>0.88005095914214659</v>
      </c>
      <c r="K99" s="8">
        <f ca="1"/>
        <v>0.4685840246759283</v>
      </c>
      <c r="L99" s="8">
        <f ca="1"/>
        <v>1.1126712477372807E-2</v>
      </c>
    </row>
    <row r="100" spans="9:12" x14ac:dyDescent="0.3">
      <c r="I100" s="8">
        <v>9.7000000000000011</v>
      </c>
      <c r="J100" s="8">
        <f ca="1"/>
        <v>0.88005095914214659</v>
      </c>
      <c r="K100" s="8">
        <f ca="1"/>
        <v>0.47282595183537385</v>
      </c>
      <c r="L100" s="8">
        <f ca="1"/>
        <v>1.0189356867418529E-2</v>
      </c>
    </row>
    <row r="101" spans="9:12" x14ac:dyDescent="0.3">
      <c r="I101" s="8">
        <v>9.8000000000000007</v>
      </c>
      <c r="J101" s="8">
        <f ca="1"/>
        <v>0.88005095914214659</v>
      </c>
      <c r="K101" s="8">
        <f ca="1"/>
        <v>0.47698130905278985</v>
      </c>
      <c r="L101" s="8">
        <f ca="1"/>
        <v>9.3309645557251228E-3</v>
      </c>
    </row>
    <row r="102" spans="9:12" x14ac:dyDescent="0.3">
      <c r="I102" s="8">
        <v>9.9</v>
      </c>
      <c r="J102" s="8">
        <f ca="1"/>
        <v>0.88005095914214659</v>
      </c>
      <c r="K102" s="8">
        <f ca="1"/>
        <v>0.4810527196597531</v>
      </c>
      <c r="L102" s="8">
        <f ca="1"/>
        <v>8.5448883534588894E-3</v>
      </c>
    </row>
    <row r="103" spans="9:12" x14ac:dyDescent="0.3">
      <c r="I103" s="8">
        <v>10</v>
      </c>
      <c r="J103" s="8">
        <f ca="1"/>
        <v>0.88005095914214659</v>
      </c>
      <c r="K103" s="8">
        <f ca="1"/>
        <v>0.485042702054577</v>
      </c>
      <c r="L103" s="8">
        <f ca="1"/>
        <v>7.8250339639814193E-3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ENUM</vt:lpstr>
      <vt:lpstr>PWFLAT</vt:lpstr>
      <vt:lpstr>date</vt:lpstr>
      <vt:lpstr>DAY_COUNT</vt:lpstr>
      <vt:lpstr>days</vt:lpstr>
      <vt:lpstr>dcf</vt:lpstr>
      <vt:lpstr>pwflat</vt:lpstr>
      <vt:lpstr>rate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2024-04-10T18:18:41Z</dcterms:created>
  <dcterms:modified xsi:type="dcterms:W3CDTF">2024-04-20T19:32:02Z</dcterms:modified>
</cp:coreProperties>
</file>