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tabRatio="923"/>
  </bookViews>
  <sheets>
    <sheet name="1.Capital" sheetId="12" r:id="rId1"/>
    <sheet name="2.Revenue" sheetId="9" r:id="rId2"/>
    <sheet name="3.Cost" sheetId="7" r:id="rId3"/>
    <sheet name="4.Depreciation" sheetId="6" r:id="rId4"/>
    <sheet name="5.Interest" sheetId="5" r:id="rId5"/>
    <sheet name="6.Income" sheetId="11" r:id="rId6"/>
    <sheet name="7.Cash Flows" sheetId="13" r:id="rId7"/>
    <sheet name="8.Financial" sheetId="23" r:id="rId8"/>
  </sheets>
  <calcPr calcId="144525"/>
</workbook>
</file>

<file path=xl/sharedStrings.xml><?xml version="1.0" encoding="utf-8"?>
<sst xmlns="http://schemas.openxmlformats.org/spreadsheetml/2006/main" count="244" uniqueCount="166">
  <si>
    <t>1. VỐN &amp; NGUỒN VỐN:</t>
  </si>
  <si>
    <t>Bảng 1a) Tổng vốn đầu tư ban đầu</t>
  </si>
  <si>
    <t>Đvt: Vnđ</t>
  </si>
  <si>
    <t>Khoản mục</t>
  </si>
  <si>
    <t>Năm 0</t>
  </si>
  <si>
    <t>Năm 1</t>
  </si>
  <si>
    <t>Năm 2</t>
  </si>
  <si>
    <t>Năm 3</t>
  </si>
  <si>
    <t>Năm n</t>
  </si>
  <si>
    <t>1. Vốn cố định:</t>
  </si>
  <si>
    <r>
      <rPr>
        <b/>
        <sz val="16"/>
        <color theme="1"/>
        <rFont val="Arial"/>
        <charset val="134"/>
      </rPr>
      <t xml:space="preserve">- Tiền cọc thuê mặt bằng </t>
    </r>
    <r>
      <rPr>
        <b/>
        <sz val="16"/>
        <color rgb="FFFF0000"/>
        <rFont val="Arial"/>
        <charset val="134"/>
      </rPr>
      <t>[2*]</t>
    </r>
  </si>
  <si>
    <t>- Nguyên giá tài sản cố định (TSCĐ):</t>
  </si>
  <si>
    <t xml:space="preserve">   + Giá mua TSCĐ/ Hoặc đầu tư XDCB</t>
  </si>
  <si>
    <t xml:space="preserve">   + Thời gian sử dụng (ThgTK = ? năm) </t>
  </si>
  <si>
    <t xml:space="preserve">   + Cộng các loại chi phí phát sinh, gồm:</t>
  </si>
  <si>
    <t xml:space="preserve">      - Vận chuyển, bốc xếp, lưu kho...</t>
  </si>
  <si>
    <t xml:space="preserve">      - Chi phí lắp ráp, sửa chữa, chạy thử,…</t>
  </si>
  <si>
    <t xml:space="preserve">      - Khảo sát, tư vấn, thiết kế…</t>
  </si>
  <si>
    <t xml:space="preserve">      - Thuế (nếu có), quảng cáo...</t>
  </si>
  <si>
    <r>
      <rPr>
        <b/>
        <sz val="16"/>
        <rFont val="Arial"/>
        <charset val="134"/>
      </rPr>
      <t xml:space="preserve">2. Vốn lưu động </t>
    </r>
    <r>
      <rPr>
        <b/>
        <sz val="16"/>
        <color rgb="FFFF0000"/>
        <rFont val="Arial"/>
        <charset val="134"/>
      </rPr>
      <t>[3*]</t>
    </r>
  </si>
  <si>
    <t>a) Quỹ tiền mặt CB (Cash Balance);</t>
  </si>
  <si>
    <t>b) Khoản phải thu AR (Account Receivable)</t>
  </si>
  <si>
    <t>c) Khoản phải trả AP (Account Payable)</t>
  </si>
  <si>
    <t>d) Tồn kho AI (Account Inventory)</t>
  </si>
  <si>
    <t>Tổng cộng</t>
  </si>
  <si>
    <t>Bảng 1b) Cơ cấu vốn &amp; Suất chiết khấu vốn</t>
  </si>
  <si>
    <t>Suất chiết
khấu vốn
Rbq [ % ]</t>
  </si>
  <si>
    <t>Tỷ
trọng
[ % ]</t>
  </si>
  <si>
    <t>Nguồn vốn
vay [ Vnđ ]</t>
  </si>
  <si>
    <t>LS/
tháng
[ % ]</t>
  </si>
  <si>
    <t>LS/
kỳ
[ % ]</t>
  </si>
  <si>
    <t>n - Số kỳ
[ Kỳ ]</t>
  </si>
  <si>
    <t>Kỳ hạn
vay tính
theo ...</t>
  </si>
  <si>
    <t>Vốn Ngân sách</t>
  </si>
  <si>
    <t>Vốn chủ SH (vốn tự có)</t>
  </si>
  <si>
    <t xml:space="preserve">Năm </t>
  </si>
  <si>
    <t>Vốn vay NH (tín dụng)</t>
  </si>
  <si>
    <t>Quý</t>
  </si>
  <si>
    <t>Vốn huy động khác</t>
  </si>
  <si>
    <t>Tháng</t>
  </si>
  <si>
    <t>Suất chiết khấu chung Rbq</t>
  </si>
  <si>
    <r>
      <rPr>
        <b/>
        <sz val="16"/>
        <rFont val="Arial"/>
        <charset val="134"/>
      </rPr>
      <t>R(</t>
    </r>
    <r>
      <rPr>
        <b/>
        <sz val="16"/>
        <color rgb="FF0070C0"/>
        <rFont val="Arial"/>
        <charset val="134"/>
      </rPr>
      <t>Kỳ hạn dài</t>
    </r>
    <r>
      <rPr>
        <b/>
        <sz val="16"/>
        <rFont val="Arial"/>
        <charset val="134"/>
      </rPr>
      <t>)  = [1+r(</t>
    </r>
    <r>
      <rPr>
        <b/>
        <sz val="16"/>
        <color rgb="FF00B050"/>
        <rFont val="Arial"/>
        <charset val="134"/>
      </rPr>
      <t>kỳ hạn ngắn</t>
    </r>
    <r>
      <rPr>
        <b/>
        <sz val="16"/>
        <rFont val="Arial"/>
        <charset val="134"/>
      </rPr>
      <t xml:space="preserve">)]^n – 1   </t>
    </r>
    <r>
      <rPr>
        <b/>
        <sz val="16"/>
        <color rgb="FFFF0000"/>
        <rFont val="Arial"/>
        <charset val="134"/>
      </rPr>
      <t>[1]</t>
    </r>
    <r>
      <rPr>
        <b/>
        <sz val="16"/>
        <rFont val="Arial"/>
        <charset val="134"/>
      </rPr>
      <t xml:space="preserve">;       và    Rbq  =  ∑ K(i)  x  R(i) /  ∑ K(i)      </t>
    </r>
    <r>
      <rPr>
        <b/>
        <sz val="16"/>
        <color rgb="FFFF0000"/>
        <rFont val="Arial"/>
        <charset val="134"/>
      </rPr>
      <t xml:space="preserve"> [2]</t>
    </r>
  </si>
  <si>
    <t>- "Chữ đen": Số liệu thô/tự gõ vào.</t>
  </si>
  <si>
    <t>- "Chữ Xanh": Công thức tính/được copy lại.</t>
  </si>
  <si>
    <t>Năm..</t>
  </si>
  <si>
    <t>- Số lượng quầy</t>
  </si>
  <si>
    <t>- Số lượt sửa/quầy</t>
  </si>
  <si>
    <t>Doanh thu từ năm 2 tăng thêm:</t>
  </si>
  <si>
    <t>- Số lượt khách bình quân/ngày</t>
  </si>
  <si>
    <t>- Đơn giá công sửa bBQ/lượt khách</t>
  </si>
  <si>
    <t>- Doanh thu BQ trong ngày</t>
  </si>
  <si>
    <t>- Tổng doanh thu năm 1</t>
  </si>
  <si>
    <t>Chi phí</t>
  </si>
  <si>
    <t>Năm</t>
  </si>
  <si>
    <t>hàng tháng</t>
  </si>
  <si>
    <t>a) Định phí (Chi phí cố định):</t>
  </si>
  <si>
    <t>+ Thuê mặt bằng</t>
  </si>
  <si>
    <t>+ Tiền lương 15tr/người/tháng</t>
  </si>
  <si>
    <t>+ Điện, nước, internet</t>
  </si>
  <si>
    <t>+ Chi phí ttiếp khách, hội, họp,..</t>
  </si>
  <si>
    <t>b) Biến phí (Chi phí biến đổi):</t>
  </si>
  <si>
    <t>Qua nghiên cứu và dự kiến, chi phí biến đổi hàng năm so với doanh thu bằng (%)</t>
  </si>
  <si>
    <t>Tổng chi phí hoạt động</t>
  </si>
  <si>
    <t>Giả sử: Để thuận tiện cho việc tính toán, tổng chi phí tiền lương ở đây ta đưa hết vào</t>
  </si>
  <si>
    <t>2. DOANH THU HÀNG NĂM:</t>
  </si>
  <si>
    <t>Bảng 2. Doanh thu dự kiến hàng năm</t>
  </si>
  <si>
    <t>Doanh thu từ năm 2 tăng thêm</t>
  </si>
  <si>
    <t>3. CHI PHÍ HOẠT ĐỘNG:</t>
  </si>
  <si>
    <r>
      <rPr>
        <sz val="16"/>
        <rFont val="Arial"/>
        <charset val="134"/>
      </rPr>
      <t>Qua nghiên cứu cho thấy, định phí dự kiến tăng thêm</t>
    </r>
    <r>
      <rPr>
        <sz val="16"/>
        <color rgb="FFFF0000"/>
        <rFont val="Arial"/>
        <charset val="134"/>
      </rPr>
      <t xml:space="preserve"> </t>
    </r>
    <r>
      <rPr>
        <b/>
        <sz val="16"/>
        <color rgb="FFFF0000"/>
        <rFont val="Arial"/>
        <charset val="134"/>
      </rPr>
      <t>5%</t>
    </r>
    <r>
      <rPr>
        <sz val="16"/>
        <color rgb="FFFF0000"/>
        <rFont val="Arial"/>
        <charset val="134"/>
      </rPr>
      <t>/năm kể từ năm 2.</t>
    </r>
  </si>
  <si>
    <t>Bảng 3. Chi phí hoạt động hàng năm</t>
  </si>
  <si>
    <t>Hàng tháng</t>
  </si>
  <si>
    <t>Diễn giải</t>
  </si>
  <si>
    <t>Mức lương</t>
  </si>
  <si>
    <t>Số lượng người</t>
  </si>
  <si>
    <t>Lương tháng</t>
  </si>
  <si>
    <t>Ghi chú</t>
  </si>
  <si>
    <t>TỔNG CỘNG</t>
  </si>
  <si>
    <t>4. KHẤU HAO TSCĐ:</t>
  </si>
  <si>
    <t>Khấu hao  =  [ Nguyên giá - Giá trị còn lại ]  /  Vòng đời dự án</t>
  </si>
  <si>
    <t>Nguyên giá  =  Giá mua + Chi phí phát sinh</t>
  </si>
  <si>
    <t>Giá trị còn lại  =  (Giá mua / ThTK) * (ThTK - ThDA)</t>
  </si>
  <si>
    <t>Nguyên giá TSCĐ (Cost):</t>
  </si>
  <si>
    <t>Giá mua:</t>
  </si>
  <si>
    <t>Giá trị còn lại GTCL (Salvage):</t>
  </si>
  <si>
    <t>ThTK:</t>
  </si>
  <si>
    <t>Vòng đời dự án ThDA (Life):</t>
  </si>
  <si>
    <t>Chi phí:</t>
  </si>
  <si>
    <t>Bảng 4a. Khấu hao tài sản cố định</t>
  </si>
  <si>
    <t>1. Phương pháp tính khấu hao theo đường thẳng – SLN [Straight Line)   [PP Đều]</t>
  </si>
  <si>
    <t>Giá trị khấu hao (Nguyên giá - Giá trị còn lại)</t>
  </si>
  <si>
    <t>Khấu hao trong kỳ</t>
  </si>
  <si>
    <t>Khấu hao lũy kế</t>
  </si>
  <si>
    <t>Đầu tư mới (nếu có)</t>
  </si>
  <si>
    <t>Giá trị còn lại cuối kỳ</t>
  </si>
  <si>
    <t>***Dùng hàm Excel: SLN(cost, salvage, life)</t>
  </si>
  <si>
    <t>Bảng 4b. Giá trị thu hồi tài sản và thanh lý khác</t>
  </si>
  <si>
    <r>
      <rPr>
        <b/>
        <sz val="16"/>
        <rFont val="Arial"/>
        <charset val="134"/>
      </rPr>
      <t xml:space="preserve">- Giá trị còn lại TSCĐ </t>
    </r>
    <r>
      <rPr>
        <b/>
        <sz val="16"/>
        <color rgb="FFFF0000"/>
        <rFont val="Arial"/>
        <charset val="134"/>
      </rPr>
      <t>[1*]</t>
    </r>
  </si>
  <si>
    <r>
      <rPr>
        <b/>
        <sz val="16"/>
        <rFont val="Arial"/>
        <charset val="134"/>
      </rPr>
      <t xml:space="preserve">- Tiền cọc thu về </t>
    </r>
    <r>
      <rPr>
        <b/>
        <sz val="16"/>
        <color rgb="FFFF0000"/>
        <rFont val="Arial"/>
        <charset val="134"/>
      </rPr>
      <t>[2*]</t>
    </r>
  </si>
  <si>
    <r>
      <rPr>
        <b/>
        <sz val="16"/>
        <rFont val="Arial"/>
        <charset val="134"/>
      </rPr>
      <t xml:space="preserve">- Vốn lưu động thu về </t>
    </r>
    <r>
      <rPr>
        <b/>
        <sz val="16"/>
        <color rgb="FFFF0000"/>
        <rFont val="Arial"/>
        <charset val="134"/>
      </rPr>
      <t>[3*]</t>
    </r>
  </si>
  <si>
    <t>- Các khoản thanh lý khác (nếu có) [4*]</t>
  </si>
  <si>
    <t>5. LÃI VAY &amp; KẾ HOẠCH TRẢ NỢ:</t>
  </si>
  <si>
    <t>Bảng 5.1) Trả Lãi&amp;Gốc theo kỳ khoản "GIẢM DẦN" (Vay NH)</t>
  </si>
  <si>
    <t>Lãi suất:</t>
  </si>
  <si>
    <t>Nợ đầu kỳ</t>
  </si>
  <si>
    <t>(1)Nợ lãi</t>
  </si>
  <si>
    <t>(2)Nợ gốc</t>
  </si>
  <si>
    <t>(3)Tổng nợ Lãi&amp;Gốc [Giảm]</t>
  </si>
  <si>
    <t>(4)Dư nợ cuối kỳ</t>
  </si>
  <si>
    <t>Bảng 5.2) Trả Lãi&amp;Gốc theo kỳ khoản "CỐ ĐỊNH" (Vay Khác)</t>
  </si>
  <si>
    <t>5.2a) Dùng công thức thời giá tiền tệ:</t>
  </si>
  <si>
    <t>(3)Tổng nợ Lãi&amp;Gốc [Đều]</t>
  </si>
  <si>
    <t>***Tổng nợ Lãi&amp;Gốc: A = P x r(1+r)^n / [(1+r)^n - 1]</t>
  </si>
  <si>
    <t>[4']</t>
  </si>
  <si>
    <t>5.2b) Dùng hàm Excel:</t>
  </si>
  <si>
    <t>(3)Tổng nợ Lãi&amp;Gốc</t>
  </si>
  <si>
    <t>(1)Nợ Lãi  =-IPMT(rate,per,nper,pv,[fv],[type])</t>
  </si>
  <si>
    <t>(2)Nợ Gốc =-PPMT (rate,per,nper,pv,[fv],[type])</t>
  </si>
  <si>
    <t>(3)Tổng nợ Lãi&amp;Gốc =-PMT(rate,nper,pv,[fv],[type])</t>
  </si>
  <si>
    <t xml:space="preserve">- "Chữ Xanh": Công thức tính... </t>
  </si>
  <si>
    <t>6. BÁO CÁO THU NHẬP:</t>
  </si>
  <si>
    <t>Bảng 6. Báo cáo thu nhập (Income Statement)</t>
  </si>
  <si>
    <r>
      <rPr>
        <b/>
        <sz val="16"/>
        <rFont val="Arial"/>
        <charset val="134"/>
      </rPr>
      <t xml:space="preserve">1. Tổng doanh thu </t>
    </r>
    <r>
      <rPr>
        <sz val="16"/>
        <rFont val="Arial"/>
        <charset val="134"/>
      </rPr>
      <t>(Total Revenue)</t>
    </r>
  </si>
  <si>
    <t>2. ( – ) Các khoản giảm trừ (Deductions), gồm có:</t>
  </si>
  <si>
    <t xml:space="preserve">  *Giảm giá/ Hoặc hàng trả lại (Discount/Return goods)</t>
  </si>
  <si>
    <t>3. ( – ) Giá vốn hàng bán - COGS (Cost of goods sold)</t>
  </si>
  <si>
    <r>
      <rPr>
        <b/>
        <sz val="16"/>
        <rFont val="Arial"/>
        <charset val="134"/>
      </rPr>
      <t>4. Lợi nhuận gộp</t>
    </r>
    <r>
      <rPr>
        <sz val="16"/>
        <rFont val="Arial"/>
        <charset val="134"/>
      </rPr>
      <t xml:space="preserve"> (Gross Profit) (4=1-2-3)</t>
    </r>
  </si>
  <si>
    <r>
      <rPr>
        <b/>
        <sz val="16"/>
        <rFont val="Arial"/>
        <charset val="134"/>
      </rPr>
      <t>5. ( – ) Chi phí hoạt động</t>
    </r>
    <r>
      <rPr>
        <sz val="16"/>
        <rFont val="Arial"/>
        <charset val="134"/>
      </rPr>
      <t xml:space="preserve"> (Operating Cots)</t>
    </r>
  </si>
  <si>
    <r>
      <rPr>
        <b/>
        <sz val="16"/>
        <rFont val="Arial"/>
        <charset val="134"/>
      </rPr>
      <t xml:space="preserve">6. ( – ) Khấu hao </t>
    </r>
    <r>
      <rPr>
        <sz val="16"/>
        <rFont val="Arial"/>
        <charset val="134"/>
      </rPr>
      <t>(Depreciation)</t>
    </r>
  </si>
  <si>
    <r>
      <rPr>
        <sz val="16"/>
        <rFont val="Arial"/>
        <charset val="134"/>
      </rPr>
      <t xml:space="preserve">7.  ==&gt; </t>
    </r>
    <r>
      <rPr>
        <b/>
        <sz val="16"/>
        <rFont val="Arial"/>
        <charset val="134"/>
      </rPr>
      <t>Thu nhập trước thuế &amp; lãi vay EBIT</t>
    </r>
    <r>
      <rPr>
        <sz val="16"/>
        <rFont val="Arial"/>
        <charset val="134"/>
      </rPr>
      <t xml:space="preserve"> (Earning Before Interest Tax) (7=4-5-6)</t>
    </r>
  </si>
  <si>
    <t>8. ( – ) Lãi vay (Interest)</t>
  </si>
  <si>
    <r>
      <rPr>
        <sz val="16"/>
        <rFont val="Arial"/>
        <charset val="134"/>
      </rPr>
      <t xml:space="preserve">9.  ==&gt; </t>
    </r>
    <r>
      <rPr>
        <b/>
        <sz val="16"/>
        <rFont val="Arial"/>
        <charset val="134"/>
      </rPr>
      <t>Thu nhập trước thuế EBT</t>
    </r>
    <r>
      <rPr>
        <sz val="16"/>
        <rFont val="Arial"/>
        <charset val="134"/>
      </rPr>
      <t xml:space="preserve"> (Earning Before Tax) (9=7-8)</t>
    </r>
  </si>
  <si>
    <r>
      <rPr>
        <b/>
        <sz val="16"/>
        <rFont val="Arial"/>
        <charset val="134"/>
      </rPr>
      <t>10. ( – ) Thuế thu nhập</t>
    </r>
    <r>
      <rPr>
        <sz val="16"/>
        <rFont val="Arial"/>
        <charset val="134"/>
      </rPr>
      <t xml:space="preserve"> (Income Tax) (20%)</t>
    </r>
  </si>
  <si>
    <r>
      <rPr>
        <b/>
        <sz val="16"/>
        <rFont val="Arial"/>
        <charset val="134"/>
      </rPr>
      <t>11.  ==&gt; Thu nhập ròng</t>
    </r>
    <r>
      <rPr>
        <sz val="16"/>
        <rFont val="Arial"/>
        <charset val="134"/>
      </rPr>
      <t xml:space="preserve"> (Net Profit) (11=9-10)</t>
    </r>
  </si>
  <si>
    <t>7. BÁO CÁO NGÂN LƯU:</t>
  </si>
  <si>
    <t>Bảng 7. Báo cáo ngân lưu (Cash Flows Statement)</t>
  </si>
  <si>
    <t>A. Dòng ngân lưu vào
In Cash Flows (Benefit_Bt)</t>
  </si>
  <si>
    <t>*Doanh thu (Sales/Turn over)</t>
  </si>
  <si>
    <t>- Giá trị còn lại TSCĐ [1*]</t>
  </si>
  <si>
    <t>- Tiền cọc thuê MB thu về [2*]</t>
  </si>
  <si>
    <t>- Vốn lưu động thu về [3*]</t>
  </si>
  <si>
    <t>- Các khoản thanh lý khác [4*]</t>
  </si>
  <si>
    <t>B. Dòng ngân lưu ra
Out Cash Flows (Cost_Ct)</t>
  </si>
  <si>
    <t>*Chi phí đầu tư ban đầu
(Initial investment costs)</t>
  </si>
  <si>
    <t>*Tổng chi phí hoạt động
(Operating Cost)</t>
  </si>
  <si>
    <t>*Thuế thu nhập DN 20%
(Income Tax)</t>
  </si>
  <si>
    <t>C. Ngân lưu ròng_Net
Cash Flows (NCFt = Bt-Ct)</t>
  </si>
  <si>
    <t>8. CÁC CHỈ SÔ ĐÁNH GIÁ HIỆU QUẢ TÀI CHÍNH</t>
  </si>
  <si>
    <t>CÁC CHỈ SÔ HIỆU QUẢ TÀI CHÍNH</t>
  </si>
  <si>
    <t>Suất chiết khấu chung của cả dự án Rbq:</t>
  </si>
  <si>
    <r>
      <rPr>
        <sz val="16"/>
        <rFont val="Arial"/>
        <charset val="134"/>
      </rPr>
      <t xml:space="preserve">A. Ngân lưu vào (Benefit)  </t>
    </r>
    <r>
      <rPr>
        <sz val="20"/>
        <color rgb="FFC00000"/>
        <rFont val="Arial"/>
        <charset val="134"/>
      </rPr>
      <t>Bt</t>
    </r>
  </si>
  <si>
    <r>
      <rPr>
        <sz val="16"/>
        <rFont val="Arial"/>
        <charset val="134"/>
      </rPr>
      <t xml:space="preserve">B. Ngân lưu ra (Cost)  </t>
    </r>
    <r>
      <rPr>
        <sz val="20"/>
        <color rgb="FFC00000"/>
        <rFont val="Arial"/>
        <charset val="134"/>
      </rPr>
      <t>Ct</t>
    </r>
  </si>
  <si>
    <r>
      <rPr>
        <sz val="16"/>
        <rFont val="Arial"/>
        <charset val="134"/>
      </rPr>
      <t xml:space="preserve">C. Ngân lưu ròng (Bt-Ct)  </t>
    </r>
    <r>
      <rPr>
        <sz val="20"/>
        <color rgb="FFC00000"/>
        <rFont val="Arial"/>
        <charset val="134"/>
      </rPr>
      <t>NCFt</t>
    </r>
  </si>
  <si>
    <t>8.1_Hiện giá thuần NPV</t>
  </si>
  <si>
    <t>[1] Dùng CT_NCFt/((1+r)^n)</t>
  </si>
  <si>
    <r>
      <rPr>
        <sz val="18"/>
        <rFont val="Arial"/>
        <charset val="134"/>
      </rPr>
      <t xml:space="preserve">Đánh giá NPV (So với </t>
    </r>
    <r>
      <rPr>
        <sz val="18"/>
        <color rgb="FF7030A0"/>
        <rFont val="Arial"/>
        <charset val="134"/>
      </rPr>
      <t>giá trị 0</t>
    </r>
    <r>
      <rPr>
        <sz val="18"/>
        <rFont val="Arial"/>
        <charset val="134"/>
      </rPr>
      <t>)</t>
    </r>
  </si>
  <si>
    <t>[2] Hoặc hàm Excel_NPV()</t>
  </si>
  <si>
    <t>8.2_Tỉ suất hoàn vốn nội bộ IRR</t>
  </si>
  <si>
    <t>[1] Dùng CT_NCFt/((1+IRR)^n)</t>
  </si>
  <si>
    <r>
      <rPr>
        <sz val="18"/>
        <rFont val="Arial"/>
        <charset val="134"/>
      </rPr>
      <t xml:space="preserve">Đánh giá IRR (So với </t>
    </r>
    <r>
      <rPr>
        <sz val="18"/>
        <color rgb="FF7030A0"/>
        <rFont val="Arial"/>
        <charset val="134"/>
      </rPr>
      <t>Rbq</t>
    </r>
    <r>
      <rPr>
        <sz val="18"/>
        <rFont val="Arial"/>
        <charset val="134"/>
      </rPr>
      <t>)</t>
    </r>
  </si>
  <si>
    <t>[2] Hoặc hàm Excel_IRR()</t>
  </si>
  <si>
    <t>8.3_Tỉ suất sinh lời trên vốn BCR</t>
  </si>
  <si>
    <r>
      <rPr>
        <sz val="18"/>
        <rFont val="Arial"/>
        <charset val="134"/>
      </rPr>
      <t xml:space="preserve">Đánh giá NPV (So với </t>
    </r>
    <r>
      <rPr>
        <sz val="18"/>
        <color rgb="FF7030A0"/>
        <rFont val="Arial"/>
        <charset val="134"/>
      </rPr>
      <t>100%</t>
    </r>
    <r>
      <rPr>
        <sz val="18"/>
        <rFont val="Arial"/>
        <charset val="134"/>
      </rPr>
      <t>)</t>
    </r>
  </si>
  <si>
    <r>
      <rPr>
        <sz val="16"/>
        <color rgb="FFFF0000"/>
        <rFont val="Arial"/>
        <charset val="134"/>
      </rPr>
      <t>8.4.1_Thời gian hoàn vốn TPP1</t>
    </r>
    <r>
      <rPr>
        <sz val="16"/>
        <rFont val="Arial"/>
        <charset val="134"/>
      </rPr>
      <t xml:space="preserve">
[Không theo thời giá]: </t>
    </r>
    <r>
      <rPr>
        <b/>
        <sz val="16"/>
        <rFont val="Arial"/>
        <charset val="134"/>
      </rPr>
      <t>K=1</t>
    </r>
  </si>
  <si>
    <t>==&gt; Thời gian hoàn vốn TPP1</t>
  </si>
  <si>
    <r>
      <rPr>
        <sz val="16"/>
        <color rgb="FFFF0000"/>
        <rFont val="Arial"/>
        <charset val="134"/>
      </rPr>
      <t>8.4.2_Thời gian hoàn vốn TPP2</t>
    </r>
    <r>
      <rPr>
        <sz val="16"/>
        <rFont val="Arial"/>
        <charset val="134"/>
      </rPr>
      <t xml:space="preserve">
[Có theo thời giá]:</t>
    </r>
    <r>
      <rPr>
        <b/>
        <sz val="16"/>
        <rFont val="Arial"/>
        <charset val="134"/>
      </rPr>
      <t xml:space="preserve"> K=1/(1+r)^n</t>
    </r>
  </si>
  <si>
    <t>==&gt; Thời gian hoàn vốn TPP2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</si>
</sst>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176" formatCode="0.000%"/>
    <numFmt numFmtId="177" formatCode="_-* #,##0.00_-;\-* #,##0.00_-;_-* &quot;-&quot;??_-;_-@_-"/>
    <numFmt numFmtId="178" formatCode="_ * #,##0_ ;_ * \-#,##0_ ;_ * &quot;-&quot;_ ;_ @_ "/>
    <numFmt numFmtId="44" formatCode="_(&quot;$&quot;* #,##0.00_);_(&quot;$&quot;* \(#,##0.00\);_(&quot;$&quot;* &quot;-&quot;??_);_(@_)"/>
    <numFmt numFmtId="179" formatCode="_-* #,##0_-;\-* #,##0_-;_-* &quot;-&quot;??_-;_-@_-"/>
    <numFmt numFmtId="180" formatCode="_(* #,##0_);_(* \(#,##0\);_(* &quot;-&quot;??_);_(@_)"/>
    <numFmt numFmtId="181" formatCode="0.0%"/>
  </numFmts>
  <fonts count="92">
    <font>
      <sz val="12"/>
      <color theme="1"/>
      <name val="Calibri"/>
      <charset val="134"/>
      <scheme val="minor"/>
    </font>
    <font>
      <b/>
      <sz val="16"/>
      <color theme="5"/>
      <name val="Arial"/>
      <charset val="134"/>
    </font>
    <font>
      <sz val="16"/>
      <color theme="9" tint="-0.249977111117893"/>
      <name val="Arial"/>
      <charset val="134"/>
    </font>
    <font>
      <sz val="16"/>
      <color theme="5"/>
      <name val="Arial"/>
      <charset val="134"/>
    </font>
    <font>
      <sz val="16"/>
      <color theme="5"/>
      <name val="Calibri"/>
      <charset val="134"/>
      <scheme val="minor"/>
    </font>
    <font>
      <sz val="12"/>
      <color theme="5"/>
      <name val="Arial"/>
      <charset val="134"/>
    </font>
    <font>
      <b/>
      <sz val="16"/>
      <color rgb="FFFF0000"/>
      <name val="Arial"/>
      <charset val="134"/>
    </font>
    <font>
      <sz val="12"/>
      <color theme="9" tint="-0.249977111117893"/>
      <name val="Arial"/>
      <charset val="134"/>
    </font>
    <font>
      <b/>
      <sz val="12"/>
      <color rgb="FFFF0000"/>
      <name val="Arial"/>
      <charset val="134"/>
    </font>
    <font>
      <b/>
      <sz val="14"/>
      <color theme="5"/>
      <name val="Arial"/>
      <charset val="134"/>
    </font>
    <font>
      <b/>
      <sz val="12"/>
      <color theme="5"/>
      <name val="Arial"/>
      <charset val="134"/>
    </font>
    <font>
      <b/>
      <sz val="18"/>
      <color theme="9" tint="-0.249977111117893"/>
      <name val="Arial"/>
      <charset val="134"/>
    </font>
    <font>
      <b/>
      <sz val="12"/>
      <color theme="9" tint="-0.249977111117893"/>
      <name val="Arial"/>
      <charset val="134"/>
    </font>
    <font>
      <b/>
      <sz val="16"/>
      <color theme="9" tint="-0.249977111117893"/>
      <name val="Arial"/>
      <charset val="134"/>
    </font>
    <font>
      <sz val="16"/>
      <name val="Arial"/>
      <charset val="134"/>
    </font>
    <font>
      <sz val="12"/>
      <color rgb="FF0070C0"/>
      <name val="Arial"/>
      <charset val="134"/>
    </font>
    <font>
      <b/>
      <sz val="12"/>
      <color rgb="FFC00000"/>
      <name val="Arial"/>
      <charset val="134"/>
    </font>
    <font>
      <sz val="18"/>
      <color rgb="FFFF0000"/>
      <name val="Arial"/>
      <charset val="134"/>
    </font>
    <font>
      <b/>
      <sz val="12"/>
      <color rgb="FF0070C0"/>
      <name val="Arial"/>
      <charset val="134"/>
    </font>
    <font>
      <b/>
      <sz val="12"/>
      <name val="Arial"/>
      <charset val="134"/>
    </font>
    <font>
      <sz val="18"/>
      <name val="Arial"/>
      <charset val="134"/>
    </font>
    <font>
      <b/>
      <sz val="12"/>
      <color rgb="FF7030A0"/>
      <name val="Arial"/>
      <charset val="134"/>
    </font>
    <font>
      <sz val="18"/>
      <color rgb="FF00B050"/>
      <name val="Arial"/>
      <charset val="134"/>
    </font>
    <font>
      <b/>
      <sz val="12"/>
      <color rgb="FF00B050"/>
      <name val="Arial"/>
      <charset val="134"/>
    </font>
    <font>
      <sz val="16"/>
      <color rgb="FFFF0000"/>
      <name val="Arial"/>
      <charset val="134"/>
    </font>
    <font>
      <sz val="16"/>
      <color rgb="FF0070C0"/>
      <name val="Arial"/>
      <charset val="134"/>
    </font>
    <font>
      <b/>
      <sz val="16"/>
      <name val="Arial"/>
      <charset val="134"/>
    </font>
    <font>
      <b/>
      <sz val="16"/>
      <color rgb="FF0070C0"/>
      <name val="Arial"/>
      <charset val="134"/>
    </font>
    <font>
      <sz val="16"/>
      <color theme="1"/>
      <name val="Arial"/>
      <charset val="134"/>
    </font>
    <font>
      <sz val="16"/>
      <color theme="9"/>
      <name val="Arial"/>
      <charset val="134"/>
    </font>
    <font>
      <b/>
      <sz val="20"/>
      <color rgb="FFFF0000"/>
      <name val="Arial"/>
      <charset val="134"/>
    </font>
    <font>
      <b/>
      <sz val="16"/>
      <color rgb="FF00B050"/>
      <name val="Arial"/>
      <charset val="134"/>
    </font>
    <font>
      <b/>
      <sz val="13"/>
      <color rgb="FF00B050"/>
      <name val="Arial"/>
      <charset val="134"/>
    </font>
    <font>
      <sz val="13"/>
      <color rgb="FF0070C0"/>
      <name val="Arial"/>
      <charset val="134"/>
    </font>
    <font>
      <b/>
      <sz val="13"/>
      <color rgb="FF0070C0"/>
      <name val="Arial"/>
      <charset val="134"/>
    </font>
    <font>
      <b/>
      <sz val="13"/>
      <color rgb="FFFF0000"/>
      <name val="Arial"/>
      <charset val="134"/>
    </font>
    <font>
      <b/>
      <sz val="16"/>
      <color theme="9" tint="-0.249977111117893"/>
      <name val="Calibri"/>
      <charset val="134"/>
      <scheme val="minor"/>
    </font>
    <font>
      <sz val="14"/>
      <color theme="9" tint="-0.249977111117893"/>
      <name val="Arial"/>
      <charset val="134"/>
    </font>
    <font>
      <sz val="16"/>
      <color theme="9"/>
      <name val="Calibri"/>
      <charset val="134"/>
      <scheme val="minor"/>
    </font>
    <font>
      <sz val="16"/>
      <color theme="9" tint="-0.249977111117893"/>
      <name val="Calibri"/>
      <charset val="134"/>
      <scheme val="minor"/>
    </font>
    <font>
      <sz val="14"/>
      <color theme="9"/>
      <name val="Calibri"/>
      <charset val="134"/>
      <scheme val="minor"/>
    </font>
    <font>
      <sz val="14"/>
      <name val="Arial"/>
      <charset val="134"/>
    </font>
    <font>
      <sz val="12"/>
      <color theme="9"/>
      <name val="Calibri"/>
      <charset val="134"/>
      <scheme val="minor"/>
    </font>
    <font>
      <b/>
      <sz val="16"/>
      <color theme="9"/>
      <name val="Calibri"/>
      <charset val="134"/>
      <scheme val="minor"/>
    </font>
    <font>
      <b/>
      <sz val="16"/>
      <color theme="5" tint="-0.249977111117893"/>
      <name val="Arial"/>
      <charset val="134"/>
    </font>
    <font>
      <i/>
      <sz val="16"/>
      <color theme="9" tint="-0.249977111117893"/>
      <name val="Arial"/>
      <charset val="134"/>
    </font>
    <font>
      <b/>
      <i/>
      <sz val="18"/>
      <name val="Arial"/>
      <charset val="134"/>
    </font>
    <font>
      <b/>
      <i/>
      <sz val="16"/>
      <color theme="9" tint="-0.249977111117893"/>
      <name val="Arial"/>
      <charset val="134"/>
    </font>
    <font>
      <b/>
      <i/>
      <sz val="16"/>
      <name val="Arial"/>
      <charset val="134"/>
    </font>
    <font>
      <b/>
      <i/>
      <sz val="18"/>
      <color rgb="FF00B050"/>
      <name val="Arial"/>
      <charset val="134"/>
    </font>
    <font>
      <b/>
      <i/>
      <sz val="18"/>
      <color rgb="FFFF0000"/>
      <name val="Arial"/>
      <charset val="134"/>
    </font>
    <font>
      <sz val="16"/>
      <color rgb="FF00B050"/>
      <name val="Arial"/>
      <charset val="134"/>
    </font>
    <font>
      <b/>
      <sz val="16"/>
      <color rgb="FF002060"/>
      <name val="Arial"/>
      <charset val="134"/>
    </font>
    <font>
      <sz val="16"/>
      <color rgb="FF002060"/>
      <name val="Arial"/>
      <charset val="134"/>
    </font>
    <font>
      <b/>
      <sz val="16"/>
      <color rgb="FF7030A0"/>
      <name val="Arial"/>
      <charset val="134"/>
    </font>
    <font>
      <i/>
      <sz val="16"/>
      <name val="Arial"/>
      <charset val="134"/>
    </font>
    <font>
      <i/>
      <sz val="16"/>
      <color rgb="FF0070C0"/>
      <name val="Arial"/>
      <charset val="134"/>
    </font>
    <font>
      <sz val="20"/>
      <color theme="9" tint="-0.249977111117893"/>
      <name val="Arial"/>
      <charset val="134"/>
    </font>
    <font>
      <b/>
      <sz val="16"/>
      <color theme="1"/>
      <name val="Arial"/>
      <charset val="134"/>
    </font>
    <font>
      <sz val="14"/>
      <color rgb="FF0070C0"/>
      <name val="Arial"/>
      <charset val="134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b/>
      <sz val="16"/>
      <color rgb="FF0070C0"/>
      <name val="Times New Roman"/>
      <charset val="134"/>
    </font>
    <font>
      <sz val="16"/>
      <color rgb="FFFF0000"/>
      <name val="Times New Roman"/>
      <charset val="134"/>
    </font>
    <font>
      <sz val="16"/>
      <color rgb="FF0070C0"/>
      <name val="Times New Roman"/>
      <charset val="134"/>
    </font>
    <font>
      <b/>
      <sz val="14"/>
      <color theme="1"/>
      <name val="Times New Roman"/>
      <charset val="134"/>
    </font>
    <font>
      <b/>
      <sz val="14"/>
      <color rgb="FF0070C0"/>
      <name val="Times New Roman"/>
      <charset val="134"/>
    </font>
    <font>
      <sz val="14"/>
      <color theme="1"/>
      <name val="Times New Roman"/>
      <charset val="134"/>
    </font>
    <font>
      <i/>
      <sz val="14"/>
      <color theme="1"/>
      <name val="Times New Roman"/>
      <charset val="134"/>
    </font>
    <font>
      <i/>
      <sz val="14"/>
      <color rgb="FF0070C0"/>
      <name val="Times New Roman"/>
      <charset val="134"/>
    </font>
    <font>
      <sz val="14"/>
      <color rgb="FF002060"/>
      <name val="Times New Roman"/>
      <charset val="134"/>
    </font>
    <font>
      <b/>
      <sz val="14"/>
      <color rgb="FFC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20"/>
      <color rgb="FFC00000"/>
      <name val="Arial"/>
      <charset val="134"/>
    </font>
    <font>
      <sz val="18"/>
      <color rgb="FF7030A0"/>
      <name val="Arial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lightUp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hair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dotted">
        <color auto="1"/>
      </top>
      <bottom/>
      <diagonal/>
    </border>
    <border>
      <left style="hair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7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74" fillId="0" borderId="0" applyFont="0" applyFill="0" applyBorder="0" applyAlignment="0" applyProtection="0">
      <alignment vertical="center"/>
    </xf>
    <xf numFmtId="42" fontId="74" fillId="0" borderId="0" applyFont="0" applyFill="0" applyBorder="0" applyAlignment="0" applyProtection="0">
      <alignment vertical="center"/>
    </xf>
    <xf numFmtId="44" fontId="7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3" fillId="20" borderId="0" applyNumberFormat="0" applyBorder="0" applyAlignment="0" applyProtection="0">
      <alignment vertical="center"/>
    </xf>
    <xf numFmtId="0" fontId="75" fillId="22" borderId="94" applyNumberFormat="0" applyAlignment="0" applyProtection="0">
      <alignment vertical="center"/>
    </xf>
    <xf numFmtId="0" fontId="76" fillId="0" borderId="95" applyNumberFormat="0" applyFill="0" applyAlignment="0" applyProtection="0">
      <alignment vertical="center"/>
    </xf>
    <xf numFmtId="0" fontId="74" fillId="23" borderId="96" applyNumberFormat="0" applyFont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2" fillId="0" borderId="95" applyNumberFormat="0" applyFill="0" applyAlignment="0" applyProtection="0">
      <alignment vertical="center"/>
    </xf>
    <xf numFmtId="0" fontId="83" fillId="0" borderId="98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31" borderId="99" applyNumberFormat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81" fillId="29" borderId="0" applyNumberFormat="0" applyBorder="0" applyAlignment="0" applyProtection="0">
      <alignment vertical="center"/>
    </xf>
    <xf numFmtId="0" fontId="80" fillId="28" borderId="97" applyNumberFormat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86" fillId="28" borderId="99" applyNumberFormat="0" applyAlignment="0" applyProtection="0">
      <alignment vertical="center"/>
    </xf>
    <xf numFmtId="0" fontId="85" fillId="0" borderId="100" applyNumberFormat="0" applyFill="0" applyAlignment="0" applyProtection="0">
      <alignment vertical="center"/>
    </xf>
    <xf numFmtId="0" fontId="88" fillId="0" borderId="101" applyNumberFormat="0" applyFill="0" applyAlignment="0" applyProtection="0">
      <alignment vertical="center"/>
    </xf>
    <xf numFmtId="0" fontId="89" fillId="37" borderId="0" applyNumberFormat="0" applyBorder="0" applyAlignment="0" applyProtection="0">
      <alignment vertical="center"/>
    </xf>
    <xf numFmtId="0" fontId="87" fillId="36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2" fillId="41" borderId="0" applyNumberFormat="0" applyBorder="0" applyAlignment="0" applyProtection="0">
      <alignment vertical="center"/>
    </xf>
    <xf numFmtId="0" fontId="73" fillId="15" borderId="0" applyNumberFormat="0" applyBorder="0" applyAlignment="0" applyProtection="0">
      <alignment vertical="center"/>
    </xf>
    <xf numFmtId="0" fontId="73" fillId="14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72" fillId="40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3" fillId="42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</cellStyleXfs>
  <cellXfs count="49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79" fontId="2" fillId="0" borderId="0" xfId="2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0" fontId="10" fillId="5" borderId="0" xfId="6" applyNumberFormat="1" applyFont="1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1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/>
    </xf>
    <xf numFmtId="179" fontId="15" fillId="0" borderId="10" xfId="0" applyNumberFormat="1" applyFont="1" applyFill="1" applyBorder="1" applyAlignment="1">
      <alignment horizontal="center" vertical="center"/>
    </xf>
    <xf numFmtId="179" fontId="15" fillId="0" borderId="11" xfId="2" applyNumberFormat="1" applyFont="1" applyFill="1" applyBorder="1" applyAlignment="1">
      <alignment horizontal="center" vertical="center"/>
    </xf>
    <xf numFmtId="179" fontId="15" fillId="0" borderId="12" xfId="2" applyNumberFormat="1" applyFont="1" applyFill="1" applyBorder="1" applyAlignment="1">
      <alignment horizontal="center" vertical="center"/>
    </xf>
    <xf numFmtId="179" fontId="15" fillId="0" borderId="13" xfId="2" applyNumberFormat="1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/>
    </xf>
    <xf numFmtId="179" fontId="15" fillId="0" borderId="15" xfId="0" applyNumberFormat="1" applyFont="1" applyFill="1" applyBorder="1" applyAlignment="1">
      <alignment horizontal="center" vertical="center"/>
    </xf>
    <xf numFmtId="179" fontId="15" fillId="0" borderId="16" xfId="2" applyNumberFormat="1" applyFont="1" applyFill="1" applyBorder="1" applyAlignment="1">
      <alignment vertical="center"/>
    </xf>
    <xf numFmtId="179" fontId="15" fillId="0" borderId="17" xfId="2" applyNumberFormat="1" applyFont="1" applyFill="1" applyBorder="1" applyAlignment="1">
      <alignment vertical="center"/>
    </xf>
    <xf numFmtId="179" fontId="15" fillId="0" borderId="18" xfId="2" applyNumberFormat="1" applyFont="1" applyFill="1" applyBorder="1" applyAlignment="1">
      <alignment vertical="center"/>
    </xf>
    <xf numFmtId="0" fontId="14" fillId="0" borderId="19" xfId="0" applyFont="1" applyFill="1" applyBorder="1" applyAlignment="1">
      <alignment horizontal="left" vertical="center"/>
    </xf>
    <xf numFmtId="179" fontId="16" fillId="0" borderId="20" xfId="2" applyNumberFormat="1" applyFont="1" applyFill="1" applyBorder="1" applyAlignment="1">
      <alignment vertical="center"/>
    </xf>
    <xf numFmtId="179" fontId="16" fillId="0" borderId="21" xfId="2" applyNumberFormat="1" applyFont="1" applyFill="1" applyBorder="1" applyAlignment="1">
      <alignment vertical="center"/>
    </xf>
    <xf numFmtId="179" fontId="16" fillId="0" borderId="22" xfId="2" applyNumberFormat="1" applyFont="1" applyFill="1" applyBorder="1" applyAlignment="1">
      <alignment vertical="center"/>
    </xf>
    <xf numFmtId="179" fontId="16" fillId="0" borderId="23" xfId="2" applyNumberFormat="1" applyFont="1" applyFill="1" applyBorder="1" applyAlignment="1">
      <alignment vertical="center"/>
    </xf>
    <xf numFmtId="0" fontId="17" fillId="7" borderId="24" xfId="0" applyFont="1" applyFill="1" applyBorder="1" applyAlignment="1">
      <alignment horizontal="left" vertical="center" wrapText="1"/>
    </xf>
    <xf numFmtId="179" fontId="18" fillId="7" borderId="25" xfId="2" applyNumberFormat="1" applyFont="1" applyFill="1" applyBorder="1" applyAlignment="1">
      <alignment horizontal="center" vertical="center"/>
    </xf>
    <xf numFmtId="179" fontId="19" fillId="7" borderId="26" xfId="2" applyNumberFormat="1" applyFont="1" applyFill="1" applyBorder="1" applyAlignment="1">
      <alignment horizontal="center" vertical="center"/>
    </xf>
    <xf numFmtId="179" fontId="19" fillId="7" borderId="27" xfId="2" applyNumberFormat="1" applyFont="1" applyFill="1" applyBorder="1" applyAlignment="1">
      <alignment horizontal="center" vertical="center"/>
    </xf>
    <xf numFmtId="179" fontId="19" fillId="7" borderId="28" xfId="2" applyNumberFormat="1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left" vertical="center" wrapText="1"/>
    </xf>
    <xf numFmtId="179" fontId="18" fillId="0" borderId="30" xfId="2" applyNumberFormat="1" applyFont="1" applyFill="1" applyBorder="1" applyAlignment="1">
      <alignment horizontal="center" vertical="center"/>
    </xf>
    <xf numFmtId="179" fontId="18" fillId="0" borderId="31" xfId="2" applyNumberFormat="1" applyFont="1" applyFill="1" applyBorder="1" applyAlignment="1">
      <alignment horizontal="center" vertical="center"/>
    </xf>
    <xf numFmtId="179" fontId="18" fillId="0" borderId="32" xfId="2" applyNumberFormat="1" applyFont="1" applyFill="1" applyBorder="1" applyAlignment="1">
      <alignment horizontal="center" vertical="center"/>
    </xf>
    <xf numFmtId="179" fontId="18" fillId="0" borderId="33" xfId="2" applyNumberFormat="1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left" vertical="center" wrapText="1"/>
    </xf>
    <xf numFmtId="180" fontId="18" fillId="0" borderId="30" xfId="2" applyNumberFormat="1" applyFont="1" applyFill="1" applyBorder="1" applyAlignment="1">
      <alignment horizontal="center" vertical="center"/>
    </xf>
    <xf numFmtId="0" fontId="21" fillId="0" borderId="34" xfId="2" applyNumberFormat="1" applyFont="1" applyFill="1" applyBorder="1" applyAlignment="1">
      <alignment horizontal="center" vertical="center"/>
    </xf>
    <xf numFmtId="179" fontId="21" fillId="0" borderId="0" xfId="2" applyNumberFormat="1" applyFont="1" applyFill="1" applyBorder="1" applyAlignment="1">
      <alignment horizontal="left" vertical="center"/>
    </xf>
    <xf numFmtId="179" fontId="21" fillId="0" borderId="35" xfId="2" applyNumberFormat="1" applyFont="1" applyFill="1" applyBorder="1" applyAlignment="1">
      <alignment horizontal="left" vertical="center"/>
    </xf>
    <xf numFmtId="0" fontId="22" fillId="0" borderId="36" xfId="0" applyFont="1" applyFill="1" applyBorder="1" applyAlignment="1">
      <alignment horizontal="left" vertical="center" wrapText="1"/>
    </xf>
    <xf numFmtId="180" fontId="23" fillId="0" borderId="37" xfId="2" applyNumberFormat="1" applyFont="1" applyFill="1" applyBorder="1" applyAlignment="1">
      <alignment horizontal="center" vertical="center"/>
    </xf>
    <xf numFmtId="0" fontId="23" fillId="0" borderId="38" xfId="2" applyNumberFormat="1" applyFont="1" applyFill="1" applyBorder="1" applyAlignment="1">
      <alignment horizontal="left" vertical="center"/>
    </xf>
    <xf numFmtId="179" fontId="23" fillId="0" borderId="39" xfId="2" applyNumberFormat="1" applyFont="1" applyFill="1" applyBorder="1" applyAlignment="1">
      <alignment horizontal="left" vertical="center"/>
    </xf>
    <xf numFmtId="179" fontId="23" fillId="0" borderId="40" xfId="2" applyNumberFormat="1" applyFont="1" applyFill="1" applyBorder="1" applyAlignment="1">
      <alignment horizontal="left" vertical="center"/>
    </xf>
    <xf numFmtId="0" fontId="24" fillId="7" borderId="29" xfId="0" applyFont="1" applyFill="1" applyBorder="1" applyAlignment="1">
      <alignment horizontal="left" vertical="center" wrapText="1"/>
    </xf>
    <xf numFmtId="179" fontId="18" fillId="7" borderId="30" xfId="2" applyNumberFormat="1" applyFont="1" applyFill="1" applyBorder="1" applyAlignment="1">
      <alignment horizontal="center" vertical="center"/>
    </xf>
    <xf numFmtId="0" fontId="25" fillId="4" borderId="0" xfId="0" applyFont="1" applyFill="1" applyAlignment="1">
      <alignment horizontal="left" vertical="center"/>
    </xf>
    <xf numFmtId="179" fontId="19" fillId="0" borderId="30" xfId="2" applyNumberFormat="1" applyFont="1" applyFill="1" applyBorder="1" applyAlignment="1">
      <alignment horizontal="center" vertical="center"/>
    </xf>
    <xf numFmtId="179" fontId="19" fillId="0" borderId="34" xfId="2" applyNumberFormat="1" applyFont="1" applyFill="1" applyBorder="1" applyAlignment="1">
      <alignment horizontal="left" vertical="center"/>
    </xf>
    <xf numFmtId="179" fontId="19" fillId="0" borderId="0" xfId="2" applyNumberFormat="1" applyFont="1" applyFill="1" applyBorder="1" applyAlignment="1">
      <alignment horizontal="left" vertical="center"/>
    </xf>
    <xf numFmtId="179" fontId="19" fillId="0" borderId="35" xfId="2" applyNumberFormat="1" applyFont="1" applyFill="1" applyBorder="1" applyAlignment="1">
      <alignment horizontal="left" vertical="center"/>
    </xf>
    <xf numFmtId="10" fontId="18" fillId="0" borderId="30" xfId="6" applyNumberFormat="1" applyFont="1" applyFill="1" applyBorder="1" applyAlignment="1">
      <alignment horizontal="center" vertical="center"/>
    </xf>
    <xf numFmtId="10" fontId="21" fillId="0" borderId="34" xfId="6" applyNumberFormat="1" applyFont="1" applyFill="1" applyBorder="1" applyAlignment="1">
      <alignment horizontal="center" vertical="center"/>
    </xf>
    <xf numFmtId="10" fontId="23" fillId="0" borderId="37" xfId="6" applyNumberFormat="1" applyFont="1" applyFill="1" applyBorder="1" applyAlignment="1">
      <alignment horizontal="center" vertical="center"/>
    </xf>
    <xf numFmtId="179" fontId="19" fillId="7" borderId="30" xfId="2" applyNumberFormat="1" applyFont="1" applyFill="1" applyBorder="1" applyAlignment="1">
      <alignment horizontal="center" vertical="center"/>
    </xf>
    <xf numFmtId="179" fontId="19" fillId="7" borderId="31" xfId="2" applyNumberFormat="1" applyFont="1" applyFill="1" applyBorder="1" applyAlignment="1">
      <alignment horizontal="center" vertical="center"/>
    </xf>
    <xf numFmtId="179" fontId="19" fillId="7" borderId="32" xfId="2" applyNumberFormat="1" applyFont="1" applyFill="1" applyBorder="1" applyAlignment="1">
      <alignment horizontal="center" vertical="center"/>
    </xf>
    <xf numFmtId="179" fontId="19" fillId="7" borderId="33" xfId="2" applyNumberFormat="1" applyFont="1" applyFill="1" applyBorder="1" applyAlignment="1">
      <alignment horizontal="center" vertical="center"/>
    </xf>
    <xf numFmtId="179" fontId="18" fillId="0" borderId="30" xfId="6" applyNumberFormat="1" applyFont="1" applyFill="1" applyBorder="1" applyAlignment="1">
      <alignment horizontal="center" vertical="center"/>
    </xf>
    <xf numFmtId="9" fontId="21" fillId="0" borderId="34" xfId="6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left" vertical="center" wrapText="1"/>
    </xf>
    <xf numFmtId="179" fontId="18" fillId="7" borderId="30" xfId="2" applyNumberFormat="1" applyFont="1" applyFill="1" applyBorder="1" applyAlignment="1">
      <alignment vertical="center"/>
    </xf>
    <xf numFmtId="179" fontId="16" fillId="7" borderId="31" xfId="2" applyNumberFormat="1" applyFont="1" applyFill="1" applyBorder="1" applyAlignment="1">
      <alignment vertical="center"/>
    </xf>
    <xf numFmtId="179" fontId="18" fillId="7" borderId="32" xfId="2" applyNumberFormat="1" applyFont="1" applyFill="1" applyBorder="1" applyAlignment="1">
      <alignment vertical="center"/>
    </xf>
    <xf numFmtId="179" fontId="18" fillId="7" borderId="33" xfId="2" applyNumberFormat="1" applyFont="1" applyFill="1" applyBorder="1" applyAlignment="1">
      <alignment vertical="center"/>
    </xf>
    <xf numFmtId="179" fontId="16" fillId="0" borderId="30" xfId="2" applyNumberFormat="1" applyFont="1" applyFill="1" applyBorder="1" applyAlignment="1">
      <alignment vertical="center"/>
    </xf>
    <xf numFmtId="179" fontId="18" fillId="0" borderId="31" xfId="2" applyNumberFormat="1" applyFont="1" applyFill="1" applyBorder="1" applyAlignment="1">
      <alignment vertical="center"/>
    </xf>
    <xf numFmtId="179" fontId="18" fillId="0" borderId="32" xfId="2" applyNumberFormat="1" applyFont="1" applyFill="1" applyBorder="1" applyAlignment="1">
      <alignment vertical="center"/>
    </xf>
    <xf numFmtId="179" fontId="18" fillId="0" borderId="33" xfId="2" applyNumberFormat="1" applyFont="1" applyFill="1" applyBorder="1" applyAlignment="1">
      <alignment vertical="center"/>
    </xf>
    <xf numFmtId="179" fontId="26" fillId="3" borderId="41" xfId="0" applyNumberFormat="1" applyFont="1" applyFill="1" applyBorder="1" applyAlignment="1">
      <alignment horizontal="right" vertical="center" wrapText="1"/>
    </xf>
    <xf numFmtId="177" fontId="21" fillId="3" borderId="42" xfId="2" applyNumberFormat="1" applyFont="1" applyFill="1" applyBorder="1" applyAlignment="1">
      <alignment horizontal="right" vertical="center"/>
    </xf>
    <xf numFmtId="179" fontId="21" fillId="3" borderId="43" xfId="2" applyNumberFormat="1" applyFont="1" applyFill="1" applyBorder="1" applyAlignment="1">
      <alignment horizontal="left" vertical="center"/>
    </xf>
    <xf numFmtId="177" fontId="21" fillId="3" borderId="43" xfId="2" applyNumberFormat="1" applyFont="1" applyFill="1" applyBorder="1" applyAlignment="1">
      <alignment horizontal="left" vertical="center"/>
    </xf>
    <xf numFmtId="179" fontId="21" fillId="3" borderId="44" xfId="2" applyNumberFormat="1" applyFont="1" applyFill="1" applyBorder="1" applyAlignment="1">
      <alignment horizontal="left" vertical="center"/>
    </xf>
    <xf numFmtId="179" fontId="18" fillId="7" borderId="45" xfId="2" applyNumberFormat="1" applyFont="1" applyFill="1" applyBorder="1" applyAlignment="1">
      <alignment vertical="center"/>
    </xf>
    <xf numFmtId="179" fontId="26" fillId="3" borderId="4" xfId="0" applyNumberFormat="1" applyFont="1" applyFill="1" applyBorder="1" applyAlignment="1">
      <alignment horizontal="right" vertical="center" wrapText="1"/>
    </xf>
    <xf numFmtId="177" fontId="21" fillId="3" borderId="46" xfId="2" applyNumberFormat="1" applyFont="1" applyFill="1" applyBorder="1" applyAlignment="1">
      <alignment horizontal="right" vertical="center"/>
    </xf>
    <xf numFmtId="179" fontId="21" fillId="3" borderId="47" xfId="2" applyNumberFormat="1" applyFont="1" applyFill="1" applyBorder="1" applyAlignment="1">
      <alignment horizontal="left" vertical="center"/>
    </xf>
    <xf numFmtId="177" fontId="21" fillId="3" borderId="47" xfId="2" applyNumberFormat="1" applyFont="1" applyFill="1" applyBorder="1" applyAlignment="1">
      <alignment horizontal="left" vertical="center"/>
    </xf>
    <xf numFmtId="179" fontId="21" fillId="3" borderId="48" xfId="2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" fillId="0" borderId="0" xfId="0" applyFont="1" applyFill="1"/>
    <xf numFmtId="0" fontId="29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0" fillId="3" borderId="0" xfId="0" applyFont="1" applyFill="1" applyAlignment="1">
      <alignment horizontal="right" vertical="center"/>
    </xf>
    <xf numFmtId="0" fontId="29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6" borderId="49" xfId="0" applyFont="1" applyFill="1" applyBorder="1" applyAlignment="1">
      <alignment horizontal="center" vertical="center"/>
    </xf>
    <xf numFmtId="0" fontId="13" fillId="6" borderId="50" xfId="0" applyFont="1" applyFill="1" applyBorder="1" applyAlignment="1">
      <alignment horizontal="center" vertical="center"/>
    </xf>
    <xf numFmtId="0" fontId="13" fillId="6" borderId="51" xfId="0" applyFont="1" applyFill="1" applyBorder="1" applyAlignment="1">
      <alignment horizontal="center" vertical="center"/>
    </xf>
    <xf numFmtId="0" fontId="13" fillId="6" borderId="52" xfId="0" applyFont="1" applyFill="1" applyBorder="1" applyAlignment="1">
      <alignment horizontal="center" vertical="center"/>
    </xf>
    <xf numFmtId="0" fontId="13" fillId="6" borderId="53" xfId="0" applyFont="1" applyFill="1" applyBorder="1" applyAlignment="1">
      <alignment horizontal="center" vertical="center"/>
    </xf>
    <xf numFmtId="0" fontId="13" fillId="6" borderId="54" xfId="0" applyFont="1" applyFill="1" applyBorder="1" applyAlignment="1">
      <alignment horizontal="center" vertical="center"/>
    </xf>
    <xf numFmtId="0" fontId="13" fillId="6" borderId="55" xfId="0" applyFont="1" applyFill="1" applyBorder="1" applyAlignment="1">
      <alignment horizontal="center" vertical="center"/>
    </xf>
    <xf numFmtId="0" fontId="13" fillId="6" borderId="56" xfId="0" applyFont="1" applyFill="1" applyBorder="1" applyAlignment="1">
      <alignment horizontal="center" vertical="center"/>
    </xf>
    <xf numFmtId="0" fontId="31" fillId="0" borderId="49" xfId="0" applyFont="1" applyBorder="1" applyAlignment="1">
      <alignment horizontal="left" vertical="center" wrapText="1"/>
    </xf>
    <xf numFmtId="0" fontId="32" fillId="0" borderId="26" xfId="0" applyNumberFormat="1" applyFont="1" applyBorder="1" applyAlignment="1">
      <alignment horizontal="center" vertical="center"/>
    </xf>
    <xf numFmtId="179" fontId="32" fillId="0" borderId="27" xfId="2" applyNumberFormat="1" applyFont="1" applyBorder="1" applyAlignment="1">
      <alignment horizontal="center" vertical="center"/>
    </xf>
    <xf numFmtId="179" fontId="32" fillId="0" borderId="57" xfId="2" applyNumberFormat="1" applyFont="1" applyBorder="1" applyAlignment="1">
      <alignment horizontal="center" vertical="center"/>
    </xf>
    <xf numFmtId="0" fontId="14" fillId="0" borderId="58" xfId="0" applyFont="1" applyBorder="1" applyAlignment="1">
      <alignment horizontal="left" vertical="center"/>
    </xf>
    <xf numFmtId="0" fontId="33" fillId="0" borderId="31" xfId="0" applyFont="1" applyBorder="1" applyAlignment="1">
      <alignment vertical="center"/>
    </xf>
    <xf numFmtId="179" fontId="34" fillId="0" borderId="32" xfId="2" applyNumberFormat="1" applyFont="1" applyBorder="1" applyAlignment="1">
      <alignment vertical="center"/>
    </xf>
    <xf numFmtId="179" fontId="34" fillId="0" borderId="59" xfId="2" applyNumberFormat="1" applyFont="1" applyBorder="1" applyAlignment="1">
      <alignment vertical="center"/>
    </xf>
    <xf numFmtId="0" fontId="14" fillId="0" borderId="53" xfId="0" applyFont="1" applyBorder="1" applyAlignment="1">
      <alignment horizontal="left" vertical="center"/>
    </xf>
    <xf numFmtId="0" fontId="33" fillId="0" borderId="60" xfId="0" applyFont="1" applyBorder="1" applyAlignment="1">
      <alignment vertical="center"/>
    </xf>
    <xf numFmtId="179" fontId="34" fillId="0" borderId="61" xfId="2" applyNumberFormat="1" applyFont="1" applyBorder="1" applyAlignment="1">
      <alignment vertical="center"/>
    </xf>
    <xf numFmtId="179" fontId="34" fillId="0" borderId="62" xfId="2" applyNumberFormat="1" applyFont="1" applyBorder="1" applyAlignment="1">
      <alignment vertical="center"/>
    </xf>
    <xf numFmtId="179" fontId="32" fillId="0" borderId="26" xfId="2" applyNumberFormat="1" applyFont="1" applyBorder="1" applyAlignment="1">
      <alignment horizontal="center" vertical="center"/>
    </xf>
    <xf numFmtId="0" fontId="14" fillId="0" borderId="58" xfId="0" applyFont="1" applyBorder="1" applyAlignment="1">
      <alignment horizontal="left" vertical="center" wrapText="1"/>
    </xf>
    <xf numFmtId="179" fontId="34" fillId="0" borderId="31" xfId="2" applyNumberFormat="1" applyFont="1" applyBorder="1" applyAlignment="1">
      <alignment vertical="center"/>
    </xf>
    <xf numFmtId="179" fontId="33" fillId="0" borderId="32" xfId="2" applyNumberFormat="1" applyFont="1" applyBorder="1" applyAlignment="1">
      <alignment vertical="center"/>
    </xf>
    <xf numFmtId="179" fontId="33" fillId="0" borderId="59" xfId="2" applyNumberFormat="1" applyFont="1" applyBorder="1" applyAlignment="1">
      <alignment vertical="center"/>
    </xf>
    <xf numFmtId="179" fontId="33" fillId="0" borderId="31" xfId="2" applyNumberFormat="1" applyFont="1" applyBorder="1" applyAlignment="1">
      <alignment vertical="center"/>
    </xf>
    <xf numFmtId="0" fontId="14" fillId="0" borderId="53" xfId="0" applyFont="1" applyBorder="1" applyAlignment="1">
      <alignment horizontal="left" vertical="center" wrapText="1"/>
    </xf>
    <xf numFmtId="179" fontId="34" fillId="0" borderId="60" xfId="2" applyNumberFormat="1" applyFont="1" applyBorder="1" applyAlignment="1">
      <alignment vertical="center"/>
    </xf>
    <xf numFmtId="0" fontId="6" fillId="0" borderId="63" xfId="0" applyFont="1" applyBorder="1" applyAlignment="1">
      <alignment horizontal="left" vertical="center" wrapText="1"/>
    </xf>
    <xf numFmtId="179" fontId="35" fillId="0" borderId="64" xfId="2" applyNumberFormat="1" applyFont="1" applyBorder="1" applyAlignment="1">
      <alignment vertical="center"/>
    </xf>
    <xf numFmtId="179" fontId="35" fillId="0" borderId="65" xfId="2" applyNumberFormat="1" applyFont="1" applyBorder="1" applyAlignment="1">
      <alignment vertical="center"/>
    </xf>
    <xf numFmtId="179" fontId="35" fillId="0" borderId="66" xfId="2" applyNumberFormat="1" applyFont="1" applyBorder="1" applyAlignment="1">
      <alignment vertical="center"/>
    </xf>
    <xf numFmtId="0" fontId="2" fillId="2" borderId="0" xfId="0" applyFont="1" applyFill="1"/>
    <xf numFmtId="0" fontId="2" fillId="0" borderId="0" xfId="0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Fill="1" applyAlignment="1">
      <alignment vertical="center"/>
    </xf>
    <xf numFmtId="0" fontId="38" fillId="0" borderId="0" xfId="0" applyFont="1" applyFill="1"/>
    <xf numFmtId="0" fontId="39" fillId="0" borderId="0" xfId="0" applyFont="1" applyFill="1"/>
    <xf numFmtId="0" fontId="29" fillId="0" borderId="0" xfId="0" applyFont="1"/>
    <xf numFmtId="0" fontId="38" fillId="0" borderId="0" xfId="0" applyFont="1" applyAlignment="1">
      <alignment vertical="center"/>
    </xf>
    <xf numFmtId="0" fontId="36" fillId="6" borderId="49" xfId="0" applyFont="1" applyFill="1" applyBorder="1" applyAlignment="1">
      <alignment horizontal="center" vertical="center"/>
    </xf>
    <xf numFmtId="0" fontId="36" fillId="6" borderId="67" xfId="0" applyFont="1" applyFill="1" applyBorder="1" applyAlignment="1">
      <alignment horizontal="center" vertical="center"/>
    </xf>
    <xf numFmtId="0" fontId="36" fillId="6" borderId="68" xfId="0" applyFont="1" applyFill="1" applyBorder="1" applyAlignment="1">
      <alignment horizontal="center" vertical="center"/>
    </xf>
    <xf numFmtId="0" fontId="36" fillId="6" borderId="69" xfId="0" applyFont="1" applyFill="1" applyBorder="1" applyAlignment="1">
      <alignment horizontal="center" vertical="center"/>
    </xf>
    <xf numFmtId="0" fontId="36" fillId="6" borderId="53" xfId="0" applyFont="1" applyFill="1" applyBorder="1" applyAlignment="1">
      <alignment horizontal="center" vertical="center"/>
    </xf>
    <xf numFmtId="0" fontId="36" fillId="6" borderId="64" xfId="0" applyFont="1" applyFill="1" applyBorder="1" applyAlignment="1">
      <alignment horizontal="center" vertical="center"/>
    </xf>
    <xf numFmtId="0" fontId="36" fillId="6" borderId="65" xfId="0" applyFont="1" applyFill="1" applyBorder="1" applyAlignment="1">
      <alignment horizontal="center" vertical="center"/>
    </xf>
    <xf numFmtId="0" fontId="36" fillId="6" borderId="66" xfId="0" applyFont="1" applyFill="1" applyBorder="1" applyAlignment="1">
      <alignment horizontal="center" vertical="center"/>
    </xf>
    <xf numFmtId="0" fontId="26" fillId="0" borderId="58" xfId="0" applyFont="1" applyBorder="1" applyAlignment="1">
      <alignment horizontal="left" vertical="center" wrapText="1"/>
    </xf>
    <xf numFmtId="179" fontId="27" fillId="0" borderId="31" xfId="2" applyNumberFormat="1" applyFont="1" applyBorder="1" applyAlignment="1">
      <alignment horizontal="center" vertical="center"/>
    </xf>
    <xf numFmtId="179" fontId="27" fillId="0" borderId="32" xfId="2" applyNumberFormat="1" applyFont="1" applyBorder="1" applyAlignment="1">
      <alignment horizontal="center" vertical="center"/>
    </xf>
    <xf numFmtId="179" fontId="27" fillId="0" borderId="59" xfId="2" applyNumberFormat="1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28" fillId="0" borderId="58" xfId="0" applyFont="1" applyBorder="1" applyAlignment="1">
      <alignment horizontal="left" vertical="center"/>
    </xf>
    <xf numFmtId="179" fontId="41" fillId="0" borderId="31" xfId="2" applyNumberFormat="1" applyFont="1" applyBorder="1" applyAlignment="1">
      <alignment horizontal="center" vertical="center"/>
    </xf>
    <xf numFmtId="179" fontId="41" fillId="0" borderId="32" xfId="2" applyNumberFormat="1" applyFont="1" applyBorder="1" applyAlignment="1">
      <alignment horizontal="center" vertical="center"/>
    </xf>
    <xf numFmtId="179" fontId="41" fillId="0" borderId="59" xfId="2" applyNumberFormat="1" applyFont="1" applyBorder="1" applyAlignment="1">
      <alignment horizontal="center" vertical="center"/>
    </xf>
    <xf numFmtId="0" fontId="41" fillId="0" borderId="31" xfId="2" applyNumberFormat="1" applyFont="1" applyBorder="1" applyAlignment="1">
      <alignment horizontal="center" vertical="center"/>
    </xf>
    <xf numFmtId="0" fontId="41" fillId="0" borderId="32" xfId="2" applyNumberFormat="1" applyFont="1" applyBorder="1" applyAlignment="1">
      <alignment horizontal="center" vertical="center"/>
    </xf>
    <xf numFmtId="0" fontId="41" fillId="0" borderId="59" xfId="2" applyNumberFormat="1" applyFont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26" fillId="0" borderId="53" xfId="0" applyFont="1" applyBorder="1" applyAlignment="1">
      <alignment horizontal="left" vertical="center" wrapText="1"/>
    </xf>
    <xf numFmtId="179" fontId="27" fillId="0" borderId="60" xfId="2" applyNumberFormat="1" applyFont="1" applyBorder="1"/>
    <xf numFmtId="179" fontId="27" fillId="0" borderId="61" xfId="2" applyNumberFormat="1" applyFont="1" applyBorder="1"/>
    <xf numFmtId="179" fontId="27" fillId="0" borderId="62" xfId="2" applyNumberFormat="1" applyFont="1" applyBorder="1"/>
    <xf numFmtId="0" fontId="26" fillId="0" borderId="49" xfId="0" applyFont="1" applyBorder="1" applyAlignment="1">
      <alignment horizontal="left" vertical="center" wrapText="1"/>
    </xf>
    <xf numFmtId="179" fontId="27" fillId="0" borderId="26" xfId="2" applyNumberFormat="1" applyFont="1" applyBorder="1" applyAlignment="1">
      <alignment vertical="center"/>
    </xf>
    <xf numFmtId="179" fontId="27" fillId="0" borderId="27" xfId="2" applyNumberFormat="1" applyFont="1" applyBorder="1" applyAlignment="1">
      <alignment vertical="center"/>
    </xf>
    <xf numFmtId="179" fontId="27" fillId="0" borderId="57" xfId="2" applyNumberFormat="1" applyFont="1" applyBorder="1" applyAlignment="1">
      <alignment vertical="center"/>
    </xf>
    <xf numFmtId="0" fontId="43" fillId="0" borderId="0" xfId="0" applyFont="1" applyAlignment="1">
      <alignment vertical="center"/>
    </xf>
    <xf numFmtId="0" fontId="26" fillId="0" borderId="63" xfId="0" applyFont="1" applyBorder="1" applyAlignment="1">
      <alignment horizontal="left" vertical="center" wrapText="1"/>
    </xf>
    <xf numFmtId="179" fontId="27" fillId="0" borderId="64" xfId="2" applyNumberFormat="1" applyFont="1" applyFill="1" applyBorder="1" applyAlignment="1">
      <alignment vertical="center"/>
    </xf>
    <xf numFmtId="179" fontId="27" fillId="0" borderId="65" xfId="2" applyNumberFormat="1" applyFont="1" applyBorder="1" applyAlignment="1">
      <alignment vertical="center"/>
    </xf>
    <xf numFmtId="179" fontId="27" fillId="0" borderId="66" xfId="2" applyNumberFormat="1" applyFont="1" applyBorder="1" applyAlignment="1">
      <alignment vertical="center"/>
    </xf>
    <xf numFmtId="0" fontId="14" fillId="0" borderId="63" xfId="0" applyFont="1" applyBorder="1" applyAlignment="1">
      <alignment horizontal="left" vertical="center" wrapText="1"/>
    </xf>
    <xf numFmtId="179" fontId="25" fillId="0" borderId="64" xfId="2" applyNumberFormat="1" applyFont="1" applyFill="1" applyBorder="1" applyAlignment="1">
      <alignment vertical="center"/>
    </xf>
    <xf numFmtId="179" fontId="25" fillId="0" borderId="65" xfId="2" applyNumberFormat="1" applyFont="1" applyFill="1" applyBorder="1" applyAlignment="1">
      <alignment vertical="center"/>
    </xf>
    <xf numFmtId="179" fontId="25" fillId="0" borderId="66" xfId="2" applyNumberFormat="1" applyFont="1" applyFill="1" applyBorder="1" applyAlignment="1">
      <alignment vertical="center"/>
    </xf>
    <xf numFmtId="179" fontId="27" fillId="0" borderId="65" xfId="2" applyNumberFormat="1" applyFont="1" applyFill="1" applyBorder="1" applyAlignment="1">
      <alignment vertical="center"/>
    </xf>
    <xf numFmtId="179" fontId="27" fillId="0" borderId="66" xfId="2" applyNumberFormat="1" applyFont="1" applyFill="1" applyBorder="1" applyAlignment="1">
      <alignment vertical="center"/>
    </xf>
    <xf numFmtId="180" fontId="44" fillId="0" borderId="64" xfId="2" applyNumberFormat="1" applyFont="1" applyFill="1" applyBorder="1" applyAlignment="1">
      <alignment vertical="center"/>
    </xf>
    <xf numFmtId="180" fontId="44" fillId="0" borderId="65" xfId="2" applyNumberFormat="1" applyFont="1" applyFill="1" applyBorder="1" applyAlignment="1">
      <alignment vertical="center"/>
    </xf>
    <xf numFmtId="180" fontId="44" fillId="0" borderId="66" xfId="2" applyNumberFormat="1" applyFont="1" applyFill="1" applyBorder="1" applyAlignment="1">
      <alignment vertical="center"/>
    </xf>
    <xf numFmtId="179" fontId="27" fillId="0" borderId="64" xfId="2" applyNumberFormat="1" applyFont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/>
    <xf numFmtId="179" fontId="2" fillId="0" borderId="0" xfId="2" applyNumberFormat="1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47" fillId="0" borderId="70" xfId="0" applyFont="1" applyBorder="1" applyAlignment="1">
      <alignment horizontal="left" vertical="center"/>
    </xf>
    <xf numFmtId="0" fontId="26" fillId="7" borderId="26" xfId="0" applyFont="1" applyFill="1" applyBorder="1" applyAlignment="1">
      <alignment horizontal="center" vertical="center"/>
    </xf>
    <xf numFmtId="10" fontId="27" fillId="7" borderId="57" xfId="6" applyNumberFormat="1" applyFont="1" applyFill="1" applyBorder="1" applyAlignment="1">
      <alignment horizontal="center" vertical="center"/>
    </xf>
    <xf numFmtId="0" fontId="13" fillId="6" borderId="71" xfId="0" applyFont="1" applyFill="1" applyBorder="1" applyAlignment="1">
      <alignment horizontal="center" vertical="center"/>
    </xf>
    <xf numFmtId="0" fontId="13" fillId="6" borderId="67" xfId="0" applyFont="1" applyFill="1" applyBorder="1" applyAlignment="1">
      <alignment horizontal="center" vertical="center"/>
    </xf>
    <xf numFmtId="0" fontId="13" fillId="6" borderId="68" xfId="0" applyFont="1" applyFill="1" applyBorder="1" applyAlignment="1">
      <alignment horizontal="center" vertical="center"/>
    </xf>
    <xf numFmtId="0" fontId="13" fillId="6" borderId="69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3" fillId="6" borderId="63" xfId="0" applyFont="1" applyFill="1" applyBorder="1" applyAlignment="1">
      <alignment horizontal="center" vertical="center"/>
    </xf>
    <xf numFmtId="0" fontId="14" fillId="0" borderId="72" xfId="0" applyFont="1" applyBorder="1" applyAlignment="1">
      <alignment horizontal="left" vertical="center"/>
    </xf>
    <xf numFmtId="179" fontId="27" fillId="0" borderId="73" xfId="2" applyNumberFormat="1" applyFont="1" applyFill="1" applyBorder="1" applyAlignment="1">
      <alignment horizontal="center" vertical="center"/>
    </xf>
    <xf numFmtId="179" fontId="25" fillId="0" borderId="73" xfId="2" applyNumberFormat="1" applyFont="1" applyFill="1" applyBorder="1" applyAlignment="1">
      <alignment horizontal="center" vertical="center"/>
    </xf>
    <xf numFmtId="0" fontId="14" fillId="0" borderId="74" xfId="0" applyFont="1" applyBorder="1" applyAlignment="1">
      <alignment horizontal="left" vertical="center"/>
    </xf>
    <xf numFmtId="179" fontId="31" fillId="0" borderId="75" xfId="2" applyNumberFormat="1" applyFont="1" applyFill="1" applyBorder="1" applyAlignment="1">
      <alignment vertical="center"/>
    </xf>
    <xf numFmtId="0" fontId="14" fillId="0" borderId="76" xfId="0" applyFont="1" applyBorder="1" applyAlignment="1">
      <alignment horizontal="left" vertical="center"/>
    </xf>
    <xf numFmtId="180" fontId="25" fillId="0" borderId="75" xfId="2" applyNumberFormat="1" applyFont="1" applyFill="1" applyBorder="1" applyAlignment="1">
      <alignment vertical="center"/>
    </xf>
    <xf numFmtId="0" fontId="14" fillId="0" borderId="77" xfId="0" applyFont="1" applyBorder="1" applyAlignment="1">
      <alignment horizontal="left" vertical="center"/>
    </xf>
    <xf numFmtId="179" fontId="24" fillId="0" borderId="75" xfId="2" applyNumberFormat="1" applyFont="1" applyFill="1" applyBorder="1" applyAlignment="1">
      <alignment vertical="center"/>
    </xf>
    <xf numFmtId="0" fontId="14" fillId="0" borderId="78" xfId="0" applyFont="1" applyBorder="1" applyAlignment="1">
      <alignment horizontal="left" vertical="center"/>
    </xf>
    <xf numFmtId="179" fontId="25" fillId="0" borderId="79" xfId="2" applyNumberFormat="1" applyFont="1" applyFill="1" applyBorder="1" applyAlignment="1">
      <alignment horizontal="center" vertical="center"/>
    </xf>
    <xf numFmtId="0" fontId="48" fillId="0" borderId="0" xfId="0" applyFont="1" applyBorder="1" applyAlignment="1">
      <alignment horizontal="left" vertical="center"/>
    </xf>
    <xf numFmtId="0" fontId="48" fillId="0" borderId="70" xfId="0" applyFont="1" applyBorder="1" applyAlignment="1">
      <alignment horizontal="left" vertical="center"/>
    </xf>
    <xf numFmtId="0" fontId="14" fillId="0" borderId="73" xfId="0" applyFont="1" applyBorder="1" applyAlignment="1">
      <alignment horizontal="left" vertical="center"/>
    </xf>
    <xf numFmtId="179" fontId="27" fillId="0" borderId="80" xfId="2" applyNumberFormat="1" applyFont="1" applyFill="1" applyBorder="1" applyAlignment="1">
      <alignment horizontal="center" vertical="center"/>
    </xf>
    <xf numFmtId="0" fontId="14" fillId="0" borderId="81" xfId="0" applyFont="1" applyBorder="1" applyAlignment="1">
      <alignment horizontal="left" vertical="center"/>
    </xf>
    <xf numFmtId="179" fontId="31" fillId="0" borderId="82" xfId="2" applyNumberFormat="1" applyFont="1" applyFill="1" applyBorder="1" applyAlignment="1">
      <alignment vertical="center"/>
    </xf>
    <xf numFmtId="0" fontId="14" fillId="0" borderId="75" xfId="0" applyFont="1" applyBorder="1" applyAlignment="1">
      <alignment horizontal="left" vertical="center"/>
    </xf>
    <xf numFmtId="179" fontId="25" fillId="0" borderId="82" xfId="2" applyNumberFormat="1" applyFont="1" applyFill="1" applyBorder="1" applyAlignment="1">
      <alignment vertical="center"/>
    </xf>
    <xf numFmtId="179" fontId="25" fillId="0" borderId="75" xfId="2" applyNumberFormat="1" applyFont="1" applyFill="1" applyBorder="1" applyAlignment="1">
      <alignment vertical="center"/>
    </xf>
    <xf numFmtId="0" fontId="14" fillId="0" borderId="83" xfId="0" applyFont="1" applyBorder="1" applyAlignment="1">
      <alignment horizontal="left" vertical="center"/>
    </xf>
    <xf numFmtId="179" fontId="24" fillId="0" borderId="82" xfId="2" applyNumberFormat="1" applyFont="1" applyFill="1" applyBorder="1" applyAlignment="1">
      <alignment vertical="center"/>
    </xf>
    <xf numFmtId="0" fontId="14" fillId="0" borderId="79" xfId="0" applyFont="1" applyBorder="1" applyAlignment="1">
      <alignment horizontal="left" vertical="center"/>
    </xf>
    <xf numFmtId="179" fontId="25" fillId="0" borderId="84" xfId="2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 readingOrder="1"/>
    </xf>
    <xf numFmtId="179" fontId="49" fillId="0" borderId="0" xfId="2" applyNumberFormat="1" applyFont="1" applyAlignment="1">
      <alignment vertical="center"/>
    </xf>
    <xf numFmtId="179" fontId="50" fillId="0" borderId="0" xfId="2" applyNumberFormat="1" applyFont="1" applyAlignment="1">
      <alignment horizontal="center" vertical="center"/>
    </xf>
    <xf numFmtId="179" fontId="27" fillId="0" borderId="82" xfId="2" applyNumberFormat="1" applyFont="1" applyFill="1" applyBorder="1" applyAlignment="1">
      <alignment vertical="center"/>
    </xf>
    <xf numFmtId="179" fontId="27" fillId="0" borderId="75" xfId="2" applyNumberFormat="1" applyFont="1" applyFill="1" applyBorder="1" applyAlignment="1">
      <alignment vertical="center"/>
    </xf>
    <xf numFmtId="179" fontId="46" fillId="0" borderId="0" xfId="2" applyNumberFormat="1" applyFont="1" applyAlignment="1">
      <alignment vertical="center"/>
    </xf>
    <xf numFmtId="0" fontId="51" fillId="2" borderId="0" xfId="0" applyFont="1" applyFill="1"/>
    <xf numFmtId="176" fontId="51" fillId="2" borderId="0" xfId="6" applyNumberFormat="1" applyFont="1" applyFill="1"/>
    <xf numFmtId="179" fontId="2" fillId="0" borderId="0" xfId="2" applyNumberFormat="1" applyFont="1"/>
    <xf numFmtId="0" fontId="14" fillId="0" borderId="0" xfId="0" applyFont="1" applyAlignment="1">
      <alignment vertical="center"/>
    </xf>
    <xf numFmtId="0" fontId="14" fillId="0" borderId="0" xfId="0" applyFont="1"/>
    <xf numFmtId="0" fontId="2" fillId="3" borderId="0" xfId="0" applyFont="1" applyFill="1" applyAlignment="1">
      <alignment vertical="center"/>
    </xf>
    <xf numFmtId="0" fontId="52" fillId="0" borderId="0" xfId="0" applyFont="1" applyAlignment="1">
      <alignment horizontal="left" vertical="center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9" fontId="26" fillId="0" borderId="72" xfId="2" applyNumberFormat="1" applyFont="1" applyFill="1" applyBorder="1"/>
    <xf numFmtId="179" fontId="13" fillId="0" borderId="85" xfId="2" applyNumberFormat="1" applyFont="1" applyBorder="1"/>
    <xf numFmtId="179" fontId="27" fillId="0" borderId="80" xfId="2" applyNumberFormat="1" applyFont="1" applyFill="1" applyBorder="1" applyAlignment="1">
      <alignment vertical="center"/>
    </xf>
    <xf numFmtId="179" fontId="27" fillId="7" borderId="72" xfId="2" applyNumberFormat="1" applyFont="1" applyFill="1" applyBorder="1" applyAlignment="1">
      <alignment vertical="center"/>
    </xf>
    <xf numFmtId="179" fontId="27" fillId="7" borderId="80" xfId="2" applyNumberFormat="1" applyFont="1" applyFill="1" applyBorder="1"/>
    <xf numFmtId="179" fontId="26" fillId="0" borderId="76" xfId="2" applyNumberFormat="1" applyFont="1" applyFill="1" applyBorder="1"/>
    <xf numFmtId="179" fontId="13" fillId="0" borderId="86" xfId="2" applyNumberFormat="1" applyFont="1" applyBorder="1"/>
    <xf numFmtId="179" fontId="27" fillId="0" borderId="82" xfId="2" applyNumberFormat="1" applyFont="1" applyFill="1" applyBorder="1" applyAlignment="1">
      <alignment horizontal="center" vertical="center"/>
    </xf>
    <xf numFmtId="179" fontId="27" fillId="3" borderId="76" xfId="2" applyNumberFormat="1" applyFont="1" applyFill="1" applyBorder="1" applyAlignment="1">
      <alignment vertical="center"/>
    </xf>
    <xf numFmtId="179" fontId="27" fillId="3" borderId="82" xfId="2" applyNumberFormat="1" applyFont="1" applyFill="1" applyBorder="1"/>
    <xf numFmtId="179" fontId="26" fillId="0" borderId="78" xfId="2" applyNumberFormat="1" applyFont="1" applyFill="1" applyBorder="1"/>
    <xf numFmtId="179" fontId="13" fillId="0" borderId="87" xfId="2" applyNumberFormat="1" applyFont="1" applyBorder="1"/>
    <xf numFmtId="0" fontId="27" fillId="0" borderId="84" xfId="2" applyNumberFormat="1" applyFont="1" applyFill="1" applyBorder="1" applyAlignment="1">
      <alignment horizontal="center" vertical="center"/>
    </xf>
    <xf numFmtId="179" fontId="27" fillId="6" borderId="78" xfId="2" applyNumberFormat="1" applyFont="1" applyFill="1" applyBorder="1"/>
    <xf numFmtId="179" fontId="27" fillId="6" borderId="84" xfId="2" applyNumberFormat="1" applyFont="1" applyFill="1" applyBorder="1"/>
    <xf numFmtId="179" fontId="13" fillId="0" borderId="0" xfId="2" applyNumberFormat="1" applyFont="1" applyAlignment="1">
      <alignment horizontal="left" vertical="center"/>
    </xf>
    <xf numFmtId="179" fontId="13" fillId="0" borderId="0" xfId="2" applyNumberFormat="1" applyFont="1" applyAlignment="1">
      <alignment vertical="center"/>
    </xf>
    <xf numFmtId="0" fontId="26" fillId="0" borderId="0" xfId="0" applyFont="1" applyAlignment="1">
      <alignment horizontal="left" vertical="center"/>
    </xf>
    <xf numFmtId="179" fontId="14" fillId="0" borderId="0" xfId="0" applyNumberFormat="1" applyFont="1" applyAlignment="1">
      <alignment vertical="center"/>
    </xf>
    <xf numFmtId="0" fontId="26" fillId="0" borderId="0" xfId="0" applyFont="1" applyAlignment="1">
      <alignment horizontal="right" vertical="center"/>
    </xf>
    <xf numFmtId="0" fontId="13" fillId="6" borderId="88" xfId="0" applyFont="1" applyFill="1" applyBorder="1" applyAlignment="1">
      <alignment horizontal="center" vertical="center"/>
    </xf>
    <xf numFmtId="0" fontId="13" fillId="6" borderId="89" xfId="0" applyFont="1" applyFill="1" applyBorder="1" applyAlignment="1">
      <alignment horizontal="center" vertical="center"/>
    </xf>
    <xf numFmtId="0" fontId="14" fillId="0" borderId="80" xfId="0" applyFont="1" applyBorder="1" applyAlignment="1">
      <alignment horizontal="left" vertical="center"/>
    </xf>
    <xf numFmtId="179" fontId="25" fillId="0" borderId="80" xfId="2" applyNumberFormat="1" applyFont="1" applyBorder="1" applyAlignment="1">
      <alignment vertical="center"/>
    </xf>
    <xf numFmtId="179" fontId="25" fillId="0" borderId="73" xfId="2" applyNumberFormat="1" applyFont="1" applyBorder="1" applyAlignment="1">
      <alignment vertical="center"/>
    </xf>
    <xf numFmtId="0" fontId="26" fillId="0" borderId="76" xfId="0" applyFont="1" applyBorder="1" applyAlignment="1">
      <alignment horizontal="left" vertical="center"/>
    </xf>
    <xf numFmtId="0" fontId="26" fillId="0" borderId="82" xfId="0" applyFont="1" applyBorder="1" applyAlignment="1">
      <alignment horizontal="left" vertical="center"/>
    </xf>
    <xf numFmtId="179" fontId="6" fillId="0" borderId="82" xfId="2" applyNumberFormat="1" applyFont="1" applyBorder="1" applyAlignment="1">
      <alignment vertical="center"/>
    </xf>
    <xf numFmtId="179" fontId="6" fillId="0" borderId="75" xfId="2" applyNumberFormat="1" applyFont="1" applyBorder="1" applyAlignment="1">
      <alignment vertical="center"/>
    </xf>
    <xf numFmtId="0" fontId="14" fillId="0" borderId="82" xfId="0" applyFont="1" applyBorder="1" applyAlignment="1">
      <alignment horizontal="left" vertical="center"/>
    </xf>
    <xf numFmtId="179" fontId="25" fillId="0" borderId="82" xfId="2" applyNumberFormat="1" applyFont="1" applyBorder="1" applyAlignment="1">
      <alignment vertical="center"/>
    </xf>
    <xf numFmtId="179" fontId="25" fillId="0" borderId="75" xfId="2" applyNumberFormat="1" applyFont="1" applyBorder="1" applyAlignment="1">
      <alignment vertical="center"/>
    </xf>
    <xf numFmtId="0" fontId="14" fillId="0" borderId="82" xfId="2" applyNumberFormat="1" applyFont="1" applyBorder="1" applyAlignment="1">
      <alignment horizontal="center" vertical="center"/>
    </xf>
    <xf numFmtId="0" fontId="14" fillId="0" borderId="75" xfId="2" applyNumberFormat="1" applyFont="1" applyBorder="1" applyAlignment="1">
      <alignment horizontal="center" vertical="center"/>
    </xf>
    <xf numFmtId="0" fontId="14" fillId="0" borderId="84" xfId="0" applyFont="1" applyBorder="1" applyAlignment="1">
      <alignment horizontal="left" vertical="center"/>
    </xf>
    <xf numFmtId="179" fontId="25" fillId="0" borderId="84" xfId="2" applyNumberFormat="1" applyFont="1" applyBorder="1" applyAlignment="1">
      <alignment vertical="center"/>
    </xf>
    <xf numFmtId="179" fontId="25" fillId="0" borderId="79" xfId="2" applyNumberFormat="1" applyFont="1" applyBorder="1" applyAlignment="1">
      <alignment vertical="center"/>
    </xf>
    <xf numFmtId="0" fontId="54" fillId="0" borderId="38" xfId="0" applyFont="1" applyBorder="1" applyAlignment="1">
      <alignment horizontal="left" vertical="center"/>
    </xf>
    <xf numFmtId="0" fontId="54" fillId="0" borderId="89" xfId="0" applyFont="1" applyBorder="1" applyAlignment="1">
      <alignment horizontal="left" vertical="center"/>
    </xf>
    <xf numFmtId="179" fontId="54" fillId="3" borderId="89" xfId="2" applyNumberFormat="1" applyFont="1" applyFill="1" applyBorder="1" applyAlignment="1">
      <alignment vertical="center"/>
    </xf>
    <xf numFmtId="179" fontId="54" fillId="3" borderId="53" xfId="2" applyNumberFormat="1" applyFont="1" applyFill="1" applyBorder="1" applyAlignment="1">
      <alignment vertical="center"/>
    </xf>
    <xf numFmtId="179" fontId="26" fillId="0" borderId="72" xfId="2" applyNumberFormat="1" applyFont="1" applyBorder="1" applyAlignment="1">
      <alignment horizontal="left" vertical="center"/>
    </xf>
    <xf numFmtId="179" fontId="26" fillId="0" borderId="80" xfId="2" applyNumberFormat="1" applyFont="1" applyBorder="1" applyAlignment="1">
      <alignment horizontal="left" vertical="center"/>
    </xf>
    <xf numFmtId="179" fontId="14" fillId="0" borderId="80" xfId="2" applyNumberFormat="1" applyFont="1" applyBorder="1" applyAlignment="1">
      <alignment vertical="center"/>
    </xf>
    <xf numFmtId="179" fontId="14" fillId="0" borderId="73" xfId="2" applyNumberFormat="1" applyFont="1" applyBorder="1" applyAlignment="1">
      <alignment vertical="center"/>
    </xf>
    <xf numFmtId="179" fontId="27" fillId="0" borderId="73" xfId="2" applyNumberFormat="1" applyFont="1" applyBorder="1" applyAlignment="1">
      <alignment horizontal="center" vertical="center"/>
    </xf>
    <xf numFmtId="179" fontId="26" fillId="0" borderId="76" xfId="2" applyNumberFormat="1" applyFont="1" applyBorder="1" applyAlignment="1">
      <alignment horizontal="left" vertical="center"/>
    </xf>
    <xf numFmtId="179" fontId="26" fillId="0" borderId="82" xfId="2" applyNumberFormat="1" applyFont="1" applyBorder="1" applyAlignment="1">
      <alignment horizontal="left" vertical="center"/>
    </xf>
    <xf numFmtId="179" fontId="14" fillId="0" borderId="82" xfId="2" applyNumberFormat="1" applyFont="1" applyBorder="1" applyAlignment="1">
      <alignment vertical="center"/>
    </xf>
    <xf numFmtId="179" fontId="14" fillId="0" borderId="75" xfId="2" applyNumberFormat="1" applyFont="1" applyBorder="1" applyAlignment="1">
      <alignment vertical="center"/>
    </xf>
    <xf numFmtId="179" fontId="27" fillId="0" borderId="75" xfId="2" applyNumberFormat="1" applyFont="1" applyBorder="1" applyAlignment="1">
      <alignment horizontal="center" vertical="center"/>
    </xf>
    <xf numFmtId="179" fontId="27" fillId="0" borderId="75" xfId="2" applyNumberFormat="1" applyFont="1" applyBorder="1" applyAlignment="1">
      <alignment vertical="center"/>
    </xf>
    <xf numFmtId="179" fontId="26" fillId="0" borderId="78" xfId="2" applyNumberFormat="1" applyFont="1" applyBorder="1" applyAlignment="1">
      <alignment horizontal="left" vertical="center"/>
    </xf>
    <xf numFmtId="179" fontId="26" fillId="0" borderId="84" xfId="2" applyNumberFormat="1" applyFont="1" applyBorder="1" applyAlignment="1">
      <alignment horizontal="left" vertical="center"/>
    </xf>
    <xf numFmtId="179" fontId="14" fillId="0" borderId="84" xfId="2" applyNumberFormat="1" applyFont="1" applyBorder="1" applyAlignment="1">
      <alignment vertical="center"/>
    </xf>
    <xf numFmtId="179" fontId="14" fillId="0" borderId="79" xfId="2" applyNumberFormat="1" applyFont="1" applyBorder="1" applyAlignment="1">
      <alignment vertical="center"/>
    </xf>
    <xf numFmtId="179" fontId="26" fillId="0" borderId="79" xfId="2" applyNumberFormat="1" applyFont="1" applyBorder="1" applyAlignment="1">
      <alignment vertical="center"/>
    </xf>
    <xf numFmtId="176" fontId="2" fillId="2" borderId="0" xfId="6" applyNumberFormat="1" applyFont="1" applyFill="1"/>
    <xf numFmtId="0" fontId="13" fillId="0" borderId="0" xfId="0" applyFont="1" applyFill="1" applyAlignment="1">
      <alignment vertical="center"/>
    </xf>
    <xf numFmtId="0" fontId="13" fillId="0" borderId="0" xfId="0" applyFont="1" applyFill="1"/>
    <xf numFmtId="0" fontId="14" fillId="0" borderId="0" xfId="0" applyFont="1" applyAlignment="1">
      <alignment horizontal="left" vertical="center"/>
    </xf>
    <xf numFmtId="0" fontId="13" fillId="6" borderId="88" xfId="0" applyFont="1" applyFill="1" applyBorder="1" applyAlignment="1">
      <alignment horizontal="center" vertical="center" wrapText="1"/>
    </xf>
    <xf numFmtId="0" fontId="27" fillId="0" borderId="73" xfId="0" applyFont="1" applyBorder="1" applyAlignment="1">
      <alignment vertical="center"/>
    </xf>
    <xf numFmtId="179" fontId="27" fillId="0" borderId="80" xfId="2" applyNumberFormat="1" applyFont="1" applyFill="1" applyBorder="1" applyAlignment="1">
      <alignment horizontal="left" vertical="center"/>
    </xf>
    <xf numFmtId="0" fontId="14" fillId="8" borderId="75" xfId="0" applyFont="1" applyFill="1" applyBorder="1" applyAlignment="1">
      <alignment vertical="center"/>
    </xf>
    <xf numFmtId="179" fontId="55" fillId="8" borderId="82" xfId="2" applyNumberFormat="1" applyFont="1" applyFill="1" applyBorder="1" applyAlignment="1">
      <alignment horizontal="left" vertical="center"/>
    </xf>
    <xf numFmtId="179" fontId="56" fillId="0" borderId="75" xfId="2" applyNumberFormat="1" applyFont="1" applyFill="1" applyBorder="1" applyAlignment="1">
      <alignment vertical="center"/>
    </xf>
    <xf numFmtId="0" fontId="14" fillId="5" borderId="75" xfId="0" applyFont="1" applyFill="1" applyBorder="1" applyAlignment="1">
      <alignment vertical="center"/>
    </xf>
    <xf numFmtId="179" fontId="55" fillId="2" borderId="82" xfId="2" applyNumberFormat="1" applyFont="1" applyFill="1" applyBorder="1" applyAlignment="1">
      <alignment horizontal="center" vertical="center"/>
    </xf>
    <xf numFmtId="0" fontId="14" fillId="4" borderId="75" xfId="0" applyFont="1" applyFill="1" applyBorder="1" applyAlignment="1">
      <alignment vertical="center"/>
    </xf>
    <xf numFmtId="179" fontId="55" fillId="4" borderId="82" xfId="2" applyNumberFormat="1" applyFont="1" applyFill="1" applyBorder="1" applyAlignment="1">
      <alignment horizontal="center" vertical="center"/>
    </xf>
    <xf numFmtId="0" fontId="14" fillId="9" borderId="79" xfId="0" applyFont="1" applyFill="1" applyBorder="1" applyAlignment="1">
      <alignment vertical="center"/>
    </xf>
    <xf numFmtId="179" fontId="55" fillId="9" borderId="84" xfId="2" applyNumberFormat="1" applyFont="1" applyFill="1" applyBorder="1" applyAlignment="1">
      <alignment horizontal="center" vertical="center"/>
    </xf>
    <xf numFmtId="179" fontId="56" fillId="0" borderId="79" xfId="2" applyNumberFormat="1" applyFont="1" applyFill="1" applyBorder="1" applyAlignment="1">
      <alignment vertical="center"/>
    </xf>
    <xf numFmtId="0" fontId="14" fillId="3" borderId="58" xfId="0" applyFont="1" applyFill="1" applyBorder="1" applyAlignment="1">
      <alignment vertical="center"/>
    </xf>
    <xf numFmtId="179" fontId="55" fillId="3" borderId="70" xfId="2" applyNumberFormat="1" applyFont="1" applyFill="1" applyBorder="1" applyAlignment="1">
      <alignment horizontal="left" vertical="center"/>
    </xf>
    <xf numFmtId="179" fontId="56" fillId="0" borderId="58" xfId="2" applyNumberFormat="1" applyFont="1" applyFill="1" applyBorder="1" applyAlignment="1">
      <alignment vertical="center"/>
    </xf>
    <xf numFmtId="9" fontId="55" fillId="3" borderId="70" xfId="6" applyFont="1" applyFill="1" applyBorder="1" applyAlignment="1">
      <alignment horizontal="center" vertical="center"/>
    </xf>
    <xf numFmtId="179" fontId="55" fillId="3" borderId="70" xfId="2" applyNumberFormat="1" applyFont="1" applyFill="1" applyBorder="1" applyAlignment="1">
      <alignment horizontal="center" vertical="center"/>
    </xf>
    <xf numFmtId="0" fontId="27" fillId="0" borderId="63" xfId="0" applyFont="1" applyBorder="1" applyAlignment="1">
      <alignment horizontal="center" vertical="center"/>
    </xf>
    <xf numFmtId="179" fontId="27" fillId="10" borderId="69" xfId="2" applyNumberFormat="1" applyFont="1" applyFill="1" applyBorder="1" applyAlignment="1">
      <alignment vertical="center"/>
    </xf>
    <xf numFmtId="179" fontId="27" fillId="0" borderId="63" xfId="2" applyNumberFormat="1" applyFont="1" applyFill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179" fontId="13" fillId="0" borderId="63" xfId="2" applyNumberFormat="1" applyFont="1" applyBorder="1" applyAlignment="1">
      <alignment horizontal="center" vertical="center"/>
    </xf>
    <xf numFmtId="0" fontId="14" fillId="0" borderId="73" xfId="0" applyFont="1" applyBorder="1" applyAlignment="1">
      <alignment vertical="center"/>
    </xf>
    <xf numFmtId="0" fontId="14" fillId="0" borderId="73" xfId="2" applyNumberFormat="1" applyFont="1" applyBorder="1" applyAlignment="1">
      <alignment horizontal="center" vertical="center"/>
    </xf>
    <xf numFmtId="179" fontId="53" fillId="0" borderId="73" xfId="2" applyNumberFormat="1" applyFont="1" applyBorder="1" applyAlignment="1">
      <alignment vertical="center"/>
    </xf>
    <xf numFmtId="0" fontId="14" fillId="0" borderId="75" xfId="0" applyFont="1" applyBorder="1" applyAlignment="1">
      <alignment vertical="center"/>
    </xf>
    <xf numFmtId="179" fontId="53" fillId="0" borderId="75" xfId="2" applyNumberFormat="1" applyFont="1" applyBorder="1" applyAlignment="1">
      <alignment vertical="center"/>
    </xf>
    <xf numFmtId="0" fontId="14" fillId="0" borderId="75" xfId="0" applyNumberFormat="1" applyFont="1" applyBorder="1" applyAlignment="1">
      <alignment horizontal="center" vertical="center"/>
    </xf>
    <xf numFmtId="179" fontId="25" fillId="0" borderId="75" xfId="0" applyNumberFormat="1" applyFont="1" applyBorder="1" applyAlignment="1">
      <alignment vertical="center"/>
    </xf>
    <xf numFmtId="0" fontId="53" fillId="0" borderId="75" xfId="0" applyFont="1" applyBorder="1" applyAlignment="1">
      <alignment vertical="center"/>
    </xf>
    <xf numFmtId="0" fontId="14" fillId="0" borderId="79" xfId="0" applyFont="1" applyBorder="1" applyAlignment="1">
      <alignment vertical="center"/>
    </xf>
    <xf numFmtId="0" fontId="14" fillId="0" borderId="79" xfId="0" applyNumberFormat="1" applyFont="1" applyBorder="1" applyAlignment="1">
      <alignment horizontal="center" vertical="center"/>
    </xf>
    <xf numFmtId="179" fontId="25" fillId="0" borderId="79" xfId="0" applyNumberFormat="1" applyFont="1" applyBorder="1" applyAlignment="1">
      <alignment vertical="center"/>
    </xf>
    <xf numFmtId="0" fontId="53" fillId="0" borderId="79" xfId="0" applyFont="1" applyBorder="1" applyAlignment="1">
      <alignment vertical="center"/>
    </xf>
    <xf numFmtId="0" fontId="27" fillId="0" borderId="53" xfId="0" applyFont="1" applyBorder="1" applyAlignment="1">
      <alignment horizontal="center" vertical="center"/>
    </xf>
    <xf numFmtId="179" fontId="27" fillId="10" borderId="53" xfId="2" applyNumberFormat="1" applyFont="1" applyFill="1" applyBorder="1" applyAlignment="1">
      <alignment vertical="center"/>
    </xf>
    <xf numFmtId="0" fontId="27" fillId="0" borderId="53" xfId="0" applyNumberFormat="1" applyFont="1" applyBorder="1" applyAlignment="1">
      <alignment horizontal="center" vertical="center"/>
    </xf>
    <xf numFmtId="179" fontId="27" fillId="2" borderId="53" xfId="0" applyNumberFormat="1" applyFont="1" applyFill="1" applyBorder="1" applyAlignment="1">
      <alignment vertical="center"/>
    </xf>
    <xf numFmtId="179" fontId="14" fillId="0" borderId="83" xfId="2" applyNumberFormat="1" applyFont="1" applyBorder="1" applyAlignment="1">
      <alignment horizontal="left" vertical="center"/>
    </xf>
    <xf numFmtId="179" fontId="27" fillId="0" borderId="53" xfId="0" applyNumberFormat="1" applyFont="1" applyFill="1" applyBorder="1" applyAlignment="1">
      <alignment horizontal="center" vertical="center"/>
    </xf>
    <xf numFmtId="180" fontId="27" fillId="0" borderId="53" xfId="0" applyNumberFormat="1" applyFont="1" applyFill="1" applyBorder="1" applyAlignment="1">
      <alignment horizontal="center" vertical="center"/>
    </xf>
    <xf numFmtId="179" fontId="14" fillId="0" borderId="75" xfId="2" applyNumberFormat="1" applyFont="1" applyBorder="1" applyAlignment="1">
      <alignment horizontal="left" vertical="center"/>
    </xf>
    <xf numFmtId="179" fontId="13" fillId="0" borderId="67" xfId="2" applyNumberFormat="1" applyFont="1" applyBorder="1" applyAlignment="1">
      <alignment horizontal="center" vertical="center" wrapText="1"/>
    </xf>
    <xf numFmtId="179" fontId="13" fillId="0" borderId="69" xfId="2" applyNumberFormat="1" applyFont="1" applyBorder="1" applyAlignment="1">
      <alignment horizontal="center" vertical="center" wrapText="1"/>
    </xf>
    <xf numFmtId="9" fontId="13" fillId="0" borderId="70" xfId="6" applyFont="1" applyFill="1" applyBorder="1" applyAlignment="1">
      <alignment horizontal="center" vertical="center"/>
    </xf>
    <xf numFmtId="179" fontId="27" fillId="3" borderId="75" xfId="2" applyNumberFormat="1" applyFont="1" applyFill="1" applyBorder="1" applyAlignment="1">
      <alignment horizontal="left" vertical="center"/>
    </xf>
    <xf numFmtId="179" fontId="57" fillId="0" borderId="71" xfId="2" applyNumberFormat="1" applyFont="1" applyBorder="1" applyAlignment="1">
      <alignment horizontal="center" vertical="center" wrapText="1"/>
    </xf>
    <xf numFmtId="179" fontId="57" fillId="0" borderId="90" xfId="2" applyNumberFormat="1" applyFont="1" applyBorder="1" applyAlignment="1">
      <alignment horizontal="center" vertical="center" wrapText="1"/>
    </xf>
    <xf numFmtId="179" fontId="57" fillId="0" borderId="88" xfId="2" applyNumberFormat="1" applyFont="1" applyBorder="1" applyAlignment="1">
      <alignment horizontal="center" vertical="center" wrapText="1"/>
    </xf>
    <xf numFmtId="179" fontId="26" fillId="6" borderId="75" xfId="2" applyNumberFormat="1" applyFont="1" applyFill="1" applyBorder="1" applyAlignment="1">
      <alignment horizontal="left" vertical="center"/>
    </xf>
    <xf numFmtId="179" fontId="57" fillId="0" borderId="34" xfId="2" applyNumberFormat="1" applyFont="1" applyBorder="1" applyAlignment="1">
      <alignment horizontal="center" vertical="center" wrapText="1"/>
    </xf>
    <xf numFmtId="179" fontId="57" fillId="0" borderId="0" xfId="2" applyNumberFormat="1" applyFont="1" applyBorder="1" applyAlignment="1">
      <alignment horizontal="center" vertical="center" wrapText="1"/>
    </xf>
    <xf numFmtId="179" fontId="57" fillId="0" borderId="70" xfId="2" applyNumberFormat="1" applyFont="1" applyBorder="1" applyAlignment="1">
      <alignment horizontal="center" vertical="center" wrapText="1"/>
    </xf>
    <xf numFmtId="179" fontId="25" fillId="0" borderId="79" xfId="2" applyNumberFormat="1" applyFont="1" applyBorder="1" applyAlignment="1">
      <alignment horizontal="left" vertical="center"/>
    </xf>
    <xf numFmtId="0" fontId="26" fillId="0" borderId="53" xfId="0" applyFont="1" applyBorder="1" applyAlignment="1">
      <alignment horizontal="left" vertical="center"/>
    </xf>
    <xf numFmtId="180" fontId="27" fillId="0" borderId="53" xfId="2" applyNumberFormat="1" applyFont="1" applyFill="1" applyBorder="1" applyAlignment="1">
      <alignment vertical="center"/>
    </xf>
    <xf numFmtId="179" fontId="57" fillId="0" borderId="38" xfId="2" applyNumberFormat="1" applyFont="1" applyBorder="1" applyAlignment="1">
      <alignment horizontal="center" vertical="center" wrapText="1"/>
    </xf>
    <xf numFmtId="179" fontId="57" fillId="0" borderId="39" xfId="2" applyNumberFormat="1" applyFont="1" applyBorder="1" applyAlignment="1">
      <alignment horizontal="center" vertical="center" wrapText="1"/>
    </xf>
    <xf numFmtId="179" fontId="57" fillId="0" borderId="89" xfId="2" applyNumberFormat="1" applyFont="1" applyBorder="1" applyAlignment="1">
      <alignment horizontal="center" vertical="center" wrapText="1"/>
    </xf>
    <xf numFmtId="0" fontId="13" fillId="6" borderId="91" xfId="0" applyFont="1" applyFill="1" applyBorder="1" applyAlignment="1">
      <alignment horizontal="center" vertical="center"/>
    </xf>
    <xf numFmtId="0" fontId="13" fillId="6" borderId="65" xfId="0" applyFont="1" applyFill="1" applyBorder="1" applyAlignment="1">
      <alignment horizontal="center" vertical="center"/>
    </xf>
    <xf numFmtId="0" fontId="13" fillId="6" borderId="92" xfId="0" applyFont="1" applyFill="1" applyBorder="1" applyAlignment="1">
      <alignment horizontal="center" vertical="center"/>
    </xf>
    <xf numFmtId="0" fontId="26" fillId="7" borderId="34" xfId="0" applyFont="1" applyFill="1" applyBorder="1" applyAlignment="1">
      <alignment horizontal="left" vertical="center"/>
    </xf>
    <xf numFmtId="0" fontId="26" fillId="7" borderId="0" xfId="0" applyFont="1" applyFill="1" applyBorder="1" applyAlignment="1">
      <alignment horizontal="left" vertical="center"/>
    </xf>
    <xf numFmtId="0" fontId="26" fillId="7" borderId="70" xfId="0" applyFont="1" applyFill="1" applyBorder="1" applyAlignment="1">
      <alignment horizontal="left" vertical="center"/>
    </xf>
    <xf numFmtId="179" fontId="27" fillId="7" borderId="34" xfId="2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8" fillId="0" borderId="34" xfId="0" applyFont="1" applyBorder="1" applyAlignment="1">
      <alignment horizontal="left" vertical="center"/>
    </xf>
    <xf numFmtId="0" fontId="58" fillId="0" borderId="0" xfId="0" applyFont="1" applyBorder="1" applyAlignment="1">
      <alignment horizontal="left" vertical="center"/>
    </xf>
    <xf numFmtId="0" fontId="58" fillId="0" borderId="70" xfId="0" applyFont="1" applyBorder="1" applyAlignment="1">
      <alignment horizontal="left" vertical="center"/>
    </xf>
    <xf numFmtId="179" fontId="14" fillId="0" borderId="34" xfId="2" applyNumberFormat="1" applyFont="1" applyBorder="1" applyAlignment="1">
      <alignment vertical="center"/>
    </xf>
    <xf numFmtId="179" fontId="59" fillId="0" borderId="34" xfId="2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179" fontId="27" fillId="0" borderId="34" xfId="2" applyNumberFormat="1" applyFont="1" applyBorder="1" applyAlignment="1">
      <alignment vertical="center"/>
    </xf>
    <xf numFmtId="179" fontId="25" fillId="0" borderId="34" xfId="2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28" fillId="8" borderId="34" xfId="0" applyFont="1" applyFill="1" applyBorder="1" applyAlignment="1">
      <alignment horizontal="left" vertical="center"/>
    </xf>
    <xf numFmtId="0" fontId="28" fillId="8" borderId="0" xfId="0" applyFont="1" applyFill="1" applyBorder="1" applyAlignment="1">
      <alignment horizontal="left" vertical="center"/>
    </xf>
    <xf numFmtId="0" fontId="28" fillId="8" borderId="70" xfId="0" applyFont="1" applyFill="1" applyBorder="1" applyAlignment="1">
      <alignment horizontal="left" vertical="center"/>
    </xf>
    <xf numFmtId="0" fontId="28" fillId="0" borderId="34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8" fillId="0" borderId="70" xfId="0" applyFont="1" applyBorder="1" applyAlignment="1">
      <alignment horizontal="left" vertical="center"/>
    </xf>
    <xf numFmtId="0" fontId="28" fillId="9" borderId="34" xfId="0" applyFont="1" applyFill="1" applyBorder="1" applyAlignment="1">
      <alignment horizontal="left" vertical="center"/>
    </xf>
    <xf numFmtId="0" fontId="28" fillId="9" borderId="0" xfId="0" applyFont="1" applyFill="1" applyBorder="1" applyAlignment="1">
      <alignment horizontal="left" vertical="center"/>
    </xf>
    <xf numFmtId="0" fontId="28" fillId="9" borderId="70" xfId="0" applyFont="1" applyFill="1" applyBorder="1" applyAlignment="1">
      <alignment horizontal="left" vertical="center"/>
    </xf>
    <xf numFmtId="0" fontId="28" fillId="3" borderId="34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left" vertical="center"/>
    </xf>
    <xf numFmtId="0" fontId="28" fillId="3" borderId="70" xfId="0" applyFont="1" applyFill="1" applyBorder="1" applyAlignment="1">
      <alignment horizontal="left" vertical="center"/>
    </xf>
    <xf numFmtId="0" fontId="25" fillId="0" borderId="34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28" fillId="3" borderId="38" xfId="0" applyFont="1" applyFill="1" applyBorder="1" applyAlignment="1">
      <alignment horizontal="left" vertical="center"/>
    </xf>
    <xf numFmtId="0" fontId="28" fillId="3" borderId="39" xfId="0" applyFont="1" applyFill="1" applyBorder="1" applyAlignment="1">
      <alignment horizontal="left" vertical="center"/>
    </xf>
    <xf numFmtId="0" fontId="28" fillId="3" borderId="89" xfId="0" applyFont="1" applyFill="1" applyBorder="1" applyAlignment="1">
      <alignment horizontal="left" vertical="center"/>
    </xf>
    <xf numFmtId="179" fontId="14" fillId="0" borderId="38" xfId="2" applyNumberFormat="1" applyFont="1" applyBorder="1" applyAlignment="1">
      <alignment vertical="center"/>
    </xf>
    <xf numFmtId="0" fontId="14" fillId="8" borderId="34" xfId="0" applyFont="1" applyFill="1" applyBorder="1" applyAlignment="1">
      <alignment horizontal="left" vertical="center"/>
    </xf>
    <xf numFmtId="0" fontId="14" fillId="8" borderId="0" xfId="0" applyFont="1" applyFill="1" applyBorder="1" applyAlignment="1">
      <alignment horizontal="left" vertical="center"/>
    </xf>
    <xf numFmtId="0" fontId="14" fillId="8" borderId="70" xfId="0" applyFont="1" applyFill="1" applyBorder="1" applyAlignment="1">
      <alignment horizontal="left" vertical="center"/>
    </xf>
    <xf numFmtId="0" fontId="26" fillId="0" borderId="34" xfId="0" applyFont="1" applyBorder="1" applyAlignment="1">
      <alignment horizontal="left" vertical="center"/>
    </xf>
    <xf numFmtId="179" fontId="14" fillId="0" borderId="34" xfId="2" applyNumberFormat="1" applyFont="1" applyFill="1" applyBorder="1" applyAlignment="1">
      <alignment vertical="center"/>
    </xf>
    <xf numFmtId="0" fontId="14" fillId="8" borderId="38" xfId="0" applyFont="1" applyFill="1" applyBorder="1" applyAlignment="1">
      <alignment horizontal="left" vertical="center"/>
    </xf>
    <xf numFmtId="0" fontId="14" fillId="8" borderId="39" xfId="0" applyFont="1" applyFill="1" applyBorder="1" applyAlignment="1">
      <alignment horizontal="left" vertical="center"/>
    </xf>
    <xf numFmtId="0" fontId="14" fillId="8" borderId="89" xfId="0" applyFont="1" applyFill="1" applyBorder="1" applyAlignment="1">
      <alignment horizontal="left" vertical="center"/>
    </xf>
    <xf numFmtId="179" fontId="14" fillId="0" borderId="38" xfId="2" applyNumberFormat="1" applyFont="1" applyFill="1" applyBorder="1" applyAlignment="1">
      <alignment vertical="center"/>
    </xf>
    <xf numFmtId="0" fontId="26" fillId="7" borderId="67" xfId="0" applyFont="1" applyFill="1" applyBorder="1" applyAlignment="1">
      <alignment horizontal="center" vertical="center"/>
    </xf>
    <xf numFmtId="0" fontId="26" fillId="7" borderId="68" xfId="0" applyFont="1" applyFill="1" applyBorder="1" applyAlignment="1">
      <alignment horizontal="center" vertical="center"/>
    </xf>
    <xf numFmtId="0" fontId="26" fillId="7" borderId="69" xfId="0" applyFont="1" applyFill="1" applyBorder="1" applyAlignment="1">
      <alignment horizontal="center" vertical="center"/>
    </xf>
    <xf numFmtId="179" fontId="31" fillId="7" borderId="67" xfId="2" applyNumberFormat="1" applyFont="1" applyFill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13" fillId="6" borderId="63" xfId="0" applyFont="1" applyFill="1" applyBorder="1" applyAlignment="1">
      <alignment horizontal="center" vertical="center" wrapText="1"/>
    </xf>
    <xf numFmtId="179" fontId="13" fillId="6" borderId="63" xfId="0" applyNumberFormat="1" applyFont="1" applyFill="1" applyBorder="1" applyAlignment="1">
      <alignment horizontal="center" vertical="center" wrapText="1"/>
    </xf>
    <xf numFmtId="179" fontId="25" fillId="0" borderId="83" xfId="2" applyNumberFormat="1" applyFont="1" applyBorder="1" applyAlignment="1">
      <alignment horizontal="center" vertical="center"/>
    </xf>
    <xf numFmtId="179" fontId="27" fillId="0" borderId="83" xfId="2" applyNumberFormat="1" applyFont="1" applyBorder="1" applyAlignment="1">
      <alignment horizontal="center" vertical="center"/>
    </xf>
    <xf numFmtId="179" fontId="25" fillId="0" borderId="83" xfId="2" applyNumberFormat="1" applyFont="1" applyBorder="1" applyAlignment="1">
      <alignment vertical="center"/>
    </xf>
    <xf numFmtId="10" fontId="25" fillId="0" borderId="75" xfId="6" applyNumberFormat="1" applyFont="1" applyBorder="1" applyAlignment="1">
      <alignment horizontal="center" vertical="center"/>
    </xf>
    <xf numFmtId="9" fontId="25" fillId="0" borderId="75" xfId="6" applyFont="1" applyBorder="1" applyAlignment="1">
      <alignment horizontal="center" vertical="center"/>
    </xf>
    <xf numFmtId="179" fontId="14" fillId="0" borderId="75" xfId="6" applyNumberFormat="1" applyFont="1" applyBorder="1" applyAlignment="1">
      <alignment horizontal="center" vertical="center"/>
    </xf>
    <xf numFmtId="181" fontId="14" fillId="0" borderId="75" xfId="6" applyNumberFormat="1" applyFont="1" applyBorder="1" applyAlignment="1">
      <alignment horizontal="center" vertical="center"/>
    </xf>
    <xf numFmtId="181" fontId="25" fillId="0" borderId="75" xfId="6" applyNumberFormat="1" applyFont="1" applyBorder="1" applyAlignment="1">
      <alignment vertical="center"/>
    </xf>
    <xf numFmtId="10" fontId="27" fillId="3" borderId="75" xfId="6" applyNumberFormat="1" applyFont="1" applyFill="1" applyBorder="1" applyAlignment="1">
      <alignment horizontal="center" vertical="center"/>
    </xf>
    <xf numFmtId="179" fontId="26" fillId="3" borderId="75" xfId="6" applyNumberFormat="1" applyFont="1" applyFill="1" applyBorder="1" applyAlignment="1">
      <alignment horizontal="center" vertical="center"/>
    </xf>
    <xf numFmtId="10" fontId="27" fillId="11" borderId="79" xfId="6" applyNumberFormat="1" applyFont="1" applyFill="1" applyBorder="1" applyAlignment="1">
      <alignment horizontal="center" vertical="center"/>
    </xf>
    <xf numFmtId="9" fontId="25" fillId="0" borderId="79" xfId="6" applyFont="1" applyBorder="1" applyAlignment="1">
      <alignment horizontal="center" vertical="center"/>
    </xf>
    <xf numFmtId="179" fontId="27" fillId="11" borderId="79" xfId="6" applyNumberFormat="1" applyFont="1" applyFill="1" applyBorder="1" applyAlignment="1">
      <alignment horizontal="center" vertical="center"/>
    </xf>
    <xf numFmtId="10" fontId="14" fillId="0" borderId="79" xfId="6" applyNumberFormat="1" applyFont="1" applyFill="1" applyBorder="1" applyAlignment="1" applyProtection="1">
      <alignment horizontal="center" vertical="center"/>
    </xf>
    <xf numFmtId="181" fontId="25" fillId="0" borderId="79" xfId="6" applyNumberFormat="1" applyFont="1" applyBorder="1" applyAlignment="1">
      <alignment vertical="center"/>
    </xf>
    <xf numFmtId="0" fontId="14" fillId="0" borderId="79" xfId="2" applyNumberFormat="1" applyFont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10" fontId="27" fillId="12" borderId="53" xfId="6" applyNumberFormat="1" applyFont="1" applyFill="1" applyBorder="1" applyAlignment="1">
      <alignment horizontal="center" vertical="center"/>
    </xf>
    <xf numFmtId="9" fontId="27" fillId="0" borderId="53" xfId="6" applyFont="1" applyFill="1" applyBorder="1" applyAlignment="1">
      <alignment horizontal="center" vertical="center"/>
    </xf>
    <xf numFmtId="179" fontId="31" fillId="0" borderId="53" xfId="2" applyNumberFormat="1" applyFont="1" applyFill="1" applyBorder="1" applyAlignment="1">
      <alignment horizontal="center" vertical="center"/>
    </xf>
    <xf numFmtId="0" fontId="53" fillId="12" borderId="53" xfId="0" applyFont="1" applyFill="1" applyBorder="1" applyAlignment="1">
      <alignment vertical="center"/>
    </xf>
    <xf numFmtId="0" fontId="26" fillId="8" borderId="0" xfId="0" applyFont="1" applyFill="1" applyBorder="1" applyAlignment="1">
      <alignment horizontal="left" vertical="center" wrapText="1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60" fillId="0" borderId="93" xfId="0" applyFont="1" applyBorder="1" applyAlignment="1">
      <alignment horizontal="center" vertical="top" wrapText="1"/>
    </xf>
    <xf numFmtId="0" fontId="60" fillId="0" borderId="93" xfId="0" applyFont="1" applyBorder="1" applyAlignment="1">
      <alignment horizontal="center" vertical="top" wrapText="1"/>
    </xf>
    <xf numFmtId="0" fontId="61" fillId="0" borderId="4" xfId="0" applyFont="1" applyBorder="1" applyAlignment="1">
      <alignment horizontal="center" vertical="top" wrapText="1"/>
    </xf>
    <xf numFmtId="0" fontId="61" fillId="0" borderId="93" xfId="0" applyFont="1" applyBorder="1" applyAlignment="1">
      <alignment horizontal="center" vertical="top" wrapText="1"/>
    </xf>
    <xf numFmtId="0" fontId="61" fillId="0" borderId="4" xfId="0" applyFont="1" applyBorder="1" applyAlignment="1">
      <alignment wrapText="1"/>
    </xf>
    <xf numFmtId="0" fontId="61" fillId="0" borderId="4" xfId="0" applyFont="1" applyBorder="1" applyAlignment="1">
      <alignment horizontal="right" wrapText="1"/>
    </xf>
    <xf numFmtId="3" fontId="62" fillId="0" borderId="4" xfId="0" applyNumberFormat="1" applyFont="1" applyBorder="1" applyAlignment="1">
      <alignment horizontal="right" wrapText="1"/>
    </xf>
    <xf numFmtId="3" fontId="62" fillId="0" borderId="93" xfId="0" applyNumberFormat="1" applyFont="1" applyBorder="1" applyAlignment="1">
      <alignment horizontal="right" wrapText="1"/>
    </xf>
    <xf numFmtId="0" fontId="61" fillId="0" borderId="4" xfId="0" applyFont="1" applyBorder="1" applyAlignment="1">
      <alignment vertical="top" wrapText="1"/>
    </xf>
    <xf numFmtId="0" fontId="61" fillId="0" borderId="4" xfId="0" applyFont="1" applyBorder="1" applyAlignment="1">
      <alignment vertical="top" wrapText="1"/>
    </xf>
    <xf numFmtId="9" fontId="61" fillId="0" borderId="4" xfId="0" applyNumberFormat="1" applyFont="1" applyBorder="1" applyAlignment="1">
      <alignment horizontal="center" vertical="top" wrapText="1"/>
    </xf>
    <xf numFmtId="0" fontId="62" fillId="0" borderId="4" xfId="0" applyFont="1" applyBorder="1" applyAlignment="1">
      <alignment horizontal="right" wrapText="1"/>
    </xf>
    <xf numFmtId="0" fontId="63" fillId="0" borderId="4" xfId="0" applyFont="1" applyBorder="1" applyAlignment="1">
      <alignment vertical="top" wrapText="1"/>
    </xf>
    <xf numFmtId="4" fontId="64" fillId="0" borderId="4" xfId="0" applyNumberFormat="1" applyFont="1" applyBorder="1" applyAlignment="1">
      <alignment wrapText="1"/>
    </xf>
    <xf numFmtId="0" fontId="60" fillId="0" borderId="4" xfId="0" applyFont="1" applyBorder="1" applyAlignment="1">
      <alignment wrapText="1"/>
    </xf>
    <xf numFmtId="0" fontId="65" fillId="0" borderId="93" xfId="0" applyFont="1" applyBorder="1" applyAlignment="1">
      <alignment horizontal="center" vertical="top" wrapText="1"/>
    </xf>
    <xf numFmtId="0" fontId="65" fillId="0" borderId="1" xfId="0" applyFont="1" applyBorder="1" applyAlignment="1">
      <alignment horizontal="center" vertical="top" wrapText="1"/>
    </xf>
    <xf numFmtId="0" fontId="65" fillId="0" borderId="4" xfId="0" applyFont="1" applyBorder="1" applyAlignment="1">
      <alignment horizontal="center" vertical="top" wrapText="1"/>
    </xf>
    <xf numFmtId="0" fontId="66" fillId="0" borderId="4" xfId="0" applyFont="1" applyBorder="1" applyAlignment="1">
      <alignment wrapText="1"/>
    </xf>
    <xf numFmtId="3" fontId="66" fillId="0" borderId="4" xfId="0" applyNumberFormat="1" applyFont="1" applyBorder="1" applyAlignment="1">
      <alignment wrapText="1"/>
    </xf>
    <xf numFmtId="0" fontId="67" fillId="0" borderId="4" xfId="0" applyFont="1" applyBorder="1" applyAlignment="1">
      <alignment wrapText="1"/>
    </xf>
    <xf numFmtId="3" fontId="68" fillId="0" borderId="4" xfId="0" applyNumberFormat="1" applyFont="1" applyBorder="1" applyAlignment="1">
      <alignment horizontal="right" wrapText="1"/>
    </xf>
    <xf numFmtId="3" fontId="69" fillId="0" borderId="4" xfId="0" applyNumberFormat="1" applyFont="1" applyBorder="1" applyAlignment="1">
      <alignment horizontal="right" wrapText="1"/>
    </xf>
    <xf numFmtId="0" fontId="66" fillId="0" borderId="29" xfId="0" applyFont="1" applyBorder="1" applyAlignment="1">
      <alignment wrapText="1"/>
    </xf>
    <xf numFmtId="0" fontId="70" fillId="0" borderId="29" xfId="0" applyFont="1" applyBorder="1" applyAlignment="1">
      <alignment vertical="top" wrapText="1"/>
    </xf>
    <xf numFmtId="0" fontId="0" fillId="0" borderId="29" xfId="0" applyBorder="1"/>
    <xf numFmtId="9" fontId="67" fillId="0" borderId="4" xfId="0" applyNumberFormat="1" applyFont="1" applyBorder="1" applyAlignment="1">
      <alignment horizontal="center" vertical="top" wrapText="1"/>
    </xf>
    <xf numFmtId="0" fontId="71" fillId="0" borderId="4" xfId="0" applyFont="1" applyBorder="1" applyAlignment="1">
      <alignment horizontal="center" wrapText="1"/>
    </xf>
    <xf numFmtId="3" fontId="71" fillId="0" borderId="4" xfId="0" applyNumberFormat="1" applyFont="1" applyBorder="1" applyAlignment="1">
      <alignment wrapText="1"/>
    </xf>
    <xf numFmtId="0" fontId="70" fillId="0" borderId="0" xfId="0" applyFont="1"/>
    <xf numFmtId="0" fontId="13" fillId="6" borderId="66" xfId="0" applyFont="1" applyFill="1" applyBorder="1" applyAlignment="1">
      <alignment horizontal="center" vertical="center"/>
    </xf>
    <xf numFmtId="0" fontId="2" fillId="0" borderId="70" xfId="0" applyFont="1" applyBorder="1" applyAlignment="1">
      <alignment vertical="center"/>
    </xf>
    <xf numFmtId="0" fontId="26" fillId="0" borderId="70" xfId="0" applyFont="1" applyBorder="1" applyAlignment="1">
      <alignment horizontal="left" vertical="center"/>
    </xf>
    <xf numFmtId="0" fontId="14" fillId="0" borderId="70" xfId="0" applyFont="1" applyBorder="1" applyAlignment="1">
      <alignment vertical="center"/>
    </xf>
    <xf numFmtId="0" fontId="26" fillId="0" borderId="70" xfId="0" applyFont="1" applyBorder="1" applyAlignment="1">
      <alignment horizontal="center" vertical="center"/>
    </xf>
    <xf numFmtId="0" fontId="2" fillId="0" borderId="89" xfId="0" applyFont="1" applyBorder="1" applyAlignment="1">
      <alignment vertical="center"/>
    </xf>
    <xf numFmtId="177" fontId="14" fillId="0" borderId="75" xfId="2" applyFont="1" applyBorder="1" applyAlignment="1">
      <alignment horizontal="center" vertical="center"/>
    </xf>
    <xf numFmtId="177" fontId="14" fillId="0" borderId="79" xfId="2" applyFont="1" applyBorder="1" applyAlignment="1">
      <alignment horizontal="center" vertical="center"/>
    </xf>
    <xf numFmtId="10" fontId="53" fillId="12" borderId="53" xfId="6" applyNumberFormat="1" applyFont="1" applyFill="1" applyBorder="1" applyAlignment="1">
      <alignment horizontal="center" vertical="center"/>
    </xf>
    <xf numFmtId="0" fontId="58" fillId="0" borderId="34" xfId="0" applyFont="1" applyBorder="1" applyAlignment="1" quotePrefix="1">
      <alignment horizontal="left" vertical="center"/>
    </xf>
    <xf numFmtId="0" fontId="28" fillId="8" borderId="34" xfId="0" applyFont="1" applyFill="1" applyBorder="1" applyAlignment="1" quotePrefix="1">
      <alignment horizontal="left" vertical="center"/>
    </xf>
    <xf numFmtId="0" fontId="28" fillId="0" borderId="34" xfId="0" applyFont="1" applyBorder="1" applyAlignment="1" quotePrefix="1">
      <alignment horizontal="left" vertical="center"/>
    </xf>
    <xf numFmtId="0" fontId="28" fillId="9" borderId="34" xfId="0" applyFont="1" applyFill="1" applyBorder="1" applyAlignment="1" quotePrefix="1">
      <alignment horizontal="left" vertical="center"/>
    </xf>
    <xf numFmtId="0" fontId="28" fillId="3" borderId="34" xfId="0" applyFont="1" applyFill="1" applyBorder="1" applyAlignment="1" quotePrefix="1">
      <alignment horizontal="left" vertical="center"/>
    </xf>
    <xf numFmtId="0" fontId="28" fillId="3" borderId="38" xfId="0" applyFont="1" applyFill="1" applyBorder="1" applyAlignment="1" quotePrefix="1">
      <alignment horizontal="left" vertical="center"/>
    </xf>
    <xf numFmtId="0" fontId="14" fillId="8" borderId="34" xfId="0" applyFont="1" applyFill="1" applyBorder="1" applyAlignment="1" quotePrefix="1">
      <alignment horizontal="left" vertical="center"/>
    </xf>
    <xf numFmtId="0" fontId="14" fillId="8" borderId="38" xfId="0" applyFont="1" applyFill="1" applyBorder="1" applyAlignment="1" quotePrefix="1">
      <alignment horizontal="left" vertical="center"/>
    </xf>
    <xf numFmtId="0" fontId="14" fillId="0" borderId="83" xfId="0" applyFont="1" applyBorder="1" applyAlignment="1" quotePrefix="1">
      <alignment horizontal="left" vertical="center"/>
    </xf>
    <xf numFmtId="0" fontId="14" fillId="0" borderId="75" xfId="0" applyFont="1" applyBorder="1" applyAlignment="1" quotePrefix="1">
      <alignment horizontal="left" vertical="center"/>
    </xf>
    <xf numFmtId="0" fontId="14" fillId="0" borderId="79" xfId="0" applyFont="1" applyBorder="1" applyAlignment="1" quotePrefix="1">
      <alignment horizontal="left" vertical="center"/>
    </xf>
    <xf numFmtId="0" fontId="26" fillId="0" borderId="0" xfId="0" applyFont="1" applyFill="1" applyAlignment="1" quotePrefix="1">
      <alignment vertical="center"/>
    </xf>
    <xf numFmtId="0" fontId="27" fillId="0" borderId="0" xfId="0" applyFont="1" applyFill="1" applyAlignment="1" quotePrefix="1">
      <alignment vertical="center"/>
    </xf>
    <xf numFmtId="179" fontId="31" fillId="0" borderId="53" xfId="2" applyNumberFormat="1" applyFont="1" applyFill="1" applyBorder="1" applyAlignment="1" quotePrefix="1">
      <alignment horizontal="center" vertical="center"/>
    </xf>
    <xf numFmtId="0" fontId="26" fillId="0" borderId="0" xfId="0" applyFont="1" applyAlignment="1" quotePrefix="1">
      <alignment vertical="center"/>
    </xf>
    <xf numFmtId="0" fontId="27" fillId="0" borderId="0" xfId="0" applyFont="1" applyAlignment="1" quotePrefix="1">
      <alignment vertical="center"/>
    </xf>
    <xf numFmtId="179" fontId="27" fillId="7" borderId="72" xfId="2" applyNumberFormat="1" applyFont="1" applyFill="1" applyBorder="1" applyAlignment="1" quotePrefix="1">
      <alignment vertical="center"/>
    </xf>
    <xf numFmtId="179" fontId="27" fillId="3" borderId="76" xfId="2" applyNumberFormat="1" applyFont="1" applyFill="1" applyBorder="1" applyAlignment="1" quotePrefix="1">
      <alignment vertical="center"/>
    </xf>
    <xf numFmtId="179" fontId="26" fillId="0" borderId="72" xfId="2" applyNumberFormat="1" applyFont="1" applyBorder="1" applyAlignment="1" quotePrefix="1">
      <alignment horizontal="left" vertical="center"/>
    </xf>
    <xf numFmtId="179" fontId="26" fillId="0" borderId="76" xfId="2" applyNumberFormat="1" applyFont="1" applyBorder="1" applyAlignment="1" quotePrefix="1">
      <alignment horizontal="left" vertical="center"/>
    </xf>
    <xf numFmtId="179" fontId="26" fillId="0" borderId="78" xfId="2" applyNumberFormat="1" applyFont="1" applyBorder="1" applyAlignment="1" quotePrefix="1">
      <alignment horizontal="left" vertical="center"/>
    </xf>
    <xf numFmtId="0" fontId="14" fillId="0" borderId="72" xfId="0" applyFont="1" applyBorder="1" applyAlignment="1" quotePrefix="1">
      <alignment horizontal="left" vertical="center"/>
    </xf>
    <xf numFmtId="0" fontId="14" fillId="0" borderId="74" xfId="0" applyFont="1" applyBorder="1" applyAlignment="1" quotePrefix="1">
      <alignment horizontal="left" vertical="center"/>
    </xf>
    <xf numFmtId="0" fontId="14" fillId="0" borderId="76" xfId="0" applyFont="1" applyBorder="1" applyAlignment="1" quotePrefix="1">
      <alignment horizontal="left" vertical="center"/>
    </xf>
    <xf numFmtId="0" fontId="14" fillId="0" borderId="77" xfId="0" applyFont="1" applyBorder="1" applyAlignment="1" quotePrefix="1">
      <alignment horizontal="left" vertical="center"/>
    </xf>
    <xf numFmtId="0" fontId="14" fillId="0" borderId="78" xfId="0" applyFont="1" applyBorder="1" applyAlignment="1" quotePrefix="1">
      <alignment horizontal="left" vertical="center"/>
    </xf>
    <xf numFmtId="0" fontId="14" fillId="0" borderId="73" xfId="0" applyFont="1" applyBorder="1" applyAlignment="1" quotePrefix="1">
      <alignment horizontal="left" vertical="center"/>
    </xf>
    <xf numFmtId="0" fontId="14" fillId="0" borderId="81" xfId="0" applyFont="1" applyBorder="1" applyAlignment="1" quotePrefix="1">
      <alignment horizontal="left" vertical="center"/>
    </xf>
    <xf numFmtId="0" fontId="49" fillId="0" borderId="0" xfId="0" applyFont="1" applyAlignment="1" quotePrefix="1">
      <alignment horizontal="left" vertical="center" readingOrder="1"/>
    </xf>
    <xf numFmtId="0" fontId="14" fillId="0" borderId="58" xfId="0" applyFont="1" applyBorder="1" applyAlignment="1" quotePrefix="1">
      <alignment horizontal="left" vertical="center"/>
    </xf>
    <xf numFmtId="0" fontId="14" fillId="0" borderId="53" xfId="0" applyFont="1" applyBorder="1" applyAlignment="1" quotePrefix="1">
      <alignment horizontal="left" vertical="center"/>
    </xf>
    <xf numFmtId="0" fontId="14" fillId="7" borderId="29" xfId="0" applyFont="1" applyFill="1" applyBorder="1" applyAlignment="1" quotePrefix="1">
      <alignment horizontal="left" vertical="center" wrapText="1"/>
    </xf>
    <xf numFmtId="179" fontId="26" fillId="3" borderId="41" xfId="0" applyNumberFormat="1" applyFont="1" applyFill="1" applyBorder="1" applyAlignment="1" quotePrefix="1">
      <alignment horizontal="right" vertical="center" wrapText="1"/>
    </xf>
    <xf numFmtId="179" fontId="26" fillId="3" borderId="4" xfId="0" applyNumberFormat="1" applyFont="1" applyFill="1" applyBorder="1" applyAlignment="1" quotePrefix="1">
      <alignment horizontal="right" vertical="center" wrapText="1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61"/>
  <sheetViews>
    <sheetView tabSelected="1" zoomScale="70" zoomScaleNormal="70" workbookViewId="0">
      <pane xSplit="5" ySplit="3" topLeftCell="F43" activePane="bottomRight" state="frozen"/>
      <selection/>
      <selection pane="topRight"/>
      <selection pane="bottomLeft"/>
      <selection pane="bottomRight" activeCell="D52" sqref="D52"/>
    </sheetView>
  </sheetViews>
  <sheetFormatPr defaultColWidth="8.625" defaultRowHeight="20.25"/>
  <cols>
    <col min="1" max="1" width="2.625" style="107" customWidth="1"/>
    <col min="2" max="2" width="31.5" style="107" customWidth="1"/>
    <col min="3" max="3" width="13.625" style="107" customWidth="1"/>
    <col min="4" max="4" width="19.1" style="107" customWidth="1"/>
    <col min="5" max="5" width="20.875" style="107" customWidth="1"/>
    <col min="6" max="6" width="31.7833333333333" style="107" customWidth="1"/>
    <col min="7" max="8" width="10.25" style="107" customWidth="1"/>
    <col min="9" max="9" width="11.5" style="107" customWidth="1"/>
    <col min="10" max="10" width="3.625" style="7" customWidth="1"/>
    <col min="11" max="16384" width="8.625" style="107"/>
  </cols>
  <sheetData>
    <row r="1" s="2" customFormat="1" ht="30" customHeight="1" spans="2:10">
      <c r="B1" s="8" t="s">
        <v>0</v>
      </c>
      <c r="C1" s="110"/>
      <c r="D1" s="110"/>
      <c r="E1" s="110"/>
      <c r="F1" s="110"/>
      <c r="G1" s="110"/>
      <c r="H1" s="110"/>
      <c r="I1" s="111"/>
      <c r="J1" s="12"/>
    </row>
    <row r="2" s="2" customFormat="1" ht="27" customHeight="1" spans="2:10">
      <c r="B2" s="113" t="s">
        <v>1</v>
      </c>
      <c r="C2" s="113"/>
      <c r="I2" s="114" t="s">
        <v>2</v>
      </c>
      <c r="J2" s="12"/>
    </row>
    <row r="3" s="2" customFormat="1" ht="29.45" customHeight="1" spans="2:10">
      <c r="B3" s="211" t="s">
        <v>3</v>
      </c>
      <c r="C3" s="212"/>
      <c r="D3" s="213"/>
      <c r="E3" s="215" t="s">
        <v>4</v>
      </c>
      <c r="F3" s="377" t="s">
        <v>5</v>
      </c>
      <c r="G3" s="378" t="s">
        <v>6</v>
      </c>
      <c r="H3" s="379" t="s">
        <v>7</v>
      </c>
      <c r="I3" s="485" t="s">
        <v>8</v>
      </c>
      <c r="J3" s="12"/>
    </row>
    <row r="4" s="2" customFormat="1" customHeight="1" spans="2:10">
      <c r="B4" s="380" t="s">
        <v>9</v>
      </c>
      <c r="C4" s="381"/>
      <c r="D4" s="382"/>
      <c r="E4" s="383">
        <f>E5+E6</f>
        <v>300000000</v>
      </c>
      <c r="F4" s="384"/>
      <c r="G4" s="385"/>
      <c r="H4" s="385"/>
      <c r="I4" s="486"/>
      <c r="J4" s="12"/>
    </row>
    <row r="5" s="2" customFormat="1" customHeight="1" spans="2:10">
      <c r="B5" s="494" t="s">
        <v>10</v>
      </c>
      <c r="C5" s="387"/>
      <c r="D5" s="388"/>
      <c r="E5" s="389">
        <v>40000000</v>
      </c>
      <c r="F5" s="390"/>
      <c r="G5" s="391"/>
      <c r="H5" s="392"/>
      <c r="I5" s="487"/>
      <c r="J5" s="12"/>
    </row>
    <row r="6" s="2" customFormat="1" ht="19.5" customHeight="1" spans="2:10">
      <c r="B6" s="494" t="s">
        <v>11</v>
      </c>
      <c r="C6" s="387"/>
      <c r="D6" s="388"/>
      <c r="E6" s="393">
        <f>E7+E9</f>
        <v>260000000</v>
      </c>
      <c r="F6" s="394"/>
      <c r="G6" s="395"/>
      <c r="H6" s="392"/>
      <c r="I6" s="487"/>
      <c r="J6" s="12"/>
    </row>
    <row r="7" s="2" customFormat="1" ht="19.5" customHeight="1" spans="2:10">
      <c r="B7" s="495" t="s">
        <v>12</v>
      </c>
      <c r="C7" s="397"/>
      <c r="D7" s="398"/>
      <c r="E7" s="389">
        <v>200000000</v>
      </c>
      <c r="F7" s="394"/>
      <c r="G7" s="391"/>
      <c r="H7" s="392"/>
      <c r="I7" s="487"/>
      <c r="J7" s="12"/>
    </row>
    <row r="8" s="2" customFormat="1" customHeight="1" spans="2:10">
      <c r="B8" s="496" t="s">
        <v>13</v>
      </c>
      <c r="C8" s="400"/>
      <c r="D8" s="401"/>
      <c r="E8" s="389">
        <v>5</v>
      </c>
      <c r="F8" s="394"/>
      <c r="G8" s="391"/>
      <c r="H8" s="392"/>
      <c r="I8" s="487"/>
      <c r="J8" s="12"/>
    </row>
    <row r="9" s="2" customFormat="1" ht="19.5" customHeight="1" spans="2:10">
      <c r="B9" s="497" t="s">
        <v>14</v>
      </c>
      <c r="C9" s="403"/>
      <c r="D9" s="404"/>
      <c r="E9" s="394">
        <f>E10+E11+E13+E12</f>
        <v>60000000</v>
      </c>
      <c r="F9" s="390"/>
      <c r="G9" s="391"/>
      <c r="H9" s="392"/>
      <c r="I9" s="487"/>
      <c r="J9" s="12"/>
    </row>
    <row r="10" s="2" customFormat="1" ht="19.5" customHeight="1" spans="2:10">
      <c r="B10" s="498" t="s">
        <v>15</v>
      </c>
      <c r="C10" s="406"/>
      <c r="D10" s="407"/>
      <c r="E10" s="389">
        <v>30000000</v>
      </c>
      <c r="F10" s="394"/>
      <c r="G10" s="391"/>
      <c r="H10" s="392"/>
      <c r="I10" s="487"/>
      <c r="J10" s="12"/>
    </row>
    <row r="11" s="2" customFormat="1" ht="19.5" customHeight="1" spans="2:10">
      <c r="B11" s="498" t="s">
        <v>16</v>
      </c>
      <c r="C11" s="406"/>
      <c r="D11" s="407"/>
      <c r="E11" s="389">
        <v>15000000</v>
      </c>
      <c r="F11" s="408"/>
      <c r="G11" s="391"/>
      <c r="H11" s="391"/>
      <c r="I11" s="488"/>
      <c r="J11" s="12"/>
    </row>
    <row r="12" s="2" customFormat="1" ht="19.5" customHeight="1" spans="2:10">
      <c r="B12" s="498" t="s">
        <v>17</v>
      </c>
      <c r="C12" s="406"/>
      <c r="D12" s="407"/>
      <c r="E12" s="389">
        <v>10000000</v>
      </c>
      <c r="F12" s="409"/>
      <c r="G12" s="395"/>
      <c r="H12" s="395"/>
      <c r="I12" s="489"/>
      <c r="J12" s="12"/>
    </row>
    <row r="13" s="2" customFormat="1" ht="19.5" customHeight="1" spans="2:10">
      <c r="B13" s="499" t="s">
        <v>18</v>
      </c>
      <c r="C13" s="411"/>
      <c r="D13" s="412"/>
      <c r="E13" s="413">
        <v>5000000</v>
      </c>
      <c r="F13" s="409"/>
      <c r="G13" s="395"/>
      <c r="H13" s="395"/>
      <c r="I13" s="489"/>
      <c r="J13" s="12"/>
    </row>
    <row r="14" s="2" customFormat="1" ht="19.5" customHeight="1" spans="2:10">
      <c r="B14" s="380" t="s">
        <v>19</v>
      </c>
      <c r="C14" s="381"/>
      <c r="D14" s="382"/>
      <c r="E14" s="383">
        <f>E15+E16-E17+E18</f>
        <v>80000000</v>
      </c>
      <c r="F14" s="408"/>
      <c r="G14" s="391"/>
      <c r="H14" s="391"/>
      <c r="I14" s="488"/>
      <c r="J14" s="12"/>
    </row>
    <row r="15" s="2" customFormat="1" ht="19.5" customHeight="1" spans="2:10">
      <c r="B15" s="500" t="s">
        <v>20</v>
      </c>
      <c r="C15" s="415"/>
      <c r="D15" s="416"/>
      <c r="E15" s="389">
        <f>E5</f>
        <v>40000000</v>
      </c>
      <c r="F15" s="417"/>
      <c r="G15" s="391"/>
      <c r="H15" s="391"/>
      <c r="I15" s="488"/>
      <c r="J15" s="12"/>
    </row>
    <row r="16" s="2" customFormat="1" ht="19.5" customHeight="1" spans="2:10">
      <c r="B16" s="500" t="s">
        <v>21</v>
      </c>
      <c r="C16" s="415"/>
      <c r="D16" s="416"/>
      <c r="E16" s="418">
        <v>30000000</v>
      </c>
      <c r="F16" s="393"/>
      <c r="G16" s="395"/>
      <c r="H16" s="391"/>
      <c r="I16" s="488"/>
      <c r="J16" s="12"/>
    </row>
    <row r="17" s="2" customFormat="1" ht="19.5" customHeight="1" spans="2:10">
      <c r="B17" s="500" t="s">
        <v>22</v>
      </c>
      <c r="C17" s="415"/>
      <c r="D17" s="416"/>
      <c r="E17" s="389">
        <v>20000000</v>
      </c>
      <c r="F17" s="408"/>
      <c r="G17" s="385"/>
      <c r="H17" s="385"/>
      <c r="I17" s="486"/>
      <c r="J17" s="12"/>
    </row>
    <row r="18" s="2" customFormat="1" ht="19.5" customHeight="1" spans="2:10">
      <c r="B18" s="501" t="s">
        <v>23</v>
      </c>
      <c r="C18" s="420"/>
      <c r="D18" s="421"/>
      <c r="E18" s="422">
        <v>30000000</v>
      </c>
      <c r="F18" s="408"/>
      <c r="G18" s="391"/>
      <c r="H18" s="391"/>
      <c r="I18" s="488"/>
      <c r="J18" s="12"/>
    </row>
    <row r="19" s="105" customFormat="1" ht="19.5" customHeight="1" spans="2:10">
      <c r="B19" s="423" t="s">
        <v>24</v>
      </c>
      <c r="C19" s="424"/>
      <c r="D19" s="425"/>
      <c r="E19" s="426">
        <f>E4+E14</f>
        <v>380000000</v>
      </c>
      <c r="F19" s="427"/>
      <c r="G19" s="428"/>
      <c r="H19" s="428"/>
      <c r="I19" s="490"/>
      <c r="J19" s="12"/>
    </row>
    <row r="20" s="2" customFormat="1" ht="27" customHeight="1" spans="2:10">
      <c r="B20" s="113" t="s">
        <v>25</v>
      </c>
      <c r="C20" s="113"/>
      <c r="I20" s="114" t="s">
        <v>2</v>
      </c>
      <c r="J20" s="12"/>
    </row>
    <row r="21" s="2" customFormat="1" ht="64.5" customHeight="1" spans="2:10">
      <c r="B21" s="215" t="s">
        <v>3</v>
      </c>
      <c r="C21" s="429" t="s">
        <v>26</v>
      </c>
      <c r="D21" s="429" t="s">
        <v>27</v>
      </c>
      <c r="E21" s="429" t="s">
        <v>28</v>
      </c>
      <c r="F21" s="429" t="s">
        <v>29</v>
      </c>
      <c r="G21" s="430" t="s">
        <v>30</v>
      </c>
      <c r="H21" s="430" t="s">
        <v>31</v>
      </c>
      <c r="I21" s="429" t="s">
        <v>32</v>
      </c>
      <c r="J21" s="12"/>
    </row>
    <row r="22" s="2" customFormat="1" ht="20.45" customHeight="1" spans="2:10">
      <c r="B22" s="502" t="s">
        <v>33</v>
      </c>
      <c r="C22" s="431"/>
      <c r="D22" s="432"/>
      <c r="E22" s="431"/>
      <c r="F22" s="433"/>
      <c r="G22" s="433"/>
      <c r="H22" s="433"/>
      <c r="I22" s="431"/>
      <c r="J22" s="12"/>
    </row>
    <row r="23" s="2" customFormat="1" ht="20.45" customHeight="1" spans="2:10">
      <c r="B23" s="503" t="s">
        <v>34</v>
      </c>
      <c r="C23" s="434">
        <f>(1+G23)^1-1</f>
        <v>0.24</v>
      </c>
      <c r="D23" s="435">
        <f>E23/E26*100%</f>
        <v>0.157894736842105</v>
      </c>
      <c r="E23" s="436">
        <v>60000000</v>
      </c>
      <c r="F23" s="437">
        <v>0.02</v>
      </c>
      <c r="G23" s="438">
        <f>F23*H25</f>
        <v>0.24</v>
      </c>
      <c r="H23" s="289">
        <v>1</v>
      </c>
      <c r="I23" s="491" t="s">
        <v>35</v>
      </c>
      <c r="J23" s="12"/>
    </row>
    <row r="24" s="2" customFormat="1" ht="20.45" customHeight="1" spans="2:10">
      <c r="B24" s="503" t="s">
        <v>36</v>
      </c>
      <c r="C24" s="439">
        <f>(1+G24)^4-1</f>
        <v>0.234134359056</v>
      </c>
      <c r="D24" s="435">
        <f>E24/E26*100%</f>
        <v>0.578947368421053</v>
      </c>
      <c r="E24" s="440">
        <f>E26-E23-E25</f>
        <v>220000000</v>
      </c>
      <c r="F24" s="437">
        <v>0.018</v>
      </c>
      <c r="G24" s="438">
        <f>F24*12/4</f>
        <v>0.054</v>
      </c>
      <c r="H24" s="289">
        <v>4</v>
      </c>
      <c r="I24" s="491" t="s">
        <v>37</v>
      </c>
      <c r="J24" s="12"/>
    </row>
    <row r="25" s="2" customFormat="1" ht="20.45" customHeight="1" spans="2:10">
      <c r="B25" s="504" t="s">
        <v>38</v>
      </c>
      <c r="C25" s="441">
        <f>(1+G25)^H25-1</f>
        <v>0.298406705162538</v>
      </c>
      <c r="D25" s="442">
        <f>E25/E26*100%</f>
        <v>0.263157894736842</v>
      </c>
      <c r="E25" s="443">
        <v>100000000</v>
      </c>
      <c r="F25" s="444">
        <v>0.022</v>
      </c>
      <c r="G25" s="445">
        <f>F25*1</f>
        <v>0.022</v>
      </c>
      <c r="H25" s="446">
        <v>12</v>
      </c>
      <c r="I25" s="492" t="s">
        <v>39</v>
      </c>
      <c r="J25" s="12"/>
    </row>
    <row r="26" s="2" customFormat="1" spans="2:10">
      <c r="B26" s="447" t="s">
        <v>24</v>
      </c>
      <c r="C26" s="448">
        <f>(C23*D23+C24*D24+C25*D25)/100%</f>
        <v>0.251974288180458</v>
      </c>
      <c r="D26" s="449">
        <f>D23+D24+D25</f>
        <v>1</v>
      </c>
      <c r="E26" s="450">
        <f>E19</f>
        <v>380000000</v>
      </c>
      <c r="F26" s="451" t="s">
        <v>40</v>
      </c>
      <c r="G26" s="451"/>
      <c r="H26" s="451"/>
      <c r="I26" s="493"/>
      <c r="J26" s="12"/>
    </row>
    <row r="27" s="152" customFormat="1" ht="33.95" customHeight="1" spans="2:10">
      <c r="B27" s="452" t="s">
        <v>41</v>
      </c>
      <c r="C27" s="452"/>
      <c r="D27" s="452"/>
      <c r="E27" s="452"/>
      <c r="F27" s="452"/>
      <c r="G27" s="452"/>
      <c r="H27" s="452"/>
      <c r="I27" s="452"/>
      <c r="J27" s="12"/>
    </row>
    <row r="28" s="148" customFormat="1" ht="12" customHeight="1" spans="2:10">
      <c r="B28" s="147"/>
      <c r="C28" s="147"/>
      <c r="D28" s="147"/>
      <c r="E28" s="147"/>
      <c r="F28" s="147"/>
      <c r="G28" s="147"/>
      <c r="H28" s="147"/>
      <c r="I28" s="147"/>
      <c r="J28" s="12"/>
    </row>
    <row r="29" spans="2:10">
      <c r="B29" s="505" t="s">
        <v>42</v>
      </c>
      <c r="E29" s="506" t="s">
        <v>43</v>
      </c>
      <c r="J29" s="107"/>
    </row>
    <row r="30" spans="10:10">
      <c r="J30" s="107"/>
    </row>
    <row r="31" ht="60.75" spans="2:10">
      <c r="B31" s="215"/>
      <c r="C31" s="429" t="s">
        <v>26</v>
      </c>
      <c r="D31" s="429" t="s">
        <v>27</v>
      </c>
      <c r="E31" s="429" t="s">
        <v>28</v>
      </c>
      <c r="F31" s="429" t="s">
        <v>29</v>
      </c>
      <c r="G31" s="430" t="s">
        <v>30</v>
      </c>
      <c r="H31" s="430" t="s">
        <v>31</v>
      </c>
      <c r="I31" s="429" t="s">
        <v>32</v>
      </c>
      <c r="J31" s="107"/>
    </row>
    <row r="32" spans="2:10">
      <c r="B32" s="502" t="s">
        <v>33</v>
      </c>
      <c r="C32" s="431"/>
      <c r="D32" s="432"/>
      <c r="E32" s="431"/>
      <c r="F32" s="433"/>
      <c r="G32" s="433"/>
      <c r="H32" s="433"/>
      <c r="I32" s="431"/>
      <c r="J32" s="107"/>
    </row>
    <row r="33" spans="2:10">
      <c r="B33" s="503" t="s">
        <v>34</v>
      </c>
      <c r="C33" s="434">
        <f>(1+G33)^1-1</f>
        <v>0.24</v>
      </c>
      <c r="D33" s="435" t="e">
        <f>E33/E36*100%</f>
        <v>#VALUE!</v>
      </c>
      <c r="E33" s="436">
        <v>60000000</v>
      </c>
      <c r="F33" s="437">
        <v>0.02</v>
      </c>
      <c r="G33" s="438">
        <f>F33*H35</f>
        <v>0.24</v>
      </c>
      <c r="H33" s="289">
        <v>1</v>
      </c>
      <c r="I33" s="491" t="s">
        <v>35</v>
      </c>
      <c r="J33" s="107"/>
    </row>
    <row r="34" spans="2:10">
      <c r="B34" s="503" t="s">
        <v>36</v>
      </c>
      <c r="C34" s="439">
        <f>(1+G34)^4-1</f>
        <v>0.234134359056</v>
      </c>
      <c r="D34" s="435" t="e">
        <f>E34/E36*100%</f>
        <v>#VALUE!</v>
      </c>
      <c r="E34" s="440" t="e">
        <f>E36-E33-E35</f>
        <v>#VALUE!</v>
      </c>
      <c r="F34" s="437">
        <v>0.018</v>
      </c>
      <c r="G34" s="438">
        <f>F34*12/4</f>
        <v>0.054</v>
      </c>
      <c r="H34" s="289">
        <v>4</v>
      </c>
      <c r="I34" s="491" t="s">
        <v>37</v>
      </c>
      <c r="J34" s="107"/>
    </row>
    <row r="35" spans="2:10">
      <c r="B35" s="504" t="s">
        <v>38</v>
      </c>
      <c r="C35" s="441">
        <f>(1+G35)^H35-1</f>
        <v>0.298406705162538</v>
      </c>
      <c r="D35" s="442" t="e">
        <f>E35/E36*100%</f>
        <v>#VALUE!</v>
      </c>
      <c r="E35" s="443">
        <v>100000000</v>
      </c>
      <c r="F35" s="444">
        <v>0.022</v>
      </c>
      <c r="G35" s="445">
        <f>F35*1</f>
        <v>0.022</v>
      </c>
      <c r="H35" s="446">
        <v>12</v>
      </c>
      <c r="I35" s="492" t="s">
        <v>39</v>
      </c>
      <c r="J35" s="107"/>
    </row>
    <row r="36" spans="2:10">
      <c r="B36" s="447" t="s">
        <v>24</v>
      </c>
      <c r="C36" s="448" t="e">
        <f>(C33*D33+C34*D34+C35*D35)/100%</f>
        <v>#VALUE!</v>
      </c>
      <c r="D36" s="449" t="e">
        <f>D33+D34+D35</f>
        <v>#VALUE!</v>
      </c>
      <c r="E36" s="507" t="str">
        <f>E29</f>
        <v>- "Chữ Xanh": Công thức tính/được copy lại.</v>
      </c>
      <c r="F36" s="451" t="s">
        <v>40</v>
      </c>
      <c r="G36" s="451"/>
      <c r="H36" s="451"/>
      <c r="I36" s="493"/>
      <c r="J36" s="107"/>
    </row>
    <row r="37" ht="21" spans="10:10">
      <c r="J37" s="107"/>
    </row>
    <row r="38" ht="21" spans="2:10">
      <c r="B38" s="455" t="s">
        <v>3</v>
      </c>
      <c r="C38" s="456"/>
      <c r="D38" s="455" t="s">
        <v>44</v>
      </c>
      <c r="E38" s="456"/>
      <c r="F38" s="456"/>
      <c r="J38" s="107"/>
    </row>
    <row r="39" ht="21" spans="2:10">
      <c r="B39" s="456"/>
      <c r="C39" s="456"/>
      <c r="D39" s="457">
        <v>1</v>
      </c>
      <c r="E39" s="458">
        <v>2</v>
      </c>
      <c r="F39" s="456">
        <v>3</v>
      </c>
      <c r="J39" s="107"/>
    </row>
    <row r="40" ht="21" spans="2:10">
      <c r="B40" s="459" t="s">
        <v>45</v>
      </c>
      <c r="C40" s="460">
        <v>8</v>
      </c>
      <c r="D40" s="461">
        <v>6912000</v>
      </c>
      <c r="E40" s="461">
        <v>7603200</v>
      </c>
      <c r="F40" s="462">
        <v>8363520</v>
      </c>
      <c r="J40" s="107"/>
    </row>
    <row r="41" ht="21" spans="2:10">
      <c r="B41" s="459" t="s">
        <v>46</v>
      </c>
      <c r="C41" s="460">
        <v>12</v>
      </c>
      <c r="D41" s="463" t="s">
        <v>47</v>
      </c>
      <c r="E41" s="464"/>
      <c r="F41" s="465">
        <v>0.1</v>
      </c>
      <c r="J41" s="107"/>
    </row>
    <row r="42" ht="41.25" spans="2:10">
      <c r="B42" s="459" t="s">
        <v>48</v>
      </c>
      <c r="C42" s="466">
        <v>96</v>
      </c>
      <c r="D42" s="467"/>
      <c r="E42" s="467"/>
      <c r="F42" s="467"/>
      <c r="J42" s="107"/>
    </row>
    <row r="43" ht="41.25" spans="2:10">
      <c r="B43" s="459" t="s">
        <v>49</v>
      </c>
      <c r="C43" s="460">
        <v>200</v>
      </c>
      <c r="D43" s="467"/>
      <c r="E43" s="467"/>
      <c r="F43" s="467"/>
      <c r="J43" s="107"/>
    </row>
    <row r="44" ht="21" spans="2:10">
      <c r="B44" s="459" t="s">
        <v>50</v>
      </c>
      <c r="C44" s="468">
        <v>19200</v>
      </c>
      <c r="D44" s="467"/>
      <c r="E44" s="467"/>
      <c r="F44" s="467"/>
      <c r="J44" s="107"/>
    </row>
    <row r="45" ht="21" spans="2:10">
      <c r="B45" s="469" t="s">
        <v>51</v>
      </c>
      <c r="C45" s="461">
        <v>6912000</v>
      </c>
      <c r="D45" s="467"/>
      <c r="E45" s="467"/>
      <c r="F45" s="467"/>
      <c r="J45" s="107"/>
    </row>
    <row r="46" spans="10:10">
      <c r="J46" s="107"/>
    </row>
    <row r="47" spans="10:10">
      <c r="J47" s="107"/>
    </row>
    <row r="48" ht="21" spans="10:10">
      <c r="J48" s="107"/>
    </row>
    <row r="49" ht="21" spans="2:10">
      <c r="B49" s="470" t="s">
        <v>3</v>
      </c>
      <c r="C49" s="471" t="s">
        <v>52</v>
      </c>
      <c r="D49" s="470" t="s">
        <v>53</v>
      </c>
      <c r="E49" s="470"/>
      <c r="F49" s="470"/>
      <c r="J49" s="107"/>
    </row>
    <row r="50" ht="21" spans="2:10">
      <c r="B50" s="470"/>
      <c r="C50" s="472" t="s">
        <v>54</v>
      </c>
      <c r="D50" s="472">
        <v>1</v>
      </c>
      <c r="E50" s="470">
        <v>2</v>
      </c>
      <c r="F50" s="470">
        <v>3</v>
      </c>
      <c r="J50" s="107"/>
    </row>
    <row r="51" ht="21" spans="2:10">
      <c r="B51" s="473" t="s">
        <v>55</v>
      </c>
      <c r="C51" s="474">
        <v>150000000</v>
      </c>
      <c r="D51" s="474">
        <f>C51*12</f>
        <v>1800000000</v>
      </c>
      <c r="E51" s="474">
        <f>C51*24</f>
        <v>3600000000</v>
      </c>
      <c r="F51" s="474">
        <f>C51*36</f>
        <v>5400000000</v>
      </c>
      <c r="J51" s="107"/>
    </row>
    <row r="52" ht="21" spans="2:10">
      <c r="B52" s="475" t="s">
        <v>56</v>
      </c>
      <c r="C52" s="476">
        <v>10000000</v>
      </c>
      <c r="D52" s="476">
        <v>240000000</v>
      </c>
      <c r="E52" s="476">
        <v>252000000</v>
      </c>
      <c r="F52" s="476">
        <v>264600000</v>
      </c>
      <c r="J52" s="107"/>
    </row>
    <row r="53" ht="21" spans="2:10">
      <c r="B53" s="475" t="s">
        <v>57</v>
      </c>
      <c r="C53" s="477">
        <v>130000000</v>
      </c>
      <c r="D53" s="476">
        <v>3000000000</v>
      </c>
      <c r="E53" s="476">
        <v>3150000000</v>
      </c>
      <c r="F53" s="476">
        <v>3307500000</v>
      </c>
      <c r="J53" s="107"/>
    </row>
    <row r="54" spans="2:6">
      <c r="B54" s="475" t="s">
        <v>58</v>
      </c>
      <c r="C54" s="476">
        <v>8000000</v>
      </c>
      <c r="D54" s="476">
        <v>96000000</v>
      </c>
      <c r="E54" s="476">
        <v>100800000</v>
      </c>
      <c r="F54" s="476">
        <v>105840000</v>
      </c>
    </row>
    <row r="55" spans="2:6">
      <c r="B55" s="475" t="s">
        <v>59</v>
      </c>
      <c r="C55" s="476">
        <v>2000000</v>
      </c>
      <c r="D55" s="476">
        <v>24000000</v>
      </c>
      <c r="E55" s="476">
        <v>25200000</v>
      </c>
      <c r="F55" s="476">
        <v>26460000</v>
      </c>
    </row>
    <row r="56" spans="2:6">
      <c r="B56" s="478" t="s">
        <v>60</v>
      </c>
      <c r="C56" s="479"/>
      <c r="D56" s="474">
        <v>1382400000</v>
      </c>
      <c r="E56" s="474">
        <v>1520640000</v>
      </c>
      <c r="F56" s="474">
        <v>1672704000</v>
      </c>
    </row>
    <row r="57" spans="2:6">
      <c r="B57" s="480"/>
      <c r="C57" s="480"/>
      <c r="D57" s="474"/>
      <c r="E57" s="474"/>
      <c r="F57" s="474"/>
    </row>
    <row r="58" ht="57" spans="2:6">
      <c r="B58" s="475" t="s">
        <v>61</v>
      </c>
      <c r="C58" s="481">
        <v>0.2</v>
      </c>
      <c r="D58" s="476">
        <v>1382400000</v>
      </c>
      <c r="E58" s="476">
        <v>1520640000</v>
      </c>
      <c r="F58" s="476">
        <v>1672704000</v>
      </c>
    </row>
    <row r="59" spans="2:6">
      <c r="B59" s="482" t="s">
        <v>62</v>
      </c>
      <c r="C59" s="473"/>
      <c r="D59" s="483">
        <v>4742400000</v>
      </c>
      <c r="E59" s="483">
        <v>5048640000</v>
      </c>
      <c r="F59" s="483">
        <v>5377104000</v>
      </c>
    </row>
    <row r="60" spans="2:6">
      <c r="B60"/>
      <c r="C60"/>
      <c r="D60"/>
      <c r="E60"/>
      <c r="F60"/>
    </row>
    <row r="61" spans="2:6">
      <c r="B61" s="484" t="s">
        <v>63</v>
      </c>
      <c r="C61"/>
      <c r="D61"/>
      <c r="E61"/>
      <c r="F61"/>
    </row>
  </sheetData>
  <mergeCells count="27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7:I27"/>
    <mergeCell ref="D38:F38"/>
    <mergeCell ref="D41:E41"/>
    <mergeCell ref="D49:F49"/>
    <mergeCell ref="B49:B50"/>
    <mergeCell ref="D56:D57"/>
    <mergeCell ref="E56:E57"/>
    <mergeCell ref="F56:F57"/>
    <mergeCell ref="B38:C39"/>
    <mergeCell ref="D42:F45"/>
  </mergeCells>
  <pageMargins left="0.05" right="0.05" top="0.75" bottom="0" header="0.3" footer="0.3"/>
  <pageSetup paperSize="9" scale="60" orientation="landscape"/>
  <headerFooter>
    <oddHeader>&amp;C&amp;"-,Bold"&amp;20#No.1 TỔNG VỐN ĐẦU TƯ BAN ĐẦU&amp;R&amp;"-,Bold"&amp;20BÀI GIẢNG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70" zoomScaleNormal="70" workbookViewId="0">
      <pane xSplit="3" ySplit="4" topLeftCell="D5" activePane="bottomRight" state="frozen"/>
      <selection/>
      <selection pane="topRight"/>
      <selection pane="bottomLeft"/>
      <selection pane="bottomRight" activeCell="B1" sqref="B1"/>
    </sheetView>
  </sheetViews>
  <sheetFormatPr defaultColWidth="8.625" defaultRowHeight="20.25" outlineLevelCol="6"/>
  <cols>
    <col min="1" max="1" width="2.625" style="107" customWidth="1"/>
    <col min="2" max="2" width="48.625" style="107" customWidth="1"/>
    <col min="3" max="6" width="20.25" style="107" customWidth="1"/>
    <col min="7" max="7" width="3.375" style="7" customWidth="1"/>
    <col min="8" max="16384" width="8.625" style="107"/>
  </cols>
  <sheetData>
    <row r="1" s="2" customFormat="1" ht="30" customHeight="1" spans="2:7">
      <c r="B1" s="8" t="s">
        <v>64</v>
      </c>
      <c r="C1" s="110"/>
      <c r="D1" s="110"/>
      <c r="E1" s="110"/>
      <c r="F1" s="111"/>
      <c r="G1" s="12"/>
    </row>
    <row r="2" s="2" customFormat="1" ht="27" customHeight="1" spans="2:7">
      <c r="B2" s="113" t="s">
        <v>65</v>
      </c>
      <c r="C2" s="113"/>
      <c r="F2" s="114" t="s">
        <v>2</v>
      </c>
      <c r="G2" s="12"/>
    </row>
    <row r="3" s="314" customFormat="1" ht="29.1" customHeight="1" spans="1:7">
      <c r="A3" s="105"/>
      <c r="B3" s="210" t="s">
        <v>3</v>
      </c>
      <c r="C3" s="276"/>
      <c r="D3" s="215" t="s">
        <v>53</v>
      </c>
      <c r="E3" s="215"/>
      <c r="F3" s="215"/>
      <c r="G3" s="12"/>
    </row>
    <row r="4" s="314" customFormat="1" ht="29.1" customHeight="1" spans="1:7">
      <c r="A4" s="105"/>
      <c r="B4" s="214"/>
      <c r="C4" s="277"/>
      <c r="D4" s="215">
        <v>1</v>
      </c>
      <c r="E4" s="215">
        <v>2</v>
      </c>
      <c r="F4" s="215">
        <v>3</v>
      </c>
      <c r="G4" s="12"/>
    </row>
    <row r="5" s="152" customFormat="1" ht="29.1" customHeight="1" spans="1:7">
      <c r="A5" s="105"/>
      <c r="B5" s="236"/>
      <c r="C5" s="356"/>
      <c r="D5" s="357"/>
      <c r="E5" s="357"/>
      <c r="F5" s="358"/>
      <c r="G5" s="12"/>
    </row>
    <row r="6" s="152" customFormat="1" ht="29.1" customHeight="1" spans="1:7">
      <c r="A6" s="105"/>
      <c r="B6" s="233"/>
      <c r="C6" s="359"/>
      <c r="D6" s="360" t="s">
        <v>66</v>
      </c>
      <c r="E6" s="361"/>
      <c r="F6" s="362"/>
      <c r="G6" s="12"/>
    </row>
    <row r="7" s="152" customFormat="1" ht="29.1" customHeight="1" spans="1:7">
      <c r="A7" s="105"/>
      <c r="B7" s="233"/>
      <c r="C7" s="363"/>
      <c r="D7" s="364"/>
      <c r="E7" s="365"/>
      <c r="F7" s="366"/>
      <c r="G7" s="12"/>
    </row>
    <row r="8" ht="29.1" customHeight="1" spans="1:7">
      <c r="A8" s="105"/>
      <c r="B8" s="233"/>
      <c r="C8" s="367"/>
      <c r="D8" s="368"/>
      <c r="E8" s="369"/>
      <c r="F8" s="370"/>
      <c r="G8" s="12"/>
    </row>
    <row r="9" s="152" customFormat="1" ht="29.1" customHeight="1" spans="1:7">
      <c r="A9" s="105"/>
      <c r="B9" s="238"/>
      <c r="C9" s="371"/>
      <c r="D9" s="368"/>
      <c r="E9" s="369"/>
      <c r="F9" s="370"/>
      <c r="G9" s="12"/>
    </row>
    <row r="10" s="152" customFormat="1" ht="29.1" customHeight="1" spans="1:7">
      <c r="A10" s="105"/>
      <c r="B10" s="372"/>
      <c r="C10" s="373"/>
      <c r="D10" s="374"/>
      <c r="E10" s="375"/>
      <c r="F10" s="376"/>
      <c r="G10" s="12"/>
    </row>
    <row r="11" ht="12" customHeight="1" spans="1:7">
      <c r="A11" s="2"/>
      <c r="B11" s="147"/>
      <c r="C11" s="313"/>
      <c r="D11" s="147"/>
      <c r="E11" s="147"/>
      <c r="F11" s="147"/>
      <c r="G11" s="12"/>
    </row>
    <row r="12" s="152" customFormat="1" ht="20.45" customHeight="1" spans="1:3">
      <c r="A12" s="2"/>
      <c r="B12" s="508" t="s">
        <v>42</v>
      </c>
      <c r="C12" s="509" t="s">
        <v>43</v>
      </c>
    </row>
  </sheetData>
  <mergeCells count="4">
    <mergeCell ref="D3:F3"/>
    <mergeCell ref="D6:E6"/>
    <mergeCell ref="B3:C4"/>
    <mergeCell ref="D7:F10"/>
  </mergeCells>
  <pageMargins left="0.05" right="0.05" top="0.75" bottom="0" header="0.3" footer="0.3"/>
  <pageSetup paperSize="9" scale="60" orientation="landscape"/>
  <headerFooter>
    <oddHeader>&amp;C&amp;"-,Bold"&amp;20#No.2 DOANH THU DỰ KIẾN HÀNG NĂM&amp;R&amp;"-,Bold"&amp;20BÀI GIẢNG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zoomScale="70" zoomScaleNormal="70" workbookViewId="0">
      <pane xSplit="2" ySplit="5" topLeftCell="C6" activePane="bottomRight" state="frozen"/>
      <selection/>
      <selection pane="topRight"/>
      <selection pane="bottomLeft"/>
      <selection pane="bottomRight" activeCell="B1" sqref="B1"/>
    </sheetView>
  </sheetViews>
  <sheetFormatPr defaultColWidth="8.625" defaultRowHeight="20.25"/>
  <cols>
    <col min="1" max="1" width="2.625" style="107" customWidth="1"/>
    <col min="2" max="2" width="37.75" style="107" customWidth="1"/>
    <col min="3" max="3" width="19" style="107" customWidth="1"/>
    <col min="4" max="6" width="22" style="107" customWidth="1"/>
    <col min="7" max="7" width="3.625" style="7" customWidth="1"/>
    <col min="8" max="16384" width="8.625" style="107"/>
  </cols>
  <sheetData>
    <row r="1" s="2" customFormat="1" ht="30" customHeight="1" spans="2:7">
      <c r="B1" s="8" t="s">
        <v>67</v>
      </c>
      <c r="C1" s="110"/>
      <c r="D1" s="110"/>
      <c r="E1" s="110"/>
      <c r="F1" s="111"/>
      <c r="G1" s="12"/>
    </row>
    <row r="2" s="2" customFormat="1" ht="27" customHeight="1" spans="2:7">
      <c r="B2" s="316" t="s">
        <v>68</v>
      </c>
      <c r="C2" s="113"/>
      <c r="F2" s="114"/>
      <c r="G2" s="12"/>
    </row>
    <row r="3" s="2" customFormat="1" ht="27" customHeight="1" spans="2:7">
      <c r="B3" s="113" t="s">
        <v>69</v>
      </c>
      <c r="C3" s="113"/>
      <c r="F3" s="114" t="s">
        <v>2</v>
      </c>
      <c r="G3" s="12"/>
    </row>
    <row r="4" s="152" customFormat="1" ht="21.95" customHeight="1" spans="1:7">
      <c r="A4" s="2"/>
      <c r="B4" s="115" t="s">
        <v>3</v>
      </c>
      <c r="C4" s="317" t="s">
        <v>52</v>
      </c>
      <c r="D4" s="215" t="s">
        <v>53</v>
      </c>
      <c r="E4" s="215"/>
      <c r="F4" s="215"/>
      <c r="G4" s="12"/>
    </row>
    <row r="5" ht="21.95" customHeight="1" spans="1:7">
      <c r="A5" s="2"/>
      <c r="B5" s="119"/>
      <c r="C5" s="277" t="s">
        <v>70</v>
      </c>
      <c r="D5" s="215">
        <v>1</v>
      </c>
      <c r="E5" s="215">
        <v>2</v>
      </c>
      <c r="F5" s="215">
        <v>3</v>
      </c>
      <c r="G5" s="12"/>
    </row>
    <row r="6" s="314" customFormat="1" ht="21.95" customHeight="1" spans="1:7">
      <c r="A6" s="2"/>
      <c r="B6" s="318" t="s">
        <v>55</v>
      </c>
      <c r="C6" s="319"/>
      <c r="D6" s="217"/>
      <c r="E6" s="217"/>
      <c r="F6" s="217"/>
      <c r="G6" s="12"/>
    </row>
    <row r="7" s="152" customFormat="1" ht="21.95" customHeight="1" spans="1:7">
      <c r="A7" s="2"/>
      <c r="B7" s="320"/>
      <c r="C7" s="321"/>
      <c r="D7" s="322"/>
      <c r="E7" s="322"/>
      <c r="F7" s="322"/>
      <c r="G7" s="12"/>
    </row>
    <row r="8" s="152" customFormat="1" ht="21.95" customHeight="1" spans="1:7">
      <c r="A8" s="2"/>
      <c r="B8" s="323"/>
      <c r="C8" s="324"/>
      <c r="D8" s="322"/>
      <c r="E8" s="322"/>
      <c r="F8" s="322"/>
      <c r="G8" s="12"/>
    </row>
    <row r="9" s="152" customFormat="1" ht="21.95" customHeight="1" spans="1:7">
      <c r="A9" s="2"/>
      <c r="B9" s="325"/>
      <c r="C9" s="326"/>
      <c r="D9" s="322"/>
      <c r="E9" s="322"/>
      <c r="F9" s="322"/>
      <c r="G9" s="12"/>
    </row>
    <row r="10" s="152" customFormat="1" ht="21.95" customHeight="1" spans="1:7">
      <c r="A10" s="2"/>
      <c r="B10" s="327"/>
      <c r="C10" s="328"/>
      <c r="D10" s="329"/>
      <c r="E10" s="329"/>
      <c r="F10" s="329"/>
      <c r="G10" s="12"/>
    </row>
    <row r="11" s="314" customFormat="1" ht="21.95" customHeight="1" spans="1:7">
      <c r="A11" s="105"/>
      <c r="B11" s="318" t="s">
        <v>60</v>
      </c>
      <c r="C11" s="319"/>
      <c r="D11" s="217"/>
      <c r="E11" s="217"/>
      <c r="F11" s="217"/>
      <c r="G11" s="12"/>
    </row>
    <row r="12" s="314" customFormat="1" ht="21.95" customHeight="1" spans="1:7">
      <c r="A12" s="105"/>
      <c r="B12" s="330"/>
      <c r="C12" s="331"/>
      <c r="D12" s="332"/>
      <c r="E12" s="332"/>
      <c r="F12" s="332"/>
      <c r="G12" s="12"/>
    </row>
    <row r="13" s="314" customFormat="1" ht="21.95" customHeight="1" spans="1:7">
      <c r="A13" s="105"/>
      <c r="B13" s="330"/>
      <c r="C13" s="331"/>
      <c r="D13" s="332"/>
      <c r="E13" s="332"/>
      <c r="F13" s="332"/>
      <c r="G13" s="12"/>
    </row>
    <row r="14" s="314" customFormat="1" ht="21.95" customHeight="1" spans="1:7">
      <c r="A14" s="105"/>
      <c r="B14" s="330"/>
      <c r="C14" s="333"/>
      <c r="D14" s="332"/>
      <c r="E14" s="332"/>
      <c r="F14" s="332"/>
      <c r="G14" s="12"/>
    </row>
    <row r="15" s="314" customFormat="1" ht="21.95" customHeight="1" spans="1:7">
      <c r="A15" s="105"/>
      <c r="B15" s="330"/>
      <c r="C15" s="331"/>
      <c r="D15" s="332"/>
      <c r="E15" s="332"/>
      <c r="F15" s="332"/>
      <c r="G15" s="12"/>
    </row>
    <row r="16" s="314" customFormat="1" ht="21.95" customHeight="1" spans="1:7">
      <c r="A16" s="105"/>
      <c r="B16" s="330"/>
      <c r="C16" s="334"/>
      <c r="D16" s="332"/>
      <c r="E16" s="332"/>
      <c r="F16" s="332"/>
      <c r="G16" s="12"/>
    </row>
    <row r="17" s="315" customFormat="1" ht="29.45" customHeight="1" spans="1:7">
      <c r="A17" s="105"/>
      <c r="B17" s="335" t="s">
        <v>62</v>
      </c>
      <c r="C17" s="336"/>
      <c r="D17" s="337"/>
      <c r="E17" s="337"/>
      <c r="F17" s="337"/>
      <c r="G17" s="12"/>
    </row>
    <row r="19" s="2" customFormat="1" ht="26.45" customHeight="1" spans="2:7">
      <c r="B19" s="338" t="s">
        <v>71</v>
      </c>
      <c r="C19" s="338" t="s">
        <v>72</v>
      </c>
      <c r="D19" s="339" t="s">
        <v>73</v>
      </c>
      <c r="E19" s="339" t="s">
        <v>74</v>
      </c>
      <c r="F19" s="339" t="s">
        <v>75</v>
      </c>
      <c r="G19" s="20"/>
    </row>
    <row r="20" s="2" customFormat="1" ht="26.45" customHeight="1" spans="2:7">
      <c r="B20" s="340"/>
      <c r="C20" s="300"/>
      <c r="D20" s="341"/>
      <c r="E20" s="280"/>
      <c r="F20" s="342"/>
      <c r="G20" s="12"/>
    </row>
    <row r="21" s="2" customFormat="1" ht="26.45" customHeight="1" spans="2:7">
      <c r="B21" s="343"/>
      <c r="C21" s="305"/>
      <c r="D21" s="289"/>
      <c r="E21" s="287"/>
      <c r="F21" s="344"/>
      <c r="G21" s="12"/>
    </row>
    <row r="22" s="2" customFormat="1" ht="26.45" customHeight="1" spans="2:7">
      <c r="B22" s="343"/>
      <c r="C22" s="305"/>
      <c r="D22" s="345"/>
      <c r="E22" s="346"/>
      <c r="F22" s="347"/>
      <c r="G22" s="12"/>
    </row>
    <row r="23" s="2" customFormat="1" ht="26.45" customHeight="1" spans="2:7">
      <c r="B23" s="348"/>
      <c r="C23" s="311"/>
      <c r="D23" s="349"/>
      <c r="E23" s="350"/>
      <c r="F23" s="351"/>
      <c r="G23" s="12"/>
    </row>
    <row r="24" s="2" customFormat="1" spans="2:7">
      <c r="B24" s="352" t="s">
        <v>76</v>
      </c>
      <c r="C24" s="353"/>
      <c r="D24" s="354"/>
      <c r="E24" s="355"/>
      <c r="F24" s="353"/>
      <c r="G24" s="12"/>
    </row>
    <row r="25" ht="12" customHeight="1" spans="1:7">
      <c r="A25" s="2"/>
      <c r="B25" s="147"/>
      <c r="C25" s="313"/>
      <c r="D25" s="147"/>
      <c r="E25" s="147"/>
      <c r="F25" s="147"/>
      <c r="G25" s="147"/>
    </row>
    <row r="26" s="152" customFormat="1" ht="26.45" customHeight="1" spans="1:16">
      <c r="A26" s="2"/>
      <c r="B26" s="508" t="s">
        <v>42</v>
      </c>
      <c r="C26" s="2"/>
      <c r="D26" s="509" t="s">
        <v>43</v>
      </c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</row>
    <row r="27" s="152" customFormat="1" spans="7:7">
      <c r="G27" s="104"/>
    </row>
    <row r="28" s="152" customFormat="1" spans="7:7">
      <c r="G28" s="104"/>
    </row>
    <row r="29" s="152" customFormat="1" spans="7:7">
      <c r="G29" s="104"/>
    </row>
    <row r="30" s="152" customFormat="1" spans="7:7">
      <c r="G30" s="104"/>
    </row>
    <row r="31" s="152" customFormat="1" spans="7:7">
      <c r="G31" s="104"/>
    </row>
    <row r="32" s="152" customFormat="1" spans="7:7">
      <c r="G32" s="104"/>
    </row>
    <row r="33" s="152" customFormat="1" spans="7:7">
      <c r="G33" s="104"/>
    </row>
    <row r="34" s="152" customFormat="1" spans="7:7">
      <c r="G34" s="104"/>
    </row>
    <row r="35" s="152" customFormat="1" spans="7:7">
      <c r="G35" s="104"/>
    </row>
    <row r="36" s="152" customFormat="1" spans="7:7">
      <c r="G36" s="104"/>
    </row>
    <row r="37" s="152" customFormat="1" spans="7:7">
      <c r="G37" s="104"/>
    </row>
    <row r="38" s="152" customFormat="1" spans="7:7">
      <c r="G38" s="104"/>
    </row>
    <row r="39" spans="1:7">
      <c r="A39" s="152"/>
      <c r="G39" s="104"/>
    </row>
    <row r="40" spans="1:7">
      <c r="A40" s="152"/>
      <c r="G40" s="104"/>
    </row>
    <row r="41" spans="1:7">
      <c r="A41" s="152"/>
      <c r="G41" s="104"/>
    </row>
    <row r="42" spans="1:7">
      <c r="A42" s="152"/>
      <c r="G42" s="104"/>
    </row>
    <row r="43" spans="1:7">
      <c r="A43" s="152"/>
      <c r="G43" s="104"/>
    </row>
    <row r="44" spans="1:7">
      <c r="A44" s="152"/>
      <c r="G44" s="104"/>
    </row>
    <row r="45" spans="1:7">
      <c r="A45" s="152"/>
      <c r="G45" s="104"/>
    </row>
    <row r="46" spans="1:1">
      <c r="A46" s="152"/>
    </row>
    <row r="47" spans="1:1">
      <c r="A47" s="152"/>
    </row>
    <row r="48" spans="1:1">
      <c r="A48" s="152"/>
    </row>
    <row r="49" spans="1:1">
      <c r="A49" s="152"/>
    </row>
    <row r="50" spans="1:1">
      <c r="A50" s="152"/>
    </row>
    <row r="51" spans="1:1">
      <c r="A51" s="152"/>
    </row>
    <row r="52" spans="1:1">
      <c r="A52" s="152"/>
    </row>
    <row r="53" spans="1:1">
      <c r="A53" s="152"/>
    </row>
    <row r="54" spans="1:1">
      <c r="A54" s="152"/>
    </row>
    <row r="55" spans="1:1">
      <c r="A55" s="152"/>
    </row>
    <row r="56" spans="1:1">
      <c r="A56" s="152"/>
    </row>
    <row r="57" spans="1:1">
      <c r="A57" s="152"/>
    </row>
    <row r="58" spans="1:1">
      <c r="A58" s="152"/>
    </row>
    <row r="59" spans="1:1">
      <c r="A59" s="152"/>
    </row>
    <row r="60" spans="1:1">
      <c r="A60" s="152"/>
    </row>
    <row r="61" spans="1:1">
      <c r="A61" s="152"/>
    </row>
    <row r="62" spans="1:1">
      <c r="A62" s="152"/>
    </row>
    <row r="63" spans="1:1">
      <c r="A63" s="152"/>
    </row>
    <row r="64" spans="1:1">
      <c r="A64" s="152"/>
    </row>
    <row r="65" spans="1:1">
      <c r="A65" s="152"/>
    </row>
    <row r="66" spans="1:1">
      <c r="A66" s="152"/>
    </row>
    <row r="67" spans="1:1">
      <c r="A67" s="152"/>
    </row>
    <row r="68" spans="1:1">
      <c r="A68" s="152"/>
    </row>
    <row r="69" spans="1:1">
      <c r="A69" s="152"/>
    </row>
    <row r="70" spans="1:1">
      <c r="A70" s="152"/>
    </row>
  </sheetData>
  <mergeCells count="2">
    <mergeCell ref="D4:F4"/>
    <mergeCell ref="B4:B5"/>
  </mergeCells>
  <pageMargins left="0.05" right="0.05" top="0.75" bottom="0" header="0.3" footer="0.3"/>
  <pageSetup paperSize="9" scale="60" orientation="landscape"/>
  <headerFooter>
    <oddHeader>&amp;C&amp;"-,Bold"&amp;20#No.3 CHI PHÍ HOẠT ĐỘNG&amp;R&amp;"-,Bold"&amp;20BÀI GIẢNG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70" zoomScaleNormal="70" workbookViewId="0">
      <selection activeCell="B1" sqref="B1"/>
    </sheetView>
  </sheetViews>
  <sheetFormatPr defaultColWidth="8.625" defaultRowHeight="20.25" outlineLevelCol="6"/>
  <cols>
    <col min="1" max="1" width="2.625" style="107" customWidth="1"/>
    <col min="2" max="2" width="40.25" style="107" customWidth="1"/>
    <col min="3" max="6" width="19.625" style="107" customWidth="1"/>
    <col min="7" max="7" width="3.625" style="7" customWidth="1"/>
    <col min="8" max="16384" width="8.625" style="107"/>
  </cols>
  <sheetData>
    <row r="1" s="2" customFormat="1" ht="30" customHeight="1" spans="2:7">
      <c r="B1" s="8" t="s">
        <v>77</v>
      </c>
      <c r="C1" s="251"/>
      <c r="D1" s="110"/>
      <c r="E1" s="110"/>
      <c r="F1" s="111"/>
      <c r="G1" s="12"/>
    </row>
    <row r="2" s="2" customFormat="1" ht="30" customHeight="1" spans="2:7">
      <c r="B2" s="252" t="s">
        <v>78</v>
      </c>
      <c r="D2" s="253"/>
      <c r="E2" s="254"/>
      <c r="F2" s="255"/>
      <c r="G2" s="12"/>
    </row>
    <row r="3" s="2" customFormat="1" ht="30" customHeight="1" spans="2:7">
      <c r="B3" s="252" t="s">
        <v>79</v>
      </c>
      <c r="D3" s="254"/>
      <c r="E3" s="254"/>
      <c r="F3" s="255"/>
      <c r="G3" s="12"/>
    </row>
    <row r="4" s="2" customFormat="1" ht="30" customHeight="1" spans="2:7">
      <c r="B4" s="252" t="s">
        <v>80</v>
      </c>
      <c r="D4" s="254"/>
      <c r="E4" s="254"/>
      <c r="F4" s="255"/>
      <c r="G4" s="12"/>
    </row>
    <row r="5" s="248" customFormat="1" ht="22.5" customHeight="1" spans="1:7">
      <c r="A5" s="2"/>
      <c r="B5" s="256" t="s">
        <v>81</v>
      </c>
      <c r="C5" s="257"/>
      <c r="D5" s="258"/>
      <c r="E5" s="510" t="s">
        <v>82</v>
      </c>
      <c r="F5" s="260"/>
      <c r="G5" s="20"/>
    </row>
    <row r="6" s="248" customFormat="1" ht="22.5" customHeight="1" spans="1:7">
      <c r="A6" s="2"/>
      <c r="B6" s="261" t="s">
        <v>83</v>
      </c>
      <c r="C6" s="262"/>
      <c r="D6" s="263"/>
      <c r="E6" s="511" t="s">
        <v>84</v>
      </c>
      <c r="F6" s="265"/>
      <c r="G6" s="20"/>
    </row>
    <row r="7" s="248" customFormat="1" ht="22.5" customHeight="1" spans="1:7">
      <c r="A7" s="2"/>
      <c r="B7" s="266" t="s">
        <v>85</v>
      </c>
      <c r="C7" s="267"/>
      <c r="D7" s="268"/>
      <c r="E7" s="269" t="s">
        <v>86</v>
      </c>
      <c r="F7" s="270"/>
      <c r="G7" s="20"/>
    </row>
    <row r="8" s="105" customFormat="1" ht="33.95" customHeight="1" spans="2:7">
      <c r="B8" s="113" t="s">
        <v>87</v>
      </c>
      <c r="C8" s="271"/>
      <c r="D8" s="272"/>
      <c r="E8" s="272"/>
      <c r="F8" s="114" t="s">
        <v>2</v>
      </c>
      <c r="G8" s="12"/>
    </row>
    <row r="9" s="100" customFormat="1" ht="29.1" customHeight="1" spans="1:7">
      <c r="A9" s="249"/>
      <c r="B9" s="100" t="s">
        <v>88</v>
      </c>
      <c r="C9" s="273"/>
      <c r="D9" s="273"/>
      <c r="E9" s="274"/>
      <c r="F9" s="275"/>
      <c r="G9" s="12"/>
    </row>
    <row r="10" s="249" customFormat="1" ht="25.5" customHeight="1" spans="2:7">
      <c r="B10" s="210" t="s">
        <v>3</v>
      </c>
      <c r="C10" s="276"/>
      <c r="D10" s="213" t="s">
        <v>53</v>
      </c>
      <c r="E10" s="215"/>
      <c r="F10" s="215"/>
      <c r="G10" s="12"/>
    </row>
    <row r="11" s="249" customFormat="1" ht="25.5" customHeight="1" spans="2:7">
      <c r="B11" s="214"/>
      <c r="C11" s="277"/>
      <c r="D11" s="213">
        <v>1</v>
      </c>
      <c r="E11" s="215">
        <v>2</v>
      </c>
      <c r="F11" s="215">
        <v>3</v>
      </c>
      <c r="G11" s="12"/>
    </row>
    <row r="12" s="249" customFormat="1" ht="25.5" customHeight="1" spans="2:7">
      <c r="B12" s="216" t="s">
        <v>89</v>
      </c>
      <c r="C12" s="278"/>
      <c r="D12" s="279"/>
      <c r="E12" s="280"/>
      <c r="F12" s="280"/>
      <c r="G12" s="12"/>
    </row>
    <row r="13" s="249" customFormat="1" ht="25.5" customHeight="1" spans="2:7">
      <c r="B13" s="281" t="s">
        <v>90</v>
      </c>
      <c r="C13" s="282"/>
      <c r="D13" s="283"/>
      <c r="E13" s="284"/>
      <c r="F13" s="284"/>
      <c r="G13" s="12"/>
    </row>
    <row r="14" s="249" customFormat="1" ht="25.5" customHeight="1" spans="2:7">
      <c r="B14" s="221" t="s">
        <v>91</v>
      </c>
      <c r="C14" s="285"/>
      <c r="D14" s="286"/>
      <c r="E14" s="287"/>
      <c r="F14" s="287"/>
      <c r="G14" s="12"/>
    </row>
    <row r="15" s="249" customFormat="1" ht="25.5" customHeight="1" spans="2:7">
      <c r="B15" s="221" t="s">
        <v>92</v>
      </c>
      <c r="C15" s="285"/>
      <c r="D15" s="288"/>
      <c r="E15" s="289"/>
      <c r="F15" s="289"/>
      <c r="G15" s="12"/>
    </row>
    <row r="16" s="249" customFormat="1" ht="25.5" customHeight="1" spans="2:7">
      <c r="B16" s="225" t="s">
        <v>93</v>
      </c>
      <c r="C16" s="290"/>
      <c r="D16" s="291"/>
      <c r="E16" s="292"/>
      <c r="F16" s="292"/>
      <c r="G16" s="12"/>
    </row>
    <row r="17" s="249" customFormat="1" ht="25.5" customHeight="1" spans="2:7">
      <c r="B17" s="293" t="s">
        <v>94</v>
      </c>
      <c r="C17" s="294"/>
      <c r="D17" s="295"/>
      <c r="E17" s="296"/>
      <c r="F17" s="296"/>
      <c r="G17" s="12"/>
    </row>
    <row r="18" s="105" customFormat="1" ht="25.5" customHeight="1" spans="2:7">
      <c r="B18" s="113" t="s">
        <v>95</v>
      </c>
      <c r="C18" s="113"/>
      <c r="F18" s="114" t="s">
        <v>2</v>
      </c>
      <c r="G18" s="12"/>
    </row>
    <row r="19" s="249" customFormat="1" ht="25.5" customHeight="1" spans="2:7">
      <c r="B19" s="210" t="s">
        <v>3</v>
      </c>
      <c r="C19" s="276"/>
      <c r="D19" s="213" t="s">
        <v>53</v>
      </c>
      <c r="E19" s="215"/>
      <c r="F19" s="215"/>
      <c r="G19" s="12"/>
    </row>
    <row r="20" s="249" customFormat="1" ht="25.5" customHeight="1" spans="2:7">
      <c r="B20" s="214"/>
      <c r="C20" s="277"/>
      <c r="D20" s="213">
        <v>1</v>
      </c>
      <c r="E20" s="215">
        <v>2</v>
      </c>
      <c r="F20" s="215">
        <v>3</v>
      </c>
      <c r="G20" s="12"/>
    </row>
    <row r="21" s="249" customFormat="1" ht="25.5" customHeight="1" spans="2:7">
      <c r="B21" s="512" t="s">
        <v>96</v>
      </c>
      <c r="C21" s="298"/>
      <c r="D21" s="299"/>
      <c r="E21" s="300"/>
      <c r="F21" s="301"/>
      <c r="G21" s="12"/>
    </row>
    <row r="22" s="249" customFormat="1" ht="25.5" customHeight="1" spans="2:7">
      <c r="B22" s="513" t="s">
        <v>97</v>
      </c>
      <c r="C22" s="303"/>
      <c r="D22" s="304"/>
      <c r="E22" s="305"/>
      <c r="F22" s="306"/>
      <c r="G22" s="12"/>
    </row>
    <row r="23" s="249" customFormat="1" ht="25.5" customHeight="1" spans="2:7">
      <c r="B23" s="513" t="s">
        <v>98</v>
      </c>
      <c r="C23" s="303"/>
      <c r="D23" s="304"/>
      <c r="E23" s="305"/>
      <c r="F23" s="307"/>
      <c r="G23" s="12"/>
    </row>
    <row r="24" s="250" customFormat="1" ht="25.5" customHeight="1" spans="1:7">
      <c r="A24" s="249"/>
      <c r="B24" s="514" t="s">
        <v>99</v>
      </c>
      <c r="C24" s="309"/>
      <c r="D24" s="310"/>
      <c r="E24" s="311"/>
      <c r="F24" s="312"/>
      <c r="G24" s="12"/>
    </row>
    <row r="25" ht="12" customHeight="1" spans="1:7">
      <c r="A25" s="2"/>
      <c r="B25" s="147"/>
      <c r="C25" s="313"/>
      <c r="D25" s="147"/>
      <c r="E25" s="147"/>
      <c r="F25" s="147"/>
      <c r="G25" s="147"/>
    </row>
    <row r="26" s="152" customFormat="1" ht="20.45" customHeight="1" spans="1:7">
      <c r="A26" s="2"/>
      <c r="B26" s="508" t="s">
        <v>42</v>
      </c>
      <c r="C26" s="2"/>
      <c r="D26" s="509" t="s">
        <v>43</v>
      </c>
      <c r="F26" s="201"/>
      <c r="G26" s="201"/>
    </row>
  </sheetData>
  <mergeCells count="13">
    <mergeCell ref="D10:F10"/>
    <mergeCell ref="B12:C12"/>
    <mergeCell ref="B13:C13"/>
    <mergeCell ref="B14:C14"/>
    <mergeCell ref="B15:C15"/>
    <mergeCell ref="B16:C16"/>
    <mergeCell ref="D19:F19"/>
    <mergeCell ref="B21:C21"/>
    <mergeCell ref="B22:C22"/>
    <mergeCell ref="B23:C23"/>
    <mergeCell ref="B24:C24"/>
    <mergeCell ref="B10:C11"/>
    <mergeCell ref="B19:C20"/>
  </mergeCells>
  <pageMargins left="0.05" right="0.05" top="0.75" bottom="0" header="0.3" footer="0.3"/>
  <pageSetup paperSize="9" scale="60" orientation="landscape"/>
  <headerFooter>
    <oddHeader>&amp;C&amp;"-,Bold"&amp;20#No.4 KHẤU HAO TSCĐ&amp;R&amp;"-,Bold"&amp;20BÀI GIẢNG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zoomScale="70" zoomScaleNormal="70" workbookViewId="0">
      <pane xSplit="5" ySplit="1" topLeftCell="F2" activePane="bottomRight" state="frozen"/>
      <selection/>
      <selection pane="topRight"/>
      <selection pane="bottomLeft"/>
      <selection pane="bottomRight" activeCell="B1" sqref="B1:C1"/>
    </sheetView>
  </sheetViews>
  <sheetFormatPr defaultColWidth="8.625" defaultRowHeight="20.25" outlineLevelCol="5"/>
  <cols>
    <col min="1" max="1" width="3.25" style="7" customWidth="1"/>
    <col min="2" max="2" width="38.5" style="7" customWidth="1"/>
    <col min="3" max="5" width="22.625" style="7" customWidth="1"/>
    <col min="6" max="6" width="3.5" style="7" customWidth="1"/>
    <col min="7" max="16384" width="8.625" style="7"/>
  </cols>
  <sheetData>
    <row r="1" s="2" customFormat="1" ht="30" customHeight="1" spans="2:6">
      <c r="B1" s="8" t="s">
        <v>100</v>
      </c>
      <c r="C1" s="205"/>
      <c r="D1" s="110"/>
      <c r="E1" s="111"/>
      <c r="F1" s="12"/>
    </row>
    <row r="2" s="2" customFormat="1" ht="24.6" customHeight="1" spans="2:6">
      <c r="B2" s="113" t="s">
        <v>101</v>
      </c>
      <c r="E2" s="114" t="s">
        <v>2</v>
      </c>
      <c r="F2" s="12"/>
    </row>
    <row r="3" s="202" customFormat="1" ht="18" customHeight="1" spans="2:6">
      <c r="B3" s="206"/>
      <c r="C3" s="207"/>
      <c r="D3" s="208" t="s">
        <v>102</v>
      </c>
      <c r="E3" s="209"/>
      <c r="F3" s="12"/>
    </row>
    <row r="4" s="105" customFormat="1" ht="18" customHeight="1" spans="2:6">
      <c r="B4" s="210" t="s">
        <v>3</v>
      </c>
      <c r="C4" s="211" t="s">
        <v>53</v>
      </c>
      <c r="D4" s="212"/>
      <c r="E4" s="213"/>
      <c r="F4" s="12"/>
    </row>
    <row r="5" s="105" customFormat="1" ht="18" customHeight="1" spans="2:6">
      <c r="B5" s="214"/>
      <c r="C5" s="215">
        <v>1</v>
      </c>
      <c r="D5" s="215">
        <v>2</v>
      </c>
      <c r="E5" s="215">
        <v>3</v>
      </c>
      <c r="F5" s="12"/>
    </row>
    <row r="6" s="105" customFormat="1" ht="24.6" customHeight="1" spans="2:6">
      <c r="B6" s="515" t="s">
        <v>103</v>
      </c>
      <c r="C6" s="217"/>
      <c r="D6" s="218"/>
      <c r="E6" s="218"/>
      <c r="F6" s="12"/>
    </row>
    <row r="7" s="105" customFormat="1" ht="24.6" customHeight="1" spans="2:6">
      <c r="B7" s="516" t="s">
        <v>104</v>
      </c>
      <c r="C7" s="220"/>
      <c r="D7" s="220"/>
      <c r="E7" s="220"/>
      <c r="F7" s="12"/>
    </row>
    <row r="8" s="105" customFormat="1" ht="24.6" customHeight="1" spans="1:6">
      <c r="A8" s="2"/>
      <c r="B8" s="517" t="s">
        <v>105</v>
      </c>
      <c r="C8" s="222"/>
      <c r="D8" s="222"/>
      <c r="E8" s="222"/>
      <c r="F8" s="12"/>
    </row>
    <row r="9" s="105" customFormat="1" ht="24.6" customHeight="1" spans="2:6">
      <c r="B9" s="518" t="s">
        <v>106</v>
      </c>
      <c r="C9" s="224"/>
      <c r="D9" s="224"/>
      <c r="E9" s="224"/>
      <c r="F9" s="12"/>
    </row>
    <row r="10" s="105" customFormat="1" ht="24.6" customHeight="1" spans="1:6">
      <c r="A10" s="148"/>
      <c r="B10" s="519" t="s">
        <v>107</v>
      </c>
      <c r="C10" s="226"/>
      <c r="D10" s="226"/>
      <c r="E10" s="226"/>
      <c r="F10" s="12"/>
    </row>
    <row r="11" s="2" customFormat="1" ht="24.6" customHeight="1" spans="2:6">
      <c r="B11" s="113" t="s">
        <v>108</v>
      </c>
      <c r="E11" s="114" t="s">
        <v>2</v>
      </c>
      <c r="F11" s="12"/>
    </row>
    <row r="12" s="202" customFormat="1" ht="24.6" customHeight="1" spans="2:6">
      <c r="B12" s="227" t="s">
        <v>109</v>
      </c>
      <c r="C12" s="228"/>
      <c r="D12" s="208" t="s">
        <v>102</v>
      </c>
      <c r="E12" s="209"/>
      <c r="F12" s="12"/>
    </row>
    <row r="13" s="105" customFormat="1" ht="24.6" customHeight="1" spans="2:6">
      <c r="B13" s="115" t="s">
        <v>3</v>
      </c>
      <c r="C13" s="212" t="s">
        <v>44</v>
      </c>
      <c r="D13" s="212"/>
      <c r="E13" s="213"/>
      <c r="F13" s="12"/>
    </row>
    <row r="14" s="105" customFormat="1" ht="24.6" customHeight="1" spans="2:6">
      <c r="B14" s="119"/>
      <c r="C14" s="213">
        <v>1</v>
      </c>
      <c r="D14" s="215">
        <v>2</v>
      </c>
      <c r="E14" s="215">
        <v>3</v>
      </c>
      <c r="F14" s="12"/>
    </row>
    <row r="15" s="105" customFormat="1" ht="24.6" customHeight="1" spans="2:6">
      <c r="B15" s="520" t="s">
        <v>103</v>
      </c>
      <c r="C15" s="230"/>
      <c r="D15" s="218"/>
      <c r="E15" s="218"/>
      <c r="F15" s="12"/>
    </row>
    <row r="16" s="105" customFormat="1" ht="24.6" customHeight="1" spans="2:6">
      <c r="B16" s="521" t="s">
        <v>104</v>
      </c>
      <c r="C16" s="232"/>
      <c r="D16" s="220"/>
      <c r="E16" s="220"/>
      <c r="F16" s="12"/>
    </row>
    <row r="17" s="105" customFormat="1" ht="24.6" customHeight="1" spans="2:6">
      <c r="B17" s="503" t="s">
        <v>105</v>
      </c>
      <c r="C17" s="234"/>
      <c r="D17" s="235"/>
      <c r="E17" s="235"/>
      <c r="F17" s="12"/>
    </row>
    <row r="18" s="2" customFormat="1" ht="24.6" customHeight="1" spans="2:6">
      <c r="B18" s="502" t="s">
        <v>110</v>
      </c>
      <c r="C18" s="237"/>
      <c r="D18" s="224"/>
      <c r="E18" s="224"/>
      <c r="F18" s="12"/>
    </row>
    <row r="19" s="148" customFormat="1" ht="24.6" customHeight="1" spans="2:6">
      <c r="B19" s="504" t="s">
        <v>107</v>
      </c>
      <c r="C19" s="239"/>
      <c r="D19" s="226"/>
      <c r="E19" s="226"/>
      <c r="F19" s="12"/>
    </row>
    <row r="20" s="203" customFormat="1" ht="24.75" customHeight="1" spans="2:6">
      <c r="B20" s="522" t="s">
        <v>111</v>
      </c>
      <c r="C20" s="241"/>
      <c r="D20" s="241"/>
      <c r="E20" s="242" t="s">
        <v>112</v>
      </c>
      <c r="F20" s="12"/>
    </row>
    <row r="21" s="202" customFormat="1" ht="25.5" customHeight="1" spans="2:6">
      <c r="B21" s="227" t="s">
        <v>113</v>
      </c>
      <c r="C21" s="228"/>
      <c r="D21" s="208" t="s">
        <v>102</v>
      </c>
      <c r="E21" s="209"/>
      <c r="F21" s="12"/>
    </row>
    <row r="22" s="105" customFormat="1" ht="18" customHeight="1" spans="2:6">
      <c r="B22" s="115" t="s">
        <v>3</v>
      </c>
      <c r="C22" s="212" t="s">
        <v>44</v>
      </c>
      <c r="D22" s="212"/>
      <c r="E22" s="213"/>
      <c r="F22" s="12"/>
    </row>
    <row r="23" s="105" customFormat="1" ht="18" customHeight="1" spans="2:6">
      <c r="B23" s="119"/>
      <c r="C23" s="213">
        <v>1</v>
      </c>
      <c r="D23" s="215">
        <v>2</v>
      </c>
      <c r="E23" s="215">
        <v>3</v>
      </c>
      <c r="F23" s="12"/>
    </row>
    <row r="24" s="105" customFormat="1" ht="18" customHeight="1" spans="2:6">
      <c r="B24" s="520" t="s">
        <v>103</v>
      </c>
      <c r="C24" s="230"/>
      <c r="D24" s="218"/>
      <c r="E24" s="218"/>
      <c r="F24" s="12"/>
    </row>
    <row r="25" s="2" customFormat="1" ht="18" customHeight="1" spans="2:6">
      <c r="B25" s="521" t="s">
        <v>104</v>
      </c>
      <c r="C25" s="243"/>
      <c r="D25" s="244"/>
      <c r="E25" s="244"/>
      <c r="F25" s="12"/>
    </row>
    <row r="26" s="105" customFormat="1" ht="18" customHeight="1" spans="1:6">
      <c r="A26" s="148"/>
      <c r="B26" s="503" t="s">
        <v>105</v>
      </c>
      <c r="C26" s="234"/>
      <c r="D26" s="235"/>
      <c r="E26" s="235"/>
      <c r="F26" s="12"/>
    </row>
    <row r="27" s="2" customFormat="1" ht="18" customHeight="1" spans="1:6">
      <c r="A27" s="105"/>
      <c r="B27" s="502" t="s">
        <v>114</v>
      </c>
      <c r="C27" s="243"/>
      <c r="D27" s="244"/>
      <c r="E27" s="244"/>
      <c r="F27" s="12"/>
    </row>
    <row r="28" s="105" customFormat="1" ht="18" customHeight="1" spans="1:6">
      <c r="A28" s="2"/>
      <c r="B28" s="504" t="s">
        <v>107</v>
      </c>
      <c r="C28" s="239"/>
      <c r="D28" s="226"/>
      <c r="E28" s="226"/>
      <c r="F28" s="12"/>
    </row>
    <row r="29" s="203" customFormat="1" ht="22.5" customHeight="1" spans="2:6">
      <c r="B29" s="522" t="s">
        <v>115</v>
      </c>
      <c r="C29" s="241"/>
      <c r="D29" s="241"/>
      <c r="E29" s="245"/>
      <c r="F29" s="245"/>
    </row>
    <row r="30" s="203" customFormat="1" ht="22.5" customHeight="1" spans="2:6">
      <c r="B30" s="522" t="s">
        <v>116</v>
      </c>
      <c r="C30" s="241"/>
      <c r="D30" s="241"/>
      <c r="E30" s="245"/>
      <c r="F30" s="245"/>
    </row>
    <row r="31" s="203" customFormat="1" ht="22.5" customHeight="1" spans="2:6">
      <c r="B31" s="522" t="s">
        <v>117</v>
      </c>
      <c r="C31" s="241"/>
      <c r="D31" s="241"/>
      <c r="E31" s="245"/>
      <c r="F31" s="245"/>
    </row>
    <row r="32" s="107" customFormat="1" ht="12" customHeight="1" spans="1:6">
      <c r="A32" s="2"/>
      <c r="B32" s="246"/>
      <c r="C32" s="247"/>
      <c r="D32" s="246"/>
      <c r="E32" s="147"/>
      <c r="F32" s="147"/>
    </row>
    <row r="33" s="152" customFormat="1" ht="20.45" customHeight="1" spans="1:4">
      <c r="A33" s="2"/>
      <c r="B33" s="508" t="s">
        <v>42</v>
      </c>
      <c r="D33" s="509" t="s">
        <v>118</v>
      </c>
    </row>
    <row r="34" s="204" customFormat="1" spans="5:6">
      <c r="E34" s="152"/>
      <c r="F34" s="152"/>
    </row>
    <row r="35" spans="5:6">
      <c r="E35" s="152"/>
      <c r="F35" s="152"/>
    </row>
    <row r="36" spans="5:6">
      <c r="E36" s="152"/>
      <c r="F36" s="152"/>
    </row>
    <row r="37" spans="5:6">
      <c r="E37" s="152"/>
      <c r="F37" s="152"/>
    </row>
    <row r="38" spans="5:6">
      <c r="E38" s="152"/>
      <c r="F38" s="152"/>
    </row>
    <row r="39" spans="5:6">
      <c r="E39" s="152"/>
      <c r="F39" s="152"/>
    </row>
    <row r="40" spans="5:6">
      <c r="E40" s="152"/>
      <c r="F40" s="152"/>
    </row>
    <row r="41" spans="5:6">
      <c r="E41" s="152"/>
      <c r="F41" s="152"/>
    </row>
    <row r="42" spans="6:6">
      <c r="F42" s="104"/>
    </row>
    <row r="43" spans="6:6">
      <c r="F43" s="104"/>
    </row>
    <row r="44" spans="6:6">
      <c r="F44" s="104"/>
    </row>
    <row r="45" spans="6:6">
      <c r="F45" s="104"/>
    </row>
    <row r="46" spans="6:6">
      <c r="F46" s="104"/>
    </row>
  </sheetData>
  <mergeCells count="9">
    <mergeCell ref="B3:C3"/>
    <mergeCell ref="C4:E4"/>
    <mergeCell ref="B12:C12"/>
    <mergeCell ref="C13:E13"/>
    <mergeCell ref="B21:C21"/>
    <mergeCell ref="C22:E22"/>
    <mergeCell ref="B4:B5"/>
    <mergeCell ref="B13:B14"/>
    <mergeCell ref="B22:B23"/>
  </mergeCells>
  <pageMargins left="0.05" right="0.05" top="0.75" bottom="0" header="0.3" footer="0.3"/>
  <pageSetup paperSize="9" scale="70" orientation="landscape"/>
  <headerFooter>
    <oddHeader>&amp;C&amp;"-,Bold"&amp;20#No.5 LÃI VAY &amp; KẾ HOẠCH TRẢ NỢ&amp;R&amp;"-,Bold"&amp;20BÀI GIẢNG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70" zoomScaleNormal="70" workbookViewId="0">
      <pane xSplit="5" ySplit="1" topLeftCell="F2" activePane="bottomRight" state="frozen"/>
      <selection/>
      <selection pane="topRight"/>
      <selection pane="bottomLeft"/>
      <selection pane="bottomRight" activeCell="B1" sqref="B1"/>
    </sheetView>
  </sheetViews>
  <sheetFormatPr defaultColWidth="8.625" defaultRowHeight="21" outlineLevelCol="5"/>
  <cols>
    <col min="1" max="1" width="2.625" style="153" customWidth="1"/>
    <col min="2" max="2" width="68.5" style="154" customWidth="1"/>
    <col min="3" max="5" width="21.625" style="154" customWidth="1"/>
    <col min="6" max="6" width="3.5" style="7" customWidth="1"/>
    <col min="7" max="16384" width="8.625" style="154"/>
  </cols>
  <sheetData>
    <row r="1" s="2" customFormat="1" ht="30" customHeight="1" spans="2:6">
      <c r="B1" s="8" t="s">
        <v>119</v>
      </c>
      <c r="C1" s="110"/>
      <c r="D1" s="110"/>
      <c r="E1" s="111"/>
      <c r="F1" s="12"/>
    </row>
    <row r="2" s="148" customFormat="1" ht="30.95" customHeight="1" spans="1:6">
      <c r="A2" s="155"/>
      <c r="B2" s="113" t="s">
        <v>120</v>
      </c>
      <c r="E2" s="114" t="s">
        <v>2</v>
      </c>
      <c r="F2" s="12"/>
    </row>
    <row r="3" s="149" customFormat="1" ht="21.95" customHeight="1" spans="1:6">
      <c r="A3" s="156"/>
      <c r="B3" s="157" t="s">
        <v>3</v>
      </c>
      <c r="C3" s="158" t="s">
        <v>53</v>
      </c>
      <c r="D3" s="159"/>
      <c r="E3" s="160"/>
      <c r="F3" s="12"/>
    </row>
    <row r="4" s="149" customFormat="1" ht="21.95" customHeight="1" spans="1:6">
      <c r="A4" s="156"/>
      <c r="B4" s="161"/>
      <c r="C4" s="162">
        <v>1</v>
      </c>
      <c r="D4" s="163">
        <v>2</v>
      </c>
      <c r="E4" s="164">
        <v>3</v>
      </c>
      <c r="F4" s="12"/>
    </row>
    <row r="5" s="2" customFormat="1" ht="34.5" customHeight="1" spans="1:6">
      <c r="A5" s="156"/>
      <c r="B5" s="165" t="s">
        <v>121</v>
      </c>
      <c r="C5" s="166"/>
      <c r="D5" s="167"/>
      <c r="E5" s="168"/>
      <c r="F5" s="12"/>
    </row>
    <row r="6" s="150" customFormat="1" ht="21.95" customHeight="1" spans="1:6">
      <c r="A6" s="169"/>
      <c r="B6" s="170" t="s">
        <v>122</v>
      </c>
      <c r="C6" s="171"/>
      <c r="D6" s="172"/>
      <c r="E6" s="173"/>
      <c r="F6" s="12"/>
    </row>
    <row r="7" s="150" customFormat="1" ht="21.95" customHeight="1" spans="1:6">
      <c r="A7" s="169"/>
      <c r="B7" s="170" t="s">
        <v>123</v>
      </c>
      <c r="C7" s="174"/>
      <c r="D7" s="175"/>
      <c r="E7" s="176"/>
      <c r="F7" s="12"/>
    </row>
    <row r="8" s="150" customFormat="1" ht="21.95" customHeight="1" spans="1:6">
      <c r="A8" s="169"/>
      <c r="B8" s="170" t="s">
        <v>124</v>
      </c>
      <c r="C8" s="174"/>
      <c r="D8" s="175"/>
      <c r="E8" s="176"/>
      <c r="F8" s="12"/>
    </row>
    <row r="9" s="151" customFormat="1" ht="21.95" customHeight="1" spans="1:6">
      <c r="A9" s="177"/>
      <c r="B9" s="178" t="s">
        <v>125</v>
      </c>
      <c r="C9" s="179"/>
      <c r="D9" s="180"/>
      <c r="E9" s="181"/>
      <c r="F9" s="12"/>
    </row>
    <row r="10" s="148" customFormat="1" ht="34.5" customHeight="1" spans="1:6">
      <c r="A10" s="156"/>
      <c r="B10" s="182" t="s">
        <v>126</v>
      </c>
      <c r="C10" s="183"/>
      <c r="D10" s="184"/>
      <c r="E10" s="185"/>
      <c r="F10" s="12"/>
    </row>
    <row r="11" s="148" customFormat="1" ht="34.5" customHeight="1" spans="1:6">
      <c r="A11" s="186"/>
      <c r="B11" s="187" t="s">
        <v>127</v>
      </c>
      <c r="C11" s="188"/>
      <c r="D11" s="189"/>
      <c r="E11" s="190"/>
      <c r="F11" s="12"/>
    </row>
    <row r="12" s="148" customFormat="1" ht="50.1" customHeight="1" spans="1:6">
      <c r="A12" s="156"/>
      <c r="B12" s="191" t="s">
        <v>128</v>
      </c>
      <c r="C12" s="192"/>
      <c r="D12" s="193"/>
      <c r="E12" s="194"/>
      <c r="F12" s="12"/>
    </row>
    <row r="13" s="148" customFormat="1" ht="34.5" customHeight="1" spans="1:6">
      <c r="A13" s="156"/>
      <c r="B13" s="187" t="s">
        <v>129</v>
      </c>
      <c r="C13" s="188"/>
      <c r="D13" s="195"/>
      <c r="E13" s="196"/>
      <c r="F13" s="12"/>
    </row>
    <row r="14" s="148" customFormat="1" ht="50.1" customHeight="1" spans="1:6">
      <c r="A14" s="156"/>
      <c r="B14" s="191" t="s">
        <v>130</v>
      </c>
      <c r="C14" s="192"/>
      <c r="D14" s="193"/>
      <c r="E14" s="194"/>
      <c r="F14" s="12"/>
    </row>
    <row r="15" s="148" customFormat="1" ht="33.95" customHeight="1" spans="1:6">
      <c r="A15" s="156"/>
      <c r="B15" s="187" t="s">
        <v>131</v>
      </c>
      <c r="C15" s="197"/>
      <c r="D15" s="198"/>
      <c r="E15" s="199"/>
      <c r="F15" s="12"/>
    </row>
    <row r="16" s="148" customFormat="1" ht="33.95" customHeight="1" spans="1:6">
      <c r="A16" s="156"/>
      <c r="B16" s="187" t="s">
        <v>132</v>
      </c>
      <c r="C16" s="200"/>
      <c r="D16" s="189"/>
      <c r="E16" s="190"/>
      <c r="F16" s="12"/>
    </row>
    <row r="17" s="107" customFormat="1" ht="12" customHeight="1" spans="1:6">
      <c r="A17" s="2"/>
      <c r="B17" s="147"/>
      <c r="C17" s="147"/>
      <c r="D17" s="147"/>
      <c r="E17" s="147"/>
      <c r="F17" s="147"/>
    </row>
    <row r="18" s="152" customFormat="1" ht="20.45" customHeight="1" spans="1:6">
      <c r="A18" s="2"/>
      <c r="B18" s="508" t="s">
        <v>42</v>
      </c>
      <c r="C18" s="509" t="s">
        <v>43</v>
      </c>
      <c r="E18" s="201"/>
      <c r="F18" s="201"/>
    </row>
  </sheetData>
  <mergeCells count="2">
    <mergeCell ref="C3:E3"/>
    <mergeCell ref="B3:B4"/>
  </mergeCells>
  <pageMargins left="0.05" right="0.05" top="0.75" bottom="0.75" header="0.3" footer="0.3"/>
  <pageSetup paperSize="9" scale="65" orientation="landscape"/>
  <headerFooter>
    <oddHeader>&amp;C&amp;"-,Bold"&amp;20#No.6 BÁO CÁO THU NHẬP (LÃI/LỖ)&amp;R&amp;"-,Bold"&amp;20BÀI GIẢNG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zoomScale="70" zoomScaleNormal="70" workbookViewId="0">
      <pane xSplit="6" ySplit="1" topLeftCell="G2" activePane="bottomRight" state="frozen"/>
      <selection/>
      <selection pane="topRight"/>
      <selection pane="bottomLeft"/>
      <selection pane="bottomRight" activeCell="B1" sqref="B1"/>
    </sheetView>
  </sheetViews>
  <sheetFormatPr defaultColWidth="8.625" defaultRowHeight="20.25" outlineLevelCol="7"/>
  <cols>
    <col min="1" max="1" width="2.625" style="108" customWidth="1"/>
    <col min="2" max="2" width="40.625" style="109" customWidth="1"/>
    <col min="3" max="6" width="18.25" style="109" customWidth="1"/>
    <col min="7" max="7" width="2.25" style="7" customWidth="1"/>
    <col min="8" max="16384" width="8.625" style="109"/>
  </cols>
  <sheetData>
    <row r="1" s="2" customFormat="1" ht="30" customHeight="1" spans="2:7">
      <c r="B1" s="8" t="s">
        <v>133</v>
      </c>
      <c r="C1" s="110"/>
      <c r="D1" s="110"/>
      <c r="E1" s="110"/>
      <c r="F1" s="111"/>
      <c r="G1" s="12"/>
    </row>
    <row r="2" s="2" customFormat="1" ht="31.5" customHeight="1" spans="1:7">
      <c r="A2" s="112"/>
      <c r="B2" s="113" t="s">
        <v>134</v>
      </c>
      <c r="E2" s="114"/>
      <c r="F2" s="114" t="s">
        <v>2</v>
      </c>
      <c r="G2" s="12"/>
    </row>
    <row r="3" s="105" customFormat="1" ht="24.95" customHeight="1" spans="1:7">
      <c r="A3" s="112"/>
      <c r="B3" s="115" t="s">
        <v>3</v>
      </c>
      <c r="C3" s="116" t="s">
        <v>53</v>
      </c>
      <c r="D3" s="117"/>
      <c r="E3" s="117"/>
      <c r="F3" s="118"/>
      <c r="G3" s="12"/>
    </row>
    <row r="4" s="105" customFormat="1" ht="24.95" customHeight="1" spans="1:7">
      <c r="A4" s="112"/>
      <c r="B4" s="119"/>
      <c r="C4" s="120">
        <v>0</v>
      </c>
      <c r="D4" s="121">
        <v>1</v>
      </c>
      <c r="E4" s="121">
        <v>2</v>
      </c>
      <c r="F4" s="122">
        <v>3</v>
      </c>
      <c r="G4" s="12"/>
    </row>
    <row r="5" s="106" customFormat="1" ht="48" customHeight="1" spans="1:7">
      <c r="A5" s="112"/>
      <c r="B5" s="123" t="s">
        <v>135</v>
      </c>
      <c r="C5" s="124"/>
      <c r="D5" s="125"/>
      <c r="E5" s="125"/>
      <c r="F5" s="126"/>
      <c r="G5" s="12"/>
    </row>
    <row r="6" s="106" customFormat="1" ht="33.95" customHeight="1" spans="1:7">
      <c r="A6" s="112"/>
      <c r="B6" s="127" t="s">
        <v>136</v>
      </c>
      <c r="C6" s="128"/>
      <c r="D6" s="129"/>
      <c r="E6" s="129"/>
      <c r="F6" s="130"/>
      <c r="G6" s="12"/>
    </row>
    <row r="7" s="106" customFormat="1" ht="33.95" customHeight="1" spans="1:7">
      <c r="A7" s="112"/>
      <c r="B7" s="523" t="s">
        <v>137</v>
      </c>
      <c r="C7" s="128"/>
      <c r="D7" s="129"/>
      <c r="E7" s="129"/>
      <c r="F7" s="130"/>
      <c r="G7" s="12"/>
    </row>
    <row r="8" s="106" customFormat="1" ht="33.95" customHeight="1" spans="1:7">
      <c r="A8" s="112"/>
      <c r="B8" s="523" t="s">
        <v>138</v>
      </c>
      <c r="C8" s="128"/>
      <c r="D8" s="129"/>
      <c r="E8" s="129"/>
      <c r="F8" s="130"/>
      <c r="G8" s="12"/>
    </row>
    <row r="9" s="106" customFormat="1" ht="33.95" customHeight="1" spans="1:7">
      <c r="A9" s="112"/>
      <c r="B9" s="523" t="s">
        <v>139</v>
      </c>
      <c r="C9" s="128"/>
      <c r="D9" s="129"/>
      <c r="E9" s="129"/>
      <c r="F9" s="130"/>
      <c r="G9" s="12"/>
    </row>
    <row r="10" s="106" customFormat="1" ht="33.95" customHeight="1" spans="1:7">
      <c r="A10" s="112"/>
      <c r="B10" s="524" t="s">
        <v>140</v>
      </c>
      <c r="C10" s="132"/>
      <c r="D10" s="133"/>
      <c r="E10" s="133"/>
      <c r="F10" s="134"/>
      <c r="G10" s="12"/>
    </row>
    <row r="11" s="106" customFormat="1" ht="48" customHeight="1" spans="1:7">
      <c r="A11" s="112"/>
      <c r="B11" s="123" t="s">
        <v>141</v>
      </c>
      <c r="C11" s="135"/>
      <c r="D11" s="125"/>
      <c r="E11" s="125"/>
      <c r="F11" s="126"/>
      <c r="G11" s="12"/>
    </row>
    <row r="12" s="106" customFormat="1" ht="48" customHeight="1" spans="1:7">
      <c r="A12" s="112"/>
      <c r="B12" s="136" t="s">
        <v>142</v>
      </c>
      <c r="C12" s="137"/>
      <c r="D12" s="138"/>
      <c r="E12" s="138"/>
      <c r="F12" s="139"/>
      <c r="G12" s="12"/>
    </row>
    <row r="13" s="106" customFormat="1" ht="48" customHeight="1" spans="1:7">
      <c r="A13" s="112"/>
      <c r="B13" s="136" t="s">
        <v>143</v>
      </c>
      <c r="C13" s="140"/>
      <c r="D13" s="129"/>
      <c r="E13" s="129"/>
      <c r="F13" s="130"/>
      <c r="G13" s="12"/>
    </row>
    <row r="14" s="106" customFormat="1" ht="48" customHeight="1" spans="1:7">
      <c r="A14" s="112"/>
      <c r="B14" s="141" t="s">
        <v>144</v>
      </c>
      <c r="C14" s="142"/>
      <c r="D14" s="133"/>
      <c r="E14" s="133"/>
      <c r="F14" s="134"/>
      <c r="G14" s="12"/>
    </row>
    <row r="15" s="106" customFormat="1" ht="48" customHeight="1" spans="1:7">
      <c r="A15" s="112"/>
      <c r="B15" s="143" t="s">
        <v>145</v>
      </c>
      <c r="C15" s="144"/>
      <c r="D15" s="145"/>
      <c r="E15" s="145"/>
      <c r="F15" s="146"/>
      <c r="G15" s="12"/>
    </row>
    <row r="16" s="107" customFormat="1" ht="12" customHeight="1" spans="1:8">
      <c r="A16" s="2"/>
      <c r="B16" s="147"/>
      <c r="C16" s="147"/>
      <c r="D16" s="147"/>
      <c r="E16" s="147"/>
      <c r="F16" s="147"/>
      <c r="G16" s="147"/>
      <c r="H16" s="106"/>
    </row>
    <row r="17" s="3" customFormat="1" ht="21" spans="1:6">
      <c r="A17" s="97"/>
      <c r="B17" s="508" t="s">
        <v>42</v>
      </c>
      <c r="D17" s="509" t="s">
        <v>43</v>
      </c>
      <c r="E17" s="102"/>
      <c r="F17" s="102"/>
    </row>
    <row r="18" s="107" customFormat="1" ht="21.95" customHeight="1" spans="8:8">
      <c r="H18" s="106"/>
    </row>
    <row r="19" s="107" customFormat="1" ht="21.95" customHeight="1" spans="8:8">
      <c r="H19" s="106"/>
    </row>
    <row r="20" s="107" customFormat="1" ht="21.95" customHeight="1" spans="7:8">
      <c r="G20" s="104"/>
      <c r="H20" s="106"/>
    </row>
    <row r="21" s="107" customFormat="1" ht="21.95" customHeight="1" spans="7:8">
      <c r="G21" s="104"/>
      <c r="H21" s="106"/>
    </row>
    <row r="22" s="107" customFormat="1" ht="21.95" customHeight="1" spans="7:7">
      <c r="G22" s="104"/>
    </row>
    <row r="23" s="107" customFormat="1" ht="21.95" customHeight="1" spans="7:7">
      <c r="G23" s="104"/>
    </row>
    <row r="24" s="107" customFormat="1" ht="21.95" customHeight="1" spans="7:7">
      <c r="G24" s="104"/>
    </row>
    <row r="25" s="107" customFormat="1" ht="21.95" customHeight="1" spans="7:7">
      <c r="G25" s="104"/>
    </row>
    <row r="26" s="107" customFormat="1" ht="21.95" customHeight="1" spans="7:7">
      <c r="G26" s="104"/>
    </row>
    <row r="27" s="107" customFormat="1" ht="21.95" customHeight="1" spans="7:7">
      <c r="G27" s="104"/>
    </row>
    <row r="28" s="107" customFormat="1" ht="21.95" customHeight="1" spans="7:7">
      <c r="G28" s="104"/>
    </row>
    <row r="29" ht="21.95" customHeight="1" spans="7:7">
      <c r="G29" s="104"/>
    </row>
    <row r="30" ht="21.95" customHeight="1" spans="7:7">
      <c r="G30" s="104"/>
    </row>
    <row r="31" ht="21.95" customHeight="1" spans="7:7">
      <c r="G31" s="104"/>
    </row>
    <row r="32" ht="21.95" customHeight="1" spans="7:7">
      <c r="G32" s="104"/>
    </row>
    <row r="33" ht="21.95" customHeight="1" spans="1:7">
      <c r="A33" s="109"/>
      <c r="G33" s="104"/>
    </row>
    <row r="34" ht="21.95" customHeight="1" spans="1:7">
      <c r="A34" s="109"/>
      <c r="G34" s="104"/>
    </row>
    <row r="35" ht="21.95" customHeight="1" spans="1:7">
      <c r="A35" s="109"/>
      <c r="G35" s="104"/>
    </row>
    <row r="36" ht="21.95" customHeight="1" spans="1:7">
      <c r="A36" s="109"/>
      <c r="G36" s="104"/>
    </row>
    <row r="37" ht="21.95" customHeight="1" spans="1:7">
      <c r="A37" s="109"/>
      <c r="G37" s="104"/>
    </row>
    <row r="38" ht="21.95" customHeight="1" spans="1:7">
      <c r="A38" s="109"/>
      <c r="G38" s="104"/>
    </row>
    <row r="39" ht="21.95" customHeight="1" spans="1:7">
      <c r="A39" s="109"/>
      <c r="G39" s="104"/>
    </row>
    <row r="40" ht="21.95" customHeight="1" spans="1:7">
      <c r="A40" s="109"/>
      <c r="G40" s="104"/>
    </row>
    <row r="41" ht="21.95" customHeight="1" spans="1:7">
      <c r="A41" s="109"/>
      <c r="G41" s="104"/>
    </row>
    <row r="42" ht="21.95" customHeight="1" spans="1:7">
      <c r="A42" s="109"/>
      <c r="G42" s="104"/>
    </row>
    <row r="43" ht="21.95" customHeight="1" spans="1:7">
      <c r="A43" s="109"/>
      <c r="G43" s="104"/>
    </row>
    <row r="44" ht="21.95" customHeight="1" spans="1:7">
      <c r="A44" s="109"/>
      <c r="G44" s="104"/>
    </row>
    <row r="45" ht="21.95" customHeight="1" spans="1:7">
      <c r="A45" s="109"/>
      <c r="G45" s="104"/>
    </row>
    <row r="46" ht="21.95" customHeight="1" spans="1:7">
      <c r="A46" s="109"/>
      <c r="G46" s="104"/>
    </row>
    <row r="47" ht="21.95" customHeight="1" spans="1:1">
      <c r="A47" s="109"/>
    </row>
    <row r="48" ht="21.95" customHeight="1" spans="1:1">
      <c r="A48" s="109"/>
    </row>
    <row r="49" ht="21.95" customHeight="1" spans="1:7">
      <c r="A49" s="109"/>
      <c r="G49" s="109"/>
    </row>
    <row r="50" ht="21.95" customHeight="1" spans="1:7">
      <c r="A50" s="109"/>
      <c r="G50" s="109"/>
    </row>
    <row r="51" ht="21.95" customHeight="1" spans="1:7">
      <c r="A51" s="109"/>
      <c r="G51" s="109"/>
    </row>
    <row r="52" ht="21.95" customHeight="1" spans="1:7">
      <c r="A52" s="109"/>
      <c r="G52" s="109"/>
    </row>
    <row r="53" ht="21.95" customHeight="1" spans="1:7">
      <c r="A53" s="109"/>
      <c r="G53" s="109"/>
    </row>
    <row r="54" ht="21.95" customHeight="1" spans="1:7">
      <c r="A54" s="109"/>
      <c r="G54" s="109"/>
    </row>
    <row r="55" ht="21.95" customHeight="1" spans="1:7">
      <c r="A55" s="109"/>
      <c r="G55" s="109"/>
    </row>
    <row r="56" ht="21.95" customHeight="1" spans="1:7">
      <c r="A56" s="109"/>
      <c r="G56" s="109"/>
    </row>
    <row r="57" ht="21.95" customHeight="1" spans="1:7">
      <c r="A57" s="109"/>
      <c r="G57" s="109"/>
    </row>
    <row r="58" ht="21.95" customHeight="1" spans="1:7">
      <c r="A58" s="109"/>
      <c r="G58" s="109"/>
    </row>
    <row r="59" ht="21.95" customHeight="1" spans="1:7">
      <c r="A59" s="109"/>
      <c r="G59" s="109"/>
    </row>
    <row r="60" ht="21.95" customHeight="1" spans="1:7">
      <c r="A60" s="109"/>
      <c r="G60" s="109"/>
    </row>
    <row r="61" ht="21.95" customHeight="1" spans="1:7">
      <c r="A61" s="109"/>
      <c r="G61" s="109"/>
    </row>
    <row r="62" ht="21.95" customHeight="1" spans="1:7">
      <c r="A62" s="109"/>
      <c r="G62" s="109"/>
    </row>
    <row r="63" ht="21.95" customHeight="1" spans="1:7">
      <c r="A63" s="109"/>
      <c r="G63" s="109"/>
    </row>
    <row r="64" ht="21.95" customHeight="1" spans="1:7">
      <c r="A64" s="109"/>
      <c r="G64" s="109"/>
    </row>
    <row r="65" ht="21.95" customHeight="1" spans="1:7">
      <c r="A65" s="109"/>
      <c r="G65" s="109"/>
    </row>
    <row r="66" ht="21.95" customHeight="1" spans="1:7">
      <c r="A66" s="109"/>
      <c r="G66" s="109"/>
    </row>
    <row r="67" ht="21.95" customHeight="1" spans="1:7">
      <c r="A67" s="109"/>
      <c r="G67" s="109"/>
    </row>
    <row r="68" ht="21.95" customHeight="1" spans="1:7">
      <c r="A68" s="109"/>
      <c r="G68" s="109"/>
    </row>
    <row r="69" ht="21.95" customHeight="1" spans="1:7">
      <c r="A69" s="109"/>
      <c r="G69" s="109"/>
    </row>
    <row r="70" ht="21.95" customHeight="1" spans="1:7">
      <c r="A70" s="109"/>
      <c r="G70" s="109"/>
    </row>
    <row r="71" ht="21.95" customHeight="1" spans="1:7">
      <c r="A71" s="109"/>
      <c r="G71" s="109"/>
    </row>
    <row r="72" ht="21.95" customHeight="1" spans="1:7">
      <c r="A72" s="109"/>
      <c r="G72" s="109"/>
    </row>
    <row r="73" ht="21.95" customHeight="1" spans="1:7">
      <c r="A73" s="109"/>
      <c r="G73" s="109"/>
    </row>
    <row r="74" ht="21.95" customHeight="1" spans="1:7">
      <c r="A74" s="109"/>
      <c r="G74" s="109"/>
    </row>
    <row r="75" ht="21.95" customHeight="1" spans="1:7">
      <c r="A75" s="109"/>
      <c r="G75" s="109"/>
    </row>
    <row r="76" ht="21.95" customHeight="1" spans="1:7">
      <c r="A76" s="109"/>
      <c r="G76" s="109"/>
    </row>
    <row r="77" ht="21.95" customHeight="1" spans="1:7">
      <c r="A77" s="109"/>
      <c r="G77" s="109"/>
    </row>
    <row r="78" ht="21.95" customHeight="1" spans="1:7">
      <c r="A78" s="109"/>
      <c r="G78" s="109"/>
    </row>
    <row r="79" ht="21.95" customHeight="1" spans="1:7">
      <c r="A79" s="109"/>
      <c r="G79" s="109"/>
    </row>
    <row r="80" ht="21.95" customHeight="1" spans="1:7">
      <c r="A80" s="109"/>
      <c r="G80" s="109"/>
    </row>
    <row r="81" ht="21.95" customHeight="1" spans="1:7">
      <c r="A81" s="109"/>
      <c r="G81" s="109"/>
    </row>
    <row r="82" ht="21.95" customHeight="1" spans="1:7">
      <c r="A82" s="109"/>
      <c r="G82" s="109"/>
    </row>
    <row r="83" ht="21.95" customHeight="1" spans="1:7">
      <c r="A83" s="109"/>
      <c r="G83" s="109"/>
    </row>
    <row r="84" ht="21.95" customHeight="1" spans="1:7">
      <c r="A84" s="109"/>
      <c r="G84" s="109"/>
    </row>
    <row r="85" ht="21.95" customHeight="1" spans="1:7">
      <c r="A85" s="109"/>
      <c r="G85" s="109"/>
    </row>
    <row r="86" ht="21.95" customHeight="1" spans="1:7">
      <c r="A86" s="109"/>
      <c r="G86" s="109"/>
    </row>
    <row r="87" ht="21.95" customHeight="1" spans="1:7">
      <c r="A87" s="109"/>
      <c r="G87" s="109"/>
    </row>
    <row r="88" ht="21.95" customHeight="1" spans="1:7">
      <c r="A88" s="109"/>
      <c r="G88" s="109"/>
    </row>
    <row r="89" ht="21.95" customHeight="1" spans="1:7">
      <c r="A89" s="109"/>
      <c r="G89" s="109"/>
    </row>
    <row r="90" ht="21.95" customHeight="1" spans="1:7">
      <c r="A90" s="109"/>
      <c r="G90" s="109"/>
    </row>
    <row r="91" ht="21.95" customHeight="1" spans="1:7">
      <c r="A91" s="109"/>
      <c r="G91" s="109"/>
    </row>
    <row r="92" ht="21.95" customHeight="1" spans="1:7">
      <c r="A92" s="109"/>
      <c r="G92" s="109"/>
    </row>
    <row r="93" ht="21.95" customHeight="1" spans="1:7">
      <c r="A93" s="109"/>
      <c r="G93" s="109"/>
    </row>
    <row r="94" ht="21.95" customHeight="1" spans="1:7">
      <c r="A94" s="109"/>
      <c r="G94" s="109"/>
    </row>
    <row r="95" ht="21.95" customHeight="1" spans="1:7">
      <c r="A95" s="109"/>
      <c r="G95" s="109"/>
    </row>
    <row r="96" ht="21.95" customHeight="1" spans="1:7">
      <c r="A96" s="109"/>
      <c r="G96" s="109"/>
    </row>
    <row r="97" ht="21.95" customHeight="1" spans="1:7">
      <c r="A97" s="109"/>
      <c r="G97" s="109"/>
    </row>
    <row r="98" ht="21.95" customHeight="1" spans="1:7">
      <c r="A98" s="109"/>
      <c r="G98" s="109"/>
    </row>
    <row r="99" ht="21.95" customHeight="1" spans="1:7">
      <c r="A99" s="109"/>
      <c r="G99" s="109"/>
    </row>
    <row r="100" ht="21.95" customHeight="1" spans="1:7">
      <c r="A100" s="109"/>
      <c r="G100" s="109"/>
    </row>
    <row r="101" ht="21.95" customHeight="1" spans="1:7">
      <c r="A101" s="109"/>
      <c r="G101" s="109"/>
    </row>
    <row r="102" ht="21.95" customHeight="1" spans="1:7">
      <c r="A102" s="109"/>
      <c r="G102" s="109"/>
    </row>
    <row r="103" ht="21.95" customHeight="1" spans="1:7">
      <c r="A103" s="109"/>
      <c r="G103" s="109"/>
    </row>
    <row r="104" ht="21.95" customHeight="1" spans="1:7">
      <c r="A104" s="109"/>
      <c r="G104" s="109"/>
    </row>
    <row r="105" ht="21.95" customHeight="1" spans="1:7">
      <c r="A105" s="109"/>
      <c r="G105" s="109"/>
    </row>
    <row r="106" ht="21.95" customHeight="1" spans="1:7">
      <c r="A106" s="109"/>
      <c r="G106" s="109"/>
    </row>
    <row r="107" ht="21.95" customHeight="1" spans="1:7">
      <c r="A107" s="109"/>
      <c r="G107" s="109"/>
    </row>
    <row r="108" ht="21.95" customHeight="1" spans="1:7">
      <c r="A108" s="109"/>
      <c r="G108" s="109"/>
    </row>
    <row r="109" ht="21.95" customHeight="1" spans="1:7">
      <c r="A109" s="109"/>
      <c r="G109" s="109"/>
    </row>
    <row r="110" ht="21.95" customHeight="1" spans="1:7">
      <c r="A110" s="109"/>
      <c r="G110" s="109"/>
    </row>
    <row r="111" ht="21.95" customHeight="1" spans="1:7">
      <c r="A111" s="109"/>
      <c r="G111" s="109"/>
    </row>
    <row r="112" ht="21.95" customHeight="1" spans="1:7">
      <c r="A112" s="109"/>
      <c r="G112" s="109"/>
    </row>
    <row r="113" ht="21.95" customHeight="1" spans="1:7">
      <c r="A113" s="109"/>
      <c r="G113" s="109"/>
    </row>
    <row r="114" ht="21.95" customHeight="1" spans="1:7">
      <c r="A114" s="109"/>
      <c r="G114" s="109"/>
    </row>
    <row r="115" ht="21.95" customHeight="1" spans="1:7">
      <c r="A115" s="109"/>
      <c r="G115" s="109"/>
    </row>
    <row r="116" ht="21.95" customHeight="1" spans="1:7">
      <c r="A116" s="109"/>
      <c r="G116" s="109"/>
    </row>
    <row r="117" ht="21.95" customHeight="1" spans="1:7">
      <c r="A117" s="109"/>
      <c r="G117" s="109"/>
    </row>
    <row r="118" ht="21.95" customHeight="1" spans="1:7">
      <c r="A118" s="109"/>
      <c r="G118" s="109"/>
    </row>
    <row r="119" ht="21.95" customHeight="1" spans="1:7">
      <c r="A119" s="109"/>
      <c r="G119" s="109"/>
    </row>
    <row r="120" ht="21.95" customHeight="1" spans="1:7">
      <c r="A120" s="109"/>
      <c r="G120" s="109"/>
    </row>
    <row r="121" ht="21.95" customHeight="1" spans="1:7">
      <c r="A121" s="109"/>
      <c r="G121" s="109"/>
    </row>
    <row r="122" ht="21.95" customHeight="1" spans="1:7">
      <c r="A122" s="109"/>
      <c r="G122" s="109"/>
    </row>
    <row r="123" ht="21.95" customHeight="1" spans="1:7">
      <c r="A123" s="109"/>
      <c r="G123" s="109"/>
    </row>
    <row r="124" ht="21.95" customHeight="1" spans="1:7">
      <c r="A124" s="109"/>
      <c r="G124" s="109"/>
    </row>
    <row r="125" ht="21.95" customHeight="1" spans="1:7">
      <c r="A125" s="109"/>
      <c r="G125" s="109"/>
    </row>
    <row r="126" ht="21.95" customHeight="1" spans="1:7">
      <c r="A126" s="109"/>
      <c r="G126" s="109"/>
    </row>
    <row r="127" ht="21.95" customHeight="1" spans="1:7">
      <c r="A127" s="109"/>
      <c r="G127" s="109"/>
    </row>
    <row r="128" ht="21.95" customHeight="1" spans="1:7">
      <c r="A128" s="109"/>
      <c r="G128" s="109"/>
    </row>
    <row r="129" ht="21.95" customHeight="1" spans="1:7">
      <c r="A129" s="109"/>
      <c r="G129" s="109"/>
    </row>
    <row r="130" ht="21.95" customHeight="1" spans="1:7">
      <c r="A130" s="109"/>
      <c r="G130" s="109"/>
    </row>
    <row r="131" ht="21.95" customHeight="1" spans="1:7">
      <c r="A131" s="109"/>
      <c r="G131" s="109"/>
    </row>
    <row r="132" ht="21.95" customHeight="1" spans="1:7">
      <c r="A132" s="109"/>
      <c r="G132" s="109"/>
    </row>
    <row r="133" ht="21.95" customHeight="1" spans="1:7">
      <c r="A133" s="109"/>
      <c r="G133" s="109"/>
    </row>
    <row r="134" ht="21.95" customHeight="1" spans="1:7">
      <c r="A134" s="109"/>
      <c r="G134" s="109"/>
    </row>
    <row r="135" ht="21.95" customHeight="1" spans="1:7">
      <c r="A135" s="109"/>
      <c r="G135" s="109"/>
    </row>
    <row r="136" ht="21.95" customHeight="1" spans="1:7">
      <c r="A136" s="109"/>
      <c r="G136" s="109"/>
    </row>
    <row r="137" ht="21.95" customHeight="1" spans="1:7">
      <c r="A137" s="109"/>
      <c r="G137" s="109"/>
    </row>
    <row r="138" ht="21.95" customHeight="1" spans="1:7">
      <c r="A138" s="109"/>
      <c r="G138" s="109"/>
    </row>
    <row r="139" ht="21.95" customHeight="1" spans="1:7">
      <c r="A139" s="109"/>
      <c r="G139" s="109"/>
    </row>
    <row r="140" ht="21.95" customHeight="1" spans="1:7">
      <c r="A140" s="109"/>
      <c r="G140" s="109"/>
    </row>
    <row r="141" ht="21.95" customHeight="1" spans="1:7">
      <c r="A141" s="109"/>
      <c r="G141" s="109"/>
    </row>
    <row r="142" ht="21.95" customHeight="1" spans="1:7">
      <c r="A142" s="109"/>
      <c r="G142" s="109"/>
    </row>
    <row r="143" ht="21.95" customHeight="1" spans="1:7">
      <c r="A143" s="109"/>
      <c r="G143" s="109"/>
    </row>
    <row r="144" ht="21.95" customHeight="1" spans="1:7">
      <c r="A144" s="109"/>
      <c r="G144" s="109"/>
    </row>
    <row r="145" ht="21.95" customHeight="1" spans="1:7">
      <c r="A145" s="109"/>
      <c r="G145" s="109"/>
    </row>
    <row r="146" ht="21.95" customHeight="1" spans="1:7">
      <c r="A146" s="109"/>
      <c r="G146" s="109"/>
    </row>
    <row r="147" ht="21.95" customHeight="1" spans="1:7">
      <c r="A147" s="109"/>
      <c r="G147" s="109"/>
    </row>
    <row r="148" ht="21.95" customHeight="1" spans="1:7">
      <c r="A148" s="109"/>
      <c r="G148" s="109"/>
    </row>
    <row r="149" ht="21.95" customHeight="1" spans="1:7">
      <c r="A149" s="109"/>
      <c r="G149" s="109"/>
    </row>
    <row r="150" ht="21.95" customHeight="1" spans="1:7">
      <c r="A150" s="109"/>
      <c r="G150" s="109"/>
    </row>
    <row r="151" ht="21.95" customHeight="1" spans="1:7">
      <c r="A151" s="109"/>
      <c r="G151" s="109"/>
    </row>
    <row r="152" ht="21.95" customHeight="1" spans="1:7">
      <c r="A152" s="109"/>
      <c r="G152" s="109"/>
    </row>
    <row r="153" ht="21.95" customHeight="1" spans="1:7">
      <c r="A153" s="109"/>
      <c r="G153" s="109"/>
    </row>
    <row r="154" ht="21.95" customHeight="1" spans="1:7">
      <c r="A154" s="109"/>
      <c r="G154" s="109"/>
    </row>
    <row r="155" ht="21.95" customHeight="1" spans="1:7">
      <c r="A155" s="109"/>
      <c r="G155" s="109"/>
    </row>
    <row r="156" ht="21.95" customHeight="1" spans="1:7">
      <c r="A156" s="109"/>
      <c r="G156" s="109"/>
    </row>
    <row r="157" ht="21.95" customHeight="1" spans="1:7">
      <c r="A157" s="109"/>
      <c r="G157" s="109"/>
    </row>
    <row r="158" ht="21.95" customHeight="1" spans="1:7">
      <c r="A158" s="109"/>
      <c r="G158" s="109"/>
    </row>
    <row r="159" ht="21.95" customHeight="1" spans="1:7">
      <c r="A159" s="109"/>
      <c r="G159" s="109"/>
    </row>
    <row r="160" ht="21.95" customHeight="1" spans="1:7">
      <c r="A160" s="109"/>
      <c r="G160" s="109"/>
    </row>
    <row r="161" ht="21.95" customHeight="1" spans="1:7">
      <c r="A161" s="109"/>
      <c r="G161" s="109"/>
    </row>
    <row r="162" ht="21.95" customHeight="1" spans="1:7">
      <c r="A162" s="109"/>
      <c r="G162" s="109"/>
    </row>
    <row r="163" ht="21.95" customHeight="1" spans="1:7">
      <c r="A163" s="109"/>
      <c r="G163" s="109"/>
    </row>
    <row r="164" ht="21.95" customHeight="1" spans="1:7">
      <c r="A164" s="109"/>
      <c r="G164" s="109"/>
    </row>
    <row r="165" ht="21.95" customHeight="1" spans="1:7">
      <c r="A165" s="109"/>
      <c r="G165" s="109"/>
    </row>
    <row r="166" ht="21.95" customHeight="1" spans="1:7">
      <c r="A166" s="109"/>
      <c r="G166" s="109"/>
    </row>
    <row r="167" ht="21.95" customHeight="1" spans="1:7">
      <c r="A167" s="109"/>
      <c r="G167" s="109"/>
    </row>
    <row r="168" ht="21.95" customHeight="1" spans="1:7">
      <c r="A168" s="109"/>
      <c r="G168" s="109"/>
    </row>
    <row r="169" ht="21.95" customHeight="1" spans="1:7">
      <c r="A169" s="109"/>
      <c r="G169" s="109"/>
    </row>
    <row r="170" ht="21.95" customHeight="1" spans="1:7">
      <c r="A170" s="109"/>
      <c r="G170" s="109"/>
    </row>
    <row r="171" ht="21.95" customHeight="1" spans="1:7">
      <c r="A171" s="109"/>
      <c r="G171" s="109"/>
    </row>
    <row r="172" ht="21.95" customHeight="1" spans="1:7">
      <c r="A172" s="109"/>
      <c r="G172" s="109"/>
    </row>
    <row r="173" ht="21.95" customHeight="1" spans="1:7">
      <c r="A173" s="109"/>
      <c r="G173" s="109"/>
    </row>
    <row r="174" ht="21.95" customHeight="1" spans="1:7">
      <c r="A174" s="109"/>
      <c r="G174" s="109"/>
    </row>
    <row r="175" ht="21.95" customHeight="1" spans="1:7">
      <c r="A175" s="109"/>
      <c r="G175" s="109"/>
    </row>
    <row r="176" ht="21.95" customHeight="1" spans="1:7">
      <c r="A176" s="109"/>
      <c r="G176" s="109"/>
    </row>
    <row r="177" ht="21.95" customHeight="1" spans="1:7">
      <c r="A177" s="109"/>
      <c r="G177" s="109"/>
    </row>
    <row r="178" ht="21.95" customHeight="1" spans="1:7">
      <c r="A178" s="109"/>
      <c r="G178" s="109"/>
    </row>
  </sheetData>
  <mergeCells count="2">
    <mergeCell ref="C3:F3"/>
    <mergeCell ref="B3:B4"/>
  </mergeCells>
  <pageMargins left="0.05" right="0.05" top="0.75" bottom="0.75" header="0.3" footer="0.3"/>
  <pageSetup paperSize="9" scale="65" orientation="landscape"/>
  <headerFooter>
    <oddHeader>&amp;C&amp;"-,Bold"&amp;20#No.7 BÁO CÁO NGÂN LƯU (DÒNG TIỀN)&amp;R&amp;"-,Bold"&amp;20BÀI GIẢNG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zoomScale="70" zoomScaleNormal="70" workbookViewId="0">
      <pane xSplit="6" ySplit="7" topLeftCell="G8" activePane="bottomRight" state="frozen"/>
      <selection/>
      <selection pane="topRight"/>
      <selection pane="bottomLeft"/>
      <selection pane="bottomRight" activeCell="B1" sqref="B1:C1"/>
    </sheetView>
  </sheetViews>
  <sheetFormatPr defaultColWidth="8.625" defaultRowHeight="21" outlineLevelCol="6"/>
  <cols>
    <col min="1" max="1" width="2.625" style="4" customWidth="1"/>
    <col min="2" max="2" width="43.5" style="5" customWidth="1"/>
    <col min="3" max="6" width="21.5" style="6" customWidth="1"/>
    <col min="7" max="7" width="1.625" style="7" customWidth="1"/>
    <col min="8" max="16384" width="8.625" style="5"/>
  </cols>
  <sheetData>
    <row r="1" ht="38.1" customHeight="1" spans="1:7">
      <c r="A1" s="5"/>
      <c r="B1" s="8" t="s">
        <v>146</v>
      </c>
      <c r="C1" s="9"/>
      <c r="D1" s="10"/>
      <c r="E1" s="10"/>
      <c r="F1" s="11"/>
      <c r="G1" s="12"/>
    </row>
    <row r="2" ht="38.1" customHeight="1" spans="1:7">
      <c r="A2" s="5"/>
      <c r="B2" s="13" t="s">
        <v>147</v>
      </c>
      <c r="C2" s="14"/>
      <c r="D2" s="14"/>
      <c r="E2" s="15" t="s">
        <v>148</v>
      </c>
      <c r="F2" s="16"/>
      <c r="G2" s="12"/>
    </row>
    <row r="3" s="1" customFormat="1" ht="21.6" customHeight="1" spans="1:7">
      <c r="A3" s="5"/>
      <c r="B3" s="17" t="s">
        <v>3</v>
      </c>
      <c r="C3" s="18" t="s">
        <v>53</v>
      </c>
      <c r="D3" s="18"/>
      <c r="E3" s="18"/>
      <c r="F3" s="19"/>
      <c r="G3" s="20"/>
    </row>
    <row r="4" ht="21.6" customHeight="1" spans="1:7">
      <c r="A4" s="5"/>
      <c r="B4" s="21"/>
      <c r="C4" s="22">
        <v>0</v>
      </c>
      <c r="D4" s="23">
        <v>1</v>
      </c>
      <c r="E4" s="24">
        <v>2</v>
      </c>
      <c r="F4" s="25">
        <v>3</v>
      </c>
      <c r="G4" s="20"/>
    </row>
    <row r="5" ht="30.95" customHeight="1" spans="1:7">
      <c r="A5" s="5"/>
      <c r="B5" s="26" t="s">
        <v>149</v>
      </c>
      <c r="C5" s="27"/>
      <c r="D5" s="28"/>
      <c r="E5" s="29"/>
      <c r="F5" s="30"/>
      <c r="G5" s="12"/>
    </row>
    <row r="6" ht="30.95" customHeight="1" spans="1:7">
      <c r="A6" s="5"/>
      <c r="B6" s="31" t="s">
        <v>150</v>
      </c>
      <c r="C6" s="32"/>
      <c r="D6" s="33"/>
      <c r="E6" s="34"/>
      <c r="F6" s="35"/>
      <c r="G6" s="12"/>
    </row>
    <row r="7" ht="30.95" customHeight="1" spans="1:7">
      <c r="A7" s="5"/>
      <c r="B7" s="36" t="s">
        <v>151</v>
      </c>
      <c r="C7" s="37"/>
      <c r="D7" s="38"/>
      <c r="E7" s="39"/>
      <c r="F7" s="40"/>
      <c r="G7" s="12"/>
    </row>
    <row r="8" s="2" customFormat="1" ht="30.6" customHeight="1" spans="1:7">
      <c r="A8" s="5"/>
      <c r="B8" s="41" t="s">
        <v>152</v>
      </c>
      <c r="C8" s="42"/>
      <c r="D8" s="43"/>
      <c r="E8" s="44"/>
      <c r="F8" s="45"/>
      <c r="G8" s="12"/>
    </row>
    <row r="9" s="2" customFormat="1" ht="30.6" customHeight="1" spans="1:7">
      <c r="A9" s="5"/>
      <c r="B9" s="46" t="s">
        <v>153</v>
      </c>
      <c r="C9" s="47"/>
      <c r="D9" s="48"/>
      <c r="E9" s="49"/>
      <c r="F9" s="50"/>
      <c r="G9" s="12"/>
    </row>
    <row r="10" s="2" customFormat="1" ht="30.6" customHeight="1" spans="1:7">
      <c r="A10" s="5"/>
      <c r="B10" s="51" t="s">
        <v>154</v>
      </c>
      <c r="C10" s="52"/>
      <c r="D10" s="53"/>
      <c r="E10" s="54"/>
      <c r="F10" s="55"/>
      <c r="G10" s="12"/>
    </row>
    <row r="11" s="2" customFormat="1" ht="30.6" customHeight="1" spans="1:7">
      <c r="A11" s="5"/>
      <c r="B11" s="56" t="s">
        <v>155</v>
      </c>
      <c r="C11" s="57"/>
      <c r="D11" s="58"/>
      <c r="E11" s="59"/>
      <c r="F11" s="60"/>
      <c r="G11" s="12"/>
    </row>
    <row r="12" s="2" customFormat="1" ht="30.6" customHeight="1" spans="1:7">
      <c r="A12" s="5"/>
      <c r="B12" s="61" t="s">
        <v>156</v>
      </c>
      <c r="C12" s="62"/>
      <c r="D12" s="43"/>
      <c r="E12" s="44"/>
      <c r="F12" s="45"/>
      <c r="G12" s="63"/>
    </row>
    <row r="13" s="2" customFormat="1" ht="22.5" customHeight="1" spans="1:7">
      <c r="A13" s="5"/>
      <c r="B13" s="46" t="s">
        <v>157</v>
      </c>
      <c r="C13" s="64"/>
      <c r="D13" s="65"/>
      <c r="E13" s="66"/>
      <c r="F13" s="67"/>
      <c r="G13" s="12"/>
    </row>
    <row r="14" s="2" customFormat="1" ht="22.5" customHeight="1" spans="1:7">
      <c r="A14" s="5"/>
      <c r="B14" s="51" t="s">
        <v>158</v>
      </c>
      <c r="C14" s="68"/>
      <c r="D14" s="69"/>
      <c r="E14" s="54"/>
      <c r="F14" s="55"/>
      <c r="G14" s="12"/>
    </row>
    <row r="15" s="2" customFormat="1" ht="22.5" customHeight="1" spans="1:7">
      <c r="A15" s="5"/>
      <c r="B15" s="56" t="s">
        <v>159</v>
      </c>
      <c r="C15" s="70"/>
      <c r="D15" s="58"/>
      <c r="E15" s="59"/>
      <c r="F15" s="60"/>
      <c r="G15" s="12"/>
    </row>
    <row r="16" s="2" customFormat="1" ht="30.6" customHeight="1" spans="1:7">
      <c r="A16" s="5"/>
      <c r="B16" s="61" t="s">
        <v>160</v>
      </c>
      <c r="C16" s="71"/>
      <c r="D16" s="72"/>
      <c r="E16" s="73"/>
      <c r="F16" s="74"/>
      <c r="G16" s="12"/>
    </row>
    <row r="17" s="2" customFormat="1" ht="30.6" customHeight="1" spans="1:7">
      <c r="A17" s="5"/>
      <c r="B17" s="46" t="s">
        <v>153</v>
      </c>
      <c r="C17" s="75"/>
      <c r="D17" s="48"/>
      <c r="E17" s="49"/>
      <c r="F17" s="50"/>
      <c r="G17" s="12"/>
    </row>
    <row r="18" s="2" customFormat="1" ht="30.6" customHeight="1" spans="1:7">
      <c r="A18" s="5"/>
      <c r="B18" s="51" t="s">
        <v>161</v>
      </c>
      <c r="C18" s="68"/>
      <c r="D18" s="76"/>
      <c r="E18" s="54"/>
      <c r="F18" s="55"/>
      <c r="G18" s="12"/>
    </row>
    <row r="19" s="2" customFormat="1" ht="30.6" customHeight="1" spans="1:7">
      <c r="A19" s="5"/>
      <c r="B19" s="56" t="s">
        <v>155</v>
      </c>
      <c r="C19" s="70"/>
      <c r="D19" s="58"/>
      <c r="E19" s="59"/>
      <c r="F19" s="60"/>
      <c r="G19" s="12"/>
    </row>
    <row r="20" s="2" customFormat="1" ht="44.45" customHeight="1" spans="1:7">
      <c r="A20" s="5"/>
      <c r="B20" s="525" t="s">
        <v>162</v>
      </c>
      <c r="C20" s="78"/>
      <c r="D20" s="79"/>
      <c r="E20" s="80"/>
      <c r="F20" s="81"/>
      <c r="G20" s="12"/>
    </row>
    <row r="21" s="2" customFormat="1" ht="30.6" customHeight="1" spans="1:7">
      <c r="A21" s="5"/>
      <c r="B21" s="77"/>
      <c r="C21" s="82"/>
      <c r="D21" s="83"/>
      <c r="E21" s="84"/>
      <c r="F21" s="85"/>
      <c r="G21" s="12"/>
    </row>
    <row r="22" s="2" customFormat="1" ht="30.6" customHeight="1" spans="1:7">
      <c r="A22" s="5"/>
      <c r="B22" s="526" t="s">
        <v>163</v>
      </c>
      <c r="C22" s="87"/>
      <c r="D22" s="88"/>
      <c r="E22" s="89"/>
      <c r="F22" s="90"/>
      <c r="G22" s="12"/>
    </row>
    <row r="23" s="2" customFormat="1" ht="44.45" customHeight="1" spans="1:7">
      <c r="A23" s="5"/>
      <c r="B23" s="525" t="s">
        <v>164</v>
      </c>
      <c r="C23" s="91"/>
      <c r="D23" s="79"/>
      <c r="E23" s="80"/>
      <c r="F23" s="81"/>
      <c r="G23" s="12"/>
    </row>
    <row r="24" s="2" customFormat="1" ht="30.6" customHeight="1" spans="1:7">
      <c r="A24" s="5"/>
      <c r="B24" s="77"/>
      <c r="C24" s="82"/>
      <c r="D24" s="83"/>
      <c r="E24" s="84"/>
      <c r="F24" s="85"/>
      <c r="G24" s="12"/>
    </row>
    <row r="25" s="2" customFormat="1" ht="30.6" customHeight="1" spans="1:7">
      <c r="A25" s="5"/>
      <c r="B25" s="527" t="s">
        <v>165</v>
      </c>
      <c r="C25" s="93"/>
      <c r="D25" s="94"/>
      <c r="E25" s="95"/>
      <c r="F25" s="96"/>
      <c r="G25" s="12"/>
    </row>
    <row r="26" s="3" customFormat="1" ht="11.25" customHeight="1" spans="1:7">
      <c r="A26" s="97"/>
      <c r="B26" s="98"/>
      <c r="C26" s="99"/>
      <c r="D26" s="99"/>
      <c r="E26" s="99"/>
      <c r="F26" s="99"/>
      <c r="G26" s="12"/>
    </row>
    <row r="27" s="3" customFormat="1" spans="1:6">
      <c r="A27" s="97"/>
      <c r="B27" s="508" t="s">
        <v>42</v>
      </c>
      <c r="D27" s="509" t="s">
        <v>43</v>
      </c>
      <c r="E27" s="102"/>
      <c r="F27" s="102"/>
    </row>
    <row r="28" spans="7:7">
      <c r="G28" s="5"/>
    </row>
    <row r="29" spans="7:7">
      <c r="G29" s="5"/>
    </row>
    <row r="30" spans="7:7">
      <c r="G30" s="5"/>
    </row>
    <row r="31" spans="7:7">
      <c r="G31" s="5"/>
    </row>
    <row r="32" spans="7:7">
      <c r="G32" s="5"/>
    </row>
    <row r="33" ht="20.25" spans="1:7">
      <c r="A33" s="5"/>
      <c r="G33" s="5"/>
    </row>
    <row r="34" ht="20.25" spans="1:7">
      <c r="A34" s="5"/>
      <c r="G34" s="5"/>
    </row>
    <row r="35" ht="20.25" spans="1:7">
      <c r="A35" s="5"/>
      <c r="G35" s="5"/>
    </row>
    <row r="36" ht="20.25" spans="1:7">
      <c r="A36" s="5"/>
      <c r="G36" s="5"/>
    </row>
    <row r="37" ht="20.25" spans="1:7">
      <c r="A37" s="5"/>
      <c r="G37" s="5"/>
    </row>
    <row r="38" ht="20.25" spans="1:7">
      <c r="A38" s="5"/>
      <c r="G38" s="103"/>
    </row>
    <row r="39" ht="20.25" spans="1:7">
      <c r="A39" s="5"/>
      <c r="G39" s="103"/>
    </row>
    <row r="40" ht="20.25" spans="1:7">
      <c r="A40" s="5"/>
      <c r="G40" s="103"/>
    </row>
    <row r="41" ht="20.25" spans="1:7">
      <c r="A41" s="5"/>
      <c r="G41" s="103"/>
    </row>
    <row r="42" ht="20.25" spans="1:7">
      <c r="A42" s="5"/>
      <c r="G42" s="103"/>
    </row>
    <row r="43" ht="20.25" spans="1:7">
      <c r="A43" s="5"/>
      <c r="G43" s="103"/>
    </row>
    <row r="44" ht="20.25" spans="1:7">
      <c r="A44" s="5"/>
      <c r="G44" s="103"/>
    </row>
    <row r="45" ht="20.25" spans="1:7">
      <c r="A45" s="5"/>
      <c r="G45" s="104"/>
    </row>
    <row r="46" ht="20.25" spans="1:7">
      <c r="A46" s="5"/>
      <c r="G46" s="104"/>
    </row>
    <row r="47" ht="20.25" spans="1:7">
      <c r="A47" s="5"/>
      <c r="G47" s="104"/>
    </row>
    <row r="48" ht="20.25" spans="1:7">
      <c r="A48" s="5"/>
      <c r="G48" s="104"/>
    </row>
    <row r="49" ht="20.25" spans="1:7">
      <c r="A49" s="5"/>
      <c r="G49" s="104"/>
    </row>
    <row r="65" ht="20.25" spans="1:7">
      <c r="A65" s="5"/>
      <c r="G65" s="5"/>
    </row>
    <row r="66" ht="20.25" spans="1:7">
      <c r="A66" s="5"/>
      <c r="G66" s="5"/>
    </row>
    <row r="67" ht="20.25" spans="1:7">
      <c r="A67" s="5"/>
      <c r="G67" s="5"/>
    </row>
    <row r="68" ht="20.25" spans="1:7">
      <c r="A68" s="5"/>
      <c r="G68" s="5"/>
    </row>
    <row r="69" ht="20.25" spans="1:7">
      <c r="A69" s="5"/>
      <c r="G69" s="5"/>
    </row>
    <row r="70" ht="20.25" spans="1:7">
      <c r="A70" s="5"/>
      <c r="G70" s="5"/>
    </row>
    <row r="71" ht="20.25" spans="1:7">
      <c r="A71" s="5"/>
      <c r="G71" s="5"/>
    </row>
    <row r="72" ht="20.25" spans="1:7">
      <c r="A72" s="5"/>
      <c r="G72" s="5"/>
    </row>
    <row r="73" ht="20.25" spans="1:7">
      <c r="A73" s="5"/>
      <c r="G73" s="5"/>
    </row>
  </sheetData>
  <mergeCells count="6">
    <mergeCell ref="C3:F3"/>
    <mergeCell ref="D13:F13"/>
    <mergeCell ref="E14:F14"/>
    <mergeCell ref="B3:B4"/>
    <mergeCell ref="B20:B21"/>
    <mergeCell ref="B23:B24"/>
  </mergeCells>
  <pageMargins left="0" right="0" top="0.75" bottom="0.75" header="0.3" footer="0.3"/>
  <pageSetup paperSize="9" scale="55" orientation="landscape"/>
  <headerFooter>
    <oddHeader>&amp;C&amp;"-,Bold"&amp;20#No.8 CÁC CHỈ SỐ ĐÁNH GIÁ HIỆU QUẢ TÀI CHÍNH&amp;R&amp;"-,Bold"&amp;20BÀI GIẢNG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Agtex28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1.Capital</vt:lpstr>
      <vt:lpstr>2.Revenue</vt:lpstr>
      <vt:lpstr>3.Cost</vt:lpstr>
      <vt:lpstr>4.Depreciation</vt:lpstr>
      <vt:lpstr>5.Interest</vt:lpstr>
      <vt:lpstr>6.Income</vt:lpstr>
      <vt:lpstr>7.Cash Flows</vt:lpstr>
      <vt:lpstr>8.Financial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Thanh Dien</dc:creator>
  <cp:lastModifiedBy>Trần Minh Đức</cp:lastModifiedBy>
  <dcterms:created xsi:type="dcterms:W3CDTF">2019-05-02T11:20:00Z</dcterms:created>
  <cp:lastPrinted>2022-09-25T02:50:00Z</cp:lastPrinted>
  <dcterms:modified xsi:type="dcterms:W3CDTF">2022-11-27T13:54:48Z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CBF33D11D1754AB9874824DD0B1E4E51</vt:lpwstr>
  </property>
</Properties>
</file>