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Data\for model\"/>
    </mc:Choice>
  </mc:AlternateContent>
  <xr:revisionPtr revIDLastSave="0" documentId="13_ncr:1_{CC16E266-435D-41E4-88BE-5E917E092115}" xr6:coauthVersionLast="45" xr6:coauthVersionMax="45" xr10:uidLastSave="{00000000-0000-0000-0000-000000000000}"/>
  <bookViews>
    <workbookView xWindow="-28920" yWindow="-120" windowWidth="29040" windowHeight="15840" activeTab="1" xr2:uid="{C3C734E7-D8BC-4E7F-AC48-86FA5077B458}"/>
  </bookViews>
  <sheets>
    <sheet name="covariates" sheetId="2" r:id="rId1"/>
    <sheet name="notes" sheetId="3" r:id="rId2"/>
    <sheet name="FP+str" sheetId="1" r:id="rId3"/>
    <sheet name="pivot" sheetId="4" r:id="rId4"/>
  </sheets>
  <externalReferences>
    <externalReference r:id="rId5"/>
  </externalReferences>
  <definedNames>
    <definedName name="_xlcn.WorksheetConnection_car_trait_covariates.xlsxTable11" hidden="1">Table1[]</definedName>
  </definedNames>
  <calcPr calcId="191029"/>
  <pivotCaches>
    <pivotCache cacheId="14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car_trait_covariate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2" i="2" l="1"/>
  <c r="AV3" i="2"/>
  <c r="AV4" i="2"/>
  <c r="AV5" i="2"/>
  <c r="AV6" i="2"/>
  <c r="AV7" i="2"/>
  <c r="AV8" i="2"/>
  <c r="AV10" i="2"/>
  <c r="AV11" i="2"/>
  <c r="AV12" i="2"/>
  <c r="AV13" i="2"/>
  <c r="AV14" i="2"/>
  <c r="AV15" i="2"/>
  <c r="AV16" i="2"/>
  <c r="AV17" i="2"/>
  <c r="AV18" i="2"/>
  <c r="AV19" i="2"/>
  <c r="AV21" i="2"/>
  <c r="AV22" i="2"/>
  <c r="AV23" i="2"/>
  <c r="AV24" i="2"/>
  <c r="AV25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2" i="2"/>
  <c r="AV63" i="2"/>
  <c r="AV64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80" i="2"/>
  <c r="AV82" i="2"/>
  <c r="AV83" i="2"/>
  <c r="AV84" i="2"/>
  <c r="AV85" i="2"/>
  <c r="AV86" i="2"/>
  <c r="AV87" i="2"/>
  <c r="AV88" i="2"/>
  <c r="AW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T20" i="2" l="1"/>
  <c r="AV20" i="2" s="1"/>
  <c r="AT26" i="2"/>
  <c r="AV26" i="2" s="1"/>
  <c r="AT61" i="2"/>
  <c r="AV61" i="2" s="1"/>
  <c r="AT65" i="2"/>
  <c r="AV65" i="2" s="1"/>
  <c r="AT79" i="2"/>
  <c r="AV79" i="2" s="1"/>
  <c r="AT81" i="2"/>
  <c r="AV81" i="2" s="1"/>
  <c r="AT9" i="2"/>
  <c r="AV9" i="2" s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8B4327-6AE6-4A3F-9ABE-D2B222FAA3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4BC09A8-298E-4865-8A7F-49DC59471CB5}" name="WorksheetConnection_car_trait_covariates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ar_trait_covariates.xlsxTable11"/>
        </x15:connection>
      </ext>
    </extLst>
  </connection>
</connections>
</file>

<file path=xl/sharedStrings.xml><?xml version="1.0" encoding="utf-8"?>
<sst xmlns="http://schemas.openxmlformats.org/spreadsheetml/2006/main" count="1888" uniqueCount="311">
  <si>
    <t>Carcharhinus obscurus</t>
  </si>
  <si>
    <t>Carcharhinus limbatus</t>
  </si>
  <si>
    <t>Carcharhinus amblyrhynchos</t>
  </si>
  <si>
    <t>Carcharhinus isodon</t>
  </si>
  <si>
    <t>Carcharhinus plumbeus</t>
  </si>
  <si>
    <t>Rhizoprionodon terraenovae</t>
  </si>
  <si>
    <t>Carcharhinus acronotus</t>
  </si>
  <si>
    <t>Carcharhinus longimanus</t>
  </si>
  <si>
    <t>Carcharhinus falciformis</t>
  </si>
  <si>
    <t>Prionace glauca</t>
  </si>
  <si>
    <t>Carcharhinus albimarginatus</t>
  </si>
  <si>
    <t>Carcharhinus amboinensis</t>
  </si>
  <si>
    <t>Carcharhinus brachyurus</t>
  </si>
  <si>
    <t>Carcharhinus cautus</t>
  </si>
  <si>
    <t>Carcharhinus coatesi</t>
  </si>
  <si>
    <t>Carcharhinus dussumieri</t>
  </si>
  <si>
    <t>Carcharhinus galapagensis</t>
  </si>
  <si>
    <t>Carcharhinus leucas</t>
  </si>
  <si>
    <t>Carcharhinus macloti</t>
  </si>
  <si>
    <t>Carcharhinus melanopterus</t>
  </si>
  <si>
    <t>Carcharhinus perezi</t>
  </si>
  <si>
    <t>Carcharhinus sealei</t>
  </si>
  <si>
    <t>Carcharhinus sorrah</t>
  </si>
  <si>
    <t>Carcharodon carcharias</t>
  </si>
  <si>
    <t>Galeocerdo cuvier</t>
  </si>
  <si>
    <t>Loxodon macrorhinus</t>
  </si>
  <si>
    <t>Negaprion acutidens</t>
  </si>
  <si>
    <t>Negaprion brevirostris</t>
  </si>
  <si>
    <t>Rhizoprionodon acutus</t>
  </si>
  <si>
    <t>Triaenodon obesus</t>
  </si>
  <si>
    <t>Carcharhinus tilstoni</t>
  </si>
  <si>
    <t>Rhizoprionodon taylori</t>
  </si>
  <si>
    <t>species_full</t>
  </si>
  <si>
    <t>Carcharhinus acutus</t>
  </si>
  <si>
    <t>temp_pref</t>
  </si>
  <si>
    <t>habitat</t>
  </si>
  <si>
    <t>nursery</t>
  </si>
  <si>
    <t>lmax</t>
  </si>
  <si>
    <t>ref_tpref</t>
  </si>
  <si>
    <t>ref_nurs</t>
  </si>
  <si>
    <t>litter_size</t>
  </si>
  <si>
    <t>ref_litter</t>
  </si>
  <si>
    <t>genus</t>
  </si>
  <si>
    <t>feeding_mode</t>
  </si>
  <si>
    <t>stock</t>
  </si>
  <si>
    <t>LME</t>
  </si>
  <si>
    <t>species</t>
  </si>
  <si>
    <t>FAO</t>
  </si>
  <si>
    <t>Carcharhinus</t>
  </si>
  <si>
    <t>acronotus</t>
  </si>
  <si>
    <t>reef-associated</t>
  </si>
  <si>
    <t>piscivorous</t>
  </si>
  <si>
    <t>spe</t>
  </si>
  <si>
    <t>Castro1983</t>
  </si>
  <si>
    <t>spe-ocean</t>
  </si>
  <si>
    <t>spe-LME</t>
  </si>
  <si>
    <t>Capapé2003</t>
  </si>
  <si>
    <t>gen-ocean</t>
  </si>
  <si>
    <t>gen</t>
  </si>
  <si>
    <t>falciformis</t>
  </si>
  <si>
    <t>Branstetter1987</t>
  </si>
  <si>
    <t>spe-FAO</t>
  </si>
  <si>
    <t>isodon</t>
  </si>
  <si>
    <t>demersal</t>
  </si>
  <si>
    <t>Carlson2003</t>
  </si>
  <si>
    <t>leucas</t>
  </si>
  <si>
    <t>generalist</t>
  </si>
  <si>
    <t>Clark1965</t>
  </si>
  <si>
    <t>limbatus</t>
  </si>
  <si>
    <t>Castro1996</t>
  </si>
  <si>
    <t>obscurus</t>
  </si>
  <si>
    <t>Simpfendorfer2002</t>
  </si>
  <si>
    <t>plumbeus</t>
  </si>
  <si>
    <t>benthopelagic</t>
  </si>
  <si>
    <t>Casey1985</t>
  </si>
  <si>
    <t>Inferred from genus</t>
  </si>
  <si>
    <t>glauca</t>
  </si>
  <si>
    <t>pelagic</t>
  </si>
  <si>
    <t>Camhi2008</t>
  </si>
  <si>
    <t>Rhizoprionodon</t>
  </si>
  <si>
    <t>terraenovae</t>
  </si>
  <si>
    <t>Márquez-Farias1998</t>
  </si>
  <si>
    <t>Galeocerdo</t>
  </si>
  <si>
    <t>cuvier</t>
  </si>
  <si>
    <t>Whitney2007</t>
  </si>
  <si>
    <t>Negaprion</t>
  </si>
  <si>
    <t>brevirostris</t>
  </si>
  <si>
    <t>Inferred from family</t>
  </si>
  <si>
    <t>fam-FAO</t>
  </si>
  <si>
    <t>FishBase2018, OBIS2018</t>
  </si>
  <si>
    <t>FishBase2018</t>
  </si>
  <si>
    <t>trophic_level</t>
  </si>
  <si>
    <t>ref_habitat</t>
  </si>
  <si>
    <t>ref_growth</t>
  </si>
  <si>
    <t>ref_troph</t>
  </si>
  <si>
    <t>ref_feeding_mode</t>
  </si>
  <si>
    <t>ref_offspring_size</t>
  </si>
  <si>
    <t>level_growth</t>
  </si>
  <si>
    <t>level_length_max</t>
  </si>
  <si>
    <t>age_max</t>
  </si>
  <si>
    <t>level_age_max</t>
  </si>
  <si>
    <t>ref_age_max</t>
  </si>
  <si>
    <t>offspring_size_mm</t>
  </si>
  <si>
    <t>FishBase2019</t>
  </si>
  <si>
    <t>level_litter</t>
  </si>
  <si>
    <t>growth_coeff_k</t>
  </si>
  <si>
    <t>ref_lmax</t>
  </si>
  <si>
    <t>species with age-structured data or from finprint</t>
  </si>
  <si>
    <t>Loxodon</t>
  </si>
  <si>
    <t>Triaenodon</t>
  </si>
  <si>
    <t>obesus</t>
  </si>
  <si>
    <t>acutus</t>
  </si>
  <si>
    <t>taylori</t>
  </si>
  <si>
    <t>acutidens</t>
  </si>
  <si>
    <t>macrorhinus</t>
  </si>
  <si>
    <t>amblyrhynchos</t>
  </si>
  <si>
    <t>amboinensis</t>
  </si>
  <si>
    <t>brachyurus</t>
  </si>
  <si>
    <t>cautus</t>
  </si>
  <si>
    <t>coatesi</t>
  </si>
  <si>
    <t>dussumieri</t>
  </si>
  <si>
    <t>galapagensis</t>
  </si>
  <si>
    <t>longimanus</t>
  </si>
  <si>
    <t>macloti</t>
  </si>
  <si>
    <t>melanopterus</t>
  </si>
  <si>
    <t>perezi</t>
  </si>
  <si>
    <t>sealei</t>
  </si>
  <si>
    <t>sorrah</t>
  </si>
  <si>
    <t>tilstoni</t>
  </si>
  <si>
    <t>BSH-EPAC</t>
  </si>
  <si>
    <t>BNOS-GOM</t>
  </si>
  <si>
    <t>SPIN-GOM</t>
  </si>
  <si>
    <t>SIL-GOM</t>
  </si>
  <si>
    <t>BTIP-GOM</t>
  </si>
  <si>
    <t>DUS-GOM</t>
  </si>
  <si>
    <t>SAN-GOM</t>
  </si>
  <si>
    <t>NIG-GOM</t>
  </si>
  <si>
    <t>TIG-GOM</t>
  </si>
  <si>
    <t>ATSH-GOM</t>
  </si>
  <si>
    <t>BNOS-NWA</t>
  </si>
  <si>
    <t>SPIN-NWA</t>
  </si>
  <si>
    <t>SIL-NWA</t>
  </si>
  <si>
    <t>FTH-NWA</t>
  </si>
  <si>
    <t>BULL-NWA</t>
  </si>
  <si>
    <t>BTIP-NWA</t>
  </si>
  <si>
    <t>DUS-NWA</t>
  </si>
  <si>
    <t>SAN-NWA</t>
  </si>
  <si>
    <t>TIG-NWA</t>
  </si>
  <si>
    <t>LEM-NWA</t>
  </si>
  <si>
    <t>ATSH-NWA</t>
  </si>
  <si>
    <t>BSH-NWA</t>
  </si>
  <si>
    <t>BRW-</t>
  </si>
  <si>
    <t>NER-</t>
  </si>
  <si>
    <t>COAT-</t>
  </si>
  <si>
    <t>GAL-</t>
  </si>
  <si>
    <t>OCW-</t>
  </si>
  <si>
    <t>HNOS-</t>
  </si>
  <si>
    <t>BTPR-</t>
  </si>
  <si>
    <t>CAR-</t>
  </si>
  <si>
    <t>BSPT-</t>
  </si>
  <si>
    <t>SPOT-</t>
  </si>
  <si>
    <t>SWP-</t>
  </si>
  <si>
    <t>SLIT-</t>
  </si>
  <si>
    <t>SLEM-</t>
  </si>
  <si>
    <t>MIL-</t>
  </si>
  <si>
    <t>AUSH-</t>
  </si>
  <si>
    <t>WTIP-</t>
  </si>
  <si>
    <t>ref_depth</t>
  </si>
  <si>
    <t>interbirth_interval</t>
  </si>
  <si>
    <t>ref_interbirth</t>
  </si>
  <si>
    <t>BSH-I</t>
  </si>
  <si>
    <t>IOTC2017</t>
  </si>
  <si>
    <t>Notes</t>
  </si>
  <si>
    <t>Beukhoff dataset https://doi.pangaea.de/10.1594/PANGAEA.900866</t>
  </si>
  <si>
    <t xml:space="preserve">fishbase and </t>
  </si>
  <si>
    <t>IUCN database</t>
  </si>
  <si>
    <t>Pardo e tal 2016 - rmax paper</t>
  </si>
  <si>
    <t>Pardo_2016</t>
  </si>
  <si>
    <t>Carcharhinus perezii</t>
  </si>
  <si>
    <t xml:space="preserve">data comes from (in order of preference): </t>
  </si>
  <si>
    <t>depth_min</t>
  </si>
  <si>
    <t>depth_max</t>
  </si>
  <si>
    <t>depth_ave</t>
  </si>
  <si>
    <t>species_common</t>
  </si>
  <si>
    <t>Silvertip shark</t>
  </si>
  <si>
    <t>Bronze whaler</t>
  </si>
  <si>
    <t>Blacktip reef shark</t>
  </si>
  <si>
    <t>Carcharhinus altimus</t>
  </si>
  <si>
    <t>Carcharhinus amblyrhynchoides</t>
  </si>
  <si>
    <t>Graceful shark</t>
  </si>
  <si>
    <t>Carcharhinus borneensis</t>
  </si>
  <si>
    <t>Carcharhinus fitzroyensis</t>
  </si>
  <si>
    <t>Carcharhinus hemiodon</t>
  </si>
  <si>
    <t>Pondicherry shark</t>
  </si>
  <si>
    <t>Carcharhinus porosus</t>
  </si>
  <si>
    <t>Smalltail shark</t>
  </si>
  <si>
    <t>Glyphis gangeticus</t>
  </si>
  <si>
    <t>Isogomphodon oxyrhynchus</t>
  </si>
  <si>
    <t>Lamiopsis temminckii</t>
  </si>
  <si>
    <t>Glyphis glyphis</t>
  </si>
  <si>
    <t>Nasolamia velox</t>
  </si>
  <si>
    <t>Whitenose shark</t>
  </si>
  <si>
    <t>Rhizoprionodon lalandii</t>
  </si>
  <si>
    <t>Rhizoprionodon longurio</t>
  </si>
  <si>
    <t>Rhizoprionodon oligolinx</t>
  </si>
  <si>
    <t>Rhizoprionodon porosus</t>
  </si>
  <si>
    <t>Caribbean sharkpnose shark</t>
  </si>
  <si>
    <t>Scoliodon laticaudus</t>
  </si>
  <si>
    <t>Spadenose shark</t>
  </si>
  <si>
    <t>Carcharhinus leiodon</t>
  </si>
  <si>
    <t>Glyphis siamensis</t>
  </si>
  <si>
    <t>Glyphis garricki</t>
  </si>
  <si>
    <t>Glyphis fowlerae</t>
  </si>
  <si>
    <t>Carcharhinus cerdale</t>
  </si>
  <si>
    <t>Carcharhinus humani</t>
  </si>
  <si>
    <t>Humans whaler</t>
  </si>
  <si>
    <t>Pigeye shark</t>
  </si>
  <si>
    <t>Spinner shark</t>
  </si>
  <si>
    <t>Coates shark</t>
  </si>
  <si>
    <t>Whitecheek shark</t>
  </si>
  <si>
    <t>Silky shark</t>
  </si>
  <si>
    <t>Finetooth shark</t>
  </si>
  <si>
    <t>Blacktip shark</t>
  </si>
  <si>
    <t>Oceanic white tip shark</t>
  </si>
  <si>
    <t>Dusky shark</t>
  </si>
  <si>
    <t>Sandbar shark</t>
  </si>
  <si>
    <t>Spottail shark</t>
  </si>
  <si>
    <t>Tiger shark</t>
  </si>
  <si>
    <t>Sliteye shark</t>
  </si>
  <si>
    <t>Sicklefin lemon shark</t>
  </si>
  <si>
    <t>Blue shark</t>
  </si>
  <si>
    <t>Milk shark</t>
  </si>
  <si>
    <t>Whitetip reef shark</t>
  </si>
  <si>
    <t>Blacknose shark</t>
  </si>
  <si>
    <t>Nervous shark</t>
  </si>
  <si>
    <t>Galapagos shark</t>
  </si>
  <si>
    <t>Bull shark</t>
  </si>
  <si>
    <t>Hardnose shark</t>
  </si>
  <si>
    <t>Caribbean reef shark</t>
  </si>
  <si>
    <t>Blackspot shark</t>
  </si>
  <si>
    <t>Night Shark</t>
  </si>
  <si>
    <t>Australian blacktip shark</t>
  </si>
  <si>
    <t>Lemon shark</t>
  </si>
  <si>
    <t>Australian sharpnose shark</t>
  </si>
  <si>
    <t>Atlantic Sharpnose Shark</t>
  </si>
  <si>
    <t>Bignose shark</t>
  </si>
  <si>
    <t>Borneo shark</t>
  </si>
  <si>
    <t>Creek whaler</t>
  </si>
  <si>
    <t>Ganges shark</t>
  </si>
  <si>
    <t>Daggernose shark</t>
  </si>
  <si>
    <t>Broadfin shark</t>
  </si>
  <si>
    <t>Speartooth shark</t>
  </si>
  <si>
    <t>Brazilian sharpnose shark</t>
  </si>
  <si>
    <t>Pacific sharpnose shark</t>
  </si>
  <si>
    <t>Gray sharpnose shark</t>
  </si>
  <si>
    <t>Smooth tooth blacktip shark</t>
  </si>
  <si>
    <t>Irrawaddy river shark</t>
  </si>
  <si>
    <t>Northern river shark</t>
  </si>
  <si>
    <t>Borneo river shark</t>
  </si>
  <si>
    <t>Pacific smalltail shark</t>
  </si>
  <si>
    <t>if fishbase has more than one answer for a parameter (e.g. litter size from two different studies) take the most recent one</t>
  </si>
  <si>
    <t>FishBase2020</t>
  </si>
  <si>
    <t>BSH-</t>
  </si>
  <si>
    <t>pelagic-neritic</t>
  </si>
  <si>
    <t>pelagic-oceanic</t>
  </si>
  <si>
    <t>Prioce</t>
  </si>
  <si>
    <t>Carcharhinus sigtus</t>
  </si>
  <si>
    <t>sigtus</t>
  </si>
  <si>
    <t>brevipin</t>
  </si>
  <si>
    <t>albimargitus</t>
  </si>
  <si>
    <t>ref_linf</t>
  </si>
  <si>
    <t>STIP-I</t>
  </si>
  <si>
    <t>BIG-NWA</t>
  </si>
  <si>
    <t>GRA-IP</t>
  </si>
  <si>
    <t>PIG-I</t>
  </si>
  <si>
    <t>BOR-I</t>
  </si>
  <si>
    <t>WCH-I</t>
  </si>
  <si>
    <t>CRW-I</t>
  </si>
  <si>
    <t>Carcharhinus brevipinna</t>
  </si>
  <si>
    <t>STIP-P</t>
  </si>
  <si>
    <t>Smart_2017</t>
  </si>
  <si>
    <t>LastStevens_2009</t>
  </si>
  <si>
    <t>Other scientific papers</t>
  </si>
  <si>
    <t>Last PR, Stevens JD (2009) Shakrs and Rays of Australia 2nd ed. CSIRO publishing, Collingwood Australia</t>
  </si>
  <si>
    <t>Smart J, Chin A, Baje L, Tobin A, Simpfendorfer C, White W (2017) Life history of the silvertip shark Carcharhinus albimarginatus from Papua New Guinea. Coral Reefs: 36 (2). 577-588</t>
  </si>
  <si>
    <t>References for other papers</t>
  </si>
  <si>
    <t>Bass_1973</t>
  </si>
  <si>
    <t>Wheeler_1962</t>
  </si>
  <si>
    <t>a50 is the same thing as age at first maturity</t>
  </si>
  <si>
    <t>sharks.org</t>
  </si>
  <si>
    <t>level_interbirth</t>
  </si>
  <si>
    <t>level_linf</t>
  </si>
  <si>
    <t>data_complete</t>
  </si>
  <si>
    <t>Row Labels</t>
  </si>
  <si>
    <t>Grand Total</t>
  </si>
  <si>
    <t>level_Lm</t>
  </si>
  <si>
    <t>ref_Lm</t>
  </si>
  <si>
    <t>spe-female</t>
  </si>
  <si>
    <t>Chin_2013</t>
  </si>
  <si>
    <t>Chin A, Simpfendorfer C, Tobin A, Heupel M (2013)Validated age, growth and reproductive biology of Carcharhinus melanopterus, a widely distributed and exploited reef shark.  Marine and Freshwater Research 64(10) 965-975</t>
  </si>
  <si>
    <t>length_maturity_cm</t>
  </si>
  <si>
    <t>age_50_maturity</t>
  </si>
  <si>
    <t>level_a50</t>
  </si>
  <si>
    <t>ref_a50</t>
  </si>
  <si>
    <t>linf_cm</t>
  </si>
  <si>
    <t>inc_mat_data</t>
  </si>
  <si>
    <t>Joung_2016</t>
  </si>
  <si>
    <t>Joung S, Chen N, Hsu H, Liu K (2016) Estimates of life history parameters of the oceanic
whitetip shark, Carcharhinus longimanus, in the
Western North Pacific Ocean. Marine Biology Research 12(7) 758-768</t>
  </si>
  <si>
    <t>GRE-CPAC</t>
  </si>
  <si>
    <t>Darcy_2017</t>
  </si>
  <si>
    <t>Darcy B, Conklin E, Papastamatiou Y, McCauley D, Pollock K, Kendall B, Gaines S, Caselle J (2017) Growth and life history variability of the grey
reef shark (Carcharhinus amblyrhynchos)
across its range. Plos One (12(2)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</si>
</sst>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0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2" xfId="0" applyFill="1" applyBorder="1"/>
    <xf numFmtId="0" fontId="1" fillId="6" borderId="3" xfId="0" applyFont="1" applyFill="1" applyBorder="1"/>
    <xf numFmtId="0" fontId="1" fillId="6" borderId="3" xfId="0" applyFont="1" applyFill="1" applyBorder="1" applyAlignment="1">
      <alignment horizontal="right"/>
    </xf>
    <xf numFmtId="2" fontId="1" fillId="6" borderId="3" xfId="0" applyNumberFormat="1" applyFont="1" applyFill="1" applyBorder="1" applyAlignment="1">
      <alignment horizontal="right"/>
    </xf>
    <xf numFmtId="2" fontId="1" fillId="6" borderId="3" xfId="0" applyNumberFormat="1" applyFont="1" applyFill="1" applyBorder="1"/>
    <xf numFmtId="0" fontId="1" fillId="6" borderId="3" xfId="0" applyFont="1" applyFill="1" applyBorder="1" applyAlignment="1">
      <alignment horizontal="left"/>
    </xf>
    <xf numFmtId="164" fontId="1" fillId="6" borderId="3" xfId="0" applyNumberFormat="1" applyFont="1" applyFill="1" applyBorder="1" applyAlignment="1">
      <alignment horizontal="right"/>
    </xf>
    <xf numFmtId="1" fontId="1" fillId="6" borderId="3" xfId="0" applyNumberFormat="1" applyFont="1" applyFill="1" applyBorder="1" applyAlignment="1">
      <alignment horizontal="right"/>
    </xf>
    <xf numFmtId="0" fontId="1" fillId="7" borderId="3" xfId="0" applyFont="1" applyFill="1" applyBorder="1"/>
    <xf numFmtId="0" fontId="1" fillId="0" borderId="3" xfId="0" applyFont="1" applyBorder="1"/>
    <xf numFmtId="0" fontId="1" fillId="7" borderId="3" xfId="0" applyFont="1" applyFill="1" applyBorder="1" applyAlignment="1">
      <alignment horizontal="right"/>
    </xf>
    <xf numFmtId="2" fontId="1" fillId="7" borderId="3" xfId="0" applyNumberFormat="1" applyFont="1" applyFill="1" applyBorder="1" applyAlignment="1">
      <alignment horizontal="right"/>
    </xf>
    <xf numFmtId="2" fontId="1" fillId="7" borderId="3" xfId="0" applyNumberFormat="1" applyFont="1" applyFill="1" applyBorder="1"/>
    <xf numFmtId="164" fontId="1" fillId="7" borderId="3" xfId="0" applyNumberFormat="1" applyFont="1" applyFill="1" applyBorder="1" applyAlignment="1">
      <alignment horizontal="right"/>
    </xf>
    <xf numFmtId="1" fontId="1" fillId="7" borderId="3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2" fontId="1" fillId="0" borderId="3" xfId="0" applyNumberFormat="1" applyFont="1" applyBorder="1"/>
    <xf numFmtId="164" fontId="1" fillId="0" borderId="3" xfId="0" applyNumberFormat="1" applyFont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164" fontId="1" fillId="0" borderId="3" xfId="0" applyNumberFormat="1" applyFont="1" applyBorder="1"/>
    <xf numFmtId="164" fontId="1" fillId="7" borderId="3" xfId="0" applyNumberFormat="1" applyFont="1" applyFill="1" applyBorder="1"/>
    <xf numFmtId="164" fontId="1" fillId="6" borderId="3" xfId="0" applyNumberFormat="1" applyFont="1" applyFill="1" applyBorder="1"/>
    <xf numFmtId="0" fontId="1" fillId="6" borderId="4" xfId="0" applyFont="1" applyFill="1" applyBorder="1"/>
    <xf numFmtId="0" fontId="1" fillId="7" borderId="4" xfId="0" applyFont="1" applyFill="1" applyBorder="1"/>
    <xf numFmtId="0" fontId="1" fillId="0" borderId="4" xfId="0" applyFont="1" applyBorder="1"/>
    <xf numFmtId="0" fontId="3" fillId="5" borderId="5" xfId="0" applyFont="1" applyFill="1" applyBorder="1"/>
    <xf numFmtId="0" fontId="3" fillId="5" borderId="5" xfId="1" applyFont="1" applyFill="1" applyBorder="1" applyAlignment="1"/>
    <xf numFmtId="2" fontId="3" fillId="5" borderId="5" xfId="0" applyNumberFormat="1" applyFont="1" applyFill="1" applyBorder="1"/>
    <xf numFmtId="164" fontId="3" fillId="5" borderId="5" xfId="0" applyNumberFormat="1" applyFont="1" applyFill="1" applyBorder="1"/>
    <xf numFmtId="1" fontId="3" fillId="5" borderId="5" xfId="0" applyNumberFormat="1" applyFont="1" applyFill="1" applyBorder="1"/>
    <xf numFmtId="1" fontId="3" fillId="5" borderId="5" xfId="0" applyNumberFormat="1" applyFont="1" applyFill="1" applyBorder="1" applyAlignment="1">
      <alignment horizontal="left"/>
    </xf>
    <xf numFmtId="0" fontId="3" fillId="5" borderId="6" xfId="0" applyFont="1" applyFill="1" applyBorder="1"/>
    <xf numFmtId="0" fontId="1" fillId="0" borderId="7" xfId="0" applyFont="1" applyBorder="1"/>
    <xf numFmtId="0" fontId="1" fillId="0" borderId="7" xfId="0" applyFont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right"/>
    </xf>
    <xf numFmtId="0" fontId="0" fillId="0" borderId="3" xfId="0" applyFont="1" applyBorder="1"/>
    <xf numFmtId="0" fontId="0" fillId="0" borderId="5" xfId="0" applyFont="1" applyBorder="1"/>
    <xf numFmtId="0" fontId="0" fillId="0" borderId="7" xfId="0" applyFont="1" applyBorder="1"/>
    <xf numFmtId="0" fontId="0" fillId="2" borderId="3" xfId="0" applyFont="1" applyFill="1" applyBorder="1"/>
    <xf numFmtId="0" fontId="0" fillId="0" borderId="3" xfId="0" applyFont="1" applyBorder="1" applyAlignment="1">
      <alignment horizontal="right"/>
    </xf>
    <xf numFmtId="2" fontId="0" fillId="0" borderId="3" xfId="0" applyNumberFormat="1" applyFont="1" applyBorder="1" applyAlignment="1">
      <alignment horizontal="right"/>
    </xf>
    <xf numFmtId="1" fontId="0" fillId="0" borderId="3" xfId="0" applyNumberFormat="1" applyFont="1" applyBorder="1" applyAlignment="1">
      <alignment horizontal="right"/>
    </xf>
    <xf numFmtId="0" fontId="0" fillId="0" borderId="4" xfId="0" applyFont="1" applyBorder="1"/>
    <xf numFmtId="0" fontId="0" fillId="2" borderId="7" xfId="0" applyFont="1" applyFill="1" applyBorder="1"/>
    <xf numFmtId="0" fontId="0" fillId="0" borderId="7" xfId="0" applyFont="1" applyBorder="1" applyAlignment="1">
      <alignment horizontal="right"/>
    </xf>
    <xf numFmtId="2" fontId="0" fillId="0" borderId="7" xfId="0" applyNumberFormat="1" applyFont="1" applyBorder="1" applyAlignment="1">
      <alignment horizontal="right"/>
    </xf>
    <xf numFmtId="0" fontId="0" fillId="0" borderId="0" xfId="0" applyBorder="1"/>
    <xf numFmtId="1" fontId="0" fillId="0" borderId="7" xfId="0" applyNumberFormat="1" applyFont="1" applyBorder="1" applyAlignment="1">
      <alignment horizontal="right"/>
    </xf>
    <xf numFmtId="0" fontId="0" fillId="0" borderId="8" xfId="0" applyFont="1" applyBorder="1"/>
    <xf numFmtId="0" fontId="0" fillId="3" borderId="3" xfId="0" applyFont="1" applyFill="1" applyBorder="1"/>
    <xf numFmtId="0" fontId="0" fillId="3" borderId="7" xfId="0" applyFont="1" applyFill="1" applyBorder="1"/>
    <xf numFmtId="0" fontId="0" fillId="0" borderId="3" xfId="0" applyBorder="1"/>
    <xf numFmtId="2" fontId="1" fillId="0" borderId="0" xfId="0" applyNumberFormat="1" applyFont="1" applyBorder="1"/>
    <xf numFmtId="0" fontId="0" fillId="0" borderId="3" xfId="0" applyNumberFormat="1" applyFont="1" applyBorder="1" applyAlignment="1">
      <alignment horizontal="right"/>
    </xf>
    <xf numFmtId="0" fontId="0" fillId="0" borderId="7" xfId="0" applyNumberFormat="1" applyFont="1" applyBorder="1" applyAlignment="1">
      <alignment horizontal="right"/>
    </xf>
    <xf numFmtId="1" fontId="0" fillId="0" borderId="5" xfId="0" applyNumberFormat="1" applyFont="1" applyBorder="1"/>
    <xf numFmtId="1" fontId="0" fillId="0" borderId="3" xfId="0" applyNumberFormat="1" applyFont="1" applyBorder="1"/>
    <xf numFmtId="1" fontId="0" fillId="0" borderId="7" xfId="0" applyNumberFormat="1" applyFont="1" applyBorder="1"/>
    <xf numFmtId="2" fontId="1" fillId="6" borderId="0" xfId="0" applyNumberFormat="1" applyFont="1" applyFill="1" applyBorder="1"/>
    <xf numFmtId="0" fontId="0" fillId="0" borderId="3" xfId="0" applyNumberFormat="1" applyFont="1" applyBorder="1"/>
    <xf numFmtId="164" fontId="0" fillId="0" borderId="3" xfId="0" applyNumberFormat="1" applyFont="1" applyBorder="1"/>
    <xf numFmtId="0" fontId="0" fillId="0" borderId="7" xfId="0" applyNumberFormat="1" applyFont="1" applyBorder="1"/>
    <xf numFmtId="164" fontId="0" fillId="0" borderId="7" xfId="0" applyNumberFormat="1" applyFont="1" applyBorder="1"/>
    <xf numFmtId="0" fontId="1" fillId="6" borderId="7" xfId="0" applyFont="1" applyFill="1" applyBorder="1"/>
    <xf numFmtId="0" fontId="1" fillId="6" borderId="7" xfId="0" applyFont="1" applyFill="1" applyBorder="1" applyAlignment="1">
      <alignment horizontal="right"/>
    </xf>
    <xf numFmtId="1" fontId="1" fillId="6" borderId="7" xfId="0" applyNumberFormat="1" applyFont="1" applyFill="1" applyBorder="1" applyAlignment="1">
      <alignment horizontal="right"/>
    </xf>
    <xf numFmtId="2" fontId="1" fillId="6" borderId="7" xfId="0" applyNumberFormat="1" applyFont="1" applyFill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1" fontId="0" fillId="0" borderId="0" xfId="0" applyNumberFormat="1"/>
    <xf numFmtId="164" fontId="1" fillId="6" borderId="7" xfId="0" applyNumberFormat="1" applyFont="1" applyFill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0" fontId="1" fillId="6" borderId="8" xfId="0" applyFont="1" applyFill="1" applyBorder="1"/>
    <xf numFmtId="0" fontId="1" fillId="0" borderId="8" xfId="0" applyFont="1" applyBorder="1"/>
    <xf numFmtId="1" fontId="1" fillId="6" borderId="3" xfId="0" applyNumberFormat="1" applyFont="1" applyFill="1" applyBorder="1"/>
    <xf numFmtId="1" fontId="1" fillId="0" borderId="3" xfId="0" applyNumberFormat="1" applyFont="1" applyBorder="1"/>
    <xf numFmtId="1" fontId="1" fillId="7" borderId="3" xfId="0" applyNumberFormat="1" applyFont="1" applyFill="1" applyBorder="1"/>
    <xf numFmtId="1" fontId="1" fillId="0" borderId="7" xfId="0" applyNumberFormat="1" applyFont="1" applyBorder="1"/>
    <xf numFmtId="165" fontId="3" fillId="5" borderId="5" xfId="0" applyNumberFormat="1" applyFont="1" applyFill="1" applyBorder="1" applyAlignment="1">
      <alignment horizontal="left"/>
    </xf>
    <xf numFmtId="165" fontId="1" fillId="6" borderId="3" xfId="0" applyNumberFormat="1" applyFont="1" applyFill="1" applyBorder="1" applyAlignment="1">
      <alignment horizontal="right"/>
    </xf>
    <xf numFmtId="165" fontId="1" fillId="0" borderId="3" xfId="0" applyNumberFormat="1" applyFont="1" applyBorder="1" applyAlignment="1">
      <alignment horizontal="right"/>
    </xf>
    <xf numFmtId="165" fontId="0" fillId="0" borderId="3" xfId="0" applyNumberFormat="1" applyFont="1" applyBorder="1" applyAlignment="1">
      <alignment horizontal="right"/>
    </xf>
    <xf numFmtId="165" fontId="1" fillId="7" borderId="3" xfId="0" applyNumberFormat="1" applyFont="1" applyFill="1" applyBorder="1" applyAlignment="1">
      <alignment horizontal="right"/>
    </xf>
    <xf numFmtId="165" fontId="0" fillId="0" borderId="7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165" fontId="0" fillId="0" borderId="0" xfId="0" applyNumberFormat="1"/>
    <xf numFmtId="2" fontId="1" fillId="0" borderId="0" xfId="0" applyNumberFormat="1" applyFont="1" applyBorder="1" applyAlignment="1">
      <alignment horizontal="right"/>
    </xf>
    <xf numFmtId="2" fontId="1" fillId="6" borderId="0" xfId="0" applyNumberFormat="1" applyFont="1" applyFill="1" applyBorder="1" applyAlignment="1">
      <alignment horizontal="right"/>
    </xf>
    <xf numFmtId="0" fontId="1" fillId="0" borderId="7" xfId="0" applyFont="1" applyBorder="1" applyAlignment="1">
      <alignment horizontal="left"/>
    </xf>
    <xf numFmtId="1" fontId="1" fillId="6" borderId="7" xfId="0" applyNumberFormat="1" applyFont="1" applyFill="1" applyBorder="1"/>
    <xf numFmtId="164" fontId="1" fillId="0" borderId="7" xfId="0" applyNumberFormat="1" applyFont="1" applyBorder="1"/>
    <xf numFmtId="165" fontId="1" fillId="6" borderId="7" xfId="0" applyNumberFormat="1" applyFont="1" applyFill="1" applyBorder="1" applyAlignment="1">
      <alignment horizontal="right"/>
    </xf>
    <xf numFmtId="1" fontId="0" fillId="0" borderId="3" xfId="0" applyNumberFormat="1" applyBorder="1"/>
    <xf numFmtId="0" fontId="0" fillId="2" borderId="0" xfId="0" applyFont="1" applyFill="1" applyBorder="1"/>
    <xf numFmtId="2" fontId="1" fillId="0" borderId="7" xfId="0" applyNumberFormat="1" applyFont="1" applyBorder="1"/>
    <xf numFmtId="164" fontId="1" fillId="0" borderId="7" xfId="0" applyNumberFormat="1" applyFont="1" applyBorder="1" applyAlignment="1">
      <alignment horizontal="right"/>
    </xf>
    <xf numFmtId="164" fontId="1" fillId="6" borderId="7" xfId="0" applyNumberFormat="1" applyFont="1" applyFill="1" applyBorder="1"/>
    <xf numFmtId="1" fontId="0" fillId="0" borderId="0" xfId="0" applyNumberFormat="1" applyFont="1" applyBorder="1"/>
    <xf numFmtId="0" fontId="0" fillId="7" borderId="3" xfId="0" applyFont="1" applyFill="1" applyBorder="1"/>
    <xf numFmtId="164" fontId="0" fillId="0" borderId="3" xfId="0" applyNumberFormat="1" applyFont="1" applyBorder="1" applyAlignment="1">
      <alignment horizontal="right"/>
    </xf>
    <xf numFmtId="0" fontId="3" fillId="0" borderId="0" xfId="0" applyFont="1"/>
    <xf numFmtId="0" fontId="1" fillId="0" borderId="3" xfId="0" applyFont="1" applyBorder="1" applyAlignment="1">
      <alignment horizontal="left"/>
    </xf>
    <xf numFmtId="0" fontId="1" fillId="6" borderId="7" xfId="0" applyFont="1" applyFill="1" applyBorder="1" applyAlignment="1">
      <alignment horizontal="left"/>
    </xf>
    <xf numFmtId="1" fontId="0" fillId="8" borderId="3" xfId="0" applyNumberFormat="1" applyFont="1" applyFill="1" applyBorder="1" applyAlignment="1">
      <alignment horizontal="right"/>
    </xf>
    <xf numFmtId="1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3" xfId="0" applyNumberFormat="1" applyFont="1" applyFill="1" applyBorder="1" applyAlignment="1">
      <alignment horizontal="right"/>
    </xf>
    <xf numFmtId="0" fontId="0" fillId="0" borderId="0" xfId="0" applyAlignment="1"/>
    <xf numFmtId="0" fontId="0" fillId="6" borderId="3" xfId="0" applyFont="1" applyFill="1" applyBorder="1"/>
  </cellXfs>
  <cellStyles count="2">
    <cellStyle name="Good" xfId="1" builtinId="26"/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alignment horizontal="right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outline="0">
        <top style="thin">
          <color theme="0" tint="-0.14999847407452621"/>
        </top>
      </border>
    </dxf>
    <dxf>
      <border outline="0">
        <bottom style="thin">
          <color theme="0" tint="-0.14999847407452621"/>
        </bottom>
      </border>
    </dxf>
    <dxf>
      <border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/>
          <bgColor theme="5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e_structured_trai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-structured-traits"/>
      <sheetName val="fields"/>
    </sheetNames>
    <sheetDataSet>
      <sheetData sheetId="0">
        <row r="2">
          <cell r="A2" t="str">
            <v>Rhizoprionodon terraenovae</v>
          </cell>
        </row>
        <row r="3">
          <cell r="A3" t="str">
            <v>Rhizoprionodon terraenovae</v>
          </cell>
        </row>
        <row r="4">
          <cell r="A4" t="str">
            <v>Rhizoprionodon terraenovae</v>
          </cell>
        </row>
        <row r="5">
          <cell r="A5" t="str">
            <v>Rhizoprionodon terraenovae</v>
          </cell>
        </row>
        <row r="6">
          <cell r="A6" t="str">
            <v>Rhizoprionodon terraenovae</v>
          </cell>
        </row>
        <row r="7">
          <cell r="A7" t="str">
            <v>Rhizoprionodon terraenovae</v>
          </cell>
        </row>
        <row r="8">
          <cell r="A8" t="str">
            <v>Rhizoprionodon terraenovae</v>
          </cell>
        </row>
        <row r="9">
          <cell r="A9" t="str">
            <v>Rhizoprionodon terraenovae</v>
          </cell>
        </row>
        <row r="10">
          <cell r="A10" t="str">
            <v>Rhizoprionodon terraenovae</v>
          </cell>
        </row>
        <row r="11">
          <cell r="A11" t="str">
            <v>Rhizoprionodon terraenovae</v>
          </cell>
        </row>
        <row r="12">
          <cell r="A12" t="str">
            <v>Rhizoprionodon terraenovae</v>
          </cell>
        </row>
        <row r="13">
          <cell r="A13" t="str">
            <v>Rhizoprionodon terraenovae</v>
          </cell>
        </row>
        <row r="14">
          <cell r="A14" t="str">
            <v>Rhizoprionodon terraenovae</v>
          </cell>
        </row>
        <row r="15">
          <cell r="A15" t="str">
            <v>Rhizoprionodon terraenovae</v>
          </cell>
        </row>
        <row r="16">
          <cell r="A16" t="str">
            <v>Rhizoprionodon terraenovae</v>
          </cell>
        </row>
        <row r="17">
          <cell r="A17" t="str">
            <v>Rhizoprionodon terraenovae</v>
          </cell>
        </row>
        <row r="18">
          <cell r="A18" t="str">
            <v>Rhizoprionodon terraenovae</v>
          </cell>
        </row>
        <row r="19">
          <cell r="A19" t="str">
            <v>Rhizoprionodon terraenovae</v>
          </cell>
        </row>
        <row r="20">
          <cell r="A20" t="str">
            <v>Rhizoprionodon terraenovae</v>
          </cell>
        </row>
        <row r="21">
          <cell r="A21" t="str">
            <v>Rhizoprionodon terraenovae</v>
          </cell>
        </row>
        <row r="22">
          <cell r="A22" t="str">
            <v>Rhizoprionodon terraenovae</v>
          </cell>
        </row>
        <row r="23">
          <cell r="A23" t="str">
            <v>Rhizoprionodon terraenovae</v>
          </cell>
        </row>
        <row r="24">
          <cell r="A24" t="str">
            <v>Rhizoprionodon terraenovae</v>
          </cell>
        </row>
        <row r="25">
          <cell r="A25" t="str">
            <v>Rhizoprionodon terraenovae</v>
          </cell>
        </row>
        <row r="26">
          <cell r="A26" t="str">
            <v>Rhizoprionodon terraenovae</v>
          </cell>
        </row>
        <row r="27">
          <cell r="A27" t="str">
            <v>Rhizoprionodon terraenovae</v>
          </cell>
        </row>
        <row r="28">
          <cell r="A28" t="str">
            <v>Rhizoprionodon terraenovae</v>
          </cell>
        </row>
        <row r="29">
          <cell r="A29" t="str">
            <v>Rhizoprionodon terraenovae</v>
          </cell>
        </row>
        <row r="30">
          <cell r="A30" t="str">
            <v>Rhizoprionodon terraenovae</v>
          </cell>
        </row>
        <row r="31">
          <cell r="A31" t="str">
            <v>Rhizoprionodon terraenovae</v>
          </cell>
        </row>
        <row r="32">
          <cell r="A32" t="str">
            <v>Rhizoprionodon terraenovae</v>
          </cell>
        </row>
        <row r="33">
          <cell r="A33" t="str">
            <v>Rhizoprionodon terraenovae</v>
          </cell>
        </row>
        <row r="34">
          <cell r="A34" t="str">
            <v>Carcharhinus acronotus</v>
          </cell>
        </row>
        <row r="35">
          <cell r="A35" t="str">
            <v>Carcharhinus acronotus</v>
          </cell>
        </row>
        <row r="36">
          <cell r="A36" t="str">
            <v>Carcharhinus acronotus</v>
          </cell>
        </row>
        <row r="37">
          <cell r="A37" t="str">
            <v>Carcharhinus acronotus</v>
          </cell>
        </row>
        <row r="38">
          <cell r="A38" t="str">
            <v>Carcharhinus acronotus</v>
          </cell>
        </row>
        <row r="39">
          <cell r="A39" t="str">
            <v>Carcharhinus acronotus</v>
          </cell>
        </row>
        <row r="40">
          <cell r="A40" t="str">
            <v>Carcharhinus acronotus</v>
          </cell>
        </row>
        <row r="41">
          <cell r="A41" t="str">
            <v>Carcharhinus acronotus</v>
          </cell>
        </row>
        <row r="42">
          <cell r="A42" t="str">
            <v>Carcharhinus acronotus</v>
          </cell>
        </row>
        <row r="43">
          <cell r="A43" t="str">
            <v>Carcharhinus acronotus</v>
          </cell>
        </row>
        <row r="44">
          <cell r="A44" t="str">
            <v>Carcharhinus acronotus</v>
          </cell>
        </row>
        <row r="45">
          <cell r="A45" t="str">
            <v>Carcharhinus acronotus</v>
          </cell>
        </row>
        <row r="46">
          <cell r="A46" t="str">
            <v>Carcharhinus acronotus</v>
          </cell>
        </row>
        <row r="47">
          <cell r="A47" t="str">
            <v>Carcharhinus acronotus</v>
          </cell>
        </row>
        <row r="48">
          <cell r="A48" t="str">
            <v>Carcharhinus acronotus</v>
          </cell>
        </row>
        <row r="49">
          <cell r="A49" t="str">
            <v>Carcharhinus acronotus</v>
          </cell>
        </row>
        <row r="50">
          <cell r="A50" t="str">
            <v>Carcharhinus acronotus</v>
          </cell>
        </row>
        <row r="51">
          <cell r="A51" t="str">
            <v>Carcharhinus acronotus</v>
          </cell>
        </row>
        <row r="52">
          <cell r="A52" t="str">
            <v>Carcharhinus acronotus</v>
          </cell>
        </row>
        <row r="53">
          <cell r="A53" t="str">
            <v>Carcharhinus acronotus</v>
          </cell>
        </row>
        <row r="54">
          <cell r="A54" t="str">
            <v>Carcharhinus acronotus</v>
          </cell>
        </row>
        <row r="55">
          <cell r="A55" t="str">
            <v>Carcharhinus acronotus</v>
          </cell>
        </row>
        <row r="56">
          <cell r="A56" t="str">
            <v>Carcharhinus acronotus</v>
          </cell>
        </row>
        <row r="57">
          <cell r="A57" t="str">
            <v>Carcharhinus acronotus</v>
          </cell>
        </row>
        <row r="58">
          <cell r="A58" t="str">
            <v>Carcharhinus acronotus</v>
          </cell>
        </row>
        <row r="59">
          <cell r="A59" t="str">
            <v>Carcharhinus acronotus</v>
          </cell>
        </row>
        <row r="60">
          <cell r="A60" t="str">
            <v>Carcharhinus acronotus</v>
          </cell>
        </row>
        <row r="61">
          <cell r="A61" t="str">
            <v>Carcharhinus acronotus</v>
          </cell>
        </row>
        <row r="62">
          <cell r="A62" t="str">
            <v>Carcharhinus acronotus</v>
          </cell>
        </row>
        <row r="63">
          <cell r="A63" t="str">
            <v>Carcharhinus acronotus</v>
          </cell>
        </row>
        <row r="64">
          <cell r="A64" t="str">
            <v>Carcharhinus acronotus</v>
          </cell>
        </row>
        <row r="65">
          <cell r="A65" t="str">
            <v>Carcharhinus acronotus</v>
          </cell>
        </row>
        <row r="66">
          <cell r="A66" t="str">
            <v>Carcharhinus acronotus</v>
          </cell>
        </row>
        <row r="67">
          <cell r="A67" t="str">
            <v>Carcharhinus acronotus</v>
          </cell>
        </row>
        <row r="68">
          <cell r="A68" t="str">
            <v>Carcharhinus acronotus</v>
          </cell>
        </row>
        <row r="69">
          <cell r="A69" t="str">
            <v>Carcharhinus acronotus</v>
          </cell>
        </row>
        <row r="70">
          <cell r="A70" t="str">
            <v>Carcharhinus acronotus</v>
          </cell>
        </row>
        <row r="71">
          <cell r="A71" t="str">
            <v>Carcharhinus acronotus</v>
          </cell>
        </row>
        <row r="72">
          <cell r="A72" t="str">
            <v>Carcharhinus acronotus</v>
          </cell>
        </row>
        <row r="73">
          <cell r="A73" t="str">
            <v>Carcharhinus acronotus</v>
          </cell>
        </row>
        <row r="74">
          <cell r="A74" t="str">
            <v>Carcharhinus acronotus</v>
          </cell>
        </row>
        <row r="75">
          <cell r="A75" t="str">
            <v>Carcharhinus acronotus</v>
          </cell>
        </row>
        <row r="76">
          <cell r="A76" t="str">
            <v>Carcharhinus acronotus</v>
          </cell>
        </row>
        <row r="77">
          <cell r="A77" t="str">
            <v>Carcharhinus acronotus</v>
          </cell>
        </row>
        <row r="78">
          <cell r="A78" t="str">
            <v>Carcharhinus acronotus</v>
          </cell>
        </row>
        <row r="79">
          <cell r="A79" t="str">
            <v>Carcharhinus acronotus</v>
          </cell>
        </row>
        <row r="80">
          <cell r="A80" t="str">
            <v>Carcharhinus acronotus</v>
          </cell>
        </row>
        <row r="81">
          <cell r="A81" t="str">
            <v>Carcharhinus acronotus</v>
          </cell>
        </row>
        <row r="82">
          <cell r="A82" t="str">
            <v>Carcharhinus acronotus</v>
          </cell>
        </row>
        <row r="83">
          <cell r="A83" t="str">
            <v>Carcharhinus acronotus</v>
          </cell>
        </row>
        <row r="84">
          <cell r="A84" t="str">
            <v>Carcharhinus acronotus</v>
          </cell>
        </row>
        <row r="85">
          <cell r="A85" t="str">
            <v>Prionace glauca</v>
          </cell>
        </row>
        <row r="86">
          <cell r="A86" t="str">
            <v>Prionace glauca</v>
          </cell>
        </row>
        <row r="87">
          <cell r="A87" t="str">
            <v>Prionace glauca</v>
          </cell>
        </row>
        <row r="88">
          <cell r="A88" t="str">
            <v>Prionace glauca</v>
          </cell>
        </row>
        <row r="89">
          <cell r="A89" t="str">
            <v>Prionace glauca</v>
          </cell>
        </row>
        <row r="90">
          <cell r="A90" t="str">
            <v>Prionace glauca</v>
          </cell>
        </row>
        <row r="91">
          <cell r="A91" t="str">
            <v>Prionace glauca</v>
          </cell>
        </row>
        <row r="92">
          <cell r="A92" t="str">
            <v>Prionace glauca</v>
          </cell>
        </row>
        <row r="93">
          <cell r="A93" t="str">
            <v>Prionace glauca</v>
          </cell>
        </row>
        <row r="94">
          <cell r="A94" t="str">
            <v>Prionace glauca</v>
          </cell>
        </row>
        <row r="95">
          <cell r="A95" t="str">
            <v>Prionace glauca</v>
          </cell>
        </row>
        <row r="96">
          <cell r="A96" t="str">
            <v>Prionace glauca</v>
          </cell>
        </row>
        <row r="97">
          <cell r="A97" t="str">
            <v>Prionace glauca</v>
          </cell>
        </row>
        <row r="98">
          <cell r="A98" t="str">
            <v>Prionace glauca</v>
          </cell>
        </row>
        <row r="99">
          <cell r="A99" t="str">
            <v>Prionace glauca</v>
          </cell>
        </row>
        <row r="100">
          <cell r="A100" t="str">
            <v>Prionace glauca</v>
          </cell>
        </row>
        <row r="101">
          <cell r="A101" t="str">
            <v>Prionace glauca</v>
          </cell>
        </row>
        <row r="102">
          <cell r="A102" t="str">
            <v>Prionace glauca</v>
          </cell>
        </row>
        <row r="103">
          <cell r="A103" t="str">
            <v>Prionace glauca</v>
          </cell>
        </row>
        <row r="104">
          <cell r="A104" t="str">
            <v>Prionace glauca</v>
          </cell>
        </row>
        <row r="105">
          <cell r="A105" t="str">
            <v>Prionace glauca</v>
          </cell>
        </row>
        <row r="106">
          <cell r="A106" t="str">
            <v>Carcharhinus limbatus</v>
          </cell>
        </row>
        <row r="107">
          <cell r="A107" t="str">
            <v>Carcharhinus limbatus</v>
          </cell>
        </row>
        <row r="108">
          <cell r="A108" t="str">
            <v>Carcharhinus limbatus</v>
          </cell>
        </row>
        <row r="109">
          <cell r="A109" t="str">
            <v>Carcharhinus limbatus</v>
          </cell>
        </row>
        <row r="110">
          <cell r="A110" t="str">
            <v>Carcharhinus limbatus</v>
          </cell>
        </row>
        <row r="111">
          <cell r="A111" t="str">
            <v>Carcharhinus limbatus</v>
          </cell>
        </row>
        <row r="112">
          <cell r="A112" t="str">
            <v>Carcharhinus limbatus</v>
          </cell>
        </row>
        <row r="113">
          <cell r="A113" t="str">
            <v>Carcharhinus limbatus</v>
          </cell>
        </row>
        <row r="114">
          <cell r="A114" t="str">
            <v>Carcharhinus limbatus</v>
          </cell>
        </row>
        <row r="115">
          <cell r="A115" t="str">
            <v>Carcharhinus limbatus</v>
          </cell>
        </row>
        <row r="116">
          <cell r="A116" t="str">
            <v>Carcharhinus limbatus</v>
          </cell>
        </row>
        <row r="117">
          <cell r="A117" t="str">
            <v>Carcharhinus limbatus</v>
          </cell>
        </row>
        <row r="118">
          <cell r="A118" t="str">
            <v>Carcharhinus limbatus</v>
          </cell>
        </row>
        <row r="119">
          <cell r="A119" t="str">
            <v>Carcharhinus limbatus</v>
          </cell>
        </row>
        <row r="120">
          <cell r="A120" t="str">
            <v>Carcharhinus limbatus</v>
          </cell>
        </row>
        <row r="121">
          <cell r="A121" t="str">
            <v>Carcharhinus limbatus</v>
          </cell>
        </row>
        <row r="122">
          <cell r="A122" t="str">
            <v>Carcharhinus limbatus</v>
          </cell>
        </row>
        <row r="123">
          <cell r="A123" t="str">
            <v>Carcharhinus limbatus</v>
          </cell>
        </row>
        <row r="124">
          <cell r="A124" t="str">
            <v>Carcharhinus limbatus</v>
          </cell>
        </row>
        <row r="125">
          <cell r="A125" t="str">
            <v>Carcharhinus limbatus</v>
          </cell>
        </row>
        <row r="126">
          <cell r="A126" t="str">
            <v>Carcharhinus limbatus</v>
          </cell>
        </row>
        <row r="127">
          <cell r="A127" t="str">
            <v>Carcharhinus limbatus</v>
          </cell>
        </row>
        <row r="128">
          <cell r="A128" t="str">
            <v>Carcharhinus limbatus</v>
          </cell>
        </row>
        <row r="129">
          <cell r="A129" t="str">
            <v>Carcharhinus limbatus</v>
          </cell>
        </row>
        <row r="130">
          <cell r="A130" t="str">
            <v>Carcharhinus limbatus</v>
          </cell>
        </row>
        <row r="131">
          <cell r="A131" t="str">
            <v>Carcharhinus limbatus</v>
          </cell>
        </row>
        <row r="132">
          <cell r="A132" t="str">
            <v>Carcharhinus limbatus</v>
          </cell>
        </row>
        <row r="133">
          <cell r="A133" t="str">
            <v>Carcharhinus limbatus</v>
          </cell>
        </row>
        <row r="134">
          <cell r="A134" t="str">
            <v>Carcharhinus limbatus</v>
          </cell>
        </row>
        <row r="135">
          <cell r="A135" t="str">
            <v>Carcharhinus limbatus</v>
          </cell>
        </row>
        <row r="136">
          <cell r="A136" t="str">
            <v>Carcharhinus limbatus</v>
          </cell>
        </row>
        <row r="137">
          <cell r="A137" t="str">
            <v>Carcharhinus limbatus</v>
          </cell>
        </row>
        <row r="138">
          <cell r="A138" t="str">
            <v>Carcharhinus limbatus</v>
          </cell>
        </row>
        <row r="139">
          <cell r="A139" t="str">
            <v>Carcharhinus limbatus</v>
          </cell>
        </row>
        <row r="140">
          <cell r="A140" t="str">
            <v>Carcharhinus limbatus</v>
          </cell>
        </row>
        <row r="141">
          <cell r="A141" t="str">
            <v>Carcharhinus limbatus</v>
          </cell>
        </row>
        <row r="142">
          <cell r="A142" t="str">
            <v>Carcharhinus limbatus</v>
          </cell>
        </row>
        <row r="143">
          <cell r="A143" t="str">
            <v>Carcharhinus limbatus</v>
          </cell>
        </row>
        <row r="144">
          <cell r="A144" t="str">
            <v>Carcharhinus limbatus</v>
          </cell>
        </row>
        <row r="145">
          <cell r="A145" t="str">
            <v>Carcharhinus limbatus</v>
          </cell>
        </row>
        <row r="146">
          <cell r="A146" t="str">
            <v>Carcharhinus limbatus</v>
          </cell>
        </row>
        <row r="147">
          <cell r="A147" t="str">
            <v>Carcharhinus limbatus</v>
          </cell>
        </row>
        <row r="148">
          <cell r="A148" t="str">
            <v>Carcharhinus limbatus</v>
          </cell>
        </row>
        <row r="149">
          <cell r="A149" t="str">
            <v>Carcharhinus limbatus</v>
          </cell>
        </row>
        <row r="150">
          <cell r="A150" t="str">
            <v>Carcharhinus limbatus</v>
          </cell>
        </row>
        <row r="151">
          <cell r="A151" t="str">
            <v>Carcharhinus limbatus</v>
          </cell>
        </row>
        <row r="152">
          <cell r="A152" t="str">
            <v>Carcharhinus limbatus</v>
          </cell>
        </row>
        <row r="153">
          <cell r="A153" t="str">
            <v>Carcharhinus limbatus</v>
          </cell>
        </row>
        <row r="154">
          <cell r="A154" t="str">
            <v>Carcharhinus limbatus</v>
          </cell>
        </row>
        <row r="155">
          <cell r="A155" t="str">
            <v>Carcharhinus limbatus</v>
          </cell>
        </row>
        <row r="156">
          <cell r="A156" t="str">
            <v>Carcharhinus limbatus</v>
          </cell>
        </row>
        <row r="157">
          <cell r="A157" t="str">
            <v>Carcharhinus limbatus</v>
          </cell>
        </row>
        <row r="158">
          <cell r="A158" t="str">
            <v>Carcharhinus obscurus</v>
          </cell>
        </row>
        <row r="159">
          <cell r="A159" t="str">
            <v>Carcharhinus obscurus</v>
          </cell>
        </row>
        <row r="160">
          <cell r="A160" t="str">
            <v>Carcharhinus obscurus</v>
          </cell>
        </row>
        <row r="161">
          <cell r="A161" t="str">
            <v>Carcharhinus obscurus</v>
          </cell>
        </row>
        <row r="162">
          <cell r="A162" t="str">
            <v>Carcharhinus obscurus</v>
          </cell>
        </row>
        <row r="163">
          <cell r="A163" t="str">
            <v>Carcharhinus obscurus</v>
          </cell>
        </row>
        <row r="164">
          <cell r="A164" t="str">
            <v>Carcharhinus obscurus</v>
          </cell>
        </row>
        <row r="165">
          <cell r="A165" t="str">
            <v>Carcharhinus obscurus</v>
          </cell>
        </row>
        <row r="166">
          <cell r="A166" t="str">
            <v>Carcharhinus obscurus</v>
          </cell>
        </row>
        <row r="167">
          <cell r="A167" t="str">
            <v>Carcharhinus obscurus</v>
          </cell>
        </row>
        <row r="168">
          <cell r="A168" t="str">
            <v>Carcharhinus obscurus</v>
          </cell>
        </row>
        <row r="169">
          <cell r="A169" t="str">
            <v>Carcharhinus obscurus</v>
          </cell>
        </row>
        <row r="170">
          <cell r="A170" t="str">
            <v>Carcharhinus obscurus</v>
          </cell>
        </row>
        <row r="171">
          <cell r="A171" t="str">
            <v>Carcharhinus obscurus</v>
          </cell>
        </row>
        <row r="172">
          <cell r="A172" t="str">
            <v>Carcharhinus obscurus</v>
          </cell>
        </row>
        <row r="173">
          <cell r="A173" t="str">
            <v>Carcharhinus obscurus</v>
          </cell>
        </row>
        <row r="174">
          <cell r="A174" t="str">
            <v>Carcharhinus obscurus</v>
          </cell>
        </row>
        <row r="175">
          <cell r="A175" t="str">
            <v>Carcharhinus obscurus</v>
          </cell>
        </row>
        <row r="176">
          <cell r="A176" t="str">
            <v>Carcharhinus obscurus</v>
          </cell>
        </row>
        <row r="177">
          <cell r="A177" t="str">
            <v>Carcharhinus obscurus</v>
          </cell>
        </row>
        <row r="178">
          <cell r="A178" t="str">
            <v>Carcharhinus obscurus</v>
          </cell>
        </row>
        <row r="179">
          <cell r="A179" t="str">
            <v>Carcharhinus obscurus</v>
          </cell>
        </row>
        <row r="180">
          <cell r="A180" t="str">
            <v>Carcharhinus obscurus</v>
          </cell>
        </row>
        <row r="181">
          <cell r="A181" t="str">
            <v>Carcharhinus obscurus</v>
          </cell>
        </row>
        <row r="182">
          <cell r="A182" t="str">
            <v>Carcharhinus obscurus</v>
          </cell>
        </row>
        <row r="183">
          <cell r="A183" t="str">
            <v>Carcharhinus obscurus</v>
          </cell>
        </row>
        <row r="184">
          <cell r="A184" t="str">
            <v>Carcharhinus obscurus</v>
          </cell>
        </row>
        <row r="185">
          <cell r="A185" t="str">
            <v>Carcharhinus obscurus</v>
          </cell>
        </row>
        <row r="186">
          <cell r="A186" t="str">
            <v>Carcharhinus obscurus</v>
          </cell>
        </row>
        <row r="187">
          <cell r="A187" t="str">
            <v>Carcharhinus obscurus</v>
          </cell>
        </row>
        <row r="188">
          <cell r="A188" t="str">
            <v>Carcharhinus obscurus</v>
          </cell>
        </row>
        <row r="189">
          <cell r="A189" t="str">
            <v>Carcharhinus obscurus</v>
          </cell>
        </row>
        <row r="190">
          <cell r="A190" t="str">
            <v>Carcharhinus obscurus</v>
          </cell>
        </row>
        <row r="191">
          <cell r="A191" t="str">
            <v>Carcharhinus obscurus</v>
          </cell>
        </row>
        <row r="192">
          <cell r="A192" t="str">
            <v>Carcharhinus obscurus</v>
          </cell>
        </row>
        <row r="193">
          <cell r="A193" t="str">
            <v>Carcharhinus obscurus</v>
          </cell>
        </row>
        <row r="194">
          <cell r="A194" t="str">
            <v>Carcharhinus obscurus</v>
          </cell>
        </row>
        <row r="195">
          <cell r="A195" t="str">
            <v>Carcharhinus obscurus</v>
          </cell>
        </row>
        <row r="196">
          <cell r="A196" t="str">
            <v>Carcharhinus obscurus</v>
          </cell>
        </row>
        <row r="197">
          <cell r="A197" t="str">
            <v>Carcharhinus obscurus</v>
          </cell>
        </row>
        <row r="198">
          <cell r="A198" t="str">
            <v>Carcharhinus obscurus</v>
          </cell>
        </row>
        <row r="199">
          <cell r="A199" t="str">
            <v>Carcharhinus obscurus</v>
          </cell>
        </row>
        <row r="200">
          <cell r="A200" t="str">
            <v>Carcharhinus obscurus</v>
          </cell>
        </row>
        <row r="201">
          <cell r="A201" t="str">
            <v>Carcharhinus obscurus</v>
          </cell>
        </row>
        <row r="202">
          <cell r="A202" t="str">
            <v>Carcharhinus obscurus</v>
          </cell>
        </row>
        <row r="203">
          <cell r="A203" t="str">
            <v>Carcharhinus obscurus</v>
          </cell>
        </row>
        <row r="204">
          <cell r="A204" t="str">
            <v>Carcharhinus obscurus</v>
          </cell>
        </row>
        <row r="205">
          <cell r="A205" t="str">
            <v>Carcharhinus obscurus</v>
          </cell>
        </row>
        <row r="206">
          <cell r="A206" t="str">
            <v>Carcharhinus obscurus</v>
          </cell>
        </row>
        <row r="207">
          <cell r="A207" t="str">
            <v>Carcharhinus obscurus</v>
          </cell>
        </row>
        <row r="208">
          <cell r="A208" t="str">
            <v>Carcharhinus obscurus</v>
          </cell>
        </row>
        <row r="209">
          <cell r="A209" t="str">
            <v>Carcharhinus obscurus</v>
          </cell>
        </row>
        <row r="210">
          <cell r="A210" t="str">
            <v>Carcharhinus obscurus</v>
          </cell>
        </row>
        <row r="211">
          <cell r="A211" t="str">
            <v>Carcharhinus obscurus</v>
          </cell>
        </row>
        <row r="212">
          <cell r="A212" t="str">
            <v>Carcharhinus obscurus</v>
          </cell>
        </row>
        <row r="213">
          <cell r="A213" t="str">
            <v>Carcharhinus obscurus</v>
          </cell>
        </row>
        <row r="214">
          <cell r="A214" t="str">
            <v>Carcharhinus obscurus</v>
          </cell>
        </row>
        <row r="215">
          <cell r="A215" t="str">
            <v>Carcharhinus obscurus</v>
          </cell>
        </row>
        <row r="216">
          <cell r="A216" t="str">
            <v>Carcharhinus obscurus</v>
          </cell>
        </row>
        <row r="217">
          <cell r="A217" t="str">
            <v>Carcharhinus obscurus</v>
          </cell>
        </row>
        <row r="218">
          <cell r="A218" t="str">
            <v>Carcharhinus obscurus</v>
          </cell>
        </row>
        <row r="219">
          <cell r="A219" t="str">
            <v>Carcharhinus obscurus</v>
          </cell>
        </row>
        <row r="220">
          <cell r="A220" t="str">
            <v>Carcharhinus obscurus</v>
          </cell>
        </row>
        <row r="221">
          <cell r="A221" t="str">
            <v>Carcharhinus obscurus</v>
          </cell>
        </row>
        <row r="222">
          <cell r="A222" t="str">
            <v>Carcharhinus obscurus</v>
          </cell>
        </row>
        <row r="223">
          <cell r="A223" t="str">
            <v>Carcharhinus obscurus</v>
          </cell>
        </row>
        <row r="224">
          <cell r="A224" t="str">
            <v>Carcharhinus obscurus</v>
          </cell>
        </row>
        <row r="225">
          <cell r="A225" t="str">
            <v>Carcharhinus obscurus</v>
          </cell>
        </row>
        <row r="226">
          <cell r="A226" t="str">
            <v>Carcharhinus obscurus</v>
          </cell>
        </row>
        <row r="227">
          <cell r="A227" t="str">
            <v>Carcharhinus obscurus</v>
          </cell>
        </row>
        <row r="228">
          <cell r="A228" t="str">
            <v>Carcharhinus obscurus</v>
          </cell>
        </row>
        <row r="229">
          <cell r="A229" t="str">
            <v>Carcharhinus obscurus</v>
          </cell>
        </row>
        <row r="230">
          <cell r="A230" t="str">
            <v>Carcharhinus obscurus</v>
          </cell>
        </row>
        <row r="231">
          <cell r="A231" t="str">
            <v>Carcharhinus obscurus</v>
          </cell>
        </row>
        <row r="232">
          <cell r="A232" t="str">
            <v>Carcharhinus obscurus</v>
          </cell>
        </row>
        <row r="233">
          <cell r="A233" t="str">
            <v>Carcharhinus obscurus</v>
          </cell>
        </row>
        <row r="234">
          <cell r="A234" t="str">
            <v>Carcharhinus obscurus</v>
          </cell>
        </row>
        <row r="235">
          <cell r="A235" t="str">
            <v>Carcharhinus obscurus</v>
          </cell>
        </row>
        <row r="236">
          <cell r="A236" t="str">
            <v>Carcharhinus obscurus</v>
          </cell>
        </row>
        <row r="237">
          <cell r="A237" t="str">
            <v>Carcharhinus obscurus</v>
          </cell>
        </row>
        <row r="238">
          <cell r="A238" t="str">
            <v>Carcharhinus obscurus</v>
          </cell>
        </row>
        <row r="239">
          <cell r="A239" t="str">
            <v>Carcharhinus obscurus</v>
          </cell>
        </row>
        <row r="240">
          <cell r="A240" t="str">
            <v>Carcharhinus obscurus</v>
          </cell>
        </row>
        <row r="241">
          <cell r="A241" t="str">
            <v>Carcharhinus obscurus</v>
          </cell>
        </row>
        <row r="242">
          <cell r="A242" t="str">
            <v>Carcharhinus isodon</v>
          </cell>
        </row>
        <row r="243">
          <cell r="A243" t="str">
            <v>Carcharhinus isodon</v>
          </cell>
        </row>
        <row r="244">
          <cell r="A244" t="str">
            <v>Carcharhinus isodon</v>
          </cell>
        </row>
        <row r="245">
          <cell r="A245" t="str">
            <v>Carcharhinus isodon</v>
          </cell>
        </row>
        <row r="246">
          <cell r="A246" t="str">
            <v>Carcharhinus isodon</v>
          </cell>
        </row>
        <row r="247">
          <cell r="A247" t="str">
            <v>Carcharhinus isodon</v>
          </cell>
        </row>
        <row r="248">
          <cell r="A248" t="str">
            <v>Carcharhinus isodon</v>
          </cell>
        </row>
        <row r="249">
          <cell r="A249" t="str">
            <v>Carcharhinus isodon</v>
          </cell>
        </row>
        <row r="250">
          <cell r="A250" t="str">
            <v>Carcharhinus isodon</v>
          </cell>
        </row>
        <row r="251">
          <cell r="A251" t="str">
            <v>Carcharhinus isodon</v>
          </cell>
        </row>
        <row r="252">
          <cell r="A252" t="str">
            <v>Carcharhinus isodon</v>
          </cell>
        </row>
        <row r="253">
          <cell r="A253" t="str">
            <v>Carcharhinus isodon</v>
          </cell>
        </row>
        <row r="254">
          <cell r="A254" t="str">
            <v>Carcharhinus isodon</v>
          </cell>
        </row>
        <row r="255">
          <cell r="A255" t="str">
            <v>Carcharhinus isodon</v>
          </cell>
        </row>
        <row r="256">
          <cell r="A256" t="str">
            <v>Carcharhinus isodon</v>
          </cell>
        </row>
        <row r="257">
          <cell r="A257" t="str">
            <v>Carcharhinus isodon</v>
          </cell>
        </row>
        <row r="258">
          <cell r="A258" t="str">
            <v>Carcharhinus isodon</v>
          </cell>
        </row>
        <row r="259">
          <cell r="A259" t="str">
            <v>Carcharhinus isodon</v>
          </cell>
        </row>
        <row r="260">
          <cell r="A260" t="str">
            <v>Carcharhinus isodon</v>
          </cell>
        </row>
        <row r="261">
          <cell r="A261" t="str">
            <v>Carcharhinus isodon</v>
          </cell>
        </row>
        <row r="262">
          <cell r="A262" t="str">
            <v>Carcharhinus isodon</v>
          </cell>
        </row>
        <row r="263">
          <cell r="A263" t="str">
            <v>Carcharhinus isodon</v>
          </cell>
        </row>
        <row r="264">
          <cell r="A264" t="str">
            <v>Carcharhinus isodon</v>
          </cell>
        </row>
        <row r="265">
          <cell r="A265" t="str">
            <v>Carcharhinus isodon</v>
          </cell>
        </row>
        <row r="266">
          <cell r="A266" t="str">
            <v>Carcharhinus isodon</v>
          </cell>
        </row>
        <row r="267">
          <cell r="A267" t="str">
            <v>Carcharhinus isodon</v>
          </cell>
        </row>
        <row r="268">
          <cell r="A268" t="str">
            <v>Carcharhinus isodon</v>
          </cell>
        </row>
        <row r="269">
          <cell r="A269" t="str">
            <v>Carcharhinus isodon</v>
          </cell>
        </row>
        <row r="270">
          <cell r="A270" t="str">
            <v>Carcharhinus amblyrhynchos</v>
          </cell>
        </row>
        <row r="271">
          <cell r="A271" t="str">
            <v>Carcharhinus amblyrhynchos</v>
          </cell>
        </row>
        <row r="272">
          <cell r="A272" t="str">
            <v>Carcharhinus amblyrhynchos</v>
          </cell>
        </row>
        <row r="273">
          <cell r="A273" t="str">
            <v>Carcharhinus amblyrhynchos</v>
          </cell>
        </row>
        <row r="274">
          <cell r="A274" t="str">
            <v>Carcharhinus amblyrhynchos</v>
          </cell>
        </row>
        <row r="275">
          <cell r="A275" t="str">
            <v>Carcharhinus amblyrhynchos</v>
          </cell>
        </row>
        <row r="276">
          <cell r="A276" t="str">
            <v>Carcharhinus amblyrhynchos</v>
          </cell>
        </row>
        <row r="277">
          <cell r="A277" t="str">
            <v>Carcharhinus amblyrhynchos</v>
          </cell>
        </row>
        <row r="278">
          <cell r="A278" t="str">
            <v>Carcharhinus amblyrhynchos</v>
          </cell>
        </row>
        <row r="279">
          <cell r="A279" t="str">
            <v>Carcharhinus amblyrhynchos</v>
          </cell>
        </row>
        <row r="280">
          <cell r="A280" t="str">
            <v>Carcharhinus amblyrhynchos</v>
          </cell>
        </row>
        <row r="281">
          <cell r="A281" t="str">
            <v>Carcharhinus amblyrhynchos</v>
          </cell>
        </row>
        <row r="282">
          <cell r="A282" t="str">
            <v>Carcharhinus amblyrhynchos</v>
          </cell>
        </row>
        <row r="283">
          <cell r="A283" t="str">
            <v>Carcharhinus longimanus</v>
          </cell>
        </row>
        <row r="284">
          <cell r="A284" t="str">
            <v>Carcharhinus longimanus</v>
          </cell>
        </row>
        <row r="285">
          <cell r="A285" t="str">
            <v>Carcharhinus longimanus</v>
          </cell>
        </row>
        <row r="286">
          <cell r="A286" t="str">
            <v>Carcharhinus longimanus</v>
          </cell>
        </row>
        <row r="287">
          <cell r="A287" t="str">
            <v>Carcharhinus longimanus</v>
          </cell>
        </row>
        <row r="288">
          <cell r="A288" t="str">
            <v>Carcharhinus longimanus</v>
          </cell>
        </row>
        <row r="289">
          <cell r="A289" t="str">
            <v>Carcharhinus longimanus</v>
          </cell>
        </row>
        <row r="290">
          <cell r="A290" t="str">
            <v>Carcharhinus longimanus</v>
          </cell>
        </row>
        <row r="291">
          <cell r="A291" t="str">
            <v>Carcharhinus longimanus</v>
          </cell>
        </row>
        <row r="292">
          <cell r="A292" t="str">
            <v>Carcharhinus longimanus</v>
          </cell>
        </row>
        <row r="293">
          <cell r="A293" t="str">
            <v>Carcharhinus longimanus</v>
          </cell>
        </row>
        <row r="294">
          <cell r="A294" t="str">
            <v>Carcharhinus longimanus</v>
          </cell>
        </row>
        <row r="295">
          <cell r="A295" t="str">
            <v>Carcharhinus longimanus</v>
          </cell>
        </row>
        <row r="296">
          <cell r="A296" t="str">
            <v>Carcharhinus longimanus</v>
          </cell>
        </row>
        <row r="297">
          <cell r="A297" t="str">
            <v>Carcharhinus longimanus</v>
          </cell>
        </row>
        <row r="298">
          <cell r="A298" t="str">
            <v>Carcharhinus longimanus</v>
          </cell>
        </row>
        <row r="299">
          <cell r="A299" t="str">
            <v>Carcharhinus longimanus</v>
          </cell>
        </row>
        <row r="300">
          <cell r="A300" t="str">
            <v>Carcharhinus longimanus</v>
          </cell>
        </row>
        <row r="301">
          <cell r="A301" t="str">
            <v>Carcharhinus longimanus</v>
          </cell>
        </row>
        <row r="302">
          <cell r="A302" t="str">
            <v>Carcharhinus longimanus</v>
          </cell>
        </row>
        <row r="303">
          <cell r="A303" t="str">
            <v>Carcharhinus longimanus</v>
          </cell>
        </row>
        <row r="304">
          <cell r="A304" t="str">
            <v>Carcharhinus longimanus</v>
          </cell>
        </row>
        <row r="305">
          <cell r="A305" t="str">
            <v>Carcharhinus longimanus</v>
          </cell>
        </row>
        <row r="306">
          <cell r="A306" t="str">
            <v>Carcharhinus longimanus</v>
          </cell>
        </row>
        <row r="307">
          <cell r="A307" t="str">
            <v>Carcharhinus longimanus</v>
          </cell>
        </row>
        <row r="308">
          <cell r="A308" t="str">
            <v>Carcharhinus longimanus</v>
          </cell>
        </row>
        <row r="309">
          <cell r="A309" t="str">
            <v>Carcharhinus longimanus</v>
          </cell>
        </row>
        <row r="310">
          <cell r="A310" t="str">
            <v>Carcharhinus longimanus</v>
          </cell>
        </row>
        <row r="311">
          <cell r="A311" t="str">
            <v>Carcharhinus longimanus</v>
          </cell>
        </row>
        <row r="312">
          <cell r="A312" t="str">
            <v>Carcharhinus longimanus</v>
          </cell>
        </row>
        <row r="313">
          <cell r="A313" t="str">
            <v>Carcharhinus longimanus</v>
          </cell>
        </row>
        <row r="314">
          <cell r="A314" t="str">
            <v>Carcharhinus longimanus</v>
          </cell>
        </row>
        <row r="315">
          <cell r="A315" t="str">
            <v>Carcharhinus longimanus</v>
          </cell>
        </row>
        <row r="316">
          <cell r="A316" t="str">
            <v>Carcharhinus longimanus</v>
          </cell>
        </row>
        <row r="317">
          <cell r="A317" t="str">
            <v>Carcharhinus longimanus</v>
          </cell>
        </row>
        <row r="318">
          <cell r="A318" t="str">
            <v>Carcharhinus longimanus</v>
          </cell>
        </row>
        <row r="319">
          <cell r="A319" t="str">
            <v>Carcharhinus longimanus</v>
          </cell>
        </row>
        <row r="320">
          <cell r="A320" t="str">
            <v>Carcharhinus longimanus</v>
          </cell>
        </row>
        <row r="321">
          <cell r="A321" t="str">
            <v>Carcharhinus plumbeus</v>
          </cell>
        </row>
        <row r="322">
          <cell r="A322" t="str">
            <v>Carcharhinus plumbeus</v>
          </cell>
        </row>
        <row r="323">
          <cell r="A323" t="str">
            <v>Carcharhinus plumbeus</v>
          </cell>
        </row>
        <row r="324">
          <cell r="A324" t="str">
            <v>Carcharhinus plumbeus</v>
          </cell>
        </row>
        <row r="325">
          <cell r="A325" t="str">
            <v>Carcharhinus plumbeus</v>
          </cell>
        </row>
        <row r="326">
          <cell r="A326" t="str">
            <v>Carcharhinus plumbeus</v>
          </cell>
        </row>
        <row r="327">
          <cell r="A327" t="str">
            <v>Carcharhinus plumbeus</v>
          </cell>
        </row>
        <row r="328">
          <cell r="A328" t="str">
            <v>Carcharhinus plumbeus</v>
          </cell>
        </row>
        <row r="329">
          <cell r="A329" t="str">
            <v>Carcharhinus plumbeus</v>
          </cell>
        </row>
        <row r="330">
          <cell r="A330" t="str">
            <v>Carcharhinus plumbeus</v>
          </cell>
        </row>
        <row r="331">
          <cell r="A331" t="str">
            <v>Carcharhinus plumbeus</v>
          </cell>
        </row>
        <row r="332">
          <cell r="A332" t="str">
            <v>Carcharhinus plumbeus</v>
          </cell>
        </row>
        <row r="333">
          <cell r="A333" t="str">
            <v>Carcharhinus plumbeus</v>
          </cell>
        </row>
        <row r="334">
          <cell r="A334" t="str">
            <v>Carcharhinus plumbeus</v>
          </cell>
        </row>
        <row r="335">
          <cell r="A335" t="str">
            <v>Carcharhinus plumbeus</v>
          </cell>
        </row>
        <row r="336">
          <cell r="A336" t="str">
            <v>Carcharhinus plumbeus</v>
          </cell>
        </row>
        <row r="337">
          <cell r="A337" t="str">
            <v>Carcharhinus plumbeus</v>
          </cell>
        </row>
        <row r="338">
          <cell r="A338" t="str">
            <v>Carcharhinus plumbeus</v>
          </cell>
        </row>
        <row r="339">
          <cell r="A339" t="str">
            <v>Carcharhinus plumbeus</v>
          </cell>
        </row>
        <row r="340">
          <cell r="A340" t="str">
            <v>Carcharhinus plumbeus</v>
          </cell>
        </row>
        <row r="341">
          <cell r="A341" t="str">
            <v>Carcharhinus plumbeus</v>
          </cell>
        </row>
        <row r="342">
          <cell r="A342" t="str">
            <v>Carcharhinus plumbeus</v>
          </cell>
        </row>
        <row r="343">
          <cell r="A343" t="str">
            <v>Carcharhinus plumbeus</v>
          </cell>
        </row>
        <row r="344">
          <cell r="A344" t="str">
            <v>Carcharhinus plumbeus</v>
          </cell>
        </row>
        <row r="345">
          <cell r="A345" t="str">
            <v>Carcharhinus plumbeus</v>
          </cell>
        </row>
        <row r="346">
          <cell r="A346" t="str">
            <v>Carcharhinus plumbeus</v>
          </cell>
        </row>
        <row r="347">
          <cell r="A347" t="str">
            <v>Carcharhinus plumbeus</v>
          </cell>
        </row>
        <row r="348">
          <cell r="A348" t="str">
            <v>Carcharhinus plumbeus</v>
          </cell>
        </row>
        <row r="349">
          <cell r="A349" t="str">
            <v>Carcharhinus plumbeus</v>
          </cell>
        </row>
        <row r="350">
          <cell r="A350" t="str">
            <v>Carcharhinus plumbeus</v>
          </cell>
        </row>
        <row r="351">
          <cell r="A351" t="str">
            <v>Carcharhinus plumbeus</v>
          </cell>
        </row>
        <row r="352">
          <cell r="A352" t="str">
            <v>Carcharhinus plumbeus</v>
          </cell>
        </row>
        <row r="353">
          <cell r="A353" t="str">
            <v>Carcharhinus plumbeus</v>
          </cell>
        </row>
        <row r="354">
          <cell r="A354" t="str">
            <v>Carcharhinus plumbeus</v>
          </cell>
        </row>
        <row r="355">
          <cell r="A355" t="str">
            <v>Carcharhinus plumbeus</v>
          </cell>
        </row>
        <row r="356">
          <cell r="A356" t="str">
            <v>Carcharhinus plumbeus</v>
          </cell>
        </row>
        <row r="357">
          <cell r="A357" t="str">
            <v>Carcharhinus plumbeus</v>
          </cell>
        </row>
        <row r="358">
          <cell r="A358" t="str">
            <v>Carcharhinus plumbeus</v>
          </cell>
        </row>
        <row r="359">
          <cell r="A359" t="str">
            <v>Carcharhinus plumbeus</v>
          </cell>
        </row>
        <row r="360">
          <cell r="A360" t="str">
            <v>Carcharhinus plumbeus</v>
          </cell>
        </row>
        <row r="361">
          <cell r="A361" t="str">
            <v>Carcharhinus plumbeus</v>
          </cell>
        </row>
        <row r="362">
          <cell r="A362" t="str">
            <v>Carcharhinus plumbeus</v>
          </cell>
        </row>
        <row r="363">
          <cell r="A363" t="str">
            <v>Carcharhinus plumbeus</v>
          </cell>
        </row>
        <row r="364">
          <cell r="A364" t="str">
            <v>Carcharhinus plumbeus</v>
          </cell>
        </row>
        <row r="365">
          <cell r="A365" t="str">
            <v>Carcharhinus plumbeus</v>
          </cell>
        </row>
        <row r="366">
          <cell r="A366" t="str">
            <v>Carcharhinus plumbeus</v>
          </cell>
        </row>
        <row r="367">
          <cell r="A367" t="str">
            <v>Carcharhinus plumbeus</v>
          </cell>
        </row>
        <row r="368">
          <cell r="A368" t="str">
            <v>Carcharhinus plumbeus</v>
          </cell>
        </row>
        <row r="369">
          <cell r="A369" t="str">
            <v>Carcharhinus plumbeus</v>
          </cell>
        </row>
        <row r="370">
          <cell r="A370" t="str">
            <v>Carcharhinus plumbeus</v>
          </cell>
        </row>
        <row r="371">
          <cell r="A371" t="str">
            <v>Carcharhinus plumbeus</v>
          </cell>
        </row>
        <row r="372">
          <cell r="A372" t="str">
            <v>Carcharhinus plumbeus</v>
          </cell>
        </row>
        <row r="373">
          <cell r="A373" t="str">
            <v>Carcharhinus plumbeus</v>
          </cell>
        </row>
        <row r="374">
          <cell r="A374" t="str">
            <v>Carcharhinus plumbeus</v>
          </cell>
        </row>
        <row r="375">
          <cell r="A375" t="str">
            <v>Carcharhinus plumbeus</v>
          </cell>
        </row>
        <row r="376">
          <cell r="A376" t="str">
            <v>Carcharhinus plumbeus</v>
          </cell>
        </row>
        <row r="377">
          <cell r="A377" t="str">
            <v>Carcharhinus plumbeus</v>
          </cell>
        </row>
        <row r="378">
          <cell r="A378" t="str">
            <v>Carcharhinus plumbeus</v>
          </cell>
        </row>
        <row r="379">
          <cell r="A379" t="str">
            <v>Carcharhinus plumbeus</v>
          </cell>
        </row>
        <row r="380">
          <cell r="A380" t="str">
            <v>Carcharhinus falciformis</v>
          </cell>
        </row>
        <row r="381">
          <cell r="A381" t="str">
            <v>Carcharhinus falciformis</v>
          </cell>
        </row>
        <row r="382">
          <cell r="A382" t="str">
            <v>Carcharhinus falciformis</v>
          </cell>
        </row>
        <row r="383">
          <cell r="A383" t="str">
            <v>Carcharhinus falciformis</v>
          </cell>
        </row>
        <row r="384">
          <cell r="A384" t="str">
            <v>Carcharhinus falciformis</v>
          </cell>
        </row>
        <row r="385">
          <cell r="A385" t="str">
            <v>Carcharhinus falciformis</v>
          </cell>
        </row>
        <row r="386">
          <cell r="A386" t="str">
            <v>Carcharhinus falciformis</v>
          </cell>
        </row>
        <row r="387">
          <cell r="A387" t="str">
            <v>Carcharhinus falciformis</v>
          </cell>
        </row>
        <row r="388">
          <cell r="A388" t="str">
            <v>Carcharhinus falciformis</v>
          </cell>
        </row>
        <row r="389">
          <cell r="A389" t="str">
            <v>Carcharhinus falciformis</v>
          </cell>
        </row>
        <row r="390">
          <cell r="A390" t="str">
            <v>Carcharhinus falciformis</v>
          </cell>
        </row>
        <row r="391">
          <cell r="A391" t="str">
            <v>Carcharhinus falciformis</v>
          </cell>
        </row>
        <row r="392">
          <cell r="A392" t="str">
            <v>Carcharhinus falciformis</v>
          </cell>
        </row>
        <row r="393">
          <cell r="A393" t="str">
            <v>Carcharhinus falciformis</v>
          </cell>
        </row>
        <row r="394">
          <cell r="A394" t="str">
            <v>Carcharhinus falciformis</v>
          </cell>
        </row>
        <row r="395">
          <cell r="A395" t="str">
            <v>Carcharhinus falciformis</v>
          </cell>
        </row>
        <row r="396">
          <cell r="A396" t="str">
            <v>Carcharhinus falciformis</v>
          </cell>
        </row>
        <row r="397">
          <cell r="A397" t="str">
            <v>Carcharhinus falciformis</v>
          </cell>
        </row>
        <row r="398">
          <cell r="A398" t="str">
            <v>Carcharhinus falciformis</v>
          </cell>
        </row>
        <row r="399">
          <cell r="A399" t="str">
            <v>Carcharhinus falciformis</v>
          </cell>
        </row>
        <row r="400">
          <cell r="A400" t="str">
            <v>Carcharhinus falciformis</v>
          </cell>
        </row>
        <row r="401">
          <cell r="A401" t="str">
            <v>Carcharhinus falciformis</v>
          </cell>
        </row>
        <row r="402">
          <cell r="A402" t="str">
            <v>Carcharhinus falciformis</v>
          </cell>
        </row>
        <row r="403">
          <cell r="A403" t="str">
            <v>Carcharhinus falciformis</v>
          </cell>
        </row>
        <row r="404">
          <cell r="A404" t="str">
            <v>Carcharhinus falciformis</v>
          </cell>
        </row>
        <row r="405">
          <cell r="A405" t="str">
            <v>Carcharhinus falciformis</v>
          </cell>
        </row>
        <row r="406">
          <cell r="A406" t="str">
            <v>Carcharhinus falciformis</v>
          </cell>
        </row>
        <row r="407">
          <cell r="A407" t="str">
            <v>Carcharhinus falciformis</v>
          </cell>
        </row>
        <row r="408">
          <cell r="A408" t="str">
            <v>Carcharhinus falciformis</v>
          </cell>
        </row>
        <row r="409">
          <cell r="A409" t="str">
            <v>Carcharhinus falciformis</v>
          </cell>
        </row>
        <row r="410">
          <cell r="A410" t="str">
            <v>Carcharhinus falciformis</v>
          </cell>
        </row>
        <row r="411">
          <cell r="A411" t="str">
            <v>Carcharhinus falciformis</v>
          </cell>
        </row>
        <row r="412">
          <cell r="A412" t="str">
            <v>Carcharhinus falciformis</v>
          </cell>
        </row>
        <row r="413">
          <cell r="A413" t="str">
            <v>Carcharhinus falciformis</v>
          </cell>
        </row>
        <row r="414">
          <cell r="A414" t="str">
            <v>Carcharhinus falciformis</v>
          </cell>
        </row>
        <row r="415">
          <cell r="A415" t="str">
            <v>Carcharhinus falciformis</v>
          </cell>
        </row>
        <row r="416">
          <cell r="A416" t="str">
            <v>Carcharhinus falciformis</v>
          </cell>
        </row>
      </sheetData>
      <sheetData sheetId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ylor Gorham" refreshedDate="44105.440774537034" backgroundQuery="1" createdVersion="6" refreshedVersion="6" minRefreshableVersion="3" recordCount="0" supportSubquery="1" supportAdvancedDrill="1" xr:uid="{20FE5161-06CF-41C4-A1CA-BA2D099414E1}">
  <cacheSource type="external" connectionId="1"/>
  <cacheFields count="2">
    <cacheField name="[Table1].[species_full].[species_full]" caption="species_full" numFmtId="0" level="1">
      <sharedItems count="55">
        <s v="Carcharhinus acronotus"/>
        <s v="Carcharhinus albimarginatus"/>
        <s v="Carcharhinus altimus"/>
        <s v="Carcharhinus amblyrhynchoides"/>
        <s v="Carcharhinus amblyrhynchos"/>
        <s v="Carcharhinus amboinensis"/>
        <s v="Carcharhinus borneensis"/>
        <s v="Carcharhinus brachyurus"/>
        <s v="Carcharhinus brevipinna"/>
        <s v="Carcharhinus cautus"/>
        <s v="Carcharhinus cerdale"/>
        <s v="Carcharhinus coatesi"/>
        <s v="Carcharhinus dussumieri"/>
        <s v="Carcharhinus falciformis"/>
        <s v="Carcharhinus fitzroyensis"/>
        <s v="Carcharhinus galapagensis"/>
        <s v="Carcharhinus hemiodon"/>
        <s v="Carcharhinus humani"/>
        <s v="Carcharhinus isodon"/>
        <s v="Carcharhinus leiodon"/>
        <s v="Carcharhinus leucas"/>
        <s v="Carcharhinus limbatus"/>
        <s v="Carcharhinus longimanus"/>
        <s v="Carcharhinus macloti"/>
        <s v="Carcharhinus melanopterus"/>
        <s v="Carcharhinus obscurus"/>
        <s v="Carcharhinus perezii"/>
        <s v="Carcharhinus plumbeus"/>
        <s v="Carcharhinus porosus"/>
        <s v="Carcharhinus sealei"/>
        <s v="Carcharhinus sigtus"/>
        <s v="Carcharhinus sorrah"/>
        <s v="Carcharhinus tilstoni"/>
        <s v="Galeocerdo cuvier"/>
        <s v="Glyphis fowlerae"/>
        <s v="Glyphis gangeticus"/>
        <s v="Glyphis garricki"/>
        <s v="Glyphis glyphis"/>
        <s v="Glyphis siamensis"/>
        <s v="Isogomphodon oxyrhynchus"/>
        <s v="Lamiopsis temminckii"/>
        <s v="Loxodon macrorhinus"/>
        <s v="Nasolamia velox"/>
        <s v="Negaprion acutidens"/>
        <s v="Negaprion brevirostris"/>
        <s v="Prionace glauca"/>
        <s v="Rhizoprionodon acutus"/>
        <s v="Rhizoprionodon lalandii"/>
        <s v="Rhizoprionodon longurio"/>
        <s v="Rhizoprionodon oligolinx"/>
        <s v="Rhizoprionodon porosus"/>
        <s v="Rhizoprionodon taylori"/>
        <s v="Rhizoprionodon terraenovae"/>
        <s v="Scoliodon laticaudus"/>
        <s v="Triaenodon obesus"/>
      </sharedItems>
    </cacheField>
    <cacheField name="[Table1].[data_complete].[data_complete]" caption="data_complete" numFmtId="0" hierarchy="44" level="1">
      <sharedItems containsSemiMixedTypes="0" containsString="0" containsNumber="1" containsInteger="1" minValue="0" maxValue="9" count="10">
        <n v="0"/>
        <n v="1"/>
        <n v="5"/>
        <n v="7"/>
        <n v="2"/>
        <n v="8"/>
        <n v="9"/>
        <n v="3"/>
        <n v="6"/>
        <n v="4"/>
      </sharedItems>
      <extLst>
        <ext xmlns:x15="http://schemas.microsoft.com/office/spreadsheetml/2010/11/main" uri="{4F2E5C28-24EA-4eb8-9CBF-B6C8F9C3D259}">
          <x15:cachedUniqueNames>
            <x15:cachedUniqueName index="0" name="[Table1].[data_complete].&amp;[0]"/>
            <x15:cachedUniqueName index="1" name="[Table1].[data_complete].&amp;[1]"/>
            <x15:cachedUniqueName index="2" name="[Table1].[data_complete].&amp;[5]"/>
            <x15:cachedUniqueName index="3" name="[Table1].[data_complete].&amp;[7]"/>
            <x15:cachedUniqueName index="4" name="[Table1].[data_complete].&amp;[2]"/>
            <x15:cachedUniqueName index="5" name="[Table1].[data_complete].&amp;[8]"/>
            <x15:cachedUniqueName index="6" name="[Table1].[data_complete].&amp;[9]"/>
            <x15:cachedUniqueName index="7" name="[Table1].[data_complete].&amp;[3]"/>
            <x15:cachedUniqueName index="8" name="[Table1].[data_complete].&amp;[6]"/>
            <x15:cachedUniqueName index="9" name="[Table1].[data_complete].&amp;[4]"/>
          </x15:cachedUniqueNames>
        </ext>
      </extLst>
    </cacheField>
  </cacheFields>
  <cacheHierarchies count="48">
    <cacheHierarchy uniqueName="[Table1].[species_full]" caption="species_full" attribute="1" defaultMemberUniqueName="[Table1].[species_full].[All]" allUniqueName="[Table1].[species_full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genus]" caption="genus" attribute="1" defaultMemberUniqueName="[Table1].[genus].[All]" allUniqueName="[Table1].[genus].[All]" dimensionUniqueName="[Table1]" displayFolder="" count="0" memberValueDatatype="130" unbalanced="0"/>
    <cacheHierarchy uniqueName="[Table1].[species]" caption="species" attribute="1" defaultMemberUniqueName="[Table1].[species].[All]" allUniqueName="[Table1].[species].[All]" dimensionUniqueName="[Table1]" displayFolder="" count="0" memberValueDatatype="130" unbalanced="0"/>
    <cacheHierarchy uniqueName="[Table1].[species_common]" caption="species_common" attribute="1" defaultMemberUniqueName="[Table1].[species_common].[All]" allUniqueName="[Table1].[species_common].[All]" dimensionUniqueName="[Table1]" displayFolder="" count="0" memberValueDatatype="130" unbalanced="0"/>
    <cacheHierarchy uniqueName="[Table1].[LME]" caption="LME" attribute="1" defaultMemberUniqueName="[Table1].[LME].[All]" allUniqueName="[Table1].[LME].[All]" dimensionUniqueName="[Table1]" displayFolder="" count="0" memberValueDatatype="20" unbalanced="0"/>
    <cacheHierarchy uniqueName="[Table1].[stock]" caption="stock" attribute="1" defaultMemberUniqueName="[Table1].[stock].[All]" allUniqueName="[Table1].[stock].[All]" dimensionUniqueName="[Table1]" displayFolder="" count="0" memberValueDatatype="130" unbalanced="0"/>
    <cacheHierarchy uniqueName="[Table1].[FAO]" caption="FAO" attribute="1" defaultMemberUniqueName="[Table1].[FAO].[All]" allUniqueName="[Table1].[FAO].[All]" dimensionUniqueName="[Table1]" displayFolder="" count="0" memberValueDatatype="20" unbalanced="0"/>
    <cacheHierarchy uniqueName="[Table1].[habitat]" caption="habitat" attribute="1" defaultMemberUniqueName="[Table1].[habitat].[All]" allUniqueName="[Table1].[habitat].[All]" dimensionUniqueName="[Table1]" displayFolder="" count="0" memberValueDatatype="130" unbalanced="0"/>
    <cacheHierarchy uniqueName="[Table1].[ref_habitat]" caption="ref_habitat" attribute="1" defaultMemberUniqueName="[Table1].[ref_habitat].[All]" allUniqueName="[Table1].[ref_habitat].[All]" dimensionUniqueName="[Table1]" displayFolder="" count="0" memberValueDatatype="130" unbalanced="0"/>
    <cacheHierarchy uniqueName="[Table1].[feeding_mode]" caption="feeding_mode" attribute="1" defaultMemberUniqueName="[Table1].[feeding_mode].[All]" allUniqueName="[Table1].[feeding_mode].[All]" dimensionUniqueName="[Table1]" displayFolder="" count="0" memberValueDatatype="130" unbalanced="0"/>
    <cacheHierarchy uniqueName="[Table1].[ref_feeding_mode]" caption="ref_feeding_mode" attribute="1" defaultMemberUniqueName="[Table1].[ref_feeding_mode].[All]" allUniqueName="[Table1].[ref_feeding_mode].[All]" dimensionUniqueName="[Table1]" displayFolder="" count="0" memberValueDatatype="130" unbalanced="0"/>
    <cacheHierarchy uniqueName="[Table1].[trophic_level]" caption="trophic_level" attribute="1" defaultMemberUniqueName="[Table1].[trophic_level].[All]" allUniqueName="[Table1].[trophic_level].[All]" dimensionUniqueName="[Table1]" displayFolder="" count="0" memberValueDatatype="5" unbalanced="0"/>
    <cacheHierarchy uniqueName="[Table1].[ref_troph]" caption="ref_troph" attribute="1" defaultMemberUniqueName="[Table1].[ref_troph].[All]" allUniqueName="[Table1].[ref_troph].[All]" dimensionUniqueName="[Table1]" displayFolder="" count="0" memberValueDatatype="130" unbalanced="0"/>
    <cacheHierarchy uniqueName="[Table1].[offspring_size_mm]" caption="offspring_size_mm" attribute="1" defaultMemberUniqueName="[Table1].[offspring_size_mm].[All]" allUniqueName="[Table1].[offspring_size_mm].[All]" dimensionUniqueName="[Table1]" displayFolder="" count="0" memberValueDatatype="20" unbalanced="0"/>
    <cacheHierarchy uniqueName="[Table1].[ref_offspring_size]" caption="ref_offspring_size" attribute="1" defaultMemberUniqueName="[Table1].[ref_offspring_size].[All]" allUniqueName="[Table1].[ref_offspring_size].[All]" dimensionUniqueName="[Table1]" displayFolder="" count="0" memberValueDatatype="130" unbalanced="0"/>
    <cacheHierarchy uniqueName="[Table1].[litter_size]" caption="litter_size" attribute="1" defaultMemberUniqueName="[Table1].[litter_size].[All]" allUniqueName="[Table1].[litter_size].[All]" dimensionUniqueName="[Table1]" displayFolder="" count="0" memberValueDatatype="5" unbalanced="0"/>
    <cacheHierarchy uniqueName="[Table1].[level_litter]" caption="level_litter" attribute="1" defaultMemberUniqueName="[Table1].[level_litter].[All]" allUniqueName="[Table1].[level_litter].[All]" dimensionUniqueName="[Table1]" displayFolder="" count="0" memberValueDatatype="130" unbalanced="0"/>
    <cacheHierarchy uniqueName="[Table1].[ref_litter]" caption="ref_litter" attribute="1" defaultMemberUniqueName="[Table1].[ref_litter].[All]" allUniqueName="[Table1].[ref_litter].[All]" dimensionUniqueName="[Table1]" displayFolder="" count="0" memberValueDatatype="130" unbalanced="0"/>
    <cacheHierarchy uniqueName="[Table1].[interbirth_interval]" caption="interbirth_interval" attribute="1" defaultMemberUniqueName="[Table1].[interbirth_interval].[All]" allUniqueName="[Table1].[interbirth_interval].[All]" dimensionUniqueName="[Table1]" displayFolder="" count="0" memberValueDatatype="20" unbalanced="0"/>
    <cacheHierarchy uniqueName="[Table1].[level_interbirth]" caption="level_interbirth" attribute="1" defaultMemberUniqueName="[Table1].[level_interbirth].[All]" allUniqueName="[Table1].[level_interbirth].[All]" dimensionUniqueName="[Table1]" displayFolder="" count="0" memberValueDatatype="130" unbalanced="0"/>
    <cacheHierarchy uniqueName="[Table1].[ref_interbirth]" caption="ref_interbirth" attribute="1" defaultMemberUniqueName="[Table1].[ref_interbirth].[All]" allUniqueName="[Table1].[ref_interbirth].[All]" dimensionUniqueName="[Table1]" displayFolder="" count="0" memberValueDatatype="130" unbalanced="0"/>
    <cacheHierarchy uniqueName="[Table1].[age_first_maturity]" caption="age_first_maturity" attribute="1" defaultMemberUniqueName="[Table1].[age_first_maturity].[All]" allUniqueName="[Table1].[age_first_maturity].[All]" dimensionUniqueName="[Table1]" displayFolder="" count="0" memberValueDatatype="5" unbalanced="0"/>
    <cacheHierarchy uniqueName="[Table1].[level_age_maturity]" caption="level_age_maturity" attribute="1" defaultMemberUniqueName="[Table1].[level_age_maturity].[All]" allUniqueName="[Table1].[level_age_maturity].[All]" dimensionUniqueName="[Table1]" displayFolder="" count="0" memberValueDatatype="130" unbalanced="0"/>
    <cacheHierarchy uniqueName="[Table1].[ref_age_maturity]" caption="ref_age_maturity" attribute="1" defaultMemberUniqueName="[Table1].[ref_age_maturity].[All]" allUniqueName="[Table1].[ref_age_maturity].[All]" dimensionUniqueName="[Table1]" displayFolder="" count="0" memberValueDatatype="130" unbalanced="0"/>
    <cacheHierarchy uniqueName="[Table1].[linf]" caption="linf" attribute="1" defaultMemberUniqueName="[Table1].[linf].[All]" allUniqueName="[Table1].[linf].[All]" dimensionUniqueName="[Table1]" displayFolder="" count="0" memberValueDatatype="5" unbalanced="0"/>
    <cacheHierarchy uniqueName="[Table1].[level_linf]" caption="level_linf" attribute="1" defaultMemberUniqueName="[Table1].[level_linf].[All]" allUniqueName="[Table1].[level_linf].[All]" dimensionUniqueName="[Table1]" displayFolder="" count="0" memberValueDatatype="130" unbalanced="0"/>
    <cacheHierarchy uniqueName="[Table1].[ref_linf]" caption="ref_linf" attribute="1" defaultMemberUniqueName="[Table1].[ref_linf].[All]" allUniqueName="[Table1].[ref_linf].[All]" dimensionUniqueName="[Table1]" displayFolder="" count="0" memberValueDatatype="130" unbalanced="0"/>
    <cacheHierarchy uniqueName="[Table1].[growth_coeff_k]" caption="growth_coeff_k" attribute="1" defaultMemberUniqueName="[Table1].[growth_coeff_k].[All]" allUniqueName="[Table1].[growth_coeff_k].[All]" dimensionUniqueName="[Table1]" displayFolder="" count="0" memberValueDatatype="5" unbalanced="0"/>
    <cacheHierarchy uniqueName="[Table1].[level_growth]" caption="level_growth" attribute="1" defaultMemberUniqueName="[Table1].[level_growth].[All]" allUniqueName="[Table1].[level_growth].[All]" dimensionUniqueName="[Table1]" displayFolder="" count="0" memberValueDatatype="130" unbalanced="0"/>
    <cacheHierarchy uniqueName="[Table1].[ref_growth]" caption="ref_growth" attribute="1" defaultMemberUniqueName="[Table1].[ref_growth].[All]" allUniqueName="[Table1].[ref_growth].[All]" dimensionUniqueName="[Table1]" displayFolder="" count="0" memberValueDatatype="130" unbalanced="0"/>
    <cacheHierarchy uniqueName="[Table1].[lmax]" caption="lmax" attribute="1" defaultMemberUniqueName="[Table1].[lmax].[All]" allUniqueName="[Table1].[lmax].[All]" dimensionUniqueName="[Table1]" displayFolder="" count="0" memberValueDatatype="5" unbalanced="0"/>
    <cacheHierarchy uniqueName="[Table1].[level_length_max]" caption="level_length_max" attribute="1" defaultMemberUniqueName="[Table1].[level_length_max].[All]" allUniqueName="[Table1].[level_length_max].[All]" dimensionUniqueName="[Table1]" displayFolder="" count="0" memberValueDatatype="130" unbalanced="0"/>
    <cacheHierarchy uniqueName="[Table1].[ref_lmax]" caption="ref_lmax" attribute="1" defaultMemberUniqueName="[Table1].[ref_lmax].[All]" allUniqueName="[Table1].[ref_lmax].[All]" dimensionUniqueName="[Table1]" displayFolder="" count="0" memberValueDatatype="130" unbalanced="0"/>
    <cacheHierarchy uniqueName="[Table1].[age_max]" caption="age_max" attribute="1" defaultMemberUniqueName="[Table1].[age_max].[All]" allUniqueName="[Table1].[age_max].[All]" dimensionUniqueName="[Table1]" displayFolder="" count="0" memberValueDatatype="5" unbalanced="0"/>
    <cacheHierarchy uniqueName="[Table1].[level_age_max]" caption="level_age_max" attribute="1" defaultMemberUniqueName="[Table1].[level_age_max].[All]" allUniqueName="[Table1].[level_age_max].[All]" dimensionUniqueName="[Table1]" displayFolder="" count="0" memberValueDatatype="130" unbalanced="0"/>
    <cacheHierarchy uniqueName="[Table1].[ref_age_max]" caption="ref_age_max" attribute="1" defaultMemberUniqueName="[Table1].[ref_age_max].[All]" allUniqueName="[Table1].[ref_age_max].[All]" dimensionUniqueName="[Table1]" displayFolder="" count="0" memberValueDatatype="130" unbalanced="0"/>
    <cacheHierarchy uniqueName="[Table1].[temp_pref]" caption="temp_pref" attribute="1" defaultMemberUniqueName="[Table1].[temp_pref].[All]" allUniqueName="[Table1].[temp_pref].[All]" dimensionUniqueName="[Table1]" displayFolder="" count="0" memberValueDatatype="130" unbalanced="0"/>
    <cacheHierarchy uniqueName="[Table1].[ref_tpref]" caption="ref_tpref" attribute="1" defaultMemberUniqueName="[Table1].[ref_tpref].[All]" allUniqueName="[Table1].[ref_tpref].[All]" dimensionUniqueName="[Table1]" displayFolder="" count="0" memberValueDatatype="130" unbalanced="0"/>
    <cacheHierarchy uniqueName="[Table1].[nursery]" caption="nursery" attribute="1" defaultMemberUniqueName="[Table1].[nursery].[All]" allUniqueName="[Table1].[nursery].[All]" dimensionUniqueName="[Table1]" displayFolder="" count="0" memberValueDatatype="20" unbalanced="0"/>
    <cacheHierarchy uniqueName="[Table1].[ref_nurs]" caption="ref_nurs" attribute="1" defaultMemberUniqueName="[Table1].[ref_nurs].[All]" allUniqueName="[Table1].[ref_nurs].[All]" dimensionUniqueName="[Table1]" displayFolder="" count="0" memberValueDatatype="130" unbalanced="0"/>
    <cacheHierarchy uniqueName="[Table1].[depth_min]" caption="depth_min" attribute="1" defaultMemberUniqueName="[Table1].[depth_min].[All]" allUniqueName="[Table1].[depth_min].[All]" dimensionUniqueName="[Table1]" displayFolder="" count="0" memberValueDatatype="20" unbalanced="0"/>
    <cacheHierarchy uniqueName="[Table1].[depth_max]" caption="depth_max" attribute="1" defaultMemberUniqueName="[Table1].[depth_max].[All]" allUniqueName="[Table1].[depth_max].[All]" dimensionUniqueName="[Table1]" displayFolder="" count="0" memberValueDatatype="20" unbalanced="0"/>
    <cacheHierarchy uniqueName="[Table1].[depth_ave]" caption="depth_ave" attribute="1" defaultMemberUniqueName="[Table1].[depth_ave].[All]" allUniqueName="[Table1].[depth_ave].[All]" dimensionUniqueName="[Table1]" displayFolder="" count="0" memberValueDatatype="5" unbalanced="0"/>
    <cacheHierarchy uniqueName="[Table1].[ref_depth]" caption="ref_depth" attribute="1" defaultMemberUniqueName="[Table1].[ref_depth].[All]" allUniqueName="[Table1].[ref_depth].[All]" dimensionUniqueName="[Table1]" displayFolder="" count="0" memberValueDatatype="130" unbalanced="0"/>
    <cacheHierarchy uniqueName="[Table1].[data_complete]" caption="data_complete" attribute="1" defaultMemberUniqueName="[Table1].[data_complete].[All]" allUniqueName="[Table1].[data_complete].[All]" dimensionUniqueName="[Table1]" displayFolder="" count="2" memberValueDatatype="20" unbalanced="0">
      <fieldsUsage count="2">
        <fieldUsage x="-1"/>
        <fieldUsage x="1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data_complete]" caption="Sum of data_complete" measure="1" displayFolder="" measureGroup="Table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82BBA-3912-4089-836D-208B62B61627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15" firstHeaderRow="1" firstDataRow="1" firstDataCol="1"/>
  <pivotFields count="2"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2">
    <field x="0"/>
    <field x="1"/>
  </rowFields>
  <rowItems count="112">
    <i>
      <x/>
    </i>
    <i r="1">
      <x/>
    </i>
    <i>
      <x v="1"/>
    </i>
    <i r="1">
      <x/>
    </i>
    <i r="1">
      <x v="1"/>
    </i>
    <i>
      <x v="2"/>
    </i>
    <i r="1">
      <x v="2"/>
    </i>
    <i>
      <x v="3"/>
    </i>
    <i r="1">
      <x v="2"/>
    </i>
    <i>
      <x v="4"/>
    </i>
    <i r="1">
      <x v="1"/>
    </i>
    <i>
      <x v="5"/>
    </i>
    <i r="1">
      <x v="2"/>
    </i>
    <i>
      <x v="6"/>
    </i>
    <i r="1">
      <x v="3"/>
    </i>
    <i>
      <x v="7"/>
    </i>
    <i r="1">
      <x v="1"/>
    </i>
    <i>
      <x v="8"/>
    </i>
    <i r="1">
      <x/>
    </i>
    <i>
      <x v="9"/>
    </i>
    <i r="1">
      <x v="4"/>
    </i>
    <i>
      <x v="10"/>
    </i>
    <i r="1">
      <x v="5"/>
    </i>
    <i>
      <x v="11"/>
    </i>
    <i r="1">
      <x v="5"/>
    </i>
    <i>
      <x v="12"/>
    </i>
    <i r="1">
      <x v="2"/>
    </i>
    <i>
      <x v="13"/>
    </i>
    <i r="1">
      <x/>
    </i>
    <i>
      <x v="14"/>
    </i>
    <i r="1">
      <x v="2"/>
    </i>
    <i>
      <x v="15"/>
    </i>
    <i r="1">
      <x v="1"/>
    </i>
    <i>
      <x v="16"/>
    </i>
    <i r="1">
      <x v="5"/>
    </i>
    <i>
      <x v="17"/>
    </i>
    <i r="1">
      <x v="3"/>
    </i>
    <i>
      <x v="18"/>
    </i>
    <i r="1">
      <x/>
    </i>
    <i>
      <x v="19"/>
    </i>
    <i r="1">
      <x v="5"/>
    </i>
    <i>
      <x v="20"/>
    </i>
    <i r="1">
      <x/>
    </i>
    <i>
      <x v="21"/>
    </i>
    <i r="1">
      <x/>
    </i>
    <i>
      <x v="22"/>
    </i>
    <i r="1">
      <x v="1"/>
    </i>
    <i>
      <x v="23"/>
    </i>
    <i r="1">
      <x v="2"/>
    </i>
    <i>
      <x v="24"/>
    </i>
    <i r="1">
      <x v="2"/>
    </i>
    <i>
      <x v="25"/>
    </i>
    <i r="1">
      <x/>
    </i>
    <i>
      <x v="26"/>
    </i>
    <i r="1">
      <x v="2"/>
    </i>
    <i>
      <x v="27"/>
    </i>
    <i r="1">
      <x/>
    </i>
    <i>
      <x v="28"/>
    </i>
    <i r="1">
      <x v="4"/>
    </i>
    <i>
      <x v="29"/>
    </i>
    <i r="1">
      <x v="2"/>
    </i>
    <i>
      <x v="30"/>
    </i>
    <i r="1">
      <x/>
    </i>
    <i>
      <x v="31"/>
    </i>
    <i r="1">
      <x v="1"/>
    </i>
    <i>
      <x v="32"/>
    </i>
    <i r="1">
      <x v="4"/>
    </i>
    <i>
      <x v="33"/>
    </i>
    <i r="1">
      <x/>
    </i>
    <i>
      <x v="34"/>
    </i>
    <i r="1">
      <x v="5"/>
    </i>
    <i>
      <x v="35"/>
    </i>
    <i r="1">
      <x v="5"/>
    </i>
    <i>
      <x v="36"/>
    </i>
    <i r="1">
      <x v="3"/>
    </i>
    <i>
      <x v="37"/>
    </i>
    <i r="1">
      <x v="5"/>
    </i>
    <i>
      <x v="38"/>
    </i>
    <i r="1">
      <x v="6"/>
    </i>
    <i>
      <x v="39"/>
    </i>
    <i r="1">
      <x v="7"/>
    </i>
    <i>
      <x v="40"/>
    </i>
    <i r="1">
      <x v="8"/>
    </i>
    <i>
      <x v="41"/>
    </i>
    <i r="1">
      <x v="2"/>
    </i>
    <i>
      <x v="42"/>
    </i>
    <i r="1">
      <x v="3"/>
    </i>
    <i>
      <x v="43"/>
    </i>
    <i r="1">
      <x v="2"/>
    </i>
    <i>
      <x v="44"/>
    </i>
    <i r="1">
      <x/>
    </i>
    <i>
      <x v="45"/>
    </i>
    <i r="1">
      <x/>
    </i>
    <i>
      <x v="46"/>
    </i>
    <i r="1">
      <x v="2"/>
    </i>
    <i>
      <x v="47"/>
    </i>
    <i r="1">
      <x v="8"/>
    </i>
    <i>
      <x v="48"/>
    </i>
    <i r="1">
      <x v="8"/>
    </i>
    <i>
      <x v="49"/>
    </i>
    <i r="1">
      <x v="8"/>
    </i>
    <i>
      <x v="50"/>
    </i>
    <i r="1">
      <x v="2"/>
    </i>
    <i>
      <x v="51"/>
    </i>
    <i r="1">
      <x v="1"/>
    </i>
    <i>
      <x v="52"/>
    </i>
    <i r="1">
      <x/>
    </i>
    <i>
      <x v="53"/>
    </i>
    <i r="1">
      <x v="8"/>
    </i>
    <i>
      <x v="54"/>
    </i>
    <i r="1">
      <x v="9"/>
    </i>
    <i t="grand">
      <x/>
    </i>
  </rowItem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4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r_trait_covariat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559755-7CB1-466D-8556-3DE0F98FD3AE}" name="Table1" displayName="Table1" ref="A1:AW88" totalsRowShown="0" headerRowDxfId="51" dataDxfId="50" headerRowBorderDxfId="48" tableBorderDxfId="49" totalsRowBorderDxfId="47">
  <autoFilter ref="A1:AW88" xr:uid="{FAFA01B3-382B-413D-86A8-669EF3460736}">
    <filterColumn colId="47">
      <filters>
        <filter val="0"/>
      </filters>
    </filterColumn>
    <filterColumn colId="48">
      <filters>
        <filter val="Carcharhinus acronotus"/>
        <filter val="Carcharhinus falciformis"/>
        <filter val="Carcharhinus isodon"/>
        <filter val="Carcharhinus limbatus"/>
        <filter val="Carcharhinus longimanus"/>
        <filter val="Carcharhinus obscurus"/>
        <filter val="Carcharhinus plumbeus"/>
        <filter val="Prionace glauca"/>
        <filter val="Rhizoprionodon terraenovae"/>
      </filters>
    </filterColumn>
  </autoFilter>
  <sortState xmlns:xlrd2="http://schemas.microsoft.com/office/spreadsheetml/2017/richdata2" ref="A2:AV88">
    <sortCondition ref="A1:A88"/>
  </sortState>
  <tableColumns count="49">
    <tableColumn id="4" xr3:uid="{8127E7FB-A13A-409D-B891-EDDE20929C97}" name="species_full" dataDxfId="46"/>
    <tableColumn id="2" xr3:uid="{650B49DE-C6B4-414E-A359-A77F212F5474}" name="genus" dataDxfId="45"/>
    <tableColumn id="3" xr3:uid="{0C4B17A0-83E7-4C31-8979-BFC0C50F15CE}" name="species" dataDxfId="44"/>
    <tableColumn id="37" xr3:uid="{83C6A4EF-F176-430A-9B39-CF63DE7BD433}" name="species_common" dataDxfId="43"/>
    <tableColumn id="5" xr3:uid="{3A39FD56-394C-4088-B411-8078A32E3325}" name="LME" dataDxfId="42"/>
    <tableColumn id="31" xr3:uid="{FF14D2D2-21C1-44A5-BEB2-06681CAE0540}" name="stock" dataDxfId="41"/>
    <tableColumn id="6" xr3:uid="{5A47EA78-0F51-48CE-9266-A462323634C6}" name="FAO" dataDxfId="40"/>
    <tableColumn id="7" xr3:uid="{E1D2DEBD-F863-4C0B-9B2B-A2D4FBC0744F}" name="habitat" dataDxfId="39"/>
    <tableColumn id="8" xr3:uid="{397860D1-0C78-4A6A-A27E-A8ECB248C72A}" name="ref_habitat" dataDxfId="38"/>
    <tableColumn id="9" xr3:uid="{739BFD3B-46EA-4787-8F13-8490DD13A31B}" name="feeding_mode" dataDxfId="37"/>
    <tableColumn id="10" xr3:uid="{57A34A6F-9DBC-47AF-9135-7483CA0A08EE}" name="ref_feeding_mode" dataDxfId="36"/>
    <tableColumn id="11" xr3:uid="{D2FFEB9A-44AA-4530-AA07-E06149042836}" name="trophic_level" dataDxfId="35"/>
    <tableColumn id="12" xr3:uid="{D16CDA6E-9A76-41AC-A8AD-3E4D3A01ECE7}" name="ref_troph" dataDxfId="34"/>
    <tableColumn id="13" xr3:uid="{04BDDF4B-21AD-4142-B409-182AECFAB1F4}" name="offspring_size_mm"/>
    <tableColumn id="14" xr3:uid="{90B1CDB8-68F5-4299-897F-A96E3F92D9B7}" name="ref_offspring_size" dataDxfId="33"/>
    <tableColumn id="18" xr3:uid="{470624F8-AC0C-46C2-AE6B-B2ADC48A63E5}" name="litter_size" dataDxfId="32"/>
    <tableColumn id="19" xr3:uid="{5012C0DA-A0D3-425B-BDB1-7A9ECBEC4A82}" name="level_litter" dataDxfId="31"/>
    <tableColumn id="20" xr3:uid="{8DDC33B3-04B3-495E-8BDF-6CC9DD35BDB5}" name="ref_litter" dataDxfId="30"/>
    <tableColumn id="43" xr3:uid="{AD95E3A9-CB52-490F-8350-3D4EEF83FFA9}" name="interbirth_interval" dataDxfId="29"/>
    <tableColumn id="39" xr3:uid="{22B8F04C-4CDF-4858-944E-7E7BB5AACA10}" name="level_interbirth"/>
    <tableColumn id="44" xr3:uid="{EEE0E674-21FC-4C97-875D-F9CAD3FF10A8}" name="ref_interbirth" dataDxfId="28"/>
    <tableColumn id="15" xr3:uid="{F08D97A9-5C93-4B7A-9545-766801B8C2BD}" name="age_50_maturity" dataDxfId="27"/>
    <tableColumn id="16" xr3:uid="{2A91AD61-7751-498A-AE25-A2B534463D8E}" name="level_a50" dataDxfId="26"/>
    <tableColumn id="17" xr3:uid="{61B18FA9-CD99-4917-AF34-653D35F64CDC}" name="ref_a50" dataDxfId="25"/>
    <tableColumn id="46" xr3:uid="{0E388265-343E-4C08-9BE6-ABA700632EE3}" name="length_maturity_cm" dataDxfId="4"/>
    <tableColumn id="47" xr3:uid="{1AD8B384-D0CF-4273-A4BC-5ECA4E1AB5E2}" name="level_Lm" dataDxfId="3"/>
    <tableColumn id="48" xr3:uid="{5A6171B4-BD0E-4F39-A272-BA4290CA8932}" name="ref_Lm" dataDxfId="2"/>
    <tableColumn id="21" xr3:uid="{EE004764-E513-4A1C-B649-837CCB265BBA}" name="linf_cm" dataDxfId="24"/>
    <tableColumn id="40" xr3:uid="{FB9BE65F-1DA9-4706-AA4D-BCF62573B414}" name="level_linf" dataDxfId="23"/>
    <tableColumn id="38" xr3:uid="{7C2D2909-CE46-4D05-B829-05C4116AA78D}" name="ref_linf" dataDxfId="22"/>
    <tableColumn id="22" xr3:uid="{BAF0C1EF-CCA7-4977-B519-DD09D9452912}" name="growth_coeff_k" dataDxfId="21"/>
    <tableColumn id="23" xr3:uid="{D711B74A-ABBB-4280-A1A1-E44FF8B7D994}" name="level_growth" dataDxfId="20"/>
    <tableColumn id="24" xr3:uid="{976DEC09-3B98-4C10-A079-28B0059D4722}" name="ref_growth" dataDxfId="19"/>
    <tableColumn id="25" xr3:uid="{3B7C6197-EBB3-46C1-A249-6B3F6BFC9BFB}" name="lmax" dataDxfId="18"/>
    <tableColumn id="26" xr3:uid="{34BFED45-D862-4C4D-AC6B-9733813CF916}" name="level_length_max" dataDxfId="17"/>
    <tableColumn id="27" xr3:uid="{29E9CED8-E994-484B-A3D3-43442DE3BF89}" name="ref_lmax" dataDxfId="16"/>
    <tableColumn id="28" xr3:uid="{6E3E30B8-3BFE-4265-A2B7-B3C9DB39616C}" name="age_max" dataDxfId="15"/>
    <tableColumn id="29" xr3:uid="{7B0C9C0F-0E74-418F-BC6E-8E481D09EFED}" name="level_age_max" dataDxfId="14"/>
    <tableColumn id="30" xr3:uid="{08F8B256-23EA-4A59-965C-1B999A645349}" name="ref_age_max" dataDxfId="13"/>
    <tableColumn id="32" xr3:uid="{4ABE4DC1-1A4B-4512-82AE-0FAF999504E4}" name="temp_pref" dataDxfId="12"/>
    <tableColumn id="33" xr3:uid="{99718505-DAC3-4D0C-A2F9-58A0E2E76491}" name="ref_tpref" dataDxfId="11"/>
    <tableColumn id="34" xr3:uid="{20664807-91EE-46A4-841B-ED0E2E81C41C}" name="nursery" dataDxfId="10"/>
    <tableColumn id="35" xr3:uid="{14954E42-55F2-419E-9B57-97C43608D794}" name="ref_nurs" dataDxfId="9"/>
    <tableColumn id="41" xr3:uid="{EFA72C57-2DA2-4E79-BAAA-51645DF6BD50}" name="depth_min" dataDxfId="8"/>
    <tableColumn id="1" xr3:uid="{C3D60F70-1933-4A01-9579-C71202D02435}" name="depth_max" dataDxfId="7"/>
    <tableColumn id="36" xr3:uid="{DDEEB0C2-CCA0-435A-A8CA-BEC2116CBC1B}" name="depth_ave" dataDxfId="6"/>
    <tableColumn id="42" xr3:uid="{F1C08E79-30DE-463F-90D9-63ABB723B273}" name="ref_depth" dataDxfId="5"/>
    <tableColumn id="45" xr3:uid="{080B9426-5002-432A-8115-FE309C19B144}" name="data_complete" dataDxfId="0">
      <calculatedColumnFormula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calculatedColumnFormula>
    </tableColumn>
    <tableColumn id="49" xr3:uid="{C9370CD4-1DEE-44E7-A3B5-42C8034BEDB9}" name="inc_mat_data" dataDxfId="1">
      <calculatedColumnFormula>VLOOKUP(Table1[[#This Row],[species_full]], '[1]age-structured-traits'!$A$2:$A$416, 1, 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reference.tm/" TargetMode="External"/><Relationship Id="rId2" Type="http://schemas.openxmlformats.org/officeDocument/2006/relationships/hyperlink" Target="http://level.tm/" TargetMode="External"/><Relationship Id="rId1" Type="http://schemas.openxmlformats.org/officeDocument/2006/relationships/hyperlink" Target="http://reference.tl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35D6-13AF-4E71-A304-F079C7623F87}">
  <dimension ref="A1:AX88"/>
  <sheetViews>
    <sheetView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O48" sqref="O48"/>
    </sheetView>
  </sheetViews>
  <sheetFormatPr defaultRowHeight="14.4" x14ac:dyDescent="0.3"/>
  <cols>
    <col min="1" max="1" width="29" customWidth="1"/>
    <col min="2" max="2" width="8.88671875" hidden="1" customWidth="1"/>
    <col min="3" max="3" width="14.21875" hidden="1" customWidth="1"/>
    <col min="4" max="4" width="24.33203125" customWidth="1"/>
    <col min="5" max="5" width="3.77734375" customWidth="1"/>
    <col min="6" max="6" width="11.21875" customWidth="1"/>
    <col min="8" max="8" width="10.88671875" customWidth="1"/>
    <col min="9" max="9" width="13.6640625" customWidth="1"/>
    <col min="10" max="10" width="15.109375" hidden="1" customWidth="1"/>
    <col min="11" max="11" width="18.44140625" hidden="1" customWidth="1"/>
    <col min="12" max="12" width="13.77734375" customWidth="1"/>
    <col min="13" max="13" width="10.88671875" customWidth="1"/>
    <col min="14" max="14" width="10" customWidth="1"/>
    <col min="15" max="15" width="17.77734375" customWidth="1"/>
    <col min="16" max="16" width="10.77734375" style="76" customWidth="1"/>
    <col min="17" max="17" width="19" customWidth="1"/>
    <col min="18" max="18" width="17.44140625" customWidth="1"/>
    <col min="19" max="20" width="17.44140625" style="76" customWidth="1"/>
    <col min="21" max="21" width="17.44140625" customWidth="1"/>
    <col min="22" max="22" width="18.88671875" customWidth="1"/>
    <col min="23" max="23" width="15.77734375" customWidth="1"/>
    <col min="24" max="27" width="14.21875" customWidth="1"/>
    <col min="28" max="30" width="15.109375" customWidth="1"/>
    <col min="31" max="31" width="18.77734375" style="92" customWidth="1"/>
    <col min="32" max="32" width="13.77734375" customWidth="1"/>
    <col min="33" max="33" width="12.21875" customWidth="1"/>
    <col min="34" max="34" width="12.77734375" style="76" customWidth="1"/>
    <col min="35" max="35" width="17.6640625" customWidth="1"/>
    <col min="36" max="36" width="16.109375" customWidth="1"/>
    <col min="37" max="37" width="10.44140625" style="76" customWidth="1"/>
    <col min="38" max="38" width="15.33203125" customWidth="1"/>
    <col min="39" max="39" width="13.77734375" customWidth="1"/>
    <col min="40" max="41" width="8.88671875" customWidth="1"/>
  </cols>
  <sheetData>
    <row r="1" spans="1:50" x14ac:dyDescent="0.3">
      <c r="A1" s="33" t="s">
        <v>32</v>
      </c>
      <c r="B1" s="32" t="s">
        <v>42</v>
      </c>
      <c r="C1" s="32" t="s">
        <v>46</v>
      </c>
      <c r="D1" s="32" t="s">
        <v>183</v>
      </c>
      <c r="E1" s="32" t="s">
        <v>45</v>
      </c>
      <c r="F1" s="32" t="s">
        <v>44</v>
      </c>
      <c r="G1" s="32" t="s">
        <v>47</v>
      </c>
      <c r="H1" s="32" t="s">
        <v>35</v>
      </c>
      <c r="I1" s="32" t="s">
        <v>92</v>
      </c>
      <c r="J1" s="32" t="s">
        <v>43</v>
      </c>
      <c r="K1" s="32" t="s">
        <v>95</v>
      </c>
      <c r="L1" s="34" t="s">
        <v>91</v>
      </c>
      <c r="M1" s="32" t="s">
        <v>94</v>
      </c>
      <c r="N1" s="32" t="s">
        <v>102</v>
      </c>
      <c r="O1" s="32" t="s">
        <v>96</v>
      </c>
      <c r="P1" s="36" t="s">
        <v>40</v>
      </c>
      <c r="Q1" s="32" t="s">
        <v>104</v>
      </c>
      <c r="R1" s="32" t="s">
        <v>41</v>
      </c>
      <c r="S1" s="36" t="s">
        <v>168</v>
      </c>
      <c r="T1" s="36" t="s">
        <v>290</v>
      </c>
      <c r="U1" s="32" t="s">
        <v>169</v>
      </c>
      <c r="V1" s="35" t="s">
        <v>301</v>
      </c>
      <c r="W1" s="32" t="s">
        <v>302</v>
      </c>
      <c r="X1" s="32" t="s">
        <v>303</v>
      </c>
      <c r="Y1" s="32" t="s">
        <v>300</v>
      </c>
      <c r="Z1" s="32" t="s">
        <v>295</v>
      </c>
      <c r="AA1" s="32" t="s">
        <v>296</v>
      </c>
      <c r="AB1" s="37" t="s">
        <v>304</v>
      </c>
      <c r="AC1" s="37" t="s">
        <v>291</v>
      </c>
      <c r="AD1" s="37" t="s">
        <v>270</v>
      </c>
      <c r="AE1" s="85" t="s">
        <v>105</v>
      </c>
      <c r="AF1" s="32" t="s">
        <v>97</v>
      </c>
      <c r="AG1" s="32" t="s">
        <v>93</v>
      </c>
      <c r="AH1" s="36" t="s">
        <v>37</v>
      </c>
      <c r="AI1" s="32" t="s">
        <v>98</v>
      </c>
      <c r="AJ1" s="32" t="s">
        <v>106</v>
      </c>
      <c r="AK1" s="36" t="s">
        <v>99</v>
      </c>
      <c r="AL1" s="32" t="s">
        <v>100</v>
      </c>
      <c r="AM1" s="38" t="s">
        <v>101</v>
      </c>
      <c r="AN1" s="32" t="s">
        <v>34</v>
      </c>
      <c r="AO1" s="32" t="s">
        <v>38</v>
      </c>
      <c r="AP1" s="32" t="s">
        <v>36</v>
      </c>
      <c r="AQ1" s="32" t="s">
        <v>39</v>
      </c>
      <c r="AR1" s="32" t="s">
        <v>180</v>
      </c>
      <c r="AS1" s="32" t="s">
        <v>181</v>
      </c>
      <c r="AT1" s="32" t="s">
        <v>182</v>
      </c>
      <c r="AU1" s="32" t="s">
        <v>167</v>
      </c>
      <c r="AV1" s="32" t="s">
        <v>292</v>
      </c>
      <c r="AW1" s="32" t="s">
        <v>305</v>
      </c>
    </row>
    <row r="2" spans="1:50" x14ac:dyDescent="0.3">
      <c r="A2" s="7" t="s">
        <v>6</v>
      </c>
      <c r="B2" s="7" t="s">
        <v>48</v>
      </c>
      <c r="C2" s="7" t="s">
        <v>49</v>
      </c>
      <c r="D2" s="7" t="s">
        <v>233</v>
      </c>
      <c r="E2" s="8">
        <v>5</v>
      </c>
      <c r="F2" s="8" t="s">
        <v>130</v>
      </c>
      <c r="G2" s="8">
        <v>31</v>
      </c>
      <c r="H2" s="7" t="s">
        <v>50</v>
      </c>
      <c r="I2" s="7" t="s">
        <v>89</v>
      </c>
      <c r="J2" s="7" t="s">
        <v>51</v>
      </c>
      <c r="K2" s="7" t="s">
        <v>90</v>
      </c>
      <c r="L2" s="9">
        <v>4.3600000000000003</v>
      </c>
      <c r="M2" s="7" t="s">
        <v>90</v>
      </c>
      <c r="N2" s="10">
        <v>500</v>
      </c>
      <c r="O2" s="7" t="s">
        <v>53</v>
      </c>
      <c r="P2" s="13">
        <v>5</v>
      </c>
      <c r="Q2" s="7" t="s">
        <v>55</v>
      </c>
      <c r="R2" s="7" t="s">
        <v>90</v>
      </c>
      <c r="S2" s="81">
        <v>2</v>
      </c>
      <c r="T2" s="81" t="s">
        <v>52</v>
      </c>
      <c r="U2" s="43" t="s">
        <v>177</v>
      </c>
      <c r="V2" s="12">
        <v>2.8333333330000001</v>
      </c>
      <c r="W2" s="7" t="s">
        <v>54</v>
      </c>
      <c r="X2" s="7" t="s">
        <v>103</v>
      </c>
      <c r="Y2" s="7"/>
      <c r="Z2" s="7"/>
      <c r="AA2" s="7"/>
      <c r="AB2" s="13">
        <v>144.5521469</v>
      </c>
      <c r="AC2" s="25" t="s">
        <v>52</v>
      </c>
      <c r="AD2" s="13" t="s">
        <v>90</v>
      </c>
      <c r="AE2" s="86">
        <v>0.28832222499999999</v>
      </c>
      <c r="AF2" s="7" t="s">
        <v>55</v>
      </c>
      <c r="AG2" s="7" t="s">
        <v>90</v>
      </c>
      <c r="AH2" s="13">
        <v>130</v>
      </c>
      <c r="AI2" s="7" t="s">
        <v>55</v>
      </c>
      <c r="AJ2" s="7" t="s">
        <v>90</v>
      </c>
      <c r="AK2" s="13">
        <v>20</v>
      </c>
      <c r="AL2" s="7" t="s">
        <v>55</v>
      </c>
      <c r="AM2" s="29" t="s">
        <v>90</v>
      </c>
      <c r="AN2" s="44"/>
      <c r="AO2" s="44"/>
      <c r="AP2" s="44"/>
      <c r="AQ2" s="44"/>
      <c r="AR2" s="64">
        <v>9</v>
      </c>
      <c r="AS2" s="63">
        <v>64</v>
      </c>
      <c r="AT2" s="63">
        <v>36.5</v>
      </c>
      <c r="AU2" s="44" t="s">
        <v>103</v>
      </c>
      <c r="AV2" s="76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2" s="63" t="str">
        <f>VLOOKUP(Table1[[#This Row],[species_full]], '[1]age-structured-traits'!$A$2:$A$416, 1, FALSE)</f>
        <v>Carcharhinus acronotus</v>
      </c>
      <c r="AX2" s="76"/>
    </row>
    <row r="3" spans="1:50" x14ac:dyDescent="0.3">
      <c r="A3" s="14" t="s">
        <v>6</v>
      </c>
      <c r="B3" s="14" t="s">
        <v>48</v>
      </c>
      <c r="C3" s="14" t="s">
        <v>49</v>
      </c>
      <c r="D3" s="14" t="s">
        <v>233</v>
      </c>
      <c r="E3" s="16">
        <v>7</v>
      </c>
      <c r="F3" s="16" t="s">
        <v>139</v>
      </c>
      <c r="G3" s="16">
        <v>21</v>
      </c>
      <c r="H3" s="14" t="s">
        <v>50</v>
      </c>
      <c r="I3" s="14" t="s">
        <v>89</v>
      </c>
      <c r="J3" s="14" t="s">
        <v>51</v>
      </c>
      <c r="K3" s="14" t="s">
        <v>90</v>
      </c>
      <c r="L3" s="17">
        <v>4.3600000000000003</v>
      </c>
      <c r="M3" s="14" t="s">
        <v>90</v>
      </c>
      <c r="N3" s="18">
        <v>500</v>
      </c>
      <c r="O3" s="14" t="s">
        <v>53</v>
      </c>
      <c r="P3" s="20">
        <v>5</v>
      </c>
      <c r="Q3" s="14" t="s">
        <v>55</v>
      </c>
      <c r="R3" s="14" t="s">
        <v>90</v>
      </c>
      <c r="S3" s="83">
        <v>2</v>
      </c>
      <c r="T3" s="81" t="s">
        <v>52</v>
      </c>
      <c r="U3" s="43" t="s">
        <v>177</v>
      </c>
      <c r="V3" s="27">
        <v>2.8333333330000001</v>
      </c>
      <c r="W3" s="14" t="s">
        <v>54</v>
      </c>
      <c r="X3" s="14" t="s">
        <v>103</v>
      </c>
      <c r="Y3" s="14"/>
      <c r="Z3" s="14"/>
      <c r="AA3" s="14"/>
      <c r="AB3" s="20">
        <v>179.77914050000001</v>
      </c>
      <c r="AC3" s="25" t="s">
        <v>52</v>
      </c>
      <c r="AD3" s="13" t="s">
        <v>90</v>
      </c>
      <c r="AE3" s="89">
        <v>0.18363341</v>
      </c>
      <c r="AF3" s="14" t="s">
        <v>54</v>
      </c>
      <c r="AG3" s="14" t="s">
        <v>90</v>
      </c>
      <c r="AH3" s="20">
        <v>130</v>
      </c>
      <c r="AI3" s="14" t="s">
        <v>55</v>
      </c>
      <c r="AJ3" s="14" t="s">
        <v>90</v>
      </c>
      <c r="AK3" s="20">
        <v>20</v>
      </c>
      <c r="AL3" s="14" t="s">
        <v>52</v>
      </c>
      <c r="AM3" s="30" t="s">
        <v>90</v>
      </c>
      <c r="AN3" s="43"/>
      <c r="AO3" s="43"/>
      <c r="AP3" s="43"/>
      <c r="AQ3" s="43"/>
      <c r="AR3" s="64">
        <v>9</v>
      </c>
      <c r="AS3" s="64">
        <v>64</v>
      </c>
      <c r="AT3" s="63">
        <v>36.5</v>
      </c>
      <c r="AU3" s="44" t="s">
        <v>103</v>
      </c>
      <c r="AV3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3" s="64" t="str">
        <f>VLOOKUP(Table1[[#This Row],[species_full]], '[1]age-structured-traits'!$A$2:$A$416, 1, FALSE)</f>
        <v>Carcharhinus acronotus</v>
      </c>
    </row>
    <row r="4" spans="1:50" x14ac:dyDescent="0.3">
      <c r="A4" s="14" t="s">
        <v>6</v>
      </c>
      <c r="B4" s="14" t="s">
        <v>48</v>
      </c>
      <c r="C4" s="14" t="s">
        <v>49</v>
      </c>
      <c r="D4" s="14" t="s">
        <v>233</v>
      </c>
      <c r="E4" s="16">
        <v>6</v>
      </c>
      <c r="F4" s="16" t="s">
        <v>139</v>
      </c>
      <c r="G4" s="16">
        <v>21</v>
      </c>
      <c r="H4" s="14" t="s">
        <v>50</v>
      </c>
      <c r="I4" s="14" t="s">
        <v>89</v>
      </c>
      <c r="J4" s="14" t="s">
        <v>51</v>
      </c>
      <c r="K4" s="14" t="s">
        <v>90</v>
      </c>
      <c r="L4" s="17">
        <v>4.3600000000000003</v>
      </c>
      <c r="M4" s="14" t="s">
        <v>90</v>
      </c>
      <c r="N4" s="18">
        <v>500</v>
      </c>
      <c r="O4" s="14" t="s">
        <v>53</v>
      </c>
      <c r="P4" s="20">
        <v>5</v>
      </c>
      <c r="Q4" s="14" t="s">
        <v>55</v>
      </c>
      <c r="R4" s="14" t="s">
        <v>90</v>
      </c>
      <c r="S4" s="83">
        <v>2</v>
      </c>
      <c r="T4" s="81" t="s">
        <v>52</v>
      </c>
      <c r="U4" s="43" t="s">
        <v>177</v>
      </c>
      <c r="V4" s="19">
        <v>2.8333333330000001</v>
      </c>
      <c r="W4" s="14" t="s">
        <v>54</v>
      </c>
      <c r="X4" s="14" t="s">
        <v>103</v>
      </c>
      <c r="Y4" s="14"/>
      <c r="Z4" s="14"/>
      <c r="AA4" s="14"/>
      <c r="AB4" s="20">
        <v>215.006134</v>
      </c>
      <c r="AC4" s="25" t="s">
        <v>52</v>
      </c>
      <c r="AD4" s="13" t="s">
        <v>90</v>
      </c>
      <c r="AE4" s="89">
        <v>0.126482861</v>
      </c>
      <c r="AF4" s="14" t="s">
        <v>55</v>
      </c>
      <c r="AG4" s="14" t="s">
        <v>90</v>
      </c>
      <c r="AH4" s="20">
        <v>130</v>
      </c>
      <c r="AI4" s="14" t="s">
        <v>55</v>
      </c>
      <c r="AJ4" s="14" t="s">
        <v>90</v>
      </c>
      <c r="AK4" s="20">
        <v>20</v>
      </c>
      <c r="AL4" s="14" t="s">
        <v>55</v>
      </c>
      <c r="AM4" s="30" t="s">
        <v>90</v>
      </c>
      <c r="AN4" s="43"/>
      <c r="AO4" s="43"/>
      <c r="AP4" s="43"/>
      <c r="AQ4" s="43"/>
      <c r="AR4" s="64">
        <v>9</v>
      </c>
      <c r="AS4" s="64">
        <v>64</v>
      </c>
      <c r="AT4" s="63">
        <v>36.5</v>
      </c>
      <c r="AU4" s="44" t="s">
        <v>103</v>
      </c>
      <c r="AV4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4" s="64" t="str">
        <f>VLOOKUP(Table1[[#This Row],[species_full]], '[1]age-structured-traits'!$A$2:$A$416, 1, FALSE)</f>
        <v>Carcharhinus acronotus</v>
      </c>
    </row>
    <row r="5" spans="1:50" x14ac:dyDescent="0.3">
      <c r="A5" s="14" t="s">
        <v>6</v>
      </c>
      <c r="B5" s="14" t="s">
        <v>48</v>
      </c>
      <c r="C5" s="14" t="s">
        <v>49</v>
      </c>
      <c r="D5" s="14" t="s">
        <v>233</v>
      </c>
      <c r="E5" s="16">
        <v>6</v>
      </c>
      <c r="F5" s="16" t="s">
        <v>139</v>
      </c>
      <c r="G5" s="16">
        <v>31</v>
      </c>
      <c r="H5" s="14" t="s">
        <v>50</v>
      </c>
      <c r="I5" s="14" t="s">
        <v>89</v>
      </c>
      <c r="J5" s="14" t="s">
        <v>51</v>
      </c>
      <c r="K5" s="14" t="s">
        <v>90</v>
      </c>
      <c r="L5" s="17">
        <v>4.3600000000000003</v>
      </c>
      <c r="M5" s="14" t="s">
        <v>90</v>
      </c>
      <c r="N5" s="18">
        <v>500</v>
      </c>
      <c r="O5" s="14" t="s">
        <v>53</v>
      </c>
      <c r="P5" s="20">
        <v>5</v>
      </c>
      <c r="Q5" s="14" t="s">
        <v>55</v>
      </c>
      <c r="R5" s="14" t="s">
        <v>90</v>
      </c>
      <c r="S5" s="83">
        <v>2</v>
      </c>
      <c r="T5" s="81" t="s">
        <v>52</v>
      </c>
      <c r="U5" s="43" t="s">
        <v>177</v>
      </c>
      <c r="V5" s="19">
        <v>2.8333333330000001</v>
      </c>
      <c r="W5" s="14" t="s">
        <v>54</v>
      </c>
      <c r="X5" s="14" t="s">
        <v>103</v>
      </c>
      <c r="Y5" s="14"/>
      <c r="Z5" s="14"/>
      <c r="AA5" s="14"/>
      <c r="AB5" s="20">
        <v>215.006134</v>
      </c>
      <c r="AC5" s="25" t="s">
        <v>52</v>
      </c>
      <c r="AD5" s="13" t="s">
        <v>90</v>
      </c>
      <c r="AE5" s="89">
        <v>0.126482861</v>
      </c>
      <c r="AF5" s="14" t="s">
        <v>55</v>
      </c>
      <c r="AG5" s="14" t="s">
        <v>90</v>
      </c>
      <c r="AH5" s="20">
        <v>130</v>
      </c>
      <c r="AI5" s="14" t="s">
        <v>55</v>
      </c>
      <c r="AJ5" s="14" t="s">
        <v>90</v>
      </c>
      <c r="AK5" s="20">
        <v>20</v>
      </c>
      <c r="AL5" s="14" t="s">
        <v>55</v>
      </c>
      <c r="AM5" s="30" t="s">
        <v>90</v>
      </c>
      <c r="AN5" s="43"/>
      <c r="AO5" s="43"/>
      <c r="AP5" s="43"/>
      <c r="AQ5" s="43"/>
      <c r="AR5" s="64">
        <v>9</v>
      </c>
      <c r="AS5" s="64">
        <v>64</v>
      </c>
      <c r="AT5" s="63">
        <v>36.5</v>
      </c>
      <c r="AU5" s="44" t="s">
        <v>103</v>
      </c>
      <c r="AV5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5" s="64" t="str">
        <f>VLOOKUP(Table1[[#This Row],[species_full]], '[1]age-structured-traits'!$A$2:$A$416, 1, FALSE)</f>
        <v>Carcharhinus acronotus</v>
      </c>
    </row>
    <row r="6" spans="1:50" hidden="1" x14ac:dyDescent="0.3">
      <c r="A6" s="57" t="s">
        <v>10</v>
      </c>
      <c r="B6" s="14" t="s">
        <v>48</v>
      </c>
      <c r="C6" s="43" t="s">
        <v>269</v>
      </c>
      <c r="D6" s="43" t="s">
        <v>184</v>
      </c>
      <c r="E6" s="47"/>
      <c r="F6" s="47" t="s">
        <v>271</v>
      </c>
      <c r="G6" s="47">
        <v>57</v>
      </c>
      <c r="H6" s="43" t="s">
        <v>50</v>
      </c>
      <c r="I6" s="43" t="s">
        <v>103</v>
      </c>
      <c r="J6" s="43"/>
      <c r="K6" s="43"/>
      <c r="L6" s="48">
        <v>4.21</v>
      </c>
      <c r="M6" s="43" t="s">
        <v>103</v>
      </c>
      <c r="N6" s="59"/>
      <c r="O6" s="43"/>
      <c r="P6" s="49">
        <v>6</v>
      </c>
      <c r="Q6" s="43" t="s">
        <v>54</v>
      </c>
      <c r="R6" s="43" t="s">
        <v>261</v>
      </c>
      <c r="S6" s="49">
        <v>1</v>
      </c>
      <c r="T6" s="81" t="s">
        <v>52</v>
      </c>
      <c r="U6" s="43" t="s">
        <v>287</v>
      </c>
      <c r="V6" s="48">
        <v>14.8</v>
      </c>
      <c r="W6" s="43" t="s">
        <v>52</v>
      </c>
      <c r="X6" s="43" t="s">
        <v>280</v>
      </c>
      <c r="Y6" s="43"/>
      <c r="Z6" s="43"/>
      <c r="AA6" s="43"/>
      <c r="AB6" s="49">
        <v>498</v>
      </c>
      <c r="AC6" s="49" t="s">
        <v>52</v>
      </c>
      <c r="AD6" s="55" t="s">
        <v>280</v>
      </c>
      <c r="AE6" s="88">
        <v>0.02</v>
      </c>
      <c r="AF6" s="43" t="s">
        <v>52</v>
      </c>
      <c r="AG6" s="43" t="s">
        <v>280</v>
      </c>
      <c r="AH6" s="49">
        <v>300</v>
      </c>
      <c r="AI6" s="43" t="s">
        <v>54</v>
      </c>
      <c r="AJ6" s="43" t="s">
        <v>261</v>
      </c>
      <c r="AK6" s="49">
        <v>32</v>
      </c>
      <c r="AL6" s="43" t="s">
        <v>52</v>
      </c>
      <c r="AM6" s="50" t="s">
        <v>280</v>
      </c>
      <c r="AN6" s="43"/>
      <c r="AO6" s="43"/>
      <c r="AP6" s="43"/>
      <c r="AQ6" s="43"/>
      <c r="AR6" s="64">
        <v>1</v>
      </c>
      <c r="AS6" s="64">
        <v>800</v>
      </c>
      <c r="AT6" s="63">
        <v>400.5</v>
      </c>
      <c r="AU6" s="44" t="s">
        <v>103</v>
      </c>
      <c r="AV6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1</v>
      </c>
      <c r="AW6" s="64" t="e">
        <f>VLOOKUP(Table1[[#This Row],[species_full]], '[1]age-structured-traits'!$A$2:$A$416, 1, FALSE)</f>
        <v>#N/A</v>
      </c>
    </row>
    <row r="7" spans="1:50" hidden="1" x14ac:dyDescent="0.3">
      <c r="A7" s="57" t="s">
        <v>10</v>
      </c>
      <c r="B7" s="105"/>
      <c r="C7" s="43"/>
      <c r="D7" s="43" t="s">
        <v>184</v>
      </c>
      <c r="E7" s="47"/>
      <c r="F7" s="61" t="s">
        <v>279</v>
      </c>
      <c r="G7" s="47">
        <v>71</v>
      </c>
      <c r="H7" s="43" t="s">
        <v>50</v>
      </c>
      <c r="I7" s="43">
        <v>2019</v>
      </c>
      <c r="J7" s="43"/>
      <c r="K7" s="43"/>
      <c r="L7" s="48"/>
      <c r="M7" s="43"/>
      <c r="N7" s="59">
        <v>750</v>
      </c>
      <c r="O7" s="43" t="s">
        <v>281</v>
      </c>
      <c r="P7" s="49">
        <v>6</v>
      </c>
      <c r="Q7" s="43" t="s">
        <v>54</v>
      </c>
      <c r="R7" s="43" t="s">
        <v>286</v>
      </c>
      <c r="S7" s="49">
        <v>1</v>
      </c>
      <c r="T7" s="49" t="s">
        <v>54</v>
      </c>
      <c r="U7" s="43" t="s">
        <v>287</v>
      </c>
      <c r="V7" s="106">
        <v>14.8</v>
      </c>
      <c r="W7" s="43" t="s">
        <v>54</v>
      </c>
      <c r="X7" s="43" t="s">
        <v>280</v>
      </c>
      <c r="Y7" s="43"/>
      <c r="Z7" s="43"/>
      <c r="AA7" s="43"/>
      <c r="AB7" s="49">
        <v>498</v>
      </c>
      <c r="AC7" s="49" t="s">
        <v>54</v>
      </c>
      <c r="AD7" s="55" t="s">
        <v>280</v>
      </c>
      <c r="AE7" s="88">
        <v>0.02</v>
      </c>
      <c r="AF7" s="43" t="s">
        <v>54</v>
      </c>
      <c r="AG7" s="43" t="s">
        <v>280</v>
      </c>
      <c r="AH7" s="49">
        <v>275</v>
      </c>
      <c r="AI7" s="43" t="s">
        <v>54</v>
      </c>
      <c r="AJ7" s="43" t="s">
        <v>281</v>
      </c>
      <c r="AK7" s="49">
        <v>32</v>
      </c>
      <c r="AL7" s="43" t="s">
        <v>54</v>
      </c>
      <c r="AM7" s="50" t="s">
        <v>280</v>
      </c>
      <c r="AN7" s="43"/>
      <c r="AO7" s="43"/>
      <c r="AP7" s="43"/>
      <c r="AQ7" s="43"/>
      <c r="AR7" s="64">
        <v>1</v>
      </c>
      <c r="AS7" s="64">
        <v>800</v>
      </c>
      <c r="AT7" s="63">
        <v>400.5</v>
      </c>
      <c r="AU7" s="44" t="s">
        <v>103</v>
      </c>
      <c r="AV7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1</v>
      </c>
      <c r="AW7" s="64" t="e">
        <f>VLOOKUP(Table1[[#This Row],[species_full]], '[1]age-structured-traits'!$A$2:$A$416, 1, FALSE)</f>
        <v>#N/A</v>
      </c>
    </row>
    <row r="8" spans="1:50" hidden="1" x14ac:dyDescent="0.3">
      <c r="A8" s="43" t="s">
        <v>187</v>
      </c>
      <c r="B8" s="43"/>
      <c r="C8" s="43"/>
      <c r="D8" s="67" t="s">
        <v>245</v>
      </c>
      <c r="E8" s="47"/>
      <c r="F8" s="61" t="s">
        <v>272</v>
      </c>
      <c r="G8" s="47">
        <v>31</v>
      </c>
      <c r="H8" s="43" t="s">
        <v>50</v>
      </c>
      <c r="I8" s="43" t="s">
        <v>103</v>
      </c>
      <c r="J8" s="43"/>
      <c r="K8" s="43"/>
      <c r="L8" s="43">
        <v>4.8099999999999996</v>
      </c>
      <c r="M8" s="43" t="s">
        <v>103</v>
      </c>
      <c r="N8" s="59"/>
      <c r="O8" s="43"/>
      <c r="P8" s="49">
        <v>9</v>
      </c>
      <c r="Q8" s="43" t="s">
        <v>46</v>
      </c>
      <c r="R8" s="43" t="s">
        <v>261</v>
      </c>
      <c r="S8" s="64"/>
      <c r="T8" s="64"/>
      <c r="U8" s="43"/>
      <c r="V8" s="68"/>
      <c r="W8" s="43"/>
      <c r="X8" s="43"/>
      <c r="Y8" s="43"/>
      <c r="Z8" s="43"/>
      <c r="AA8" s="43"/>
      <c r="AB8" s="49"/>
      <c r="AC8" s="49"/>
      <c r="AD8" s="49"/>
      <c r="AE8" s="68"/>
      <c r="AF8" s="43"/>
      <c r="AG8" s="43"/>
      <c r="AH8" s="111">
        <v>282</v>
      </c>
      <c r="AI8" s="43" t="s">
        <v>54</v>
      </c>
      <c r="AJ8" s="43" t="s">
        <v>261</v>
      </c>
      <c r="AK8" s="68"/>
      <c r="AL8" s="43"/>
      <c r="AM8" s="50"/>
      <c r="AN8" s="43"/>
      <c r="AO8" s="43"/>
      <c r="AP8" s="43"/>
      <c r="AQ8" s="43"/>
      <c r="AR8" s="68">
        <v>25</v>
      </c>
      <c r="AS8" s="68">
        <v>810</v>
      </c>
      <c r="AT8" s="63">
        <v>417.5</v>
      </c>
      <c r="AU8" s="44" t="s">
        <v>103</v>
      </c>
      <c r="AV8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6</v>
      </c>
      <c r="AW8" s="64" t="e">
        <f>VLOOKUP(Table1[[#This Row],[species_full]], '[1]age-structured-traits'!$A$2:$A$416, 1, FALSE)</f>
        <v>#N/A</v>
      </c>
    </row>
    <row r="9" spans="1:50" hidden="1" x14ac:dyDescent="0.3">
      <c r="A9" s="43" t="s">
        <v>188</v>
      </c>
      <c r="B9" s="43"/>
      <c r="C9" s="43"/>
      <c r="D9" s="67" t="s">
        <v>189</v>
      </c>
      <c r="E9" s="47"/>
      <c r="F9" s="61" t="s">
        <v>273</v>
      </c>
      <c r="G9" s="47">
        <v>57</v>
      </c>
      <c r="H9" s="43" t="s">
        <v>263</v>
      </c>
      <c r="I9" s="43" t="s">
        <v>103</v>
      </c>
      <c r="J9" s="43"/>
      <c r="K9" s="43"/>
      <c r="L9" s="43">
        <v>4.22</v>
      </c>
      <c r="M9" s="43" t="s">
        <v>103</v>
      </c>
      <c r="N9" s="59"/>
      <c r="O9" s="43"/>
      <c r="P9" s="49">
        <v>3</v>
      </c>
      <c r="Q9" s="43" t="s">
        <v>46</v>
      </c>
      <c r="R9" s="43" t="s">
        <v>261</v>
      </c>
      <c r="S9" s="64"/>
      <c r="T9" s="64"/>
      <c r="U9" s="43"/>
      <c r="V9" s="68"/>
      <c r="W9" s="43"/>
      <c r="X9" s="43"/>
      <c r="Y9" s="43"/>
      <c r="Z9" s="43"/>
      <c r="AA9" s="43"/>
      <c r="AB9" s="49"/>
      <c r="AC9" s="49"/>
      <c r="AD9" s="49"/>
      <c r="AE9" s="68"/>
      <c r="AF9" s="43"/>
      <c r="AG9" s="43"/>
      <c r="AH9" s="64">
        <v>167</v>
      </c>
      <c r="AI9" s="43" t="s">
        <v>54</v>
      </c>
      <c r="AJ9" s="43" t="s">
        <v>261</v>
      </c>
      <c r="AK9" s="68"/>
      <c r="AL9" s="43"/>
      <c r="AM9" s="50"/>
      <c r="AN9" s="43"/>
      <c r="AO9" s="43"/>
      <c r="AP9" s="43"/>
      <c r="AQ9" s="43"/>
      <c r="AR9" s="68">
        <v>0</v>
      </c>
      <c r="AS9" s="68">
        <v>50</v>
      </c>
      <c r="AT9" s="63">
        <f>AVERAGE(Table1[[#This Row],[depth_min]:[depth_max]])</f>
        <v>25</v>
      </c>
      <c r="AU9" s="44" t="s">
        <v>103</v>
      </c>
      <c r="AV9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6</v>
      </c>
      <c r="AW9" s="64" t="e">
        <f>VLOOKUP(Table1[[#This Row],[species_full]], '[1]age-structured-traits'!$A$2:$A$416, 1, FALSE)</f>
        <v>#N/A</v>
      </c>
    </row>
    <row r="10" spans="1:50" hidden="1" x14ac:dyDescent="0.3">
      <c r="A10" s="57" t="s">
        <v>2</v>
      </c>
      <c r="B10" s="14" t="s">
        <v>48</v>
      </c>
      <c r="C10" s="43" t="s">
        <v>115</v>
      </c>
      <c r="D10" s="43" t="s">
        <v>186</v>
      </c>
      <c r="E10" s="47"/>
      <c r="F10" s="47" t="s">
        <v>308</v>
      </c>
      <c r="G10" s="47">
        <v>77</v>
      </c>
      <c r="H10" s="43" t="s">
        <v>50</v>
      </c>
      <c r="I10" s="43" t="s">
        <v>103</v>
      </c>
      <c r="J10" s="43"/>
      <c r="K10" s="43"/>
      <c r="L10" s="48">
        <v>4.1100000000000003</v>
      </c>
      <c r="M10" s="43" t="s">
        <v>103</v>
      </c>
      <c r="N10" s="59"/>
      <c r="O10" s="43"/>
      <c r="P10" s="49">
        <v>9</v>
      </c>
      <c r="Q10" s="43" t="s">
        <v>52</v>
      </c>
      <c r="R10" s="43" t="s">
        <v>177</v>
      </c>
      <c r="S10" s="49">
        <v>2</v>
      </c>
      <c r="T10" s="81" t="s">
        <v>52</v>
      </c>
      <c r="U10" s="43" t="s">
        <v>177</v>
      </c>
      <c r="V10" s="48">
        <v>6</v>
      </c>
      <c r="W10" s="43" t="s">
        <v>52</v>
      </c>
      <c r="X10" s="43" t="s">
        <v>177</v>
      </c>
      <c r="Y10" s="43"/>
      <c r="Z10" s="43"/>
      <c r="AA10" s="43"/>
      <c r="AB10" s="49">
        <v>163</v>
      </c>
      <c r="AC10" s="49" t="s">
        <v>54</v>
      </c>
      <c r="AD10" s="49" t="s">
        <v>309</v>
      </c>
      <c r="AE10" s="88">
        <v>0.29399999999999998</v>
      </c>
      <c r="AF10" s="43" t="s">
        <v>52</v>
      </c>
      <c r="AG10" s="43" t="s">
        <v>177</v>
      </c>
      <c r="AH10" s="99">
        <v>190</v>
      </c>
      <c r="AI10" s="43" t="s">
        <v>52</v>
      </c>
      <c r="AJ10" s="43" t="s">
        <v>177</v>
      </c>
      <c r="AK10" s="49">
        <v>12</v>
      </c>
      <c r="AL10" s="43" t="s">
        <v>52</v>
      </c>
      <c r="AM10" s="50" t="s">
        <v>177</v>
      </c>
      <c r="AN10" s="43"/>
      <c r="AO10" s="43"/>
      <c r="AP10" s="43"/>
      <c r="AQ10" s="43"/>
      <c r="AR10" s="64">
        <v>0</v>
      </c>
      <c r="AS10" s="64">
        <v>1000</v>
      </c>
      <c r="AT10" s="63">
        <v>500</v>
      </c>
      <c r="AU10" s="44" t="s">
        <v>103</v>
      </c>
      <c r="AV10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1</v>
      </c>
      <c r="AW10" s="64" t="str">
        <f>VLOOKUP(Table1[[#This Row],[species_full]], '[1]age-structured-traits'!$A$2:$A$416, 1, FALSE)</f>
        <v>Carcharhinus amblyrhynchos</v>
      </c>
    </row>
    <row r="11" spans="1:50" hidden="1" x14ac:dyDescent="0.3">
      <c r="A11" s="46" t="s">
        <v>11</v>
      </c>
      <c r="B11" s="14" t="s">
        <v>48</v>
      </c>
      <c r="C11" s="43" t="s">
        <v>116</v>
      </c>
      <c r="D11" s="43" t="s">
        <v>216</v>
      </c>
      <c r="E11" s="47"/>
      <c r="F11" s="47" t="s">
        <v>274</v>
      </c>
      <c r="G11" s="47">
        <v>57</v>
      </c>
      <c r="H11" s="43" t="s">
        <v>50</v>
      </c>
      <c r="I11" s="43" t="s">
        <v>103</v>
      </c>
      <c r="J11" s="43"/>
      <c r="K11" s="43"/>
      <c r="L11" s="48">
        <v>4.28</v>
      </c>
      <c r="M11" s="43" t="s">
        <v>103</v>
      </c>
      <c r="N11" s="59"/>
      <c r="O11" s="43"/>
      <c r="P11" s="49">
        <v>9</v>
      </c>
      <c r="Q11" s="43" t="s">
        <v>46</v>
      </c>
      <c r="R11" s="43" t="s">
        <v>261</v>
      </c>
      <c r="S11" s="49"/>
      <c r="T11" s="49"/>
      <c r="U11" s="43"/>
      <c r="V11" s="48"/>
      <c r="W11" s="43"/>
      <c r="X11" s="43"/>
      <c r="Y11" s="43"/>
      <c r="Z11" s="43"/>
      <c r="AA11" s="43"/>
      <c r="AB11" s="49"/>
      <c r="AC11" s="49"/>
      <c r="AD11" s="49"/>
      <c r="AE11" s="88"/>
      <c r="AF11" s="43"/>
      <c r="AG11" s="43"/>
      <c r="AH11" s="49">
        <v>243</v>
      </c>
      <c r="AI11" s="43" t="s">
        <v>54</v>
      </c>
      <c r="AJ11" s="43" t="s">
        <v>261</v>
      </c>
      <c r="AK11" s="49"/>
      <c r="AL11" s="43"/>
      <c r="AM11" s="50"/>
      <c r="AN11" s="43"/>
      <c r="AO11" s="43"/>
      <c r="AP11" s="43"/>
      <c r="AQ11" s="43"/>
      <c r="AR11" s="64">
        <v>0</v>
      </c>
      <c r="AS11" s="64">
        <v>150</v>
      </c>
      <c r="AT11" s="63">
        <v>75</v>
      </c>
      <c r="AU11" s="44" t="s">
        <v>103</v>
      </c>
      <c r="AV11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6</v>
      </c>
      <c r="AW11" s="64" t="e">
        <f>VLOOKUP(Table1[[#This Row],[species_full]], '[1]age-structured-traits'!$A$2:$A$416, 1, FALSE)</f>
        <v>#N/A</v>
      </c>
    </row>
    <row r="12" spans="1:50" hidden="1" x14ac:dyDescent="0.3">
      <c r="A12" s="43" t="s">
        <v>190</v>
      </c>
      <c r="B12" s="43"/>
      <c r="C12" s="43"/>
      <c r="D12" s="67" t="s">
        <v>246</v>
      </c>
      <c r="E12" s="47"/>
      <c r="F12" s="61" t="s">
        <v>275</v>
      </c>
      <c r="G12" s="47"/>
      <c r="H12" s="43" t="s">
        <v>63</v>
      </c>
      <c r="I12" s="43" t="s">
        <v>103</v>
      </c>
      <c r="J12" s="43"/>
      <c r="K12" s="43"/>
      <c r="L12" s="43"/>
      <c r="M12" s="43" t="s">
        <v>103</v>
      </c>
      <c r="N12" s="59">
        <v>240</v>
      </c>
      <c r="O12" s="43" t="s">
        <v>261</v>
      </c>
      <c r="P12" s="43">
        <v>6</v>
      </c>
      <c r="Q12" s="43" t="s">
        <v>46</v>
      </c>
      <c r="R12" s="43" t="s">
        <v>261</v>
      </c>
      <c r="S12" s="43"/>
      <c r="T12" s="43"/>
      <c r="U12" s="43"/>
      <c r="V12" s="68"/>
      <c r="W12" s="43"/>
      <c r="X12" s="43"/>
      <c r="Y12" s="43"/>
      <c r="Z12" s="43"/>
      <c r="AA12" s="43"/>
      <c r="AB12" s="49"/>
      <c r="AC12" s="49"/>
      <c r="AD12" s="49"/>
      <c r="AE12" s="68"/>
      <c r="AF12" s="43"/>
      <c r="AG12" s="43"/>
      <c r="AH12" s="64">
        <v>70</v>
      </c>
      <c r="AI12" s="43" t="s">
        <v>54</v>
      </c>
      <c r="AJ12" s="43" t="s">
        <v>261</v>
      </c>
      <c r="AK12" s="68"/>
      <c r="AL12" s="43"/>
      <c r="AM12" s="50"/>
      <c r="AN12" s="43"/>
      <c r="AO12" s="43"/>
      <c r="AP12" s="43"/>
      <c r="AQ12" s="43"/>
      <c r="AR12" s="68"/>
      <c r="AS12" s="68"/>
      <c r="AT12" s="63"/>
      <c r="AU12" s="44"/>
      <c r="AV12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7</v>
      </c>
      <c r="AW12" s="64" t="e">
        <f>VLOOKUP(Table1[[#This Row],[species_full]], '[1]age-structured-traits'!$A$2:$A$416, 1, FALSE)</f>
        <v>#N/A</v>
      </c>
    </row>
    <row r="13" spans="1:50" hidden="1" x14ac:dyDescent="0.3">
      <c r="A13" s="59" t="s">
        <v>12</v>
      </c>
      <c r="B13" s="14" t="s">
        <v>48</v>
      </c>
      <c r="C13" s="43" t="s">
        <v>117</v>
      </c>
      <c r="D13" s="43" t="s">
        <v>185</v>
      </c>
      <c r="E13" s="47"/>
      <c r="F13" s="47" t="s">
        <v>151</v>
      </c>
      <c r="G13" s="47"/>
      <c r="H13" s="43" t="s">
        <v>50</v>
      </c>
      <c r="I13" s="43" t="s">
        <v>103</v>
      </c>
      <c r="J13" s="43"/>
      <c r="K13" s="43"/>
      <c r="L13" s="48">
        <v>4.5</v>
      </c>
      <c r="M13" s="43" t="s">
        <v>103</v>
      </c>
      <c r="N13" s="59"/>
      <c r="O13" s="43"/>
      <c r="P13" s="49">
        <v>27.7</v>
      </c>
      <c r="Q13" s="43" t="s">
        <v>52</v>
      </c>
      <c r="R13" s="43" t="s">
        <v>177</v>
      </c>
      <c r="S13" s="64">
        <v>2</v>
      </c>
      <c r="T13" s="81" t="s">
        <v>52</v>
      </c>
      <c r="U13" s="43" t="s">
        <v>177</v>
      </c>
      <c r="V13" s="48">
        <v>20.9</v>
      </c>
      <c r="W13" s="43" t="s">
        <v>52</v>
      </c>
      <c r="X13" s="43" t="s">
        <v>177</v>
      </c>
      <c r="Y13" s="43"/>
      <c r="Z13" s="43"/>
      <c r="AA13" s="43"/>
      <c r="AB13" s="49"/>
      <c r="AC13" s="49"/>
      <c r="AD13" s="49"/>
      <c r="AE13" s="88">
        <v>4.9000000000000002E-2</v>
      </c>
      <c r="AF13" s="43" t="s">
        <v>52</v>
      </c>
      <c r="AG13" s="43" t="s">
        <v>177</v>
      </c>
      <c r="AH13" s="49">
        <v>275</v>
      </c>
      <c r="AI13" s="43" t="s">
        <v>52</v>
      </c>
      <c r="AJ13" s="43" t="s">
        <v>177</v>
      </c>
      <c r="AK13" s="49">
        <v>34.5</v>
      </c>
      <c r="AL13" s="43" t="s">
        <v>52</v>
      </c>
      <c r="AM13" s="50" t="s">
        <v>177</v>
      </c>
      <c r="AN13" s="43"/>
      <c r="AO13" s="43"/>
      <c r="AP13" s="43"/>
      <c r="AQ13" s="43"/>
      <c r="AR13" s="64">
        <v>0</v>
      </c>
      <c r="AS13" s="64">
        <v>360</v>
      </c>
      <c r="AT13" s="63">
        <v>180</v>
      </c>
      <c r="AU13" s="44" t="s">
        <v>103</v>
      </c>
      <c r="AV13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2</v>
      </c>
      <c r="AW13" s="64" t="e">
        <f>VLOOKUP(Table1[[#This Row],[species_full]], '[1]age-structured-traits'!$A$2:$A$416, 1, FALSE)</f>
        <v>#N/A</v>
      </c>
    </row>
    <row r="14" spans="1:50" hidden="1" x14ac:dyDescent="0.3">
      <c r="A14" s="7" t="s">
        <v>278</v>
      </c>
      <c r="B14" s="7" t="s">
        <v>48</v>
      </c>
      <c r="C14" s="7" t="s">
        <v>268</v>
      </c>
      <c r="D14" s="7" t="s">
        <v>217</v>
      </c>
      <c r="E14" s="8">
        <v>5</v>
      </c>
      <c r="F14" s="8" t="s">
        <v>131</v>
      </c>
      <c r="G14" s="8">
        <v>31</v>
      </c>
      <c r="H14" s="7" t="s">
        <v>50</v>
      </c>
      <c r="I14" s="7" t="s">
        <v>89</v>
      </c>
      <c r="J14" s="7" t="s">
        <v>51</v>
      </c>
      <c r="K14" s="7" t="s">
        <v>90</v>
      </c>
      <c r="L14" s="9">
        <v>4.2</v>
      </c>
      <c r="M14" s="7" t="s">
        <v>90</v>
      </c>
      <c r="N14" s="10">
        <v>650</v>
      </c>
      <c r="O14" s="7" t="s">
        <v>56</v>
      </c>
      <c r="P14" s="13">
        <v>10</v>
      </c>
      <c r="Q14" s="7" t="s">
        <v>54</v>
      </c>
      <c r="R14" s="7" t="s">
        <v>90</v>
      </c>
      <c r="S14" s="81">
        <v>2</v>
      </c>
      <c r="T14" s="81" t="s">
        <v>52</v>
      </c>
      <c r="U14" s="43" t="s">
        <v>177</v>
      </c>
      <c r="V14" s="12">
        <v>10.9652174</v>
      </c>
      <c r="W14" s="7" t="s">
        <v>57</v>
      </c>
      <c r="X14" s="7" t="s">
        <v>103</v>
      </c>
      <c r="Y14" s="7"/>
      <c r="Z14" s="7"/>
      <c r="AA14" s="7"/>
      <c r="AB14" s="13">
        <v>253.42999270000001</v>
      </c>
      <c r="AC14" s="25" t="s">
        <v>52</v>
      </c>
      <c r="AD14" s="13" t="s">
        <v>90</v>
      </c>
      <c r="AE14" s="86">
        <v>0.209999993</v>
      </c>
      <c r="AF14" s="7" t="s">
        <v>54</v>
      </c>
      <c r="AG14" s="7" t="s">
        <v>90</v>
      </c>
      <c r="AH14" s="13">
        <v>300</v>
      </c>
      <c r="AI14" s="7" t="s">
        <v>54</v>
      </c>
      <c r="AJ14" s="7" t="s">
        <v>90</v>
      </c>
      <c r="AK14" s="13">
        <v>27</v>
      </c>
      <c r="AL14" s="7" t="s">
        <v>58</v>
      </c>
      <c r="AM14" s="29" t="s">
        <v>90</v>
      </c>
      <c r="AN14" s="43"/>
      <c r="AO14" s="43"/>
      <c r="AP14" s="43"/>
      <c r="AQ14" s="43"/>
      <c r="AR14" s="64">
        <v>0</v>
      </c>
      <c r="AS14" s="64">
        <v>100</v>
      </c>
      <c r="AT14" s="63">
        <v>50</v>
      </c>
      <c r="AU14" s="44" t="s">
        <v>103</v>
      </c>
      <c r="AV14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14" s="64" t="e">
        <f>VLOOKUP(Table1[[#This Row],[species_full]], '[1]age-structured-traits'!$A$2:$A$416, 1, FALSE)</f>
        <v>#N/A</v>
      </c>
    </row>
    <row r="15" spans="1:50" hidden="1" x14ac:dyDescent="0.3">
      <c r="A15" s="7" t="s">
        <v>278</v>
      </c>
      <c r="B15" s="15" t="s">
        <v>48</v>
      </c>
      <c r="C15" s="15" t="s">
        <v>268</v>
      </c>
      <c r="D15" s="7" t="s">
        <v>217</v>
      </c>
      <c r="E15" s="21">
        <v>6</v>
      </c>
      <c r="F15" s="21" t="s">
        <v>140</v>
      </c>
      <c r="G15" s="21">
        <v>21</v>
      </c>
      <c r="H15" s="15" t="s">
        <v>50</v>
      </c>
      <c r="I15" s="15" t="s">
        <v>89</v>
      </c>
      <c r="J15" s="15" t="s">
        <v>51</v>
      </c>
      <c r="K15" s="15" t="s">
        <v>90</v>
      </c>
      <c r="L15" s="22">
        <v>4.2</v>
      </c>
      <c r="M15" s="15" t="s">
        <v>90</v>
      </c>
      <c r="N15" s="23">
        <v>650</v>
      </c>
      <c r="O15" s="15" t="s">
        <v>56</v>
      </c>
      <c r="P15" s="25">
        <v>10</v>
      </c>
      <c r="Q15" s="15" t="s">
        <v>54</v>
      </c>
      <c r="R15" s="15" t="s">
        <v>90</v>
      </c>
      <c r="S15" s="82">
        <v>2</v>
      </c>
      <c r="T15" s="81" t="s">
        <v>52</v>
      </c>
      <c r="U15" s="43" t="s">
        <v>177</v>
      </c>
      <c r="V15" s="24">
        <v>10.9652174</v>
      </c>
      <c r="W15" s="15" t="s">
        <v>57</v>
      </c>
      <c r="X15" s="15" t="s">
        <v>103</v>
      </c>
      <c r="Y15" s="15"/>
      <c r="Z15" s="15"/>
      <c r="AA15" s="15"/>
      <c r="AB15" s="25">
        <v>253.42999270000001</v>
      </c>
      <c r="AC15" s="25" t="s">
        <v>52</v>
      </c>
      <c r="AD15" s="13" t="s">
        <v>90</v>
      </c>
      <c r="AE15" s="87">
        <v>0.209999993</v>
      </c>
      <c r="AF15" s="15" t="s">
        <v>54</v>
      </c>
      <c r="AG15" s="15" t="s">
        <v>90</v>
      </c>
      <c r="AH15" s="75">
        <v>300</v>
      </c>
      <c r="AI15" s="15" t="s">
        <v>54</v>
      </c>
      <c r="AJ15" s="15" t="s">
        <v>90</v>
      </c>
      <c r="AK15" s="25">
        <v>27</v>
      </c>
      <c r="AL15" s="15" t="s">
        <v>58</v>
      </c>
      <c r="AM15" s="31" t="s">
        <v>90</v>
      </c>
      <c r="AN15" s="43"/>
      <c r="AO15" s="43"/>
      <c r="AP15" s="43"/>
      <c r="AQ15" s="43"/>
      <c r="AR15" s="64">
        <v>0</v>
      </c>
      <c r="AS15" s="64">
        <v>100</v>
      </c>
      <c r="AT15" s="63">
        <v>50</v>
      </c>
      <c r="AU15" s="44" t="s">
        <v>103</v>
      </c>
      <c r="AV15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15" s="64" t="e">
        <f>VLOOKUP(Table1[[#This Row],[species_full]], '[1]age-structured-traits'!$A$2:$A$416, 1, FALSE)</f>
        <v>#N/A</v>
      </c>
    </row>
    <row r="16" spans="1:50" hidden="1" x14ac:dyDescent="0.3">
      <c r="A16" s="7" t="s">
        <v>278</v>
      </c>
      <c r="B16" s="7" t="s">
        <v>48</v>
      </c>
      <c r="C16" s="7" t="s">
        <v>268</v>
      </c>
      <c r="D16" s="7" t="s">
        <v>217</v>
      </c>
      <c r="E16" s="8">
        <v>6</v>
      </c>
      <c r="F16" s="8" t="s">
        <v>140</v>
      </c>
      <c r="G16" s="8">
        <v>31</v>
      </c>
      <c r="H16" s="7" t="s">
        <v>50</v>
      </c>
      <c r="I16" s="7" t="s">
        <v>89</v>
      </c>
      <c r="J16" s="7" t="s">
        <v>51</v>
      </c>
      <c r="K16" s="7" t="s">
        <v>90</v>
      </c>
      <c r="L16" s="9">
        <v>4.2</v>
      </c>
      <c r="M16" s="7" t="s">
        <v>90</v>
      </c>
      <c r="N16" s="10">
        <v>650</v>
      </c>
      <c r="O16" s="7" t="s">
        <v>56</v>
      </c>
      <c r="P16" s="13">
        <v>10</v>
      </c>
      <c r="Q16" s="7" t="s">
        <v>54</v>
      </c>
      <c r="R16" s="7" t="s">
        <v>90</v>
      </c>
      <c r="S16" s="81">
        <v>2</v>
      </c>
      <c r="T16" s="81" t="s">
        <v>52</v>
      </c>
      <c r="U16" s="43" t="s">
        <v>177</v>
      </c>
      <c r="V16" s="12">
        <v>10.9652174</v>
      </c>
      <c r="W16" s="7" t="s">
        <v>57</v>
      </c>
      <c r="X16" s="7" t="s">
        <v>103</v>
      </c>
      <c r="Y16" s="7"/>
      <c r="Z16" s="7"/>
      <c r="AA16" s="7"/>
      <c r="AB16" s="13">
        <v>253.42999270000001</v>
      </c>
      <c r="AC16" s="25" t="s">
        <v>52</v>
      </c>
      <c r="AD16" s="13" t="s">
        <v>90</v>
      </c>
      <c r="AE16" s="86">
        <v>0.209999993</v>
      </c>
      <c r="AF16" s="7" t="s">
        <v>54</v>
      </c>
      <c r="AG16" s="7" t="s">
        <v>90</v>
      </c>
      <c r="AH16" s="13">
        <v>300</v>
      </c>
      <c r="AI16" s="7" t="s">
        <v>54</v>
      </c>
      <c r="AJ16" s="7" t="s">
        <v>90</v>
      </c>
      <c r="AK16" s="13">
        <v>27</v>
      </c>
      <c r="AL16" s="7" t="s">
        <v>58</v>
      </c>
      <c r="AM16" s="29" t="s">
        <v>90</v>
      </c>
      <c r="AN16" s="43"/>
      <c r="AO16" s="43"/>
      <c r="AP16" s="43"/>
      <c r="AQ16" s="43"/>
      <c r="AR16" s="64">
        <v>0</v>
      </c>
      <c r="AS16" s="64">
        <v>100</v>
      </c>
      <c r="AT16" s="63">
        <v>50</v>
      </c>
      <c r="AU16" s="44" t="s">
        <v>103</v>
      </c>
      <c r="AV16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16" s="64" t="e">
        <f>VLOOKUP(Table1[[#This Row],[species_full]], '[1]age-structured-traits'!$A$2:$A$416, 1, FALSE)</f>
        <v>#N/A</v>
      </c>
    </row>
    <row r="17" spans="1:49" hidden="1" x14ac:dyDescent="0.3">
      <c r="A17" s="7" t="s">
        <v>278</v>
      </c>
      <c r="B17" s="15" t="s">
        <v>48</v>
      </c>
      <c r="C17" s="15" t="s">
        <v>268</v>
      </c>
      <c r="D17" s="7" t="s">
        <v>217</v>
      </c>
      <c r="E17" s="21">
        <v>7</v>
      </c>
      <c r="F17" s="21" t="s">
        <v>140</v>
      </c>
      <c r="G17" s="21">
        <v>21</v>
      </c>
      <c r="H17" s="15" t="s">
        <v>50</v>
      </c>
      <c r="I17" s="15" t="s">
        <v>89</v>
      </c>
      <c r="J17" s="15" t="s">
        <v>51</v>
      </c>
      <c r="K17" s="15" t="s">
        <v>90</v>
      </c>
      <c r="L17" s="22">
        <v>4.2</v>
      </c>
      <c r="M17" s="15" t="s">
        <v>90</v>
      </c>
      <c r="N17" s="23">
        <v>650</v>
      </c>
      <c r="O17" s="15" t="s">
        <v>56</v>
      </c>
      <c r="P17" s="25">
        <v>10</v>
      </c>
      <c r="Q17" s="15" t="s">
        <v>54</v>
      </c>
      <c r="R17" s="15" t="s">
        <v>90</v>
      </c>
      <c r="S17" s="82">
        <v>2</v>
      </c>
      <c r="T17" s="81" t="s">
        <v>52</v>
      </c>
      <c r="U17" s="43" t="s">
        <v>177</v>
      </c>
      <c r="V17" s="26">
        <v>10.9652174</v>
      </c>
      <c r="W17" s="15" t="s">
        <v>57</v>
      </c>
      <c r="X17" s="15" t="s">
        <v>103</v>
      </c>
      <c r="Y17" s="15"/>
      <c r="Z17" s="15"/>
      <c r="AA17" s="15"/>
      <c r="AB17" s="25">
        <v>253.42999270000001</v>
      </c>
      <c r="AC17" s="25" t="s">
        <v>52</v>
      </c>
      <c r="AD17" s="13" t="s">
        <v>90</v>
      </c>
      <c r="AE17" s="87">
        <v>0.209999993</v>
      </c>
      <c r="AF17" s="15" t="s">
        <v>54</v>
      </c>
      <c r="AG17" s="15" t="s">
        <v>90</v>
      </c>
      <c r="AH17" s="25">
        <v>300</v>
      </c>
      <c r="AI17" s="15" t="s">
        <v>54</v>
      </c>
      <c r="AJ17" s="15" t="s">
        <v>90</v>
      </c>
      <c r="AK17" s="25">
        <v>27</v>
      </c>
      <c r="AL17" s="15" t="s">
        <v>58</v>
      </c>
      <c r="AM17" s="31" t="s">
        <v>90</v>
      </c>
      <c r="AN17" s="43"/>
      <c r="AO17" s="43"/>
      <c r="AP17" s="43"/>
      <c r="AQ17" s="43"/>
      <c r="AR17" s="64">
        <v>0</v>
      </c>
      <c r="AS17" s="64">
        <v>100</v>
      </c>
      <c r="AT17" s="63">
        <v>50</v>
      </c>
      <c r="AU17" s="44" t="s">
        <v>103</v>
      </c>
      <c r="AV17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17" s="64" t="e">
        <f>VLOOKUP(Table1[[#This Row],[species_full]], '[1]age-structured-traits'!$A$2:$A$416, 1, FALSE)</f>
        <v>#N/A</v>
      </c>
    </row>
    <row r="18" spans="1:49" hidden="1" x14ac:dyDescent="0.3">
      <c r="A18" s="46" t="s">
        <v>13</v>
      </c>
      <c r="B18" s="15" t="s">
        <v>48</v>
      </c>
      <c r="C18" s="43" t="s">
        <v>118</v>
      </c>
      <c r="D18" s="43" t="s">
        <v>234</v>
      </c>
      <c r="E18" s="47"/>
      <c r="F18" s="47" t="s">
        <v>152</v>
      </c>
      <c r="G18" s="47"/>
      <c r="H18" s="43" t="s">
        <v>50</v>
      </c>
      <c r="I18" s="43" t="s">
        <v>103</v>
      </c>
      <c r="J18" s="43"/>
      <c r="K18" s="43"/>
      <c r="L18" s="48">
        <v>4.5</v>
      </c>
      <c r="M18" s="43" t="s">
        <v>103</v>
      </c>
      <c r="N18" s="59">
        <v>370</v>
      </c>
      <c r="O18" s="43" t="s">
        <v>261</v>
      </c>
      <c r="P18" s="49">
        <v>11.2</v>
      </c>
      <c r="Q18" s="43" t="s">
        <v>52</v>
      </c>
      <c r="R18" s="43" t="s">
        <v>177</v>
      </c>
      <c r="S18" s="64">
        <v>2</v>
      </c>
      <c r="T18" s="81" t="s">
        <v>52</v>
      </c>
      <c r="U18" s="43" t="s">
        <v>177</v>
      </c>
      <c r="V18" s="48">
        <v>6</v>
      </c>
      <c r="W18" s="43" t="s">
        <v>52</v>
      </c>
      <c r="X18" s="43" t="s">
        <v>177</v>
      </c>
      <c r="Y18" s="43"/>
      <c r="Z18" s="43"/>
      <c r="AA18" s="43"/>
      <c r="AB18" s="49"/>
      <c r="AC18" s="49"/>
      <c r="AD18" s="49"/>
      <c r="AE18" s="88">
        <v>0.19800000000000001</v>
      </c>
      <c r="AF18" s="43" t="s">
        <v>52</v>
      </c>
      <c r="AG18" s="43" t="s">
        <v>177</v>
      </c>
      <c r="AH18" s="99">
        <v>133</v>
      </c>
      <c r="AI18" s="43" t="s">
        <v>52</v>
      </c>
      <c r="AJ18" s="43" t="s">
        <v>177</v>
      </c>
      <c r="AK18" s="49">
        <v>16.399999999999999</v>
      </c>
      <c r="AL18" s="43" t="s">
        <v>52</v>
      </c>
      <c r="AM18" s="50" t="s">
        <v>177</v>
      </c>
      <c r="AN18" s="43"/>
      <c r="AO18" s="43"/>
      <c r="AP18" s="43"/>
      <c r="AQ18" s="43"/>
      <c r="AR18" s="64"/>
      <c r="AS18" s="64"/>
      <c r="AT18" s="63"/>
      <c r="AU18" s="44"/>
      <c r="AV18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2</v>
      </c>
      <c r="AW18" s="64" t="e">
        <f>VLOOKUP(Table1[[#This Row],[species_full]], '[1]age-structured-traits'!$A$2:$A$416, 1, FALSE)</f>
        <v>#N/A</v>
      </c>
    </row>
    <row r="19" spans="1:49" hidden="1" x14ac:dyDescent="0.3">
      <c r="A19" s="43" t="s">
        <v>213</v>
      </c>
      <c r="B19" s="43"/>
      <c r="C19" s="43"/>
      <c r="D19" s="67" t="s">
        <v>259</v>
      </c>
      <c r="E19" s="47"/>
      <c r="F19" s="61"/>
      <c r="G19" s="47"/>
      <c r="H19" s="43" t="s">
        <v>63</v>
      </c>
      <c r="I19" s="43" t="s">
        <v>103</v>
      </c>
      <c r="J19" s="43"/>
      <c r="K19" s="43"/>
      <c r="L19" s="43"/>
      <c r="M19" s="43" t="s">
        <v>103</v>
      </c>
      <c r="N19" s="59"/>
      <c r="O19" s="43"/>
      <c r="P19" s="43"/>
      <c r="Q19" s="43"/>
      <c r="R19" s="43"/>
      <c r="S19" s="43"/>
      <c r="T19" s="43"/>
      <c r="U19" s="43"/>
      <c r="V19" s="68"/>
      <c r="W19" s="43"/>
      <c r="X19" s="43"/>
      <c r="Y19" s="43"/>
      <c r="Z19" s="43"/>
      <c r="AA19" s="43"/>
      <c r="AB19" s="49"/>
      <c r="AC19" s="49"/>
      <c r="AD19" s="49"/>
      <c r="AE19" s="68"/>
      <c r="AF19" s="43"/>
      <c r="AG19" s="43"/>
      <c r="AH19" s="64">
        <v>140</v>
      </c>
      <c r="AI19" s="43" t="s">
        <v>52</v>
      </c>
      <c r="AJ19" s="43" t="s">
        <v>261</v>
      </c>
      <c r="AK19" s="68"/>
      <c r="AL19" s="43"/>
      <c r="AM19" s="50"/>
      <c r="AN19" s="43"/>
      <c r="AO19" s="43"/>
      <c r="AP19" s="43"/>
      <c r="AQ19" s="43"/>
      <c r="AR19" s="68"/>
      <c r="AS19" s="68"/>
      <c r="AT19" s="63"/>
      <c r="AU19" s="44"/>
      <c r="AV19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9</v>
      </c>
      <c r="AW19" s="64" t="e">
        <f>VLOOKUP(Table1[[#This Row],[species_full]], '[1]age-structured-traits'!$A$2:$A$416, 1, FALSE)</f>
        <v>#N/A</v>
      </c>
    </row>
    <row r="20" spans="1:49" hidden="1" x14ac:dyDescent="0.3">
      <c r="A20" s="57" t="s">
        <v>14</v>
      </c>
      <c r="B20" s="15" t="s">
        <v>48</v>
      </c>
      <c r="C20" s="43" t="s">
        <v>119</v>
      </c>
      <c r="D20" s="43" t="s">
        <v>218</v>
      </c>
      <c r="E20" s="47"/>
      <c r="F20" s="47" t="s">
        <v>153</v>
      </c>
      <c r="G20" s="47"/>
      <c r="H20" s="43"/>
      <c r="I20" s="43"/>
      <c r="J20" s="43"/>
      <c r="K20" s="43"/>
      <c r="L20" s="48"/>
      <c r="M20" s="43" t="s">
        <v>103</v>
      </c>
      <c r="N20" s="59"/>
      <c r="O20" s="43"/>
      <c r="P20" s="43"/>
      <c r="Q20" s="43"/>
      <c r="R20" s="43"/>
      <c r="S20" s="49"/>
      <c r="T20" s="49"/>
      <c r="U20" s="43"/>
      <c r="V20" s="48"/>
      <c r="W20" s="43"/>
      <c r="X20" s="43"/>
      <c r="Y20" s="43"/>
      <c r="Z20" s="43"/>
      <c r="AA20" s="43"/>
      <c r="AB20" s="49"/>
      <c r="AC20" s="49"/>
      <c r="AD20" s="49"/>
      <c r="AE20" s="88"/>
      <c r="AF20" s="43"/>
      <c r="AG20" s="43"/>
      <c r="AH20" s="49">
        <v>88</v>
      </c>
      <c r="AI20" s="43" t="s">
        <v>52</v>
      </c>
      <c r="AJ20" s="43" t="s">
        <v>261</v>
      </c>
      <c r="AK20" s="49"/>
      <c r="AL20" s="43"/>
      <c r="AM20" s="50"/>
      <c r="AN20" s="43"/>
      <c r="AO20" s="43"/>
      <c r="AP20" s="43"/>
      <c r="AQ20" s="43"/>
      <c r="AR20" s="64">
        <v>123</v>
      </c>
      <c r="AS20" s="64"/>
      <c r="AT20" s="63">
        <f>AVERAGE(Table1[[#This Row],[depth_min]:[depth_max]])</f>
        <v>123</v>
      </c>
      <c r="AU20" s="44" t="s">
        <v>103</v>
      </c>
      <c r="AV20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9</v>
      </c>
      <c r="AW20" s="64" t="e">
        <f>VLOOKUP(Table1[[#This Row],[species_full]], '[1]age-structured-traits'!$A$2:$A$416, 1, FALSE)</f>
        <v>#N/A</v>
      </c>
    </row>
    <row r="21" spans="1:49" hidden="1" x14ac:dyDescent="0.3">
      <c r="A21" s="57" t="s">
        <v>15</v>
      </c>
      <c r="B21" s="15" t="s">
        <v>48</v>
      </c>
      <c r="C21" s="43" t="s">
        <v>120</v>
      </c>
      <c r="D21" s="43" t="s">
        <v>219</v>
      </c>
      <c r="E21" s="47"/>
      <c r="F21" s="47" t="s">
        <v>276</v>
      </c>
      <c r="G21" s="47"/>
      <c r="H21" s="43" t="s">
        <v>50</v>
      </c>
      <c r="I21" s="43" t="s">
        <v>103</v>
      </c>
      <c r="J21" s="43"/>
      <c r="K21" s="43"/>
      <c r="L21" s="48">
        <v>3.9</v>
      </c>
      <c r="M21" s="43" t="s">
        <v>103</v>
      </c>
      <c r="N21" s="59"/>
      <c r="O21" s="43"/>
      <c r="P21" s="49">
        <v>2</v>
      </c>
      <c r="Q21" s="43" t="s">
        <v>46</v>
      </c>
      <c r="R21" s="43" t="s">
        <v>261</v>
      </c>
      <c r="S21" s="49"/>
      <c r="T21" s="49"/>
      <c r="U21" s="43"/>
      <c r="V21" s="48"/>
      <c r="W21" s="43"/>
      <c r="X21" s="43"/>
      <c r="Y21" s="43"/>
      <c r="Z21" s="43"/>
      <c r="AA21" s="43"/>
      <c r="AB21" s="49"/>
      <c r="AC21" s="49"/>
      <c r="AD21" s="49"/>
      <c r="AE21" s="88"/>
      <c r="AF21" s="43"/>
      <c r="AG21" s="43"/>
      <c r="AH21" s="99">
        <v>88</v>
      </c>
      <c r="AI21" s="43" t="s">
        <v>54</v>
      </c>
      <c r="AJ21" s="43" t="s">
        <v>261</v>
      </c>
      <c r="AK21" s="49"/>
      <c r="AL21" s="43"/>
      <c r="AM21" s="50"/>
      <c r="AN21" s="43"/>
      <c r="AO21" s="43"/>
      <c r="AP21" s="43"/>
      <c r="AQ21" s="43"/>
      <c r="AR21" s="64">
        <v>0</v>
      </c>
      <c r="AS21" s="64">
        <v>100</v>
      </c>
      <c r="AT21" s="63">
        <v>50</v>
      </c>
      <c r="AU21" s="44" t="s">
        <v>103</v>
      </c>
      <c r="AV21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6</v>
      </c>
      <c r="AW21" s="64" t="e">
        <f>VLOOKUP(Table1[[#This Row],[species_full]], '[1]age-structured-traits'!$A$2:$A$416, 1, FALSE)</f>
        <v>#N/A</v>
      </c>
    </row>
    <row r="22" spans="1:49" x14ac:dyDescent="0.3">
      <c r="A22" s="7" t="s">
        <v>8</v>
      </c>
      <c r="B22" s="7" t="s">
        <v>48</v>
      </c>
      <c r="C22" s="7" t="s">
        <v>59</v>
      </c>
      <c r="D22" s="7" t="s">
        <v>220</v>
      </c>
      <c r="E22" s="8">
        <v>5</v>
      </c>
      <c r="F22" s="8" t="s">
        <v>132</v>
      </c>
      <c r="G22" s="8">
        <v>31</v>
      </c>
      <c r="H22" s="7" t="s">
        <v>50</v>
      </c>
      <c r="I22" s="7" t="s">
        <v>89</v>
      </c>
      <c r="J22" s="7" t="s">
        <v>51</v>
      </c>
      <c r="K22" s="7" t="s">
        <v>90</v>
      </c>
      <c r="L22" s="9">
        <v>4.51</v>
      </c>
      <c r="M22" s="7" t="s">
        <v>90</v>
      </c>
      <c r="N22" s="10">
        <v>720</v>
      </c>
      <c r="O22" s="7" t="s">
        <v>60</v>
      </c>
      <c r="P22" s="13">
        <v>8</v>
      </c>
      <c r="Q22" s="7" t="s">
        <v>55</v>
      </c>
      <c r="R22" s="7" t="s">
        <v>90</v>
      </c>
      <c r="S22" s="81">
        <v>2</v>
      </c>
      <c r="T22" s="81" t="s">
        <v>52</v>
      </c>
      <c r="U22" s="43" t="s">
        <v>177</v>
      </c>
      <c r="V22" s="12">
        <v>10</v>
      </c>
      <c r="W22" s="7" t="s">
        <v>54</v>
      </c>
      <c r="X22" s="7" t="s">
        <v>103</v>
      </c>
      <c r="Y22" s="7"/>
      <c r="Z22" s="7"/>
      <c r="AA22" s="7"/>
      <c r="AB22" s="13">
        <v>302.33333329999999</v>
      </c>
      <c r="AC22" s="25" t="s">
        <v>52</v>
      </c>
      <c r="AD22" s="13" t="s">
        <v>90</v>
      </c>
      <c r="AE22" s="86">
        <v>0.11079689400000001</v>
      </c>
      <c r="AF22" s="7" t="s">
        <v>55</v>
      </c>
      <c r="AG22" s="7" t="s">
        <v>90</v>
      </c>
      <c r="AH22" s="13">
        <v>314</v>
      </c>
      <c r="AI22" s="7" t="s">
        <v>55</v>
      </c>
      <c r="AJ22" s="7" t="s">
        <v>90</v>
      </c>
      <c r="AK22" s="13">
        <v>25</v>
      </c>
      <c r="AL22" s="7" t="s">
        <v>52</v>
      </c>
      <c r="AM22" s="29" t="s">
        <v>90</v>
      </c>
      <c r="AN22" s="43"/>
      <c r="AO22" s="43"/>
      <c r="AP22" s="43"/>
      <c r="AQ22" s="43"/>
      <c r="AR22" s="64">
        <v>0</v>
      </c>
      <c r="AS22" s="64">
        <v>4000</v>
      </c>
      <c r="AT22" s="63">
        <v>2000</v>
      </c>
      <c r="AU22" s="44" t="s">
        <v>103</v>
      </c>
      <c r="AV22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22" s="64" t="str">
        <f>VLOOKUP(Table1[[#This Row],[species_full]], '[1]age-structured-traits'!$A$2:$A$416, 1, FALSE)</f>
        <v>Carcharhinus falciformis</v>
      </c>
    </row>
    <row r="23" spans="1:49" x14ac:dyDescent="0.3">
      <c r="A23" s="7" t="s">
        <v>8</v>
      </c>
      <c r="B23" s="7" t="s">
        <v>48</v>
      </c>
      <c r="C23" s="7" t="s">
        <v>59</v>
      </c>
      <c r="D23" s="7" t="s">
        <v>220</v>
      </c>
      <c r="E23" s="8">
        <v>6</v>
      </c>
      <c r="F23" s="8" t="s">
        <v>141</v>
      </c>
      <c r="G23" s="8">
        <v>31</v>
      </c>
      <c r="H23" s="7" t="s">
        <v>50</v>
      </c>
      <c r="I23" s="7" t="s">
        <v>89</v>
      </c>
      <c r="J23" s="7" t="s">
        <v>51</v>
      </c>
      <c r="K23" s="7" t="s">
        <v>90</v>
      </c>
      <c r="L23" s="9">
        <v>4.51</v>
      </c>
      <c r="M23" s="7" t="s">
        <v>90</v>
      </c>
      <c r="N23" s="10">
        <v>720</v>
      </c>
      <c r="O23" s="7" t="s">
        <v>60</v>
      </c>
      <c r="P23" s="13">
        <v>8</v>
      </c>
      <c r="Q23" s="7" t="s">
        <v>55</v>
      </c>
      <c r="R23" s="7" t="s">
        <v>90</v>
      </c>
      <c r="S23" s="81">
        <v>2</v>
      </c>
      <c r="T23" s="81" t="s">
        <v>52</v>
      </c>
      <c r="U23" s="43" t="s">
        <v>177</v>
      </c>
      <c r="V23" s="12">
        <v>10</v>
      </c>
      <c r="W23" s="7" t="s">
        <v>54</v>
      </c>
      <c r="X23" s="7" t="s">
        <v>103</v>
      </c>
      <c r="Y23" s="7"/>
      <c r="Z23" s="7"/>
      <c r="AA23" s="7"/>
      <c r="AB23" s="13">
        <v>343.75</v>
      </c>
      <c r="AC23" s="25" t="s">
        <v>52</v>
      </c>
      <c r="AD23" s="13" t="s">
        <v>90</v>
      </c>
      <c r="AE23" s="86">
        <v>8.6375752E-2</v>
      </c>
      <c r="AF23" s="7" t="s">
        <v>61</v>
      </c>
      <c r="AG23" s="7" t="s">
        <v>90</v>
      </c>
      <c r="AH23" s="13">
        <v>314</v>
      </c>
      <c r="AI23" s="7" t="s">
        <v>61</v>
      </c>
      <c r="AJ23" s="7" t="s">
        <v>90</v>
      </c>
      <c r="AK23" s="13">
        <v>25</v>
      </c>
      <c r="AL23" s="7" t="s">
        <v>52</v>
      </c>
      <c r="AM23" s="29" t="s">
        <v>90</v>
      </c>
      <c r="AN23" s="43"/>
      <c r="AO23" s="43"/>
      <c r="AP23" s="43"/>
      <c r="AQ23" s="43"/>
      <c r="AR23" s="64">
        <v>0</v>
      </c>
      <c r="AS23" s="64">
        <v>4000</v>
      </c>
      <c r="AT23" s="63">
        <v>2000</v>
      </c>
      <c r="AU23" s="44" t="s">
        <v>103</v>
      </c>
      <c r="AV23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23" s="64" t="str">
        <f>VLOOKUP(Table1[[#This Row],[species_full]], '[1]age-structured-traits'!$A$2:$A$416, 1, FALSE)</f>
        <v>Carcharhinus falciformis</v>
      </c>
    </row>
    <row r="24" spans="1:49" x14ac:dyDescent="0.3">
      <c r="A24" s="15" t="s">
        <v>8</v>
      </c>
      <c r="B24" s="15" t="s">
        <v>48</v>
      </c>
      <c r="C24" s="15" t="s">
        <v>59</v>
      </c>
      <c r="D24" s="7" t="s">
        <v>220</v>
      </c>
      <c r="E24" s="21">
        <v>6</v>
      </c>
      <c r="F24" s="21" t="s">
        <v>141</v>
      </c>
      <c r="G24" s="21">
        <v>21</v>
      </c>
      <c r="H24" s="15" t="s">
        <v>50</v>
      </c>
      <c r="I24" s="15" t="s">
        <v>89</v>
      </c>
      <c r="J24" s="15" t="s">
        <v>51</v>
      </c>
      <c r="K24" s="15" t="s">
        <v>90</v>
      </c>
      <c r="L24" s="22">
        <v>4.51</v>
      </c>
      <c r="M24" s="15" t="s">
        <v>90</v>
      </c>
      <c r="N24" s="23">
        <v>720</v>
      </c>
      <c r="O24" s="15" t="s">
        <v>60</v>
      </c>
      <c r="P24" s="25">
        <v>8</v>
      </c>
      <c r="Q24" s="15" t="s">
        <v>55</v>
      </c>
      <c r="R24" s="15" t="s">
        <v>90</v>
      </c>
      <c r="S24" s="82">
        <v>2</v>
      </c>
      <c r="T24" s="81" t="s">
        <v>52</v>
      </c>
      <c r="U24" s="43" t="s">
        <v>177</v>
      </c>
      <c r="V24" s="24">
        <v>10</v>
      </c>
      <c r="W24" s="15" t="s">
        <v>54</v>
      </c>
      <c r="X24" s="15" t="s">
        <v>103</v>
      </c>
      <c r="Y24" s="15"/>
      <c r="Z24" s="15"/>
      <c r="AA24" s="15"/>
      <c r="AB24" s="25">
        <v>468</v>
      </c>
      <c r="AC24" s="13" t="s">
        <v>52</v>
      </c>
      <c r="AD24" s="13" t="s">
        <v>90</v>
      </c>
      <c r="AE24" s="87">
        <v>4.7699999E-2</v>
      </c>
      <c r="AF24" s="15" t="s">
        <v>61</v>
      </c>
      <c r="AG24" s="15" t="s">
        <v>90</v>
      </c>
      <c r="AH24" s="25">
        <v>350</v>
      </c>
      <c r="AI24" s="15" t="s">
        <v>54</v>
      </c>
      <c r="AJ24" s="15" t="s">
        <v>90</v>
      </c>
      <c r="AK24" s="25">
        <v>25</v>
      </c>
      <c r="AL24" s="15" t="s">
        <v>52</v>
      </c>
      <c r="AM24" s="31" t="s">
        <v>90</v>
      </c>
      <c r="AN24" s="43"/>
      <c r="AO24" s="43"/>
      <c r="AP24" s="43"/>
      <c r="AQ24" s="43"/>
      <c r="AR24" s="64">
        <v>0</v>
      </c>
      <c r="AS24" s="64">
        <v>4000</v>
      </c>
      <c r="AT24" s="63">
        <v>2000</v>
      </c>
      <c r="AU24" s="44" t="s">
        <v>103</v>
      </c>
      <c r="AV24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24" s="64" t="str">
        <f>VLOOKUP(Table1[[#This Row],[species_full]], '[1]age-structured-traits'!$A$2:$A$416, 1, FALSE)</f>
        <v>Carcharhinus falciformis</v>
      </c>
    </row>
    <row r="25" spans="1:49" x14ac:dyDescent="0.3">
      <c r="A25" s="15" t="s">
        <v>8</v>
      </c>
      <c r="B25" s="15" t="s">
        <v>48</v>
      </c>
      <c r="C25" s="15" t="s">
        <v>59</v>
      </c>
      <c r="D25" s="7" t="s">
        <v>220</v>
      </c>
      <c r="E25" s="21">
        <v>7</v>
      </c>
      <c r="F25" s="21" t="s">
        <v>141</v>
      </c>
      <c r="G25" s="21">
        <v>21</v>
      </c>
      <c r="H25" s="15" t="s">
        <v>50</v>
      </c>
      <c r="I25" s="15" t="s">
        <v>89</v>
      </c>
      <c r="J25" s="15" t="s">
        <v>51</v>
      </c>
      <c r="K25" s="15" t="s">
        <v>90</v>
      </c>
      <c r="L25" s="22">
        <v>4.51</v>
      </c>
      <c r="M25" s="15" t="s">
        <v>90</v>
      </c>
      <c r="N25" s="23">
        <v>720</v>
      </c>
      <c r="O25" s="15" t="s">
        <v>60</v>
      </c>
      <c r="P25" s="25">
        <v>8</v>
      </c>
      <c r="Q25" s="15" t="s">
        <v>55</v>
      </c>
      <c r="R25" s="15" t="s">
        <v>90</v>
      </c>
      <c r="S25" s="82">
        <v>2</v>
      </c>
      <c r="T25" s="81" t="s">
        <v>52</v>
      </c>
      <c r="U25" s="43" t="s">
        <v>177</v>
      </c>
      <c r="V25" s="26">
        <v>10</v>
      </c>
      <c r="W25" s="15" t="s">
        <v>54</v>
      </c>
      <c r="X25" s="15" t="s">
        <v>103</v>
      </c>
      <c r="Y25" s="15"/>
      <c r="Z25" s="15"/>
      <c r="AA25" s="15"/>
      <c r="AB25" s="25">
        <v>468</v>
      </c>
      <c r="AC25" s="13" t="s">
        <v>52</v>
      </c>
      <c r="AD25" s="13" t="s">
        <v>90</v>
      </c>
      <c r="AE25" s="87">
        <v>4.7699999E-2</v>
      </c>
      <c r="AF25" s="15" t="s">
        <v>61</v>
      </c>
      <c r="AG25" s="15" t="s">
        <v>90</v>
      </c>
      <c r="AH25" s="25">
        <v>350</v>
      </c>
      <c r="AI25" s="15" t="s">
        <v>54</v>
      </c>
      <c r="AJ25" s="15" t="s">
        <v>90</v>
      </c>
      <c r="AK25" s="25">
        <v>25</v>
      </c>
      <c r="AL25" s="15" t="s">
        <v>52</v>
      </c>
      <c r="AM25" s="31" t="s">
        <v>90</v>
      </c>
      <c r="AN25" s="43"/>
      <c r="AO25" s="43"/>
      <c r="AP25" s="43"/>
      <c r="AQ25" s="43"/>
      <c r="AR25" s="64">
        <v>0</v>
      </c>
      <c r="AS25" s="64">
        <v>4000</v>
      </c>
      <c r="AT25" s="63">
        <v>2000</v>
      </c>
      <c r="AU25" s="44" t="s">
        <v>103</v>
      </c>
      <c r="AV25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25" s="64" t="str">
        <f>VLOOKUP(Table1[[#This Row],[species_full]], '[1]age-structured-traits'!$A$2:$A$416, 1, FALSE)</f>
        <v>Carcharhinus falciformis</v>
      </c>
    </row>
    <row r="26" spans="1:49" hidden="1" x14ac:dyDescent="0.3">
      <c r="A26" s="43" t="s">
        <v>191</v>
      </c>
      <c r="B26" s="43"/>
      <c r="C26" s="43"/>
      <c r="D26" s="67" t="s">
        <v>247</v>
      </c>
      <c r="E26" s="47"/>
      <c r="F26" s="61" t="s">
        <v>277</v>
      </c>
      <c r="G26" s="47"/>
      <c r="H26" s="43" t="s">
        <v>63</v>
      </c>
      <c r="I26" s="43" t="s">
        <v>103</v>
      </c>
      <c r="J26" s="43"/>
      <c r="K26" s="43"/>
      <c r="L26" s="43">
        <v>4.05</v>
      </c>
      <c r="M26" s="43" t="s">
        <v>103</v>
      </c>
      <c r="N26" s="59"/>
      <c r="O26" s="43"/>
      <c r="P26" s="49">
        <v>3.7</v>
      </c>
      <c r="Q26" s="43" t="s">
        <v>46</v>
      </c>
      <c r="R26" s="43" t="s">
        <v>261</v>
      </c>
      <c r="S26" s="64"/>
      <c r="T26" s="64"/>
      <c r="U26" s="43"/>
      <c r="V26" s="68"/>
      <c r="W26" s="43"/>
      <c r="X26" s="43"/>
      <c r="Y26" s="43"/>
      <c r="Z26" s="43"/>
      <c r="AA26" s="43"/>
      <c r="AB26" s="49"/>
      <c r="AC26" s="49"/>
      <c r="AD26" s="49"/>
      <c r="AE26" s="68"/>
      <c r="AF26" s="43"/>
      <c r="AG26" s="43"/>
      <c r="AH26" s="99">
        <v>135</v>
      </c>
      <c r="AI26" s="43" t="s">
        <v>54</v>
      </c>
      <c r="AJ26" s="43" t="s">
        <v>261</v>
      </c>
      <c r="AK26" s="68"/>
      <c r="AL26" s="43"/>
      <c r="AM26" s="50"/>
      <c r="AN26" s="43"/>
      <c r="AO26" s="43"/>
      <c r="AP26" s="43"/>
      <c r="AQ26" s="43"/>
      <c r="AR26" s="68"/>
      <c r="AS26" s="68">
        <v>40</v>
      </c>
      <c r="AT26" s="63">
        <f>AVERAGE(Table1[[#This Row],[depth_min]:[depth_max]])</f>
        <v>40</v>
      </c>
      <c r="AU26" s="44" t="s">
        <v>103</v>
      </c>
      <c r="AV26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6</v>
      </c>
      <c r="AW26" s="64" t="e">
        <f>VLOOKUP(Table1[[#This Row],[species_full]], '[1]age-structured-traits'!$A$2:$A$416, 1, FALSE)</f>
        <v>#N/A</v>
      </c>
    </row>
    <row r="27" spans="1:49" hidden="1" x14ac:dyDescent="0.3">
      <c r="A27" s="46" t="s">
        <v>16</v>
      </c>
      <c r="B27" s="15" t="s">
        <v>48</v>
      </c>
      <c r="C27" s="43" t="s">
        <v>121</v>
      </c>
      <c r="D27" s="43" t="s">
        <v>235</v>
      </c>
      <c r="E27" s="47"/>
      <c r="F27" s="47" t="s">
        <v>154</v>
      </c>
      <c r="G27" s="47"/>
      <c r="H27" s="43" t="s">
        <v>50</v>
      </c>
      <c r="I27" s="43" t="s">
        <v>103</v>
      </c>
      <c r="J27" s="43"/>
      <c r="K27" s="43"/>
      <c r="L27" s="48">
        <v>4.2300000000000004</v>
      </c>
      <c r="M27" s="43" t="s">
        <v>103</v>
      </c>
      <c r="N27" s="59"/>
      <c r="O27" s="43"/>
      <c r="P27" s="49">
        <v>11.4</v>
      </c>
      <c r="Q27" s="43" t="s">
        <v>52</v>
      </c>
      <c r="R27" s="43" t="s">
        <v>177</v>
      </c>
      <c r="S27" s="64">
        <v>2</v>
      </c>
      <c r="T27" s="81" t="s">
        <v>52</v>
      </c>
      <c r="U27" s="43" t="s">
        <v>177</v>
      </c>
      <c r="V27" s="48">
        <v>7.8</v>
      </c>
      <c r="W27" s="43" t="s">
        <v>52</v>
      </c>
      <c r="X27" s="43" t="s">
        <v>177</v>
      </c>
      <c r="Y27" s="43"/>
      <c r="Z27" s="43"/>
      <c r="AA27" s="43"/>
      <c r="AB27" s="49"/>
      <c r="AC27" s="49"/>
      <c r="AD27" s="49"/>
      <c r="AE27" s="88">
        <v>0.17199999999999999</v>
      </c>
      <c r="AF27" s="43" t="s">
        <v>52</v>
      </c>
      <c r="AG27" s="43" t="s">
        <v>177</v>
      </c>
      <c r="AH27" s="49">
        <v>300</v>
      </c>
      <c r="AI27" s="43" t="s">
        <v>52</v>
      </c>
      <c r="AJ27" s="43" t="s">
        <v>177</v>
      </c>
      <c r="AK27" s="49">
        <v>15</v>
      </c>
      <c r="AL27" s="43" t="s">
        <v>52</v>
      </c>
      <c r="AM27" s="50" t="s">
        <v>177</v>
      </c>
      <c r="AN27" s="43"/>
      <c r="AO27" s="43"/>
      <c r="AP27" s="43"/>
      <c r="AQ27" s="43"/>
      <c r="AR27" s="64">
        <v>1</v>
      </c>
      <c r="AS27" s="64">
        <v>286</v>
      </c>
      <c r="AT27" s="63">
        <v>143.5</v>
      </c>
      <c r="AU27" s="44" t="s">
        <v>103</v>
      </c>
      <c r="AV27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2</v>
      </c>
      <c r="AW27" s="64" t="e">
        <f>VLOOKUP(Table1[[#This Row],[species_full]], '[1]age-structured-traits'!$A$2:$A$416, 1, FALSE)</f>
        <v>#N/A</v>
      </c>
    </row>
    <row r="28" spans="1:49" hidden="1" x14ac:dyDescent="0.3">
      <c r="A28" s="43" t="s">
        <v>192</v>
      </c>
      <c r="B28" s="43"/>
      <c r="C28" s="43"/>
      <c r="D28" s="67" t="s">
        <v>193</v>
      </c>
      <c r="E28" s="47"/>
      <c r="F28" s="61"/>
      <c r="G28" s="47"/>
      <c r="H28" s="43" t="s">
        <v>63</v>
      </c>
      <c r="I28" s="43" t="s">
        <v>103</v>
      </c>
      <c r="J28" s="43"/>
      <c r="K28" s="43"/>
      <c r="L28" s="43"/>
      <c r="M28" s="43" t="s">
        <v>103</v>
      </c>
      <c r="N28" s="59"/>
      <c r="O28" s="43"/>
      <c r="P28" s="43"/>
      <c r="Q28" s="43"/>
      <c r="R28" s="43"/>
      <c r="S28" s="43"/>
      <c r="T28" s="43"/>
      <c r="U28" s="43"/>
      <c r="V28" s="68"/>
      <c r="W28" s="43"/>
      <c r="X28" s="43"/>
      <c r="Y28" s="43"/>
      <c r="Z28" s="43"/>
      <c r="AA28" s="43"/>
      <c r="AB28" s="49"/>
      <c r="AC28" s="49"/>
      <c r="AD28" s="49"/>
      <c r="AE28" s="68"/>
      <c r="AF28" s="43"/>
      <c r="AG28" s="43"/>
      <c r="AH28" s="64">
        <v>75</v>
      </c>
      <c r="AI28" s="43" t="s">
        <v>52</v>
      </c>
      <c r="AJ28" s="43" t="s">
        <v>261</v>
      </c>
      <c r="AK28" s="68"/>
      <c r="AL28" s="43"/>
      <c r="AM28" s="50"/>
      <c r="AN28" s="43"/>
      <c r="AO28" s="43"/>
      <c r="AP28" s="43"/>
      <c r="AQ28" s="43"/>
      <c r="AR28" s="68"/>
      <c r="AS28" s="68"/>
      <c r="AT28" s="63"/>
      <c r="AU28" s="44"/>
      <c r="AV28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9</v>
      </c>
      <c r="AW28" s="64" t="e">
        <f>VLOOKUP(Table1[[#This Row],[species_full]], '[1]age-structured-traits'!$A$2:$A$416, 1, FALSE)</f>
        <v>#N/A</v>
      </c>
    </row>
    <row r="29" spans="1:49" hidden="1" x14ac:dyDescent="0.3">
      <c r="A29" s="43" t="s">
        <v>214</v>
      </c>
      <c r="B29" s="43"/>
      <c r="C29" s="43"/>
      <c r="D29" s="67" t="s">
        <v>215</v>
      </c>
      <c r="E29" s="47"/>
      <c r="F29" s="61"/>
      <c r="G29" s="47"/>
      <c r="H29" s="43" t="s">
        <v>263</v>
      </c>
      <c r="I29" s="43" t="s">
        <v>103</v>
      </c>
      <c r="J29" s="43"/>
      <c r="K29" s="43"/>
      <c r="L29" s="43"/>
      <c r="M29" s="43" t="s">
        <v>103</v>
      </c>
      <c r="N29" s="59"/>
      <c r="O29" s="43"/>
      <c r="P29" s="43"/>
      <c r="Q29" s="43"/>
      <c r="R29" s="43"/>
      <c r="S29" s="43"/>
      <c r="T29" s="43"/>
      <c r="U29" s="43"/>
      <c r="V29" s="68"/>
      <c r="W29" s="43"/>
      <c r="X29" s="43"/>
      <c r="Y29" s="43"/>
      <c r="Z29" s="43"/>
      <c r="AA29" s="43"/>
      <c r="AB29" s="49"/>
      <c r="AC29" s="49"/>
      <c r="AD29" s="49"/>
      <c r="AE29" s="68"/>
      <c r="AF29" s="43"/>
      <c r="AG29" s="43"/>
      <c r="AH29" s="64">
        <v>84</v>
      </c>
      <c r="AI29" s="43" t="s">
        <v>52</v>
      </c>
      <c r="AJ29" s="43" t="s">
        <v>261</v>
      </c>
      <c r="AK29" s="68"/>
      <c r="AL29" s="43"/>
      <c r="AM29" s="50"/>
      <c r="AN29" s="43"/>
      <c r="AO29" s="43"/>
      <c r="AP29" s="43"/>
      <c r="AQ29" s="43"/>
      <c r="AR29" s="68">
        <v>36</v>
      </c>
      <c r="AS29" s="68">
        <v>43</v>
      </c>
      <c r="AT29" s="63">
        <v>39.5</v>
      </c>
      <c r="AU29" s="44" t="s">
        <v>103</v>
      </c>
      <c r="AV29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8</v>
      </c>
      <c r="AW29" s="64" t="e">
        <f>VLOOKUP(Table1[[#This Row],[species_full]], '[1]age-structured-traits'!$A$2:$A$416, 1, FALSE)</f>
        <v>#N/A</v>
      </c>
    </row>
    <row r="30" spans="1:49" x14ac:dyDescent="0.3">
      <c r="A30" s="7" t="s">
        <v>3</v>
      </c>
      <c r="B30" s="7" t="s">
        <v>48</v>
      </c>
      <c r="C30" s="7" t="s">
        <v>62</v>
      </c>
      <c r="D30" s="7" t="s">
        <v>221</v>
      </c>
      <c r="E30" s="8">
        <v>6</v>
      </c>
      <c r="F30" s="8" t="s">
        <v>142</v>
      </c>
      <c r="G30" s="8">
        <v>21</v>
      </c>
      <c r="H30" s="7" t="s">
        <v>63</v>
      </c>
      <c r="I30" s="7" t="s">
        <v>89</v>
      </c>
      <c r="J30" s="7" t="s">
        <v>51</v>
      </c>
      <c r="K30" s="7" t="s">
        <v>90</v>
      </c>
      <c r="L30" s="9">
        <v>4.2</v>
      </c>
      <c r="M30" s="7" t="s">
        <v>90</v>
      </c>
      <c r="N30" s="10">
        <v>520</v>
      </c>
      <c r="O30" s="7" t="s">
        <v>64</v>
      </c>
      <c r="P30" s="13">
        <v>4</v>
      </c>
      <c r="Q30" s="7" t="s">
        <v>54</v>
      </c>
      <c r="R30" s="7" t="s">
        <v>90</v>
      </c>
      <c r="S30" s="81">
        <v>2</v>
      </c>
      <c r="T30" s="81" t="s">
        <v>52</v>
      </c>
      <c r="U30" s="43" t="s">
        <v>177</v>
      </c>
      <c r="V30" s="28">
        <v>4.1000001429999999</v>
      </c>
      <c r="W30" s="7" t="s">
        <v>54</v>
      </c>
      <c r="X30" s="7" t="s">
        <v>103</v>
      </c>
      <c r="Y30" s="7"/>
      <c r="Z30" s="7"/>
      <c r="AA30" s="7"/>
      <c r="AB30" s="13">
        <v>156</v>
      </c>
      <c r="AC30" s="25" t="s">
        <v>52</v>
      </c>
      <c r="AD30" s="13" t="s">
        <v>90</v>
      </c>
      <c r="AE30" s="86">
        <v>0.23999999499999999</v>
      </c>
      <c r="AF30" s="7" t="s">
        <v>54</v>
      </c>
      <c r="AG30" s="7" t="s">
        <v>90</v>
      </c>
      <c r="AH30" s="13">
        <v>150</v>
      </c>
      <c r="AI30" s="7" t="s">
        <v>55</v>
      </c>
      <c r="AJ30" s="7" t="s">
        <v>90</v>
      </c>
      <c r="AK30" s="13">
        <v>8.0500001910000005</v>
      </c>
      <c r="AL30" s="7" t="s">
        <v>61</v>
      </c>
      <c r="AM30" s="29" t="s">
        <v>90</v>
      </c>
      <c r="AN30" s="43"/>
      <c r="AO30" s="43"/>
      <c r="AP30" s="43"/>
      <c r="AQ30" s="43"/>
      <c r="AR30" s="64">
        <v>0</v>
      </c>
      <c r="AS30" s="64">
        <v>10</v>
      </c>
      <c r="AT30" s="63">
        <v>5</v>
      </c>
      <c r="AU30" s="44" t="s">
        <v>103</v>
      </c>
      <c r="AV30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30" s="64" t="str">
        <f>VLOOKUP(Table1[[#This Row],[species_full]], '[1]age-structured-traits'!$A$2:$A$416, 1, FALSE)</f>
        <v>Carcharhinus isodon</v>
      </c>
    </row>
    <row r="31" spans="1:49" x14ac:dyDescent="0.3">
      <c r="A31" s="15" t="s">
        <v>3</v>
      </c>
      <c r="B31" s="15" t="s">
        <v>48</v>
      </c>
      <c r="C31" s="15" t="s">
        <v>62</v>
      </c>
      <c r="D31" s="7" t="s">
        <v>221</v>
      </c>
      <c r="E31" s="21">
        <v>6</v>
      </c>
      <c r="F31" s="21" t="s">
        <v>142</v>
      </c>
      <c r="G31" s="21">
        <v>31</v>
      </c>
      <c r="H31" s="15" t="s">
        <v>63</v>
      </c>
      <c r="I31" s="15" t="s">
        <v>89</v>
      </c>
      <c r="J31" s="15" t="s">
        <v>51</v>
      </c>
      <c r="K31" s="15" t="s">
        <v>90</v>
      </c>
      <c r="L31" s="22">
        <v>4.2</v>
      </c>
      <c r="M31" s="15" t="s">
        <v>90</v>
      </c>
      <c r="N31" s="23">
        <v>520</v>
      </c>
      <c r="O31" s="15" t="s">
        <v>64</v>
      </c>
      <c r="P31" s="25">
        <v>4</v>
      </c>
      <c r="Q31" s="15" t="s">
        <v>54</v>
      </c>
      <c r="R31" s="15" t="s">
        <v>90</v>
      </c>
      <c r="S31" s="82">
        <v>2</v>
      </c>
      <c r="T31" s="81" t="s">
        <v>52</v>
      </c>
      <c r="U31" s="43" t="s">
        <v>177</v>
      </c>
      <c r="V31" s="24">
        <v>4.1000001429999999</v>
      </c>
      <c r="W31" s="15" t="s">
        <v>54</v>
      </c>
      <c r="X31" s="15" t="s">
        <v>103</v>
      </c>
      <c r="Y31" s="15"/>
      <c r="Z31" s="15"/>
      <c r="AA31" s="15"/>
      <c r="AB31" s="25">
        <v>156</v>
      </c>
      <c r="AC31" s="25" t="s">
        <v>52</v>
      </c>
      <c r="AD31" s="13" t="s">
        <v>90</v>
      </c>
      <c r="AE31" s="87">
        <v>0.23999999499999999</v>
      </c>
      <c r="AF31" s="15" t="s">
        <v>61</v>
      </c>
      <c r="AG31" s="15" t="s">
        <v>90</v>
      </c>
      <c r="AH31" s="25">
        <v>150</v>
      </c>
      <c r="AI31" s="15" t="s">
        <v>55</v>
      </c>
      <c r="AJ31" s="15" t="s">
        <v>90</v>
      </c>
      <c r="AK31" s="25">
        <v>8.0500001910000005</v>
      </c>
      <c r="AL31" s="15" t="s">
        <v>55</v>
      </c>
      <c r="AM31" s="31" t="s">
        <v>90</v>
      </c>
      <c r="AN31" s="43"/>
      <c r="AO31" s="43"/>
      <c r="AP31" s="43"/>
      <c r="AQ31" s="43"/>
      <c r="AR31" s="64">
        <v>0</v>
      </c>
      <c r="AS31" s="64">
        <v>10</v>
      </c>
      <c r="AT31" s="63">
        <v>5</v>
      </c>
      <c r="AU31" s="44" t="s">
        <v>103</v>
      </c>
      <c r="AV31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31" s="64" t="str">
        <f>VLOOKUP(Table1[[#This Row],[species_full]], '[1]age-structured-traits'!$A$2:$A$416, 1, FALSE)</f>
        <v>Carcharhinus isodon</v>
      </c>
    </row>
    <row r="32" spans="1:49" hidden="1" x14ac:dyDescent="0.3">
      <c r="A32" s="43" t="s">
        <v>209</v>
      </c>
      <c r="B32" s="43"/>
      <c r="C32" s="43"/>
      <c r="D32" s="67" t="s">
        <v>255</v>
      </c>
      <c r="E32" s="47"/>
      <c r="F32" s="61"/>
      <c r="G32" s="47"/>
      <c r="H32" s="43" t="s">
        <v>63</v>
      </c>
      <c r="I32" s="43" t="s">
        <v>103</v>
      </c>
      <c r="J32" s="43"/>
      <c r="K32" s="43"/>
      <c r="L32" s="43"/>
      <c r="M32" s="43" t="s">
        <v>103</v>
      </c>
      <c r="N32" s="59"/>
      <c r="O32" s="43"/>
      <c r="P32" s="43"/>
      <c r="Q32" s="43"/>
      <c r="R32" s="43"/>
      <c r="S32" s="43"/>
      <c r="T32" s="43"/>
      <c r="U32" s="43"/>
      <c r="V32" s="68"/>
      <c r="W32" s="43"/>
      <c r="X32" s="43"/>
      <c r="Y32" s="43"/>
      <c r="Z32" s="43"/>
      <c r="AA32" s="43"/>
      <c r="AB32" s="49"/>
      <c r="AC32" s="49"/>
      <c r="AD32" s="49"/>
      <c r="AE32" s="68"/>
      <c r="AF32" s="43"/>
      <c r="AG32" s="43"/>
      <c r="AH32" s="64">
        <v>75</v>
      </c>
      <c r="AI32" s="43" t="s">
        <v>52</v>
      </c>
      <c r="AJ32" s="43" t="s">
        <v>261</v>
      </c>
      <c r="AK32" s="68"/>
      <c r="AL32" s="43"/>
      <c r="AM32" s="50"/>
      <c r="AN32" s="43"/>
      <c r="AO32" s="43"/>
      <c r="AP32" s="43"/>
      <c r="AQ32" s="43"/>
      <c r="AR32" s="68"/>
      <c r="AS32" s="68"/>
      <c r="AT32" s="63"/>
      <c r="AU32" s="44"/>
      <c r="AV32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9</v>
      </c>
      <c r="AW32" s="64" t="e">
        <f>VLOOKUP(Table1[[#This Row],[species_full]], '[1]age-structured-traits'!$A$2:$A$416, 1, FALSE)</f>
        <v>#N/A</v>
      </c>
    </row>
    <row r="33" spans="1:49" hidden="1" x14ac:dyDescent="0.3">
      <c r="A33" s="7" t="s">
        <v>17</v>
      </c>
      <c r="B33" s="7" t="s">
        <v>48</v>
      </c>
      <c r="C33" s="7" t="s">
        <v>65</v>
      </c>
      <c r="D33" s="7" t="s">
        <v>236</v>
      </c>
      <c r="E33" s="8">
        <v>6</v>
      </c>
      <c r="F33" s="8" t="s">
        <v>143</v>
      </c>
      <c r="G33" s="8">
        <v>31</v>
      </c>
      <c r="H33" s="7" t="s">
        <v>50</v>
      </c>
      <c r="I33" s="7" t="s">
        <v>89</v>
      </c>
      <c r="J33" s="7" t="s">
        <v>66</v>
      </c>
      <c r="K33" s="7" t="s">
        <v>90</v>
      </c>
      <c r="L33" s="9">
        <v>4.3099999999999996</v>
      </c>
      <c r="M33" s="7" t="s">
        <v>90</v>
      </c>
      <c r="N33" s="10">
        <v>675</v>
      </c>
      <c r="O33" s="7" t="s">
        <v>67</v>
      </c>
      <c r="P33" s="13">
        <v>9</v>
      </c>
      <c r="Q33" s="7" t="s">
        <v>54</v>
      </c>
      <c r="R33" s="7" t="s">
        <v>90</v>
      </c>
      <c r="S33" s="81">
        <v>2</v>
      </c>
      <c r="T33" s="81" t="s">
        <v>52</v>
      </c>
      <c r="U33" s="43" t="s">
        <v>177</v>
      </c>
      <c r="V33" s="12">
        <v>18.666666670000001</v>
      </c>
      <c r="W33" s="7" t="s">
        <v>54</v>
      </c>
      <c r="X33" s="7" t="s">
        <v>103</v>
      </c>
      <c r="Y33" s="7"/>
      <c r="Z33" s="7"/>
      <c r="AA33" s="7"/>
      <c r="AB33" s="13">
        <v>321</v>
      </c>
      <c r="AC33" s="25" t="s">
        <v>52</v>
      </c>
      <c r="AD33" s="13" t="s">
        <v>90</v>
      </c>
      <c r="AE33" s="86">
        <v>5.3481485000000002E-2</v>
      </c>
      <c r="AF33" s="7" t="s">
        <v>61</v>
      </c>
      <c r="AG33" s="7" t="s">
        <v>90</v>
      </c>
      <c r="AH33" s="13">
        <v>268</v>
      </c>
      <c r="AI33" s="7" t="s">
        <v>55</v>
      </c>
      <c r="AJ33" s="7" t="s">
        <v>90</v>
      </c>
      <c r="AK33" s="13">
        <v>32</v>
      </c>
      <c r="AL33" s="7" t="s">
        <v>52</v>
      </c>
      <c r="AM33" s="29" t="s">
        <v>90</v>
      </c>
      <c r="AN33" s="43"/>
      <c r="AO33" s="43"/>
      <c r="AP33" s="43"/>
      <c r="AQ33" s="43"/>
      <c r="AR33" s="64">
        <v>1</v>
      </c>
      <c r="AS33" s="64">
        <v>152</v>
      </c>
      <c r="AT33" s="63">
        <v>76.5</v>
      </c>
      <c r="AU33" s="44" t="s">
        <v>103</v>
      </c>
      <c r="AV33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33" s="64" t="e">
        <f>VLOOKUP(Table1[[#This Row],[species_full]], '[1]age-structured-traits'!$A$2:$A$416, 1, FALSE)</f>
        <v>#N/A</v>
      </c>
    </row>
    <row r="34" spans="1:49" x14ac:dyDescent="0.3">
      <c r="A34" s="15" t="s">
        <v>1</v>
      </c>
      <c r="B34" s="15" t="s">
        <v>48</v>
      </c>
      <c r="C34" s="15" t="s">
        <v>68</v>
      </c>
      <c r="D34" s="15" t="s">
        <v>222</v>
      </c>
      <c r="E34" s="21">
        <v>5</v>
      </c>
      <c r="F34" s="21" t="s">
        <v>133</v>
      </c>
      <c r="G34" s="21">
        <v>31</v>
      </c>
      <c r="H34" s="15" t="s">
        <v>50</v>
      </c>
      <c r="I34" s="15" t="s">
        <v>89</v>
      </c>
      <c r="J34" s="15" t="s">
        <v>51</v>
      </c>
      <c r="K34" s="15" t="s">
        <v>90</v>
      </c>
      <c r="L34" s="22">
        <v>4.37</v>
      </c>
      <c r="M34" s="15" t="s">
        <v>90</v>
      </c>
      <c r="N34" s="23">
        <v>700</v>
      </c>
      <c r="O34" s="15" t="s">
        <v>69</v>
      </c>
      <c r="P34" s="25">
        <v>6</v>
      </c>
      <c r="Q34" s="15" t="s">
        <v>54</v>
      </c>
      <c r="R34" s="15" t="s">
        <v>90</v>
      </c>
      <c r="S34" s="82">
        <v>2</v>
      </c>
      <c r="T34" s="81" t="s">
        <v>52</v>
      </c>
      <c r="U34" s="43" t="s">
        <v>177</v>
      </c>
      <c r="V34" s="24">
        <v>7</v>
      </c>
      <c r="W34" s="15" t="s">
        <v>54</v>
      </c>
      <c r="X34" s="15" t="s">
        <v>103</v>
      </c>
      <c r="Y34" s="15"/>
      <c r="Z34" s="15"/>
      <c r="AA34" s="15"/>
      <c r="AB34" s="25">
        <v>188.5499992</v>
      </c>
      <c r="AC34" s="25" t="s">
        <v>52</v>
      </c>
      <c r="AD34" s="13" t="s">
        <v>90</v>
      </c>
      <c r="AE34" s="87">
        <v>0.21151447000000001</v>
      </c>
      <c r="AF34" s="15" t="s">
        <v>55</v>
      </c>
      <c r="AG34" s="15" t="s">
        <v>90</v>
      </c>
      <c r="AH34" s="25">
        <v>191</v>
      </c>
      <c r="AI34" s="15" t="s">
        <v>55</v>
      </c>
      <c r="AJ34" s="15" t="s">
        <v>90</v>
      </c>
      <c r="AK34" s="25">
        <v>14.25</v>
      </c>
      <c r="AL34" s="15" t="s">
        <v>55</v>
      </c>
      <c r="AM34" s="31" t="s">
        <v>90</v>
      </c>
      <c r="AN34" s="43"/>
      <c r="AO34" s="43"/>
      <c r="AP34" s="43"/>
      <c r="AQ34" s="43"/>
      <c r="AR34" s="64">
        <v>0</v>
      </c>
      <c r="AS34" s="64">
        <v>100</v>
      </c>
      <c r="AT34" s="63">
        <v>50</v>
      </c>
      <c r="AU34" s="44" t="s">
        <v>103</v>
      </c>
      <c r="AV34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34" s="64" t="str">
        <f>VLOOKUP(Table1[[#This Row],[species_full]], '[1]age-structured-traits'!$A$2:$A$416, 1, FALSE)</f>
        <v>Carcharhinus limbatus</v>
      </c>
    </row>
    <row r="35" spans="1:49" x14ac:dyDescent="0.3">
      <c r="A35" s="15" t="s">
        <v>1</v>
      </c>
      <c r="B35" s="15" t="s">
        <v>48</v>
      </c>
      <c r="C35" s="15" t="s">
        <v>68</v>
      </c>
      <c r="D35" s="15" t="s">
        <v>222</v>
      </c>
      <c r="E35" s="21">
        <v>6</v>
      </c>
      <c r="F35" s="21" t="s">
        <v>144</v>
      </c>
      <c r="G35" s="21">
        <v>31</v>
      </c>
      <c r="H35" s="15" t="s">
        <v>50</v>
      </c>
      <c r="I35" s="15" t="s">
        <v>89</v>
      </c>
      <c r="J35" s="15" t="s">
        <v>51</v>
      </c>
      <c r="K35" s="15" t="s">
        <v>90</v>
      </c>
      <c r="L35" s="22">
        <v>4.37</v>
      </c>
      <c r="M35" s="15" t="s">
        <v>90</v>
      </c>
      <c r="N35" s="23">
        <v>700</v>
      </c>
      <c r="O35" s="15" t="s">
        <v>69</v>
      </c>
      <c r="P35" s="25">
        <v>6</v>
      </c>
      <c r="Q35" s="15" t="s">
        <v>54</v>
      </c>
      <c r="R35" s="15" t="s">
        <v>90</v>
      </c>
      <c r="S35" s="82">
        <v>2</v>
      </c>
      <c r="T35" s="81" t="s">
        <v>52</v>
      </c>
      <c r="U35" s="43" t="s">
        <v>177</v>
      </c>
      <c r="V35" s="24">
        <v>7</v>
      </c>
      <c r="W35" s="15" t="s">
        <v>54</v>
      </c>
      <c r="X35" s="15" t="s">
        <v>103</v>
      </c>
      <c r="Y35" s="15"/>
      <c r="Z35" s="15"/>
      <c r="AA35" s="15"/>
      <c r="AB35" s="25">
        <v>188.5499992</v>
      </c>
      <c r="AC35" s="25" t="s">
        <v>52</v>
      </c>
      <c r="AD35" s="13" t="s">
        <v>90</v>
      </c>
      <c r="AE35" s="87">
        <v>0.21151447000000001</v>
      </c>
      <c r="AF35" s="15" t="s">
        <v>61</v>
      </c>
      <c r="AG35" s="15" t="s">
        <v>90</v>
      </c>
      <c r="AH35" s="25">
        <v>191</v>
      </c>
      <c r="AI35" s="15" t="s">
        <v>55</v>
      </c>
      <c r="AJ35" s="15" t="s">
        <v>90</v>
      </c>
      <c r="AK35" s="25">
        <v>14.25</v>
      </c>
      <c r="AL35" s="15" t="s">
        <v>55</v>
      </c>
      <c r="AM35" s="31" t="s">
        <v>90</v>
      </c>
      <c r="AN35" s="43"/>
      <c r="AO35" s="43"/>
      <c r="AP35" s="43"/>
      <c r="AQ35" s="43"/>
      <c r="AR35" s="64">
        <v>0</v>
      </c>
      <c r="AS35" s="64">
        <v>100</v>
      </c>
      <c r="AT35" s="63">
        <v>50</v>
      </c>
      <c r="AU35" s="44" t="s">
        <v>103</v>
      </c>
      <c r="AV35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35" s="64" t="str">
        <f>VLOOKUP(Table1[[#This Row],[species_full]], '[1]age-structured-traits'!$A$2:$A$416, 1, FALSE)</f>
        <v>Carcharhinus limbatus</v>
      </c>
    </row>
    <row r="36" spans="1:49" x14ac:dyDescent="0.3">
      <c r="A36" s="7" t="s">
        <v>1</v>
      </c>
      <c r="B36" s="7" t="s">
        <v>48</v>
      </c>
      <c r="C36" s="7" t="s">
        <v>68</v>
      </c>
      <c r="D36" s="15" t="s">
        <v>222</v>
      </c>
      <c r="E36" s="8">
        <v>6</v>
      </c>
      <c r="F36" s="8" t="s">
        <v>144</v>
      </c>
      <c r="G36" s="8">
        <v>21</v>
      </c>
      <c r="H36" s="7" t="s">
        <v>50</v>
      </c>
      <c r="I36" s="7" t="s">
        <v>89</v>
      </c>
      <c r="J36" s="7" t="s">
        <v>51</v>
      </c>
      <c r="K36" s="7" t="s">
        <v>90</v>
      </c>
      <c r="L36" s="9">
        <v>4.37</v>
      </c>
      <c r="M36" s="7" t="s">
        <v>90</v>
      </c>
      <c r="N36" s="10">
        <v>700</v>
      </c>
      <c r="O36" s="7" t="s">
        <v>69</v>
      </c>
      <c r="P36" s="13">
        <v>6</v>
      </c>
      <c r="Q36" s="7" t="s">
        <v>54</v>
      </c>
      <c r="R36" s="7" t="s">
        <v>90</v>
      </c>
      <c r="S36" s="81">
        <v>2</v>
      </c>
      <c r="T36" s="81" t="s">
        <v>52</v>
      </c>
      <c r="U36" s="43" t="s">
        <v>177</v>
      </c>
      <c r="V36" s="12">
        <v>7</v>
      </c>
      <c r="W36" s="7" t="s">
        <v>54</v>
      </c>
      <c r="X36" s="7" t="s">
        <v>103</v>
      </c>
      <c r="Y36" s="7"/>
      <c r="Z36" s="7"/>
      <c r="AA36" s="7"/>
      <c r="AB36" s="13">
        <v>194.4945984</v>
      </c>
      <c r="AC36" s="25" t="s">
        <v>52</v>
      </c>
      <c r="AD36" s="13" t="s">
        <v>90</v>
      </c>
      <c r="AE36" s="86">
        <v>0.22131568400000001</v>
      </c>
      <c r="AF36" s="7" t="s">
        <v>54</v>
      </c>
      <c r="AG36" s="7" t="s">
        <v>90</v>
      </c>
      <c r="AH36" s="13">
        <v>191</v>
      </c>
      <c r="AI36" s="7" t="s">
        <v>55</v>
      </c>
      <c r="AJ36" s="7" t="s">
        <v>90</v>
      </c>
      <c r="AK36" s="13">
        <v>14.25</v>
      </c>
      <c r="AL36" s="7" t="s">
        <v>55</v>
      </c>
      <c r="AM36" s="29" t="s">
        <v>90</v>
      </c>
      <c r="AN36" s="43"/>
      <c r="AO36" s="43"/>
      <c r="AP36" s="43"/>
      <c r="AQ36" s="43"/>
      <c r="AR36" s="64">
        <v>0</v>
      </c>
      <c r="AS36" s="64">
        <v>100</v>
      </c>
      <c r="AT36" s="63">
        <v>50</v>
      </c>
      <c r="AU36" s="44" t="s">
        <v>103</v>
      </c>
      <c r="AV36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36" s="64" t="str">
        <f>VLOOKUP(Table1[[#This Row],[species_full]], '[1]age-structured-traits'!$A$2:$A$416, 1, FALSE)</f>
        <v>Carcharhinus limbatus</v>
      </c>
    </row>
    <row r="37" spans="1:49" x14ac:dyDescent="0.3">
      <c r="A37" s="7" t="s">
        <v>1</v>
      </c>
      <c r="B37" s="7" t="s">
        <v>48</v>
      </c>
      <c r="C37" s="7" t="s">
        <v>68</v>
      </c>
      <c r="D37" s="15" t="s">
        <v>222</v>
      </c>
      <c r="E37" s="8">
        <v>7</v>
      </c>
      <c r="F37" s="8" t="s">
        <v>144</v>
      </c>
      <c r="G37" s="8">
        <v>21</v>
      </c>
      <c r="H37" s="7" t="s">
        <v>50</v>
      </c>
      <c r="I37" s="7" t="s">
        <v>89</v>
      </c>
      <c r="J37" s="7" t="s">
        <v>51</v>
      </c>
      <c r="K37" s="7" t="s">
        <v>90</v>
      </c>
      <c r="L37" s="9">
        <v>4.37</v>
      </c>
      <c r="M37" s="7" t="s">
        <v>90</v>
      </c>
      <c r="N37" s="10">
        <v>700</v>
      </c>
      <c r="O37" s="7" t="s">
        <v>69</v>
      </c>
      <c r="P37" s="13">
        <v>6</v>
      </c>
      <c r="Q37" s="7" t="s">
        <v>54</v>
      </c>
      <c r="R37" s="7" t="s">
        <v>90</v>
      </c>
      <c r="S37" s="81">
        <v>2</v>
      </c>
      <c r="T37" s="81" t="s">
        <v>52</v>
      </c>
      <c r="U37" s="43" t="s">
        <v>177</v>
      </c>
      <c r="V37" s="28">
        <v>7</v>
      </c>
      <c r="W37" s="7" t="s">
        <v>54</v>
      </c>
      <c r="X37" s="7" t="s">
        <v>103</v>
      </c>
      <c r="Y37" s="7"/>
      <c r="Z37" s="7"/>
      <c r="AA37" s="7"/>
      <c r="AB37" s="13">
        <v>194.4945984</v>
      </c>
      <c r="AC37" s="25" t="s">
        <v>52</v>
      </c>
      <c r="AD37" s="13" t="s">
        <v>90</v>
      </c>
      <c r="AE37" s="86">
        <v>0.22131568400000001</v>
      </c>
      <c r="AF37" s="7" t="s">
        <v>54</v>
      </c>
      <c r="AG37" s="7" t="s">
        <v>90</v>
      </c>
      <c r="AH37" s="13">
        <v>191</v>
      </c>
      <c r="AI37" s="7" t="s">
        <v>55</v>
      </c>
      <c r="AJ37" s="7" t="s">
        <v>90</v>
      </c>
      <c r="AK37" s="13">
        <v>14.25</v>
      </c>
      <c r="AL37" s="7" t="s">
        <v>61</v>
      </c>
      <c r="AM37" s="29" t="s">
        <v>90</v>
      </c>
      <c r="AN37" s="43"/>
      <c r="AO37" s="43"/>
      <c r="AP37" s="43"/>
      <c r="AQ37" s="43"/>
      <c r="AR37" s="64">
        <v>0</v>
      </c>
      <c r="AS37" s="64">
        <v>100</v>
      </c>
      <c r="AT37" s="63">
        <v>50</v>
      </c>
      <c r="AU37" s="44" t="s">
        <v>103</v>
      </c>
      <c r="AV37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37" s="64" t="str">
        <f>VLOOKUP(Table1[[#This Row],[species_full]], '[1]age-structured-traits'!$A$2:$A$416, 1, FALSE)</f>
        <v>Carcharhinus limbatus</v>
      </c>
    </row>
    <row r="38" spans="1:49" x14ac:dyDescent="0.3">
      <c r="A38" s="57" t="s">
        <v>7</v>
      </c>
      <c r="B38" s="7" t="s">
        <v>48</v>
      </c>
      <c r="C38" s="43" t="s">
        <v>122</v>
      </c>
      <c r="D38" s="43" t="s">
        <v>223</v>
      </c>
      <c r="E38" s="47"/>
      <c r="F38" s="47" t="s">
        <v>155</v>
      </c>
      <c r="G38" s="47"/>
      <c r="H38" s="43" t="s">
        <v>77</v>
      </c>
      <c r="I38" s="43" t="s">
        <v>103</v>
      </c>
      <c r="J38" s="43"/>
      <c r="K38" s="43"/>
      <c r="L38" s="48">
        <v>4.16</v>
      </c>
      <c r="M38" s="43" t="s">
        <v>103</v>
      </c>
      <c r="N38" s="59">
        <v>640</v>
      </c>
      <c r="O38" s="43" t="s">
        <v>306</v>
      </c>
      <c r="P38" s="49">
        <v>9.75</v>
      </c>
      <c r="Q38" s="43" t="s">
        <v>52</v>
      </c>
      <c r="R38" s="43" t="s">
        <v>177</v>
      </c>
      <c r="S38" s="64">
        <v>2</v>
      </c>
      <c r="T38" s="81" t="s">
        <v>52</v>
      </c>
      <c r="U38" s="43" t="s">
        <v>177</v>
      </c>
      <c r="V38" s="48">
        <v>5.5</v>
      </c>
      <c r="W38" s="43" t="s">
        <v>52</v>
      </c>
      <c r="X38" s="43" t="s">
        <v>177</v>
      </c>
      <c r="Y38" s="43">
        <v>193</v>
      </c>
      <c r="Z38" s="43" t="s">
        <v>297</v>
      </c>
      <c r="AA38" s="43" t="s">
        <v>306</v>
      </c>
      <c r="AB38" s="110">
        <v>309</v>
      </c>
      <c r="AC38" s="49" t="s">
        <v>54</v>
      </c>
      <c r="AD38" s="49" t="s">
        <v>306</v>
      </c>
      <c r="AE38" s="88">
        <v>0.10100000000000001</v>
      </c>
      <c r="AF38" s="43" t="s">
        <v>52</v>
      </c>
      <c r="AG38" s="43" t="s">
        <v>177</v>
      </c>
      <c r="AH38" s="49">
        <v>285</v>
      </c>
      <c r="AI38" s="43" t="s">
        <v>52</v>
      </c>
      <c r="AJ38" s="43" t="s">
        <v>177</v>
      </c>
      <c r="AK38" s="49">
        <v>14</v>
      </c>
      <c r="AL38" s="43" t="s">
        <v>52</v>
      </c>
      <c r="AM38" s="50" t="s">
        <v>177</v>
      </c>
      <c r="AN38" s="43"/>
      <c r="AO38" s="43"/>
      <c r="AP38" s="43"/>
      <c r="AQ38" s="43"/>
      <c r="AR38" s="64">
        <v>0</v>
      </c>
      <c r="AS38" s="64">
        <v>230</v>
      </c>
      <c r="AT38" s="63">
        <v>115</v>
      </c>
      <c r="AU38" s="44" t="s">
        <v>103</v>
      </c>
      <c r="AV38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38" s="64" t="str">
        <f>VLOOKUP(Table1[[#This Row],[species_full]], '[1]age-structured-traits'!$A$2:$A$416, 1, FALSE)</f>
        <v>Carcharhinus longimanus</v>
      </c>
    </row>
    <row r="39" spans="1:49" hidden="1" x14ac:dyDescent="0.3">
      <c r="A39" s="46" t="s">
        <v>18</v>
      </c>
      <c r="B39" s="7" t="s">
        <v>48</v>
      </c>
      <c r="C39" s="43" t="s">
        <v>123</v>
      </c>
      <c r="D39" s="43" t="s">
        <v>237</v>
      </c>
      <c r="E39" s="47"/>
      <c r="F39" s="47" t="s">
        <v>156</v>
      </c>
      <c r="G39" s="47"/>
      <c r="H39" s="43" t="s">
        <v>63</v>
      </c>
      <c r="I39" s="43" t="s">
        <v>103</v>
      </c>
      <c r="J39" s="43"/>
      <c r="K39" s="43"/>
      <c r="L39" s="48">
        <v>4.2699999999999996</v>
      </c>
      <c r="M39" s="43" t="s">
        <v>103</v>
      </c>
      <c r="N39" s="59"/>
      <c r="O39" s="43"/>
      <c r="P39" s="49">
        <v>1.5</v>
      </c>
      <c r="Q39" s="43" t="s">
        <v>46</v>
      </c>
      <c r="R39" s="43" t="s">
        <v>261</v>
      </c>
      <c r="S39" s="49"/>
      <c r="T39" s="49"/>
      <c r="U39" s="43"/>
      <c r="V39" s="48"/>
      <c r="W39" s="43"/>
      <c r="X39" s="43"/>
      <c r="Y39" s="43"/>
      <c r="Z39" s="43"/>
      <c r="AA39" s="43"/>
      <c r="AB39" s="49"/>
      <c r="AC39" s="49"/>
      <c r="AD39" s="49"/>
      <c r="AE39" s="88"/>
      <c r="AF39" s="43"/>
      <c r="AG39" s="43"/>
      <c r="AH39" s="49">
        <v>110</v>
      </c>
      <c r="AI39" s="43" t="s">
        <v>52</v>
      </c>
      <c r="AJ39" s="43" t="s">
        <v>261</v>
      </c>
      <c r="AK39" s="49"/>
      <c r="AL39" s="43"/>
      <c r="AM39" s="50"/>
      <c r="AN39" s="43"/>
      <c r="AO39" s="43"/>
      <c r="AP39" s="43"/>
      <c r="AQ39" s="43"/>
      <c r="AR39" s="64">
        <v>0</v>
      </c>
      <c r="AS39" s="64">
        <v>170</v>
      </c>
      <c r="AT39" s="63">
        <v>85</v>
      </c>
      <c r="AU39" s="44" t="s">
        <v>103</v>
      </c>
      <c r="AV39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6</v>
      </c>
      <c r="AW39" s="64" t="e">
        <f>VLOOKUP(Table1[[#This Row],[species_full]], '[1]age-structured-traits'!$A$2:$A$416, 1, FALSE)</f>
        <v>#N/A</v>
      </c>
    </row>
    <row r="40" spans="1:49" hidden="1" x14ac:dyDescent="0.3">
      <c r="A40" s="46" t="s">
        <v>19</v>
      </c>
      <c r="B40" s="7" t="s">
        <v>48</v>
      </c>
      <c r="C40" s="43" t="s">
        <v>124</v>
      </c>
      <c r="D40" s="43" t="s">
        <v>186</v>
      </c>
      <c r="E40" s="47"/>
      <c r="F40" s="47" t="s">
        <v>157</v>
      </c>
      <c r="G40" s="47"/>
      <c r="H40" s="43" t="s">
        <v>50</v>
      </c>
      <c r="I40" s="43" t="s">
        <v>103</v>
      </c>
      <c r="J40" s="43"/>
      <c r="K40" s="43"/>
      <c r="L40" s="48">
        <v>3.94</v>
      </c>
      <c r="M40" s="43" t="s">
        <v>103</v>
      </c>
      <c r="N40" s="59">
        <v>617</v>
      </c>
      <c r="O40" s="43" t="s">
        <v>298</v>
      </c>
      <c r="P40" s="49">
        <v>3.4</v>
      </c>
      <c r="Q40" s="43" t="s">
        <v>46</v>
      </c>
      <c r="R40" s="43" t="s">
        <v>298</v>
      </c>
      <c r="S40" s="115">
        <v>1.5</v>
      </c>
      <c r="T40" s="49" t="s">
        <v>52</v>
      </c>
      <c r="U40" s="43" t="s">
        <v>298</v>
      </c>
      <c r="V40" s="48">
        <v>8</v>
      </c>
      <c r="W40" s="43" t="s">
        <v>297</v>
      </c>
      <c r="X40" s="43" t="s">
        <v>298</v>
      </c>
      <c r="Y40" s="43">
        <v>106</v>
      </c>
      <c r="Z40" s="43" t="s">
        <v>52</v>
      </c>
      <c r="AA40" s="43" t="s">
        <v>261</v>
      </c>
      <c r="AB40" s="49">
        <v>158.5</v>
      </c>
      <c r="AC40" s="49" t="s">
        <v>52</v>
      </c>
      <c r="AD40" s="49" t="s">
        <v>298</v>
      </c>
      <c r="AE40">
        <v>8.5400000000000004E-2</v>
      </c>
      <c r="AF40" s="43" t="s">
        <v>52</v>
      </c>
      <c r="AG40" s="43" t="s">
        <v>298</v>
      </c>
      <c r="AH40" s="49">
        <v>200</v>
      </c>
      <c r="AI40" s="43" t="s">
        <v>52</v>
      </c>
      <c r="AJ40" s="43" t="s">
        <v>261</v>
      </c>
      <c r="AK40" s="49">
        <v>15</v>
      </c>
      <c r="AL40" s="43" t="s">
        <v>297</v>
      </c>
      <c r="AM40" s="50" t="s">
        <v>298</v>
      </c>
      <c r="AN40" s="43"/>
      <c r="AO40" s="43"/>
      <c r="AP40" s="43"/>
      <c r="AQ40" s="43"/>
      <c r="AR40" s="64">
        <v>20</v>
      </c>
      <c r="AS40" s="64">
        <v>75</v>
      </c>
      <c r="AT40" s="63">
        <v>47.5</v>
      </c>
      <c r="AU40" s="44" t="s">
        <v>103</v>
      </c>
      <c r="AV40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40" s="64" t="e">
        <f>VLOOKUP(Table1[[#This Row],[species_full]], '[1]age-structured-traits'!$A$2:$A$416, 1, FALSE)</f>
        <v>#N/A</v>
      </c>
    </row>
    <row r="41" spans="1:49" x14ac:dyDescent="0.3">
      <c r="A41" s="15" t="s">
        <v>0</v>
      </c>
      <c r="B41" s="7" t="s">
        <v>48</v>
      </c>
      <c r="C41" s="15" t="s">
        <v>70</v>
      </c>
      <c r="D41" s="15" t="s">
        <v>224</v>
      </c>
      <c r="E41" s="21">
        <v>5</v>
      </c>
      <c r="F41" s="21" t="s">
        <v>134</v>
      </c>
      <c r="G41" s="21">
        <v>31</v>
      </c>
      <c r="H41" s="15" t="s">
        <v>50</v>
      </c>
      <c r="I41" s="15" t="s">
        <v>89</v>
      </c>
      <c r="J41" s="15" t="s">
        <v>66</v>
      </c>
      <c r="K41" s="15" t="s">
        <v>90</v>
      </c>
      <c r="L41" s="22">
        <v>4.28</v>
      </c>
      <c r="M41" s="15" t="s">
        <v>90</v>
      </c>
      <c r="N41" s="23">
        <v>753</v>
      </c>
      <c r="O41" s="108" t="s">
        <v>71</v>
      </c>
      <c r="P41" s="25">
        <v>9</v>
      </c>
      <c r="Q41" s="15" t="s">
        <v>54</v>
      </c>
      <c r="R41" s="15" t="s">
        <v>90</v>
      </c>
      <c r="S41" s="82">
        <v>3</v>
      </c>
      <c r="T41" s="81" t="s">
        <v>52</v>
      </c>
      <c r="U41" s="43" t="s">
        <v>177</v>
      </c>
      <c r="V41" s="24">
        <v>20.333333329999999</v>
      </c>
      <c r="W41" s="15" t="s">
        <v>54</v>
      </c>
      <c r="X41" s="15" t="s">
        <v>103</v>
      </c>
      <c r="Y41" s="15"/>
      <c r="Z41" s="15"/>
      <c r="AA41" s="15"/>
      <c r="AB41" s="25">
        <v>435</v>
      </c>
      <c r="AC41" s="13" t="s">
        <v>52</v>
      </c>
      <c r="AD41" s="13" t="s">
        <v>90</v>
      </c>
      <c r="AE41" s="87">
        <v>3.8456878E-2</v>
      </c>
      <c r="AF41" s="15" t="s">
        <v>61</v>
      </c>
      <c r="AG41" s="15" t="s">
        <v>90</v>
      </c>
      <c r="AH41" s="25">
        <v>400</v>
      </c>
      <c r="AI41" s="15" t="s">
        <v>54</v>
      </c>
      <c r="AJ41" s="15" t="s">
        <v>90</v>
      </c>
      <c r="AK41" s="25">
        <v>39</v>
      </c>
      <c r="AL41" s="15" t="s">
        <v>55</v>
      </c>
      <c r="AM41" s="31" t="s">
        <v>90</v>
      </c>
      <c r="AN41" s="43"/>
      <c r="AO41" s="43"/>
      <c r="AP41" s="43"/>
      <c r="AQ41" s="43"/>
      <c r="AR41" s="64">
        <v>0</v>
      </c>
      <c r="AS41" s="64">
        <v>400</v>
      </c>
      <c r="AT41" s="63">
        <v>200</v>
      </c>
      <c r="AU41" s="44" t="s">
        <v>103</v>
      </c>
      <c r="AV41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41" s="64" t="str">
        <f>VLOOKUP(Table1[[#This Row],[species_full]], '[1]age-structured-traits'!$A$2:$A$416, 1, FALSE)</f>
        <v>Carcharhinus obscurus</v>
      </c>
    </row>
    <row r="42" spans="1:49" x14ac:dyDescent="0.3">
      <c r="A42" s="7" t="s">
        <v>0</v>
      </c>
      <c r="B42" s="7" t="s">
        <v>48</v>
      </c>
      <c r="C42" s="7" t="s">
        <v>70</v>
      </c>
      <c r="D42" s="15" t="s">
        <v>224</v>
      </c>
      <c r="E42" s="8">
        <v>6</v>
      </c>
      <c r="F42" s="8" t="s">
        <v>145</v>
      </c>
      <c r="G42" s="8">
        <v>21</v>
      </c>
      <c r="H42" s="7" t="s">
        <v>50</v>
      </c>
      <c r="I42" s="7" t="s">
        <v>89</v>
      </c>
      <c r="J42" s="7" t="s">
        <v>66</v>
      </c>
      <c r="K42" s="7" t="s">
        <v>90</v>
      </c>
      <c r="L42" s="9">
        <v>4.28</v>
      </c>
      <c r="M42" s="7" t="s">
        <v>90</v>
      </c>
      <c r="N42" s="10">
        <v>753</v>
      </c>
      <c r="O42" s="11" t="s">
        <v>71</v>
      </c>
      <c r="P42" s="13">
        <v>9</v>
      </c>
      <c r="Q42" s="7" t="s">
        <v>54</v>
      </c>
      <c r="R42" s="7" t="s">
        <v>90</v>
      </c>
      <c r="S42" s="81">
        <v>3</v>
      </c>
      <c r="T42" s="81" t="s">
        <v>52</v>
      </c>
      <c r="U42" s="43" t="s">
        <v>177</v>
      </c>
      <c r="V42" s="12">
        <v>20.333333329999999</v>
      </c>
      <c r="W42" s="7" t="s">
        <v>54</v>
      </c>
      <c r="X42" s="7" t="s">
        <v>103</v>
      </c>
      <c r="Y42" s="7"/>
      <c r="Z42" s="7"/>
      <c r="AA42" s="7"/>
      <c r="AB42" s="13">
        <v>435</v>
      </c>
      <c r="AC42" s="13" t="s">
        <v>52</v>
      </c>
      <c r="AD42" s="13" t="s">
        <v>90</v>
      </c>
      <c r="AE42" s="86">
        <v>3.8456878E-2</v>
      </c>
      <c r="AF42" s="7" t="s">
        <v>55</v>
      </c>
      <c r="AG42" s="7" t="s">
        <v>90</v>
      </c>
      <c r="AH42" s="13">
        <v>329</v>
      </c>
      <c r="AI42" s="7" t="s">
        <v>61</v>
      </c>
      <c r="AJ42" s="7" t="s">
        <v>90</v>
      </c>
      <c r="AK42" s="13">
        <v>39</v>
      </c>
      <c r="AL42" s="7" t="s">
        <v>55</v>
      </c>
      <c r="AM42" s="29" t="s">
        <v>90</v>
      </c>
      <c r="AN42" s="43"/>
      <c r="AO42" s="43"/>
      <c r="AP42" s="43"/>
      <c r="AQ42" s="43"/>
      <c r="AR42" s="64">
        <v>0</v>
      </c>
      <c r="AS42" s="64">
        <v>400</v>
      </c>
      <c r="AT42" s="63">
        <v>200</v>
      </c>
      <c r="AU42" s="44" t="s">
        <v>103</v>
      </c>
      <c r="AV42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42" s="64" t="str">
        <f>VLOOKUP(Table1[[#This Row],[species_full]], '[1]age-structured-traits'!$A$2:$A$416, 1, FALSE)</f>
        <v>Carcharhinus obscurus</v>
      </c>
    </row>
    <row r="43" spans="1:49" x14ac:dyDescent="0.3">
      <c r="A43" s="39" t="s">
        <v>0</v>
      </c>
      <c r="B43" s="7" t="s">
        <v>48</v>
      </c>
      <c r="C43" s="39" t="s">
        <v>70</v>
      </c>
      <c r="D43" s="39" t="s">
        <v>224</v>
      </c>
      <c r="E43" s="40">
        <v>6</v>
      </c>
      <c r="F43" s="40" t="s">
        <v>145</v>
      </c>
      <c r="G43" s="40">
        <v>31</v>
      </c>
      <c r="H43" s="39" t="s">
        <v>50</v>
      </c>
      <c r="I43" s="39" t="s">
        <v>89</v>
      </c>
      <c r="J43" s="39" t="s">
        <v>66</v>
      </c>
      <c r="K43" s="39" t="s">
        <v>90</v>
      </c>
      <c r="L43" s="41">
        <v>4.28</v>
      </c>
      <c r="M43" s="39" t="s">
        <v>90</v>
      </c>
      <c r="N43" s="101">
        <v>753</v>
      </c>
      <c r="O43" s="95" t="s">
        <v>71</v>
      </c>
      <c r="P43" s="42">
        <v>9</v>
      </c>
      <c r="Q43" s="39" t="s">
        <v>54</v>
      </c>
      <c r="R43" s="39" t="s">
        <v>90</v>
      </c>
      <c r="S43" s="84">
        <v>3</v>
      </c>
      <c r="T43" s="81" t="s">
        <v>52</v>
      </c>
      <c r="U43" s="43" t="s">
        <v>177</v>
      </c>
      <c r="V43" s="102">
        <v>20.333333329999999</v>
      </c>
      <c r="W43" s="39" t="s">
        <v>54</v>
      </c>
      <c r="X43" s="39" t="s">
        <v>103</v>
      </c>
      <c r="Y43" s="39"/>
      <c r="Z43" s="39"/>
      <c r="AA43" s="39"/>
      <c r="AB43" s="42">
        <v>435</v>
      </c>
      <c r="AC43" s="13" t="s">
        <v>52</v>
      </c>
      <c r="AD43" s="13" t="s">
        <v>90</v>
      </c>
      <c r="AE43" s="91">
        <v>3.8456878E-2</v>
      </c>
      <c r="AF43" s="39" t="s">
        <v>55</v>
      </c>
      <c r="AG43" s="39" t="s">
        <v>90</v>
      </c>
      <c r="AH43" s="42">
        <v>400</v>
      </c>
      <c r="AI43" s="39" t="s">
        <v>54</v>
      </c>
      <c r="AJ43" s="39" t="s">
        <v>90</v>
      </c>
      <c r="AK43" s="42">
        <v>39</v>
      </c>
      <c r="AL43" s="39" t="s">
        <v>55</v>
      </c>
      <c r="AM43" s="80" t="s">
        <v>90</v>
      </c>
      <c r="AN43" s="45"/>
      <c r="AO43" s="45"/>
      <c r="AP43" s="45"/>
      <c r="AQ43" s="45"/>
      <c r="AR43" s="64">
        <v>0</v>
      </c>
      <c r="AS43" s="64">
        <v>400</v>
      </c>
      <c r="AT43" s="63">
        <v>200</v>
      </c>
      <c r="AU43" s="44" t="s">
        <v>103</v>
      </c>
      <c r="AV43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43" s="64" t="str">
        <f>VLOOKUP(Table1[[#This Row],[species_full]], '[1]age-structured-traits'!$A$2:$A$416, 1, FALSE)</f>
        <v>Carcharhinus obscurus</v>
      </c>
    </row>
    <row r="44" spans="1:49" x14ac:dyDescent="0.3">
      <c r="A44" s="71" t="s">
        <v>0</v>
      </c>
      <c r="B44" s="7" t="s">
        <v>48</v>
      </c>
      <c r="C44" s="71" t="s">
        <v>70</v>
      </c>
      <c r="D44" s="39" t="s">
        <v>224</v>
      </c>
      <c r="E44" s="72">
        <v>7</v>
      </c>
      <c r="F44" s="72" t="s">
        <v>145</v>
      </c>
      <c r="G44" s="72">
        <v>21</v>
      </c>
      <c r="H44" s="71" t="s">
        <v>50</v>
      </c>
      <c r="I44" s="71" t="s">
        <v>89</v>
      </c>
      <c r="J44" s="71" t="s">
        <v>66</v>
      </c>
      <c r="K44" s="71" t="s">
        <v>90</v>
      </c>
      <c r="L44" s="74">
        <v>4.28</v>
      </c>
      <c r="M44" s="71" t="s">
        <v>90</v>
      </c>
      <c r="N44" s="66">
        <v>753</v>
      </c>
      <c r="O44" s="109" t="s">
        <v>71</v>
      </c>
      <c r="P44" s="73">
        <v>9</v>
      </c>
      <c r="Q44" s="71" t="s">
        <v>54</v>
      </c>
      <c r="R44" s="71" t="s">
        <v>90</v>
      </c>
      <c r="S44" s="96">
        <v>3</v>
      </c>
      <c r="T44" s="81" t="s">
        <v>52</v>
      </c>
      <c r="U44" s="43" t="s">
        <v>177</v>
      </c>
      <c r="V44" s="77">
        <v>20.333333329999999</v>
      </c>
      <c r="W44" s="71" t="s">
        <v>54</v>
      </c>
      <c r="X44" s="71" t="s">
        <v>103</v>
      </c>
      <c r="Y44" s="71"/>
      <c r="Z44" s="71"/>
      <c r="AA44" s="71"/>
      <c r="AB44" s="73">
        <v>459</v>
      </c>
      <c r="AC44" s="13" t="s">
        <v>52</v>
      </c>
      <c r="AD44" s="13" t="s">
        <v>90</v>
      </c>
      <c r="AE44" s="86">
        <v>3.4200002E-2</v>
      </c>
      <c r="AF44" s="7" t="s">
        <v>55</v>
      </c>
      <c r="AG44" s="7" t="s">
        <v>90</v>
      </c>
      <c r="AH44" s="13">
        <v>329</v>
      </c>
      <c r="AI44" s="7" t="s">
        <v>61</v>
      </c>
      <c r="AJ44" s="7" t="s">
        <v>90</v>
      </c>
      <c r="AK44" s="73">
        <v>39</v>
      </c>
      <c r="AL44" s="71" t="s">
        <v>55</v>
      </c>
      <c r="AM44" s="79" t="s">
        <v>90</v>
      </c>
      <c r="AN44" s="45"/>
      <c r="AO44" s="45"/>
      <c r="AP44" s="45"/>
      <c r="AQ44" s="45"/>
      <c r="AR44" s="64">
        <v>0</v>
      </c>
      <c r="AS44" s="64">
        <v>400</v>
      </c>
      <c r="AT44" s="63">
        <v>200</v>
      </c>
      <c r="AU44" s="44" t="s">
        <v>103</v>
      </c>
      <c r="AV44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44" s="64" t="str">
        <f>VLOOKUP(Table1[[#This Row],[species_full]], '[1]age-structured-traits'!$A$2:$A$416, 1, FALSE)</f>
        <v>Carcharhinus obscurus</v>
      </c>
    </row>
    <row r="45" spans="1:49" hidden="1" x14ac:dyDescent="0.3">
      <c r="A45" s="57" t="s">
        <v>178</v>
      </c>
      <c r="B45" s="7" t="s">
        <v>48</v>
      </c>
      <c r="C45" s="43" t="s">
        <v>125</v>
      </c>
      <c r="D45" s="43" t="s">
        <v>238</v>
      </c>
      <c r="E45" s="47"/>
      <c r="F45" s="47" t="s">
        <v>158</v>
      </c>
      <c r="G45" s="47"/>
      <c r="H45" s="43" t="s">
        <v>50</v>
      </c>
      <c r="I45" s="43" t="s">
        <v>103</v>
      </c>
      <c r="J45" s="43"/>
      <c r="K45" s="43"/>
      <c r="L45" s="48">
        <v>4.5</v>
      </c>
      <c r="M45" s="43" t="s">
        <v>103</v>
      </c>
      <c r="N45" s="54"/>
      <c r="O45" s="43"/>
      <c r="P45" s="49">
        <v>5</v>
      </c>
      <c r="Q45" s="43" t="s">
        <v>52</v>
      </c>
      <c r="R45" s="43" t="s">
        <v>289</v>
      </c>
      <c r="S45" s="49"/>
      <c r="T45" s="49"/>
      <c r="U45" s="43"/>
      <c r="V45" s="48"/>
      <c r="W45" s="43"/>
      <c r="X45" s="43"/>
      <c r="Y45" s="43"/>
      <c r="Z45" s="43"/>
      <c r="AA45" s="43"/>
      <c r="AB45" s="49"/>
      <c r="AC45" s="49"/>
      <c r="AD45" s="49"/>
      <c r="AE45" s="88"/>
      <c r="AF45" s="43"/>
      <c r="AG45" s="43"/>
      <c r="AH45" s="49">
        <v>295</v>
      </c>
      <c r="AI45" s="43" t="s">
        <v>52</v>
      </c>
      <c r="AJ45" s="43" t="s">
        <v>261</v>
      </c>
      <c r="AK45" s="49"/>
      <c r="AL45" s="43"/>
      <c r="AM45" s="43"/>
      <c r="AN45" s="43"/>
      <c r="AO45" s="43"/>
      <c r="AP45" s="43"/>
      <c r="AQ45" s="43"/>
      <c r="AR45" s="64">
        <v>1</v>
      </c>
      <c r="AS45" s="64">
        <v>65</v>
      </c>
      <c r="AT45" s="63">
        <v>33</v>
      </c>
      <c r="AU45" s="44" t="s">
        <v>103</v>
      </c>
      <c r="AV45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6</v>
      </c>
      <c r="AW45" s="64" t="e">
        <f>VLOOKUP(Table1[[#This Row],[species_full]], '[1]age-structured-traits'!$A$2:$A$416, 1, FALSE)</f>
        <v>#N/A</v>
      </c>
    </row>
    <row r="46" spans="1:49" x14ac:dyDescent="0.3">
      <c r="A46" s="15" t="s">
        <v>4</v>
      </c>
      <c r="B46" s="7" t="s">
        <v>48</v>
      </c>
      <c r="C46" s="15" t="s">
        <v>72</v>
      </c>
      <c r="D46" s="15" t="s">
        <v>225</v>
      </c>
      <c r="E46" s="21">
        <v>5</v>
      </c>
      <c r="F46" s="21" t="s">
        <v>135</v>
      </c>
      <c r="G46" s="21">
        <v>31</v>
      </c>
      <c r="H46" s="15" t="s">
        <v>73</v>
      </c>
      <c r="I46" s="15" t="s">
        <v>89</v>
      </c>
      <c r="J46" s="15" t="s">
        <v>66</v>
      </c>
      <c r="K46" s="15" t="s">
        <v>90</v>
      </c>
      <c r="L46" s="22">
        <v>4.49</v>
      </c>
      <c r="M46" s="15" t="s">
        <v>90</v>
      </c>
      <c r="N46" s="60">
        <v>450</v>
      </c>
      <c r="O46" s="15" t="s">
        <v>74</v>
      </c>
      <c r="P46" s="25">
        <v>8</v>
      </c>
      <c r="Q46" s="15" t="s">
        <v>54</v>
      </c>
      <c r="R46" s="15" t="s">
        <v>90</v>
      </c>
      <c r="S46" s="82">
        <v>2</v>
      </c>
      <c r="T46" s="81" t="s">
        <v>52</v>
      </c>
      <c r="U46" s="43" t="s">
        <v>177</v>
      </c>
      <c r="V46" s="24">
        <v>12.5</v>
      </c>
      <c r="W46" s="15" t="s">
        <v>54</v>
      </c>
      <c r="X46" s="15" t="s">
        <v>103</v>
      </c>
      <c r="Y46" s="15"/>
      <c r="Z46" s="15"/>
      <c r="AA46" s="15"/>
      <c r="AB46" s="25">
        <v>224.24450680000001</v>
      </c>
      <c r="AC46" s="25" t="s">
        <v>52</v>
      </c>
      <c r="AD46" s="13" t="s">
        <v>90</v>
      </c>
      <c r="AE46" s="87">
        <v>4.5999999999999999E-2</v>
      </c>
      <c r="AF46" s="15" t="s">
        <v>55</v>
      </c>
      <c r="AG46" s="15" t="s">
        <v>90</v>
      </c>
      <c r="AH46" s="25">
        <v>204</v>
      </c>
      <c r="AI46" s="15" t="s">
        <v>55</v>
      </c>
      <c r="AJ46" s="15" t="s">
        <v>90</v>
      </c>
      <c r="AK46" s="25">
        <v>34</v>
      </c>
      <c r="AL46" s="15" t="s">
        <v>55</v>
      </c>
      <c r="AM46" s="15" t="s">
        <v>90</v>
      </c>
      <c r="AN46" s="43"/>
      <c r="AO46" s="43"/>
      <c r="AP46" s="43"/>
      <c r="AQ46" s="43"/>
      <c r="AR46" s="64">
        <v>0</v>
      </c>
      <c r="AS46" s="64">
        <v>500</v>
      </c>
      <c r="AT46" s="63">
        <v>250</v>
      </c>
      <c r="AU46" s="44" t="s">
        <v>103</v>
      </c>
      <c r="AV46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46" s="64" t="str">
        <f>VLOOKUP(Table1[[#This Row],[species_full]], '[1]age-structured-traits'!$A$2:$A$416, 1, FALSE)</f>
        <v>Carcharhinus plumbeus</v>
      </c>
    </row>
    <row r="47" spans="1:49" x14ac:dyDescent="0.3">
      <c r="A47" s="7" t="s">
        <v>4</v>
      </c>
      <c r="B47" s="7" t="s">
        <v>48</v>
      </c>
      <c r="C47" s="7" t="s">
        <v>72</v>
      </c>
      <c r="D47" s="15" t="s">
        <v>225</v>
      </c>
      <c r="E47" s="8">
        <v>6</v>
      </c>
      <c r="F47" s="8" t="s">
        <v>146</v>
      </c>
      <c r="G47" s="8">
        <v>31</v>
      </c>
      <c r="H47" s="7" t="s">
        <v>73</v>
      </c>
      <c r="I47" s="7" t="s">
        <v>89</v>
      </c>
      <c r="J47" s="7" t="s">
        <v>66</v>
      </c>
      <c r="K47" s="7" t="s">
        <v>90</v>
      </c>
      <c r="L47" s="9">
        <v>4.49</v>
      </c>
      <c r="M47" s="7" t="s">
        <v>90</v>
      </c>
      <c r="N47" s="66">
        <v>450</v>
      </c>
      <c r="O47" s="7" t="s">
        <v>74</v>
      </c>
      <c r="P47" s="13">
        <v>8</v>
      </c>
      <c r="Q47" s="7" t="s">
        <v>54</v>
      </c>
      <c r="R47" s="7" t="s">
        <v>90</v>
      </c>
      <c r="S47" s="81">
        <v>2</v>
      </c>
      <c r="T47" s="81" t="s">
        <v>52</v>
      </c>
      <c r="U47" s="43" t="s">
        <v>177</v>
      </c>
      <c r="V47" s="12">
        <v>12.5</v>
      </c>
      <c r="W47" s="7" t="s">
        <v>54</v>
      </c>
      <c r="X47" s="7" t="s">
        <v>103</v>
      </c>
      <c r="Y47" s="7"/>
      <c r="Z47" s="7"/>
      <c r="AA47" s="7"/>
      <c r="AB47" s="13">
        <v>224.24450680000001</v>
      </c>
      <c r="AC47" s="25" t="s">
        <v>52</v>
      </c>
      <c r="AD47" s="13" t="s">
        <v>90</v>
      </c>
      <c r="AE47" s="86">
        <v>4.5999999999999999E-2</v>
      </c>
      <c r="AF47" s="7" t="s">
        <v>61</v>
      </c>
      <c r="AG47" s="7" t="s">
        <v>90</v>
      </c>
      <c r="AH47" s="13">
        <v>204</v>
      </c>
      <c r="AI47" s="7" t="s">
        <v>55</v>
      </c>
      <c r="AJ47" s="7" t="s">
        <v>90</v>
      </c>
      <c r="AK47" s="13">
        <v>34</v>
      </c>
      <c r="AL47" s="7" t="s">
        <v>55</v>
      </c>
      <c r="AM47" s="7" t="s">
        <v>90</v>
      </c>
      <c r="AN47" s="43"/>
      <c r="AO47" s="43"/>
      <c r="AP47" s="43"/>
      <c r="AQ47" s="43"/>
      <c r="AR47" s="64">
        <v>0</v>
      </c>
      <c r="AS47" s="64">
        <v>500</v>
      </c>
      <c r="AT47" s="63">
        <v>250</v>
      </c>
      <c r="AU47" s="44" t="s">
        <v>103</v>
      </c>
      <c r="AV47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47" s="64" t="str">
        <f>VLOOKUP(Table1[[#This Row],[species_full]], '[1]age-structured-traits'!$A$2:$A$416, 1, FALSE)</f>
        <v>Carcharhinus plumbeus</v>
      </c>
    </row>
    <row r="48" spans="1:49" x14ac:dyDescent="0.3">
      <c r="A48" s="7" t="s">
        <v>4</v>
      </c>
      <c r="B48" s="7" t="s">
        <v>48</v>
      </c>
      <c r="C48" s="7" t="s">
        <v>72</v>
      </c>
      <c r="D48" s="15" t="s">
        <v>225</v>
      </c>
      <c r="E48" s="8">
        <v>6</v>
      </c>
      <c r="F48" s="8" t="s">
        <v>146</v>
      </c>
      <c r="G48" s="8">
        <v>21</v>
      </c>
      <c r="H48" s="7" t="s">
        <v>73</v>
      </c>
      <c r="I48" s="7" t="s">
        <v>89</v>
      </c>
      <c r="J48" s="7" t="s">
        <v>66</v>
      </c>
      <c r="K48" s="7" t="s">
        <v>90</v>
      </c>
      <c r="L48" s="9">
        <v>4.49</v>
      </c>
      <c r="M48" s="7" t="s">
        <v>90</v>
      </c>
      <c r="N48" s="66">
        <v>450</v>
      </c>
      <c r="O48" s="7" t="s">
        <v>74</v>
      </c>
      <c r="P48" s="13">
        <v>8</v>
      </c>
      <c r="Q48" s="7" t="s">
        <v>54</v>
      </c>
      <c r="R48" s="7" t="s">
        <v>90</v>
      </c>
      <c r="S48" s="81">
        <v>2</v>
      </c>
      <c r="T48" s="81" t="s">
        <v>52</v>
      </c>
      <c r="U48" s="43" t="s">
        <v>177</v>
      </c>
      <c r="V48" s="12">
        <v>12.5</v>
      </c>
      <c r="W48" s="7" t="s">
        <v>54</v>
      </c>
      <c r="X48" s="7" t="s">
        <v>103</v>
      </c>
      <c r="Y48" s="7"/>
      <c r="Z48" s="7"/>
      <c r="AA48" s="7"/>
      <c r="AB48" s="13">
        <v>250.66666670000001</v>
      </c>
      <c r="AC48" s="25" t="s">
        <v>52</v>
      </c>
      <c r="AD48" s="13" t="s">
        <v>90</v>
      </c>
      <c r="AE48" s="86">
        <v>6.5499187E-2</v>
      </c>
      <c r="AF48" s="7" t="s">
        <v>61</v>
      </c>
      <c r="AG48" s="7" t="s">
        <v>90</v>
      </c>
      <c r="AH48" s="13">
        <v>204</v>
      </c>
      <c r="AI48" s="7" t="s">
        <v>55</v>
      </c>
      <c r="AJ48" s="7" t="s">
        <v>90</v>
      </c>
      <c r="AK48" s="13">
        <v>34</v>
      </c>
      <c r="AL48" s="7" t="s">
        <v>55</v>
      </c>
      <c r="AM48" s="7" t="s">
        <v>90</v>
      </c>
      <c r="AN48" s="43"/>
      <c r="AO48" s="43"/>
      <c r="AP48" s="43"/>
      <c r="AQ48" s="43"/>
      <c r="AR48" s="64">
        <v>0</v>
      </c>
      <c r="AS48" s="64">
        <v>500</v>
      </c>
      <c r="AT48" s="63">
        <v>250</v>
      </c>
      <c r="AU48" s="44" t="s">
        <v>103</v>
      </c>
      <c r="AV48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48" s="64" t="str">
        <f>VLOOKUP(Table1[[#This Row],[species_full]], '[1]age-structured-traits'!$A$2:$A$416, 1, FALSE)</f>
        <v>Carcharhinus plumbeus</v>
      </c>
    </row>
    <row r="49" spans="1:49" x14ac:dyDescent="0.3">
      <c r="A49" s="15" t="s">
        <v>4</v>
      </c>
      <c r="B49" s="7" t="s">
        <v>48</v>
      </c>
      <c r="C49" s="15" t="s">
        <v>72</v>
      </c>
      <c r="D49" s="15" t="s">
        <v>225</v>
      </c>
      <c r="E49" s="21">
        <v>7</v>
      </c>
      <c r="F49" s="21" t="s">
        <v>146</v>
      </c>
      <c r="G49" s="21">
        <v>21</v>
      </c>
      <c r="H49" s="15" t="s">
        <v>73</v>
      </c>
      <c r="I49" s="15" t="s">
        <v>89</v>
      </c>
      <c r="J49" s="15" t="s">
        <v>66</v>
      </c>
      <c r="K49" s="15" t="s">
        <v>90</v>
      </c>
      <c r="L49" s="22">
        <v>4.49</v>
      </c>
      <c r="M49" s="15" t="s">
        <v>90</v>
      </c>
      <c r="N49" s="60">
        <v>450</v>
      </c>
      <c r="O49" s="15" t="s">
        <v>74</v>
      </c>
      <c r="P49" s="25">
        <v>8</v>
      </c>
      <c r="Q49" s="15" t="s">
        <v>54</v>
      </c>
      <c r="R49" s="15" t="s">
        <v>90</v>
      </c>
      <c r="S49" s="82">
        <v>2</v>
      </c>
      <c r="T49" s="81" t="s">
        <v>52</v>
      </c>
      <c r="U49" s="43" t="s">
        <v>177</v>
      </c>
      <c r="V49" s="24">
        <v>12.5</v>
      </c>
      <c r="W49" s="15" t="s">
        <v>54</v>
      </c>
      <c r="X49" s="15" t="s">
        <v>103</v>
      </c>
      <c r="Y49" s="15"/>
      <c r="Z49" s="15"/>
      <c r="AA49" s="15"/>
      <c r="AB49" s="25">
        <v>250.66666670000001</v>
      </c>
      <c r="AC49" s="25" t="s">
        <v>52</v>
      </c>
      <c r="AD49" s="13" t="s">
        <v>90</v>
      </c>
      <c r="AE49" s="87">
        <v>6.5499187E-2</v>
      </c>
      <c r="AF49" s="15" t="s">
        <v>55</v>
      </c>
      <c r="AG49" s="15" t="s">
        <v>90</v>
      </c>
      <c r="AH49" s="25">
        <v>204</v>
      </c>
      <c r="AI49" s="15" t="s">
        <v>55</v>
      </c>
      <c r="AJ49" s="15" t="s">
        <v>90</v>
      </c>
      <c r="AK49" s="25">
        <v>34</v>
      </c>
      <c r="AL49" s="15" t="s">
        <v>55</v>
      </c>
      <c r="AM49" s="15" t="s">
        <v>90</v>
      </c>
      <c r="AN49" s="43"/>
      <c r="AO49" s="43"/>
      <c r="AP49" s="43"/>
      <c r="AQ49" s="43"/>
      <c r="AR49" s="64">
        <v>0</v>
      </c>
      <c r="AS49" s="64">
        <v>500</v>
      </c>
      <c r="AT49" s="63">
        <v>250</v>
      </c>
      <c r="AU49" s="44" t="s">
        <v>103</v>
      </c>
      <c r="AV49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49" s="64" t="str">
        <f>VLOOKUP(Table1[[#This Row],[species_full]], '[1]age-structured-traits'!$A$2:$A$416, 1, FALSE)</f>
        <v>Carcharhinus plumbeus</v>
      </c>
    </row>
    <row r="50" spans="1:49" hidden="1" x14ac:dyDescent="0.3">
      <c r="A50" s="43" t="s">
        <v>194</v>
      </c>
      <c r="B50" s="43"/>
      <c r="C50" s="43"/>
      <c r="D50" s="67" t="s">
        <v>195</v>
      </c>
      <c r="E50" s="47"/>
      <c r="F50" s="61"/>
      <c r="G50" s="47"/>
      <c r="H50" s="43" t="s">
        <v>63</v>
      </c>
      <c r="I50" s="43" t="s">
        <v>103</v>
      </c>
      <c r="J50" s="43"/>
      <c r="K50" s="43"/>
      <c r="L50" s="43">
        <v>4.1399999999999997</v>
      </c>
      <c r="M50" s="43" t="s">
        <v>103</v>
      </c>
      <c r="N50" s="54"/>
      <c r="O50" s="43"/>
      <c r="P50" s="49">
        <v>4.5</v>
      </c>
      <c r="Q50" s="43" t="s">
        <v>46</v>
      </c>
      <c r="R50" s="43" t="s">
        <v>177</v>
      </c>
      <c r="S50" s="64">
        <v>1</v>
      </c>
      <c r="T50" s="64" t="s">
        <v>52</v>
      </c>
      <c r="U50" s="43" t="s">
        <v>177</v>
      </c>
      <c r="V50" s="68">
        <v>6</v>
      </c>
      <c r="W50" s="43" t="s">
        <v>52</v>
      </c>
      <c r="X50" s="43" t="s">
        <v>177</v>
      </c>
      <c r="Y50" s="43"/>
      <c r="Z50" s="43"/>
      <c r="AA50" s="43"/>
      <c r="AB50" s="49"/>
      <c r="AC50" s="49"/>
      <c r="AD50" s="49"/>
      <c r="AE50" s="88">
        <v>7.5999999999999998E-2</v>
      </c>
      <c r="AF50" s="43" t="s">
        <v>52</v>
      </c>
      <c r="AG50" s="43" t="s">
        <v>177</v>
      </c>
      <c r="AH50" s="49">
        <v>128</v>
      </c>
      <c r="AI50" s="43" t="s">
        <v>52</v>
      </c>
      <c r="AJ50" s="43" t="s">
        <v>177</v>
      </c>
      <c r="AK50" s="49">
        <v>24</v>
      </c>
      <c r="AL50" s="43" t="s">
        <v>52</v>
      </c>
      <c r="AM50" s="43" t="s">
        <v>177</v>
      </c>
      <c r="AN50" s="43"/>
      <c r="AO50" s="43"/>
      <c r="AP50" s="43"/>
      <c r="AQ50" s="43"/>
      <c r="AR50" s="64"/>
      <c r="AS50" s="64"/>
      <c r="AT50" s="63"/>
      <c r="AU50" s="44"/>
      <c r="AV50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3</v>
      </c>
      <c r="AW50" s="64" t="e">
        <f>VLOOKUP(Table1[[#This Row],[species_full]], '[1]age-structured-traits'!$A$2:$A$416, 1, FALSE)</f>
        <v>#N/A</v>
      </c>
    </row>
    <row r="51" spans="1:49" hidden="1" x14ac:dyDescent="0.3">
      <c r="A51" s="51" t="s">
        <v>21</v>
      </c>
      <c r="B51" s="71" t="s">
        <v>48</v>
      </c>
      <c r="C51" s="45" t="s">
        <v>126</v>
      </c>
      <c r="D51" s="45" t="s">
        <v>239</v>
      </c>
      <c r="E51" s="52"/>
      <c r="F51" s="52" t="s">
        <v>159</v>
      </c>
      <c r="G51" s="52"/>
      <c r="H51" s="45" t="s">
        <v>50</v>
      </c>
      <c r="I51" s="43" t="s">
        <v>103</v>
      </c>
      <c r="J51" s="45"/>
      <c r="K51" s="45"/>
      <c r="L51" s="48">
        <v>4.1500000000000004</v>
      </c>
      <c r="M51" s="43" t="s">
        <v>103</v>
      </c>
      <c r="N51" s="54"/>
      <c r="O51" s="45"/>
      <c r="P51" s="49">
        <v>1.5</v>
      </c>
      <c r="Q51" s="43" t="s">
        <v>46</v>
      </c>
      <c r="R51" s="43" t="s">
        <v>261</v>
      </c>
      <c r="S51" s="55"/>
      <c r="T51" s="49"/>
      <c r="U51" s="43"/>
      <c r="V51" s="48"/>
      <c r="W51" s="45"/>
      <c r="X51" s="45"/>
      <c r="Y51" s="45"/>
      <c r="Z51" s="45"/>
      <c r="AA51" s="45"/>
      <c r="AB51" s="55"/>
      <c r="AC51" s="55"/>
      <c r="AD51" s="55"/>
      <c r="AE51" s="90"/>
      <c r="AF51" s="45"/>
      <c r="AG51" s="45"/>
      <c r="AH51" s="49">
        <v>85</v>
      </c>
      <c r="AI51" s="45" t="s">
        <v>52</v>
      </c>
      <c r="AJ51" s="45" t="s">
        <v>261</v>
      </c>
      <c r="AK51" s="49"/>
      <c r="AL51" s="45"/>
      <c r="AM51" s="45"/>
      <c r="AN51" s="45"/>
      <c r="AO51" s="45"/>
      <c r="AP51" s="45"/>
      <c r="AQ51" s="45"/>
      <c r="AR51" s="64">
        <v>0</v>
      </c>
      <c r="AS51" s="64">
        <v>40</v>
      </c>
      <c r="AT51" s="63">
        <v>20</v>
      </c>
      <c r="AU51" s="44" t="s">
        <v>103</v>
      </c>
      <c r="AV51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6</v>
      </c>
      <c r="AW51" s="64" t="e">
        <f>VLOOKUP(Table1[[#This Row],[species_full]], '[1]age-structured-traits'!$A$2:$A$416, 1, FALSE)</f>
        <v>#N/A</v>
      </c>
    </row>
    <row r="52" spans="1:49" hidden="1" x14ac:dyDescent="0.3">
      <c r="A52" s="39" t="s">
        <v>266</v>
      </c>
      <c r="B52" s="71" t="s">
        <v>48</v>
      </c>
      <c r="C52" s="39" t="s">
        <v>267</v>
      </c>
      <c r="D52" s="39" t="s">
        <v>240</v>
      </c>
      <c r="E52" s="40">
        <v>5</v>
      </c>
      <c r="F52" s="40" t="s">
        <v>136</v>
      </c>
      <c r="G52" s="40">
        <v>31</v>
      </c>
      <c r="H52" s="39" t="s">
        <v>73</v>
      </c>
      <c r="I52" s="15" t="s">
        <v>89</v>
      </c>
      <c r="J52" s="39" t="s">
        <v>51</v>
      </c>
      <c r="K52" s="39" t="s">
        <v>90</v>
      </c>
      <c r="L52" s="22">
        <v>4.63</v>
      </c>
      <c r="M52" s="15" t="s">
        <v>90</v>
      </c>
      <c r="N52" s="93">
        <v>622</v>
      </c>
      <c r="O52" s="39" t="s">
        <v>75</v>
      </c>
      <c r="P52" s="42">
        <v>8</v>
      </c>
      <c r="Q52" s="39" t="s">
        <v>54</v>
      </c>
      <c r="R52" s="39" t="s">
        <v>90</v>
      </c>
      <c r="S52" s="84">
        <v>2</v>
      </c>
      <c r="T52" s="81" t="s">
        <v>52</v>
      </c>
      <c r="U52" s="43" t="s">
        <v>177</v>
      </c>
      <c r="V52" s="26">
        <v>10.9652174</v>
      </c>
      <c r="W52" s="39" t="s">
        <v>57</v>
      </c>
      <c r="X52" s="39" t="s">
        <v>103</v>
      </c>
      <c r="Y52" s="39"/>
      <c r="Z52" s="39"/>
      <c r="AA52" s="39"/>
      <c r="AB52" s="42">
        <v>263.66666670000001</v>
      </c>
      <c r="AC52" s="42" t="s">
        <v>52</v>
      </c>
      <c r="AD52" s="73" t="s">
        <v>90</v>
      </c>
      <c r="AE52" s="91">
        <v>0.11635530299999999</v>
      </c>
      <c r="AF52" s="39" t="s">
        <v>54</v>
      </c>
      <c r="AG52" s="39" t="s">
        <v>90</v>
      </c>
      <c r="AH52" s="42">
        <v>235</v>
      </c>
      <c r="AI52" s="39" t="s">
        <v>55</v>
      </c>
      <c r="AJ52" s="39" t="s">
        <v>90</v>
      </c>
      <c r="AK52" s="82">
        <v>17</v>
      </c>
      <c r="AL52" s="39" t="s">
        <v>52</v>
      </c>
      <c r="AM52" s="39" t="s">
        <v>90</v>
      </c>
      <c r="AN52" s="45"/>
      <c r="AO52" s="45"/>
      <c r="AP52" s="45"/>
      <c r="AQ52" s="45"/>
      <c r="AR52" s="64">
        <v>0</v>
      </c>
      <c r="AS52" s="64">
        <v>600</v>
      </c>
      <c r="AT52" s="63">
        <v>300</v>
      </c>
      <c r="AU52" s="44" t="s">
        <v>103</v>
      </c>
      <c r="AV52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52" s="64" t="e">
        <f>VLOOKUP(Table1[[#This Row],[species_full]], '[1]age-structured-traits'!$A$2:$A$416, 1, FALSE)</f>
        <v>#N/A</v>
      </c>
    </row>
    <row r="53" spans="1:49" hidden="1" x14ac:dyDescent="0.3">
      <c r="A53" s="100" t="s">
        <v>22</v>
      </c>
      <c r="B53" s="7" t="s">
        <v>48</v>
      </c>
      <c r="C53" s="43" t="s">
        <v>127</v>
      </c>
      <c r="D53" s="43" t="s">
        <v>226</v>
      </c>
      <c r="E53" s="47"/>
      <c r="F53" s="47" t="s">
        <v>160</v>
      </c>
      <c r="G53" s="47"/>
      <c r="H53" s="43" t="s">
        <v>50</v>
      </c>
      <c r="I53" s="43" t="s">
        <v>103</v>
      </c>
      <c r="J53" s="43"/>
      <c r="K53" s="43"/>
      <c r="L53" s="48">
        <v>4.1500000000000004</v>
      </c>
      <c r="M53" s="43" t="s">
        <v>103</v>
      </c>
      <c r="N53" s="54"/>
      <c r="O53" s="43"/>
      <c r="P53" s="49">
        <v>4.75</v>
      </c>
      <c r="Q53" s="43" t="s">
        <v>52</v>
      </c>
      <c r="R53" s="43" t="s">
        <v>177</v>
      </c>
      <c r="S53" s="64">
        <v>1</v>
      </c>
      <c r="T53" s="64" t="s">
        <v>52</v>
      </c>
      <c r="U53" s="43" t="s">
        <v>177</v>
      </c>
      <c r="V53" s="48">
        <v>2.5</v>
      </c>
      <c r="W53" s="43" t="s">
        <v>52</v>
      </c>
      <c r="X53" s="43" t="s">
        <v>177</v>
      </c>
      <c r="Y53" s="43"/>
      <c r="Z53" s="43"/>
      <c r="AA53" s="43"/>
      <c r="AB53" s="49"/>
      <c r="AC53" s="49"/>
      <c r="AD53" s="49"/>
      <c r="AE53" s="88">
        <v>0.34</v>
      </c>
      <c r="AF53" s="43" t="s">
        <v>52</v>
      </c>
      <c r="AG53" s="43" t="s">
        <v>177</v>
      </c>
      <c r="AH53" s="49">
        <v>151.80000000000001</v>
      </c>
      <c r="AI53" s="43" t="s">
        <v>52</v>
      </c>
      <c r="AJ53" s="43" t="s">
        <v>177</v>
      </c>
      <c r="AK53" s="49">
        <v>7</v>
      </c>
      <c r="AL53" s="43" t="s">
        <v>52</v>
      </c>
      <c r="AM53" s="43" t="s">
        <v>177</v>
      </c>
      <c r="AN53" s="43"/>
      <c r="AO53" s="43"/>
      <c r="AP53" s="43"/>
      <c r="AQ53" s="43"/>
      <c r="AR53" s="64">
        <v>0</v>
      </c>
      <c r="AS53" s="64">
        <v>140</v>
      </c>
      <c r="AT53" s="63">
        <v>70</v>
      </c>
      <c r="AU53" s="44" t="s">
        <v>103</v>
      </c>
      <c r="AV53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2</v>
      </c>
      <c r="AW53" s="64" t="e">
        <f>VLOOKUP(Table1[[#This Row],[species_full]], '[1]age-structured-traits'!$A$2:$A$416, 1, FALSE)</f>
        <v>#N/A</v>
      </c>
    </row>
    <row r="54" spans="1:49" hidden="1" x14ac:dyDescent="0.3">
      <c r="A54" s="46" t="s">
        <v>30</v>
      </c>
      <c r="B54" s="7" t="s">
        <v>48</v>
      </c>
      <c r="C54" s="43" t="s">
        <v>128</v>
      </c>
      <c r="D54" s="43" t="s">
        <v>241</v>
      </c>
      <c r="E54" s="47"/>
      <c r="F54" s="47" t="s">
        <v>161</v>
      </c>
      <c r="G54" s="47"/>
      <c r="H54" s="43"/>
      <c r="I54" s="43"/>
      <c r="J54" s="43"/>
      <c r="K54" s="43"/>
      <c r="L54" s="48">
        <v>4.2300000000000004</v>
      </c>
      <c r="M54" s="43" t="s">
        <v>103</v>
      </c>
      <c r="N54" s="54"/>
      <c r="O54" s="43"/>
      <c r="P54" s="49">
        <v>7.75</v>
      </c>
      <c r="Q54" s="43" t="s">
        <v>52</v>
      </c>
      <c r="R54" s="43" t="s">
        <v>177</v>
      </c>
      <c r="S54" s="64">
        <v>1</v>
      </c>
      <c r="T54" s="64" t="s">
        <v>52</v>
      </c>
      <c r="U54" s="43" t="s">
        <v>177</v>
      </c>
      <c r="V54" s="48">
        <v>3.5</v>
      </c>
      <c r="W54" s="43" t="s">
        <v>52</v>
      </c>
      <c r="X54" s="43" t="s">
        <v>177</v>
      </c>
      <c r="Y54" s="43"/>
      <c r="Z54" s="43"/>
      <c r="AA54" s="43"/>
      <c r="AB54" s="49"/>
      <c r="AC54" s="49"/>
      <c r="AD54" s="49"/>
      <c r="AE54" s="88">
        <v>0.14000000000000001</v>
      </c>
      <c r="AF54" s="43" t="s">
        <v>52</v>
      </c>
      <c r="AG54" s="43" t="s">
        <v>177</v>
      </c>
      <c r="AH54" s="49">
        <v>196</v>
      </c>
      <c r="AI54" s="43" t="s">
        <v>52</v>
      </c>
      <c r="AJ54" s="43" t="s">
        <v>177</v>
      </c>
      <c r="AK54" s="49">
        <v>12</v>
      </c>
      <c r="AL54" s="43" t="s">
        <v>52</v>
      </c>
      <c r="AM54" s="43" t="s">
        <v>177</v>
      </c>
      <c r="AN54" s="43"/>
      <c r="AO54" s="43"/>
      <c r="AP54" s="43"/>
      <c r="AQ54" s="43"/>
      <c r="AR54" s="64">
        <v>0</v>
      </c>
      <c r="AS54" s="64">
        <v>150</v>
      </c>
      <c r="AT54" s="63">
        <v>75</v>
      </c>
      <c r="AU54" s="44" t="s">
        <v>103</v>
      </c>
      <c r="AV54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3</v>
      </c>
      <c r="AW54" s="64" t="e">
        <f>VLOOKUP(Table1[[#This Row],[species_full]], '[1]age-structured-traits'!$A$2:$A$416, 1, FALSE)</f>
        <v>#N/A</v>
      </c>
    </row>
    <row r="55" spans="1:49" hidden="1" x14ac:dyDescent="0.3">
      <c r="A55" s="71" t="s">
        <v>24</v>
      </c>
      <c r="B55" s="71" t="s">
        <v>82</v>
      </c>
      <c r="C55" s="71" t="s">
        <v>83</v>
      </c>
      <c r="D55" s="7" t="s">
        <v>227</v>
      </c>
      <c r="E55" s="72">
        <v>5</v>
      </c>
      <c r="F55" s="72" t="s">
        <v>137</v>
      </c>
      <c r="G55" s="72">
        <v>31</v>
      </c>
      <c r="H55" s="71" t="s">
        <v>73</v>
      </c>
      <c r="I55" s="7" t="s">
        <v>89</v>
      </c>
      <c r="J55" s="71" t="s">
        <v>66</v>
      </c>
      <c r="K55" s="71" t="s">
        <v>90</v>
      </c>
      <c r="L55" s="9">
        <v>4.54</v>
      </c>
      <c r="M55" s="7" t="s">
        <v>90</v>
      </c>
      <c r="N55" s="66">
        <v>850</v>
      </c>
      <c r="O55" s="71" t="s">
        <v>84</v>
      </c>
      <c r="P55" s="13">
        <v>46</v>
      </c>
      <c r="Q55" s="71" t="s">
        <v>54</v>
      </c>
      <c r="R55" s="71" t="s">
        <v>90</v>
      </c>
      <c r="S55" s="81">
        <v>2</v>
      </c>
      <c r="T55" s="81" t="s">
        <v>52</v>
      </c>
      <c r="U55" s="45" t="s">
        <v>177</v>
      </c>
      <c r="V55" s="12">
        <v>9</v>
      </c>
      <c r="W55" s="71" t="s">
        <v>54</v>
      </c>
      <c r="X55" s="71" t="s">
        <v>103</v>
      </c>
      <c r="Y55" s="71"/>
      <c r="Z55" s="71"/>
      <c r="AA55" s="71"/>
      <c r="AB55" s="73">
        <v>388</v>
      </c>
      <c r="AC55" s="73" t="s">
        <v>52</v>
      </c>
      <c r="AD55" s="73" t="s">
        <v>90</v>
      </c>
      <c r="AE55" s="86">
        <v>0.184</v>
      </c>
      <c r="AF55" s="71" t="s">
        <v>55</v>
      </c>
      <c r="AG55" s="71" t="s">
        <v>90</v>
      </c>
      <c r="AH55" s="13">
        <v>469</v>
      </c>
      <c r="AI55" s="71" t="s">
        <v>55</v>
      </c>
      <c r="AJ55" s="71" t="s">
        <v>90</v>
      </c>
      <c r="AK55" s="13">
        <v>50</v>
      </c>
      <c r="AL55" s="71" t="s">
        <v>55</v>
      </c>
      <c r="AM55" s="79" t="s">
        <v>90</v>
      </c>
      <c r="AN55" s="45"/>
      <c r="AO55" s="45"/>
      <c r="AP55" s="45"/>
      <c r="AQ55" s="45"/>
      <c r="AR55" s="64">
        <v>350</v>
      </c>
      <c r="AS55" s="64">
        <v>800</v>
      </c>
      <c r="AT55" s="63">
        <v>575</v>
      </c>
      <c r="AU55" s="44" t="s">
        <v>103</v>
      </c>
      <c r="AV55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55" s="64" t="e">
        <f>VLOOKUP(Table1[[#This Row],[species_full]], '[1]age-structured-traits'!$A$2:$A$416, 1, FALSE)</f>
        <v>#N/A</v>
      </c>
    </row>
    <row r="56" spans="1:49" hidden="1" x14ac:dyDescent="0.3">
      <c r="A56" s="7" t="s">
        <v>24</v>
      </c>
      <c r="B56" s="7" t="s">
        <v>82</v>
      </c>
      <c r="C56" s="7" t="s">
        <v>83</v>
      </c>
      <c r="D56" s="7" t="s">
        <v>227</v>
      </c>
      <c r="E56" s="8">
        <v>6</v>
      </c>
      <c r="F56" s="8" t="s">
        <v>147</v>
      </c>
      <c r="G56" s="8">
        <v>31</v>
      </c>
      <c r="H56" s="7" t="s">
        <v>73</v>
      </c>
      <c r="I56" s="7" t="s">
        <v>89</v>
      </c>
      <c r="J56" s="7" t="s">
        <v>66</v>
      </c>
      <c r="K56" s="7" t="s">
        <v>90</v>
      </c>
      <c r="L56" s="9">
        <v>4.54</v>
      </c>
      <c r="M56" s="7" t="s">
        <v>90</v>
      </c>
      <c r="N56" s="66">
        <v>850</v>
      </c>
      <c r="O56" s="7" t="s">
        <v>84</v>
      </c>
      <c r="P56" s="13">
        <v>46</v>
      </c>
      <c r="Q56" s="71" t="s">
        <v>54</v>
      </c>
      <c r="R56" s="71" t="s">
        <v>90</v>
      </c>
      <c r="S56" s="81">
        <v>2</v>
      </c>
      <c r="T56" s="81" t="s">
        <v>52</v>
      </c>
      <c r="U56" s="43" t="s">
        <v>177</v>
      </c>
      <c r="V56" s="12">
        <v>9</v>
      </c>
      <c r="W56" s="7" t="s">
        <v>54</v>
      </c>
      <c r="X56" s="7" t="s">
        <v>103</v>
      </c>
      <c r="Y56" s="7"/>
      <c r="Z56" s="7"/>
      <c r="AA56" s="7"/>
      <c r="AB56" s="13">
        <v>388</v>
      </c>
      <c r="AC56" s="13" t="s">
        <v>52</v>
      </c>
      <c r="AD56" s="13" t="s">
        <v>90</v>
      </c>
      <c r="AE56" s="86">
        <v>0.184</v>
      </c>
      <c r="AF56" s="7" t="s">
        <v>61</v>
      </c>
      <c r="AG56" s="7" t="s">
        <v>90</v>
      </c>
      <c r="AH56" s="13">
        <v>469</v>
      </c>
      <c r="AI56" s="7" t="s">
        <v>55</v>
      </c>
      <c r="AJ56" s="7" t="s">
        <v>90</v>
      </c>
      <c r="AK56" s="13">
        <v>50</v>
      </c>
      <c r="AL56" s="7" t="s">
        <v>55</v>
      </c>
      <c r="AM56" s="29" t="s">
        <v>90</v>
      </c>
      <c r="AN56" s="43"/>
      <c r="AO56" s="43"/>
      <c r="AP56" s="43"/>
      <c r="AQ56" s="43"/>
      <c r="AR56" s="64">
        <v>350</v>
      </c>
      <c r="AS56" s="64">
        <v>800</v>
      </c>
      <c r="AT56" s="63">
        <v>575</v>
      </c>
      <c r="AU56" s="44" t="s">
        <v>103</v>
      </c>
      <c r="AV56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56" s="64" t="e">
        <f>VLOOKUP(Table1[[#This Row],[species_full]], '[1]age-structured-traits'!$A$2:$A$416, 1, FALSE)</f>
        <v>#N/A</v>
      </c>
    </row>
    <row r="57" spans="1:49" hidden="1" x14ac:dyDescent="0.3">
      <c r="A57" s="15" t="s">
        <v>24</v>
      </c>
      <c r="B57" s="15" t="s">
        <v>82</v>
      </c>
      <c r="C57" s="15" t="s">
        <v>83</v>
      </c>
      <c r="D57" s="7" t="s">
        <v>227</v>
      </c>
      <c r="E57" s="21">
        <v>6</v>
      </c>
      <c r="F57" s="21" t="s">
        <v>147</v>
      </c>
      <c r="G57" s="21">
        <v>21</v>
      </c>
      <c r="H57" s="15" t="s">
        <v>73</v>
      </c>
      <c r="I57" s="15" t="s">
        <v>89</v>
      </c>
      <c r="J57" s="15" t="s">
        <v>66</v>
      </c>
      <c r="K57" s="15" t="s">
        <v>90</v>
      </c>
      <c r="L57" s="22">
        <v>4.54</v>
      </c>
      <c r="M57" s="15" t="s">
        <v>90</v>
      </c>
      <c r="N57" s="60">
        <v>850</v>
      </c>
      <c r="O57" s="15" t="s">
        <v>84</v>
      </c>
      <c r="P57" s="25">
        <v>46</v>
      </c>
      <c r="Q57" s="39" t="s">
        <v>54</v>
      </c>
      <c r="R57" s="39" t="s">
        <v>90</v>
      </c>
      <c r="S57" s="82">
        <v>2</v>
      </c>
      <c r="T57" s="81" t="s">
        <v>52</v>
      </c>
      <c r="U57" s="43" t="s">
        <v>177</v>
      </c>
      <c r="V57" s="26">
        <v>9</v>
      </c>
      <c r="W57" s="15" t="s">
        <v>54</v>
      </c>
      <c r="X57" s="15" t="s">
        <v>103</v>
      </c>
      <c r="Y57" s="15"/>
      <c r="Z57" s="15"/>
      <c r="AA57" s="15"/>
      <c r="AB57" s="25">
        <v>419.97375490000002</v>
      </c>
      <c r="AC57" s="13" t="s">
        <v>52</v>
      </c>
      <c r="AD57" s="13" t="s">
        <v>90</v>
      </c>
      <c r="AE57" s="87">
        <v>0.137693445</v>
      </c>
      <c r="AF57" s="15" t="s">
        <v>61</v>
      </c>
      <c r="AG57" s="15" t="s">
        <v>90</v>
      </c>
      <c r="AH57" s="25">
        <v>469</v>
      </c>
      <c r="AI57" s="15" t="s">
        <v>55</v>
      </c>
      <c r="AJ57" s="15" t="s">
        <v>90</v>
      </c>
      <c r="AK57" s="25">
        <v>50</v>
      </c>
      <c r="AL57" s="15" t="s">
        <v>52</v>
      </c>
      <c r="AM57" s="31" t="s">
        <v>90</v>
      </c>
      <c r="AN57" s="43"/>
      <c r="AO57" s="43"/>
      <c r="AP57" s="43"/>
      <c r="AQ57" s="43"/>
      <c r="AR57" s="64">
        <v>350</v>
      </c>
      <c r="AS57" s="64">
        <v>800</v>
      </c>
      <c r="AT57" s="63">
        <v>575</v>
      </c>
      <c r="AU57" s="44" t="s">
        <v>103</v>
      </c>
      <c r="AV57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57" s="64" t="e">
        <f>VLOOKUP(Table1[[#This Row],[species_full]], '[1]age-structured-traits'!$A$2:$A$416, 1, FALSE)</f>
        <v>#N/A</v>
      </c>
    </row>
    <row r="58" spans="1:49" hidden="1" x14ac:dyDescent="0.3">
      <c r="A58" s="15" t="s">
        <v>24</v>
      </c>
      <c r="B58" s="15" t="s">
        <v>82</v>
      </c>
      <c r="C58" s="15" t="s">
        <v>83</v>
      </c>
      <c r="D58" s="7" t="s">
        <v>227</v>
      </c>
      <c r="E58" s="21">
        <v>7</v>
      </c>
      <c r="F58" s="21" t="s">
        <v>147</v>
      </c>
      <c r="G58" s="21">
        <v>21</v>
      </c>
      <c r="H58" s="15" t="s">
        <v>73</v>
      </c>
      <c r="I58" s="15" t="s">
        <v>89</v>
      </c>
      <c r="J58" s="15" t="s">
        <v>66</v>
      </c>
      <c r="K58" s="15" t="s">
        <v>90</v>
      </c>
      <c r="L58" s="22">
        <v>4.54</v>
      </c>
      <c r="M58" s="15" t="s">
        <v>90</v>
      </c>
      <c r="N58" s="60">
        <v>850</v>
      </c>
      <c r="O58" s="15" t="s">
        <v>84</v>
      </c>
      <c r="P58" s="25">
        <v>46</v>
      </c>
      <c r="Q58" s="39" t="s">
        <v>54</v>
      </c>
      <c r="R58" s="39" t="s">
        <v>90</v>
      </c>
      <c r="S58" s="82">
        <v>2</v>
      </c>
      <c r="T58" s="81" t="s">
        <v>52</v>
      </c>
      <c r="U58" s="43" t="s">
        <v>177</v>
      </c>
      <c r="V58" s="26">
        <v>9</v>
      </c>
      <c r="W58" s="15" t="s">
        <v>54</v>
      </c>
      <c r="X58" s="15" t="s">
        <v>103</v>
      </c>
      <c r="Y58" s="15"/>
      <c r="Z58" s="15"/>
      <c r="AA58" s="15"/>
      <c r="AB58" s="25">
        <v>419.97375490000002</v>
      </c>
      <c r="AC58" s="13" t="s">
        <v>52</v>
      </c>
      <c r="AD58" s="13" t="s">
        <v>90</v>
      </c>
      <c r="AE58" s="87">
        <v>0.137693445</v>
      </c>
      <c r="AF58" s="15" t="s">
        <v>61</v>
      </c>
      <c r="AG58" s="15" t="s">
        <v>90</v>
      </c>
      <c r="AH58" s="75">
        <v>469</v>
      </c>
      <c r="AI58" s="15" t="s">
        <v>55</v>
      </c>
      <c r="AJ58" s="15" t="s">
        <v>90</v>
      </c>
      <c r="AK58" s="25">
        <v>50</v>
      </c>
      <c r="AL58" s="15" t="s">
        <v>52</v>
      </c>
      <c r="AM58" s="31" t="s">
        <v>90</v>
      </c>
      <c r="AN58" s="43"/>
      <c r="AO58" s="43"/>
      <c r="AP58" s="43"/>
      <c r="AQ58" s="43"/>
      <c r="AR58" s="64">
        <v>350</v>
      </c>
      <c r="AS58" s="64">
        <v>800</v>
      </c>
      <c r="AT58" s="63">
        <v>575</v>
      </c>
      <c r="AU58" s="44" t="s">
        <v>103</v>
      </c>
      <c r="AV58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58" s="64" t="e">
        <f>VLOOKUP(Table1[[#This Row],[species_full]], '[1]age-structured-traits'!$A$2:$A$416, 1, FALSE)</f>
        <v>#N/A</v>
      </c>
    </row>
    <row r="59" spans="1:49" hidden="1" x14ac:dyDescent="0.3">
      <c r="A59" s="43" t="s">
        <v>212</v>
      </c>
      <c r="B59" s="43"/>
      <c r="C59" s="43"/>
      <c r="D59" s="67" t="s">
        <v>258</v>
      </c>
      <c r="E59" s="47"/>
      <c r="F59" s="61"/>
      <c r="G59" s="47"/>
      <c r="H59" s="43" t="s">
        <v>77</v>
      </c>
      <c r="I59" s="43" t="s">
        <v>103</v>
      </c>
      <c r="J59" s="43"/>
      <c r="K59" s="43"/>
      <c r="L59" s="43"/>
      <c r="M59" s="43" t="s">
        <v>103</v>
      </c>
      <c r="O59" s="43"/>
      <c r="P59" s="43"/>
      <c r="Q59" s="43"/>
      <c r="R59" s="43"/>
      <c r="S59" s="43"/>
      <c r="T59" s="43"/>
      <c r="U59" s="43"/>
      <c r="V59" s="68"/>
      <c r="W59" s="43"/>
      <c r="X59" s="43"/>
      <c r="Y59" s="43"/>
      <c r="Z59" s="43"/>
      <c r="AA59" s="43"/>
      <c r="AB59" s="49"/>
      <c r="AC59" s="49"/>
      <c r="AD59" s="49"/>
      <c r="AE59" s="68"/>
      <c r="AF59" s="43"/>
      <c r="AG59" s="43"/>
      <c r="AH59" s="64">
        <v>78</v>
      </c>
      <c r="AI59" s="43" t="s">
        <v>52</v>
      </c>
      <c r="AJ59" s="43" t="s">
        <v>261</v>
      </c>
      <c r="AK59" s="68"/>
      <c r="AL59" s="43"/>
      <c r="AM59" s="50"/>
      <c r="AN59" s="43"/>
      <c r="AO59" s="43"/>
      <c r="AP59" s="43"/>
      <c r="AQ59" s="43"/>
      <c r="AR59" s="68"/>
      <c r="AS59" s="68"/>
      <c r="AT59" s="63"/>
      <c r="AU59" s="44"/>
      <c r="AV59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9</v>
      </c>
      <c r="AW59" s="64" t="e">
        <f>VLOOKUP(Table1[[#This Row],[species_full]], '[1]age-structured-traits'!$A$2:$A$416, 1, FALSE)</f>
        <v>#N/A</v>
      </c>
    </row>
    <row r="60" spans="1:49" hidden="1" x14ac:dyDescent="0.3">
      <c r="A60" s="43" t="s">
        <v>196</v>
      </c>
      <c r="B60" s="43"/>
      <c r="C60" s="43"/>
      <c r="D60" s="67" t="s">
        <v>248</v>
      </c>
      <c r="E60" s="47"/>
      <c r="F60" s="61"/>
      <c r="G60" s="47"/>
      <c r="H60" s="43" t="s">
        <v>63</v>
      </c>
      <c r="I60" s="43" t="s">
        <v>103</v>
      </c>
      <c r="J60" s="43"/>
      <c r="K60" s="43"/>
      <c r="L60" s="43"/>
      <c r="M60" s="43" t="s">
        <v>103</v>
      </c>
      <c r="N60" s="54"/>
      <c r="O60" s="43"/>
      <c r="P60" s="43"/>
      <c r="Q60" s="43"/>
      <c r="R60" s="43"/>
      <c r="S60" s="43"/>
      <c r="T60" s="43"/>
      <c r="U60" s="43"/>
      <c r="V60" s="68"/>
      <c r="W60" s="43"/>
      <c r="X60" s="43"/>
      <c r="Y60" s="43"/>
      <c r="Z60" s="43"/>
      <c r="AA60" s="43"/>
      <c r="AB60" s="49"/>
      <c r="AC60" s="49"/>
      <c r="AD60" s="49"/>
      <c r="AE60" s="68"/>
      <c r="AF60" s="43"/>
      <c r="AG60" s="43"/>
      <c r="AH60" s="64">
        <v>204</v>
      </c>
      <c r="AI60" s="43" t="s">
        <v>52</v>
      </c>
      <c r="AJ60" s="43" t="s">
        <v>261</v>
      </c>
      <c r="AK60" s="68"/>
      <c r="AL60" s="43"/>
      <c r="AM60" s="50"/>
      <c r="AN60" s="43"/>
      <c r="AO60" s="43"/>
      <c r="AP60" s="43"/>
      <c r="AQ60" s="43"/>
      <c r="AR60" s="68"/>
      <c r="AS60" s="68"/>
      <c r="AT60" s="63"/>
      <c r="AU60" s="44"/>
      <c r="AV60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9</v>
      </c>
      <c r="AW60" s="64" t="e">
        <f>VLOOKUP(Table1[[#This Row],[species_full]], '[1]age-structured-traits'!$A$2:$A$416, 1, FALSE)</f>
        <v>#N/A</v>
      </c>
    </row>
    <row r="61" spans="1:49" hidden="1" x14ac:dyDescent="0.3">
      <c r="A61" s="45" t="s">
        <v>211</v>
      </c>
      <c r="B61" s="43"/>
      <c r="C61" s="45"/>
      <c r="D61" s="69" t="s">
        <v>257</v>
      </c>
      <c r="E61" s="52"/>
      <c r="F61" s="62"/>
      <c r="G61" s="52"/>
      <c r="H61" s="45" t="s">
        <v>264</v>
      </c>
      <c r="I61" s="43" t="s">
        <v>103</v>
      </c>
      <c r="J61" s="45"/>
      <c r="K61" s="45"/>
      <c r="L61" s="43"/>
      <c r="M61" s="43" t="s">
        <v>103</v>
      </c>
      <c r="O61" s="45"/>
      <c r="P61" s="43"/>
      <c r="Q61" s="45"/>
      <c r="R61" s="45"/>
      <c r="S61" s="43"/>
      <c r="T61" s="45"/>
      <c r="U61" s="45"/>
      <c r="V61" s="68"/>
      <c r="W61" s="45"/>
      <c r="X61" s="45"/>
      <c r="Y61" s="45"/>
      <c r="Z61" s="45"/>
      <c r="AA61" s="45"/>
      <c r="AB61" s="55"/>
      <c r="AC61" s="55"/>
      <c r="AD61" s="55"/>
      <c r="AE61" s="68"/>
      <c r="AF61" s="43"/>
      <c r="AG61" s="43"/>
      <c r="AH61" s="64">
        <v>251</v>
      </c>
      <c r="AI61" s="43" t="s">
        <v>52</v>
      </c>
      <c r="AJ61" s="43" t="s">
        <v>261</v>
      </c>
      <c r="AK61" s="68"/>
      <c r="AL61" s="45"/>
      <c r="AM61" s="56"/>
      <c r="AN61" s="45"/>
      <c r="AO61" s="45"/>
      <c r="AP61" s="45"/>
      <c r="AQ61" s="45"/>
      <c r="AR61" s="68"/>
      <c r="AS61" s="68">
        <v>11</v>
      </c>
      <c r="AT61" s="63">
        <f>AVERAGE(Table1[[#This Row],[depth_min]:[depth_max]])</f>
        <v>11</v>
      </c>
      <c r="AU61" s="44" t="s">
        <v>103</v>
      </c>
      <c r="AV61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8</v>
      </c>
      <c r="AW61" s="64" t="e">
        <f>VLOOKUP(Table1[[#This Row],[species_full]], '[1]age-structured-traits'!$A$2:$A$416, 1, FALSE)</f>
        <v>#N/A</v>
      </c>
    </row>
    <row r="62" spans="1:49" hidden="1" x14ac:dyDescent="0.3">
      <c r="A62" s="43" t="s">
        <v>199</v>
      </c>
      <c r="B62" s="43"/>
      <c r="C62" s="43"/>
      <c r="D62" s="67" t="s">
        <v>251</v>
      </c>
      <c r="E62" s="47"/>
      <c r="F62" s="61"/>
      <c r="G62" s="47"/>
      <c r="H62" s="43" t="s">
        <v>63</v>
      </c>
      <c r="I62" s="43" t="s">
        <v>103</v>
      </c>
      <c r="J62" s="43"/>
      <c r="K62" s="43"/>
      <c r="L62" s="43"/>
      <c r="M62" s="43" t="s">
        <v>103</v>
      </c>
      <c r="N62" s="54"/>
      <c r="O62" s="43"/>
      <c r="P62" s="43"/>
      <c r="Q62" s="45"/>
      <c r="R62" s="45"/>
      <c r="S62" s="43"/>
      <c r="T62" s="43"/>
      <c r="U62" s="43"/>
      <c r="V62" s="68"/>
      <c r="W62" s="43"/>
      <c r="X62" s="43"/>
      <c r="Y62" s="43"/>
      <c r="Z62" s="43"/>
      <c r="AA62" s="43"/>
      <c r="AB62" s="49"/>
      <c r="AC62" s="49"/>
      <c r="AD62" s="49"/>
      <c r="AE62" s="68"/>
      <c r="AF62" s="43"/>
      <c r="AG62" s="43"/>
      <c r="AH62" s="64">
        <v>175</v>
      </c>
      <c r="AI62" s="43" t="s">
        <v>52</v>
      </c>
      <c r="AJ62" s="43" t="s">
        <v>261</v>
      </c>
      <c r="AK62" s="68"/>
      <c r="AL62" s="43"/>
      <c r="AM62" s="50"/>
      <c r="AN62" s="43"/>
      <c r="AO62" s="43"/>
      <c r="AP62" s="43"/>
      <c r="AQ62" s="43"/>
      <c r="AR62" s="68"/>
      <c r="AS62" s="68"/>
      <c r="AT62" s="63"/>
      <c r="AU62" s="44"/>
      <c r="AV62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9</v>
      </c>
      <c r="AW62" s="64" t="e">
        <f>VLOOKUP(Table1[[#This Row],[species_full]], '[1]age-structured-traits'!$A$2:$A$416, 1, FALSE)</f>
        <v>#N/A</v>
      </c>
    </row>
    <row r="63" spans="1:49" hidden="1" x14ac:dyDescent="0.3">
      <c r="A63" s="45" t="s">
        <v>210</v>
      </c>
      <c r="B63" s="45"/>
      <c r="C63" s="45"/>
      <c r="D63" s="69" t="s">
        <v>256</v>
      </c>
      <c r="E63" s="52"/>
      <c r="F63" s="62"/>
      <c r="G63" s="52"/>
      <c r="H63" s="45" t="s">
        <v>63</v>
      </c>
      <c r="I63" s="43" t="s">
        <v>103</v>
      </c>
      <c r="J63" s="45"/>
      <c r="K63" s="45"/>
      <c r="L63" s="43"/>
      <c r="M63" s="43" t="s">
        <v>103</v>
      </c>
      <c r="O63" s="45"/>
      <c r="P63" s="43"/>
      <c r="Q63" s="45"/>
      <c r="R63" s="45"/>
      <c r="S63" s="43"/>
      <c r="T63" s="45"/>
      <c r="U63" s="45"/>
      <c r="V63" s="68"/>
      <c r="W63" s="45"/>
      <c r="X63" s="45"/>
      <c r="Y63" s="45"/>
      <c r="Z63" s="45"/>
      <c r="AA63" s="45"/>
      <c r="AB63" s="55"/>
      <c r="AC63" s="55"/>
      <c r="AD63" s="55"/>
      <c r="AE63" s="68"/>
      <c r="AF63" s="45"/>
      <c r="AG63" s="45"/>
      <c r="AH63" s="49"/>
      <c r="AI63" s="45"/>
      <c r="AJ63" s="45"/>
      <c r="AK63" s="68"/>
      <c r="AL63" s="45"/>
      <c r="AM63" s="56"/>
      <c r="AN63" s="45"/>
      <c r="AO63" s="45"/>
      <c r="AP63" s="45"/>
      <c r="AQ63" s="45"/>
      <c r="AR63" s="68"/>
      <c r="AS63" s="68"/>
      <c r="AT63" s="63"/>
      <c r="AU63" s="44"/>
      <c r="AV63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10</v>
      </c>
      <c r="AW63" s="64" t="e">
        <f>VLOOKUP(Table1[[#This Row],[species_full]], '[1]age-structured-traits'!$A$2:$A$416, 1, FALSE)</f>
        <v>#N/A</v>
      </c>
    </row>
    <row r="64" spans="1:49" hidden="1" x14ac:dyDescent="0.3">
      <c r="A64" s="43" t="s">
        <v>197</v>
      </c>
      <c r="B64" s="43"/>
      <c r="C64" s="43"/>
      <c r="D64" s="67" t="s">
        <v>249</v>
      </c>
      <c r="E64" s="47"/>
      <c r="F64" s="61"/>
      <c r="G64" s="47"/>
      <c r="H64" s="43" t="s">
        <v>63</v>
      </c>
      <c r="I64" s="43" t="s">
        <v>103</v>
      </c>
      <c r="J64" s="43"/>
      <c r="K64" s="43"/>
      <c r="L64" s="43"/>
      <c r="M64" s="43" t="s">
        <v>103</v>
      </c>
      <c r="N64" s="54"/>
      <c r="O64" s="43"/>
      <c r="P64" s="49">
        <v>5</v>
      </c>
      <c r="Q64" s="43" t="s">
        <v>46</v>
      </c>
      <c r="R64" s="43" t="s">
        <v>177</v>
      </c>
      <c r="S64" s="64">
        <v>2</v>
      </c>
      <c r="T64" s="81" t="s">
        <v>52</v>
      </c>
      <c r="U64" s="43" t="s">
        <v>177</v>
      </c>
      <c r="V64" s="68">
        <v>6.5</v>
      </c>
      <c r="W64" s="43" t="s">
        <v>52</v>
      </c>
      <c r="X64" s="43" t="s">
        <v>177</v>
      </c>
      <c r="Y64" s="43"/>
      <c r="Z64" s="43"/>
      <c r="AA64" s="43"/>
      <c r="AB64" s="49"/>
      <c r="AC64" s="49"/>
      <c r="AD64" s="49"/>
      <c r="AE64" s="88">
        <v>0.121</v>
      </c>
      <c r="AF64" s="43" t="s">
        <v>52</v>
      </c>
      <c r="AG64" s="43" t="s">
        <v>177</v>
      </c>
      <c r="AH64" s="78">
        <v>160</v>
      </c>
      <c r="AI64" s="43" t="s">
        <v>52</v>
      </c>
      <c r="AJ64" s="43" t="s">
        <v>177</v>
      </c>
      <c r="AK64" s="49">
        <v>20</v>
      </c>
      <c r="AL64" s="43" t="s">
        <v>52</v>
      </c>
      <c r="AM64" s="50" t="s">
        <v>177</v>
      </c>
      <c r="AN64" s="43"/>
      <c r="AO64" s="43"/>
      <c r="AP64" s="43"/>
      <c r="AQ64" s="43"/>
      <c r="AR64" s="64"/>
      <c r="AS64" s="64"/>
      <c r="AT64" s="63"/>
      <c r="AU64" s="44"/>
      <c r="AV64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4</v>
      </c>
      <c r="AW64" s="64" t="e">
        <f>VLOOKUP(Table1[[#This Row],[species_full]], '[1]age-structured-traits'!$A$2:$A$416, 1, FALSE)</f>
        <v>#N/A</v>
      </c>
    </row>
    <row r="65" spans="1:49" hidden="1" x14ac:dyDescent="0.3">
      <c r="A65" s="43" t="s">
        <v>198</v>
      </c>
      <c r="B65" s="43"/>
      <c r="C65" s="43"/>
      <c r="D65" s="67" t="s">
        <v>250</v>
      </c>
      <c r="E65" s="47"/>
      <c r="F65" s="61"/>
      <c r="G65" s="47"/>
      <c r="H65" s="43" t="s">
        <v>63</v>
      </c>
      <c r="I65" s="43" t="s">
        <v>103</v>
      </c>
      <c r="J65" s="43"/>
      <c r="K65" s="43"/>
      <c r="L65" s="43"/>
      <c r="M65" s="43" t="s">
        <v>103</v>
      </c>
      <c r="N65" s="54"/>
      <c r="O65" s="43"/>
      <c r="P65" s="49">
        <v>6</v>
      </c>
      <c r="Q65" s="43" t="s">
        <v>46</v>
      </c>
      <c r="R65" s="43" t="s">
        <v>261</v>
      </c>
      <c r="S65" s="64"/>
      <c r="T65" s="64"/>
      <c r="U65" s="43"/>
      <c r="V65" s="68"/>
      <c r="W65" s="43"/>
      <c r="X65" s="43"/>
      <c r="Y65" s="43"/>
      <c r="Z65" s="43"/>
      <c r="AA65" s="43"/>
      <c r="AB65" s="49"/>
      <c r="AC65" s="49"/>
      <c r="AD65" s="49"/>
      <c r="AE65" s="68"/>
      <c r="AF65" s="43"/>
      <c r="AG65" s="43"/>
      <c r="AH65" s="104">
        <v>170</v>
      </c>
      <c r="AI65" s="43" t="s">
        <v>52</v>
      </c>
      <c r="AJ65" s="43" t="s">
        <v>261</v>
      </c>
      <c r="AK65" s="68"/>
      <c r="AL65" s="43"/>
      <c r="AM65" s="50"/>
      <c r="AN65" s="43"/>
      <c r="AO65" s="43"/>
      <c r="AP65" s="43"/>
      <c r="AQ65" s="43"/>
      <c r="AR65" s="68"/>
      <c r="AS65" s="68">
        <v>50</v>
      </c>
      <c r="AT65" s="63">
        <f>AVERAGE(Table1[[#This Row],[depth_min]:[depth_max]])</f>
        <v>50</v>
      </c>
      <c r="AU65" s="44" t="s">
        <v>103</v>
      </c>
      <c r="AV65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7</v>
      </c>
      <c r="AW65" s="64" t="e">
        <f>VLOOKUP(Table1[[#This Row],[species_full]], '[1]age-structured-traits'!$A$2:$A$416, 1, FALSE)</f>
        <v>#N/A</v>
      </c>
    </row>
    <row r="66" spans="1:49" hidden="1" x14ac:dyDescent="0.3">
      <c r="A66" s="51" t="s">
        <v>25</v>
      </c>
      <c r="B66" s="45" t="s">
        <v>108</v>
      </c>
      <c r="C66" s="45" t="s">
        <v>114</v>
      </c>
      <c r="D66" s="45" t="s">
        <v>228</v>
      </c>
      <c r="E66" s="52"/>
      <c r="F66" s="52" t="s">
        <v>162</v>
      </c>
      <c r="G66" s="52"/>
      <c r="H66" s="45" t="s">
        <v>63</v>
      </c>
      <c r="I66" s="43" t="s">
        <v>103</v>
      </c>
      <c r="J66" s="45"/>
      <c r="K66" s="45"/>
      <c r="L66" s="48">
        <v>3.95</v>
      </c>
      <c r="M66" s="43" t="s">
        <v>103</v>
      </c>
      <c r="N66" s="54"/>
      <c r="O66" s="45"/>
      <c r="P66" s="49">
        <v>3</v>
      </c>
      <c r="Q66" s="45" t="s">
        <v>46</v>
      </c>
      <c r="R66" s="45" t="s">
        <v>261</v>
      </c>
      <c r="S66" s="49"/>
      <c r="T66" s="55"/>
      <c r="U66" s="45"/>
      <c r="V66" s="48"/>
      <c r="W66" s="45"/>
      <c r="X66" s="45"/>
      <c r="Y66" s="45"/>
      <c r="Z66" s="45"/>
      <c r="AA66" s="45"/>
      <c r="AB66" s="55"/>
      <c r="AC66" s="55"/>
      <c r="AD66" s="55"/>
      <c r="AE66" s="88"/>
      <c r="AF66" s="45"/>
      <c r="AG66" s="45"/>
      <c r="AH66" s="49">
        <v>98</v>
      </c>
      <c r="AI66" s="45" t="s">
        <v>52</v>
      </c>
      <c r="AJ66" s="45" t="s">
        <v>261</v>
      </c>
      <c r="AK66" s="49"/>
      <c r="AL66" s="45"/>
      <c r="AM66" s="56"/>
      <c r="AN66" s="45"/>
      <c r="AO66" s="45"/>
      <c r="AP66" s="45"/>
      <c r="AQ66" s="45"/>
      <c r="AR66" s="65">
        <v>7</v>
      </c>
      <c r="AS66" s="65">
        <v>100</v>
      </c>
      <c r="AT66" s="63">
        <v>53.5</v>
      </c>
      <c r="AU66" s="44" t="s">
        <v>103</v>
      </c>
      <c r="AV66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6</v>
      </c>
      <c r="AW66" s="64" t="e">
        <f>VLOOKUP(Table1[[#This Row],[species_full]], '[1]age-structured-traits'!$A$2:$A$416, 1, FALSE)</f>
        <v>#N/A</v>
      </c>
    </row>
    <row r="67" spans="1:49" hidden="1" x14ac:dyDescent="0.3">
      <c r="A67" s="45" t="s">
        <v>200</v>
      </c>
      <c r="B67" s="45"/>
      <c r="C67" s="45"/>
      <c r="D67" s="69" t="s">
        <v>201</v>
      </c>
      <c r="E67" s="52"/>
      <c r="F67" s="62"/>
      <c r="G67" s="52"/>
      <c r="H67" s="45" t="s">
        <v>63</v>
      </c>
      <c r="I67" s="43" t="s">
        <v>103</v>
      </c>
      <c r="J67" s="45"/>
      <c r="K67" s="45"/>
      <c r="L67" s="45"/>
      <c r="M67" s="43" t="s">
        <v>103</v>
      </c>
      <c r="N67" s="54"/>
      <c r="O67" s="45"/>
      <c r="P67" s="43"/>
      <c r="Q67" s="45"/>
      <c r="R67" s="45"/>
      <c r="S67" s="45"/>
      <c r="T67" s="45"/>
      <c r="U67" s="45"/>
      <c r="V67" s="70"/>
      <c r="W67" s="45"/>
      <c r="X67" s="45"/>
      <c r="Y67" s="45"/>
      <c r="Z67" s="45"/>
      <c r="AA67" s="45"/>
      <c r="AB67" s="55"/>
      <c r="AC67" s="55"/>
      <c r="AD67" s="55"/>
      <c r="AE67" s="70"/>
      <c r="AF67" s="45"/>
      <c r="AG67" s="45"/>
      <c r="AH67" s="65">
        <v>150</v>
      </c>
      <c r="AI67" s="45" t="s">
        <v>52</v>
      </c>
      <c r="AJ67" s="45" t="s">
        <v>261</v>
      </c>
      <c r="AK67" s="70"/>
      <c r="AL67" s="45"/>
      <c r="AM67" s="56"/>
      <c r="AN67" s="45"/>
      <c r="AO67" s="45"/>
      <c r="AP67" s="45"/>
      <c r="AQ67" s="45"/>
      <c r="AR67" s="70">
        <v>15</v>
      </c>
      <c r="AS67" s="70">
        <v>192</v>
      </c>
      <c r="AT67" s="65">
        <v>103.5</v>
      </c>
      <c r="AU67" s="45" t="s">
        <v>103</v>
      </c>
      <c r="AV67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8</v>
      </c>
      <c r="AW67" s="64" t="e">
        <f>VLOOKUP(Table1[[#This Row],[species_full]], '[1]age-structured-traits'!$A$2:$A$416, 1, FALSE)</f>
        <v>#N/A</v>
      </c>
    </row>
    <row r="68" spans="1:49" hidden="1" x14ac:dyDescent="0.3">
      <c r="A68" s="58" t="s">
        <v>26</v>
      </c>
      <c r="B68" s="45" t="s">
        <v>85</v>
      </c>
      <c r="C68" s="45" t="s">
        <v>113</v>
      </c>
      <c r="D68" s="45" t="s">
        <v>229</v>
      </c>
      <c r="E68" s="52"/>
      <c r="F68" s="52" t="s">
        <v>163</v>
      </c>
      <c r="G68" s="52"/>
      <c r="H68" s="45" t="s">
        <v>50</v>
      </c>
      <c r="I68" s="43" t="s">
        <v>103</v>
      </c>
      <c r="J68" s="45"/>
      <c r="K68" s="45"/>
      <c r="L68" s="53">
        <v>4.13</v>
      </c>
      <c r="M68" s="43" t="s">
        <v>103</v>
      </c>
      <c r="N68" s="54"/>
      <c r="O68" s="45"/>
      <c r="P68" s="55">
        <v>7</v>
      </c>
      <c r="Q68" s="45" t="s">
        <v>46</v>
      </c>
      <c r="R68" s="45" t="s">
        <v>261</v>
      </c>
      <c r="S68" s="55"/>
      <c r="T68" s="55"/>
      <c r="U68" s="45"/>
      <c r="V68" s="53"/>
      <c r="W68" s="45"/>
      <c r="X68" s="45"/>
      <c r="Y68" s="45"/>
      <c r="Z68" s="45"/>
      <c r="AA68" s="45"/>
      <c r="AB68" s="55"/>
      <c r="AC68" s="55"/>
      <c r="AD68" s="55"/>
      <c r="AE68" s="90"/>
      <c r="AF68" s="45"/>
      <c r="AG68" s="45"/>
      <c r="AH68" s="55">
        <v>380</v>
      </c>
      <c r="AI68" s="45" t="s">
        <v>52</v>
      </c>
      <c r="AJ68" s="45" t="s">
        <v>261</v>
      </c>
      <c r="AK68" s="55"/>
      <c r="AL68" s="45"/>
      <c r="AM68" s="56"/>
      <c r="AN68" s="45"/>
      <c r="AO68" s="45"/>
      <c r="AP68" s="45">
        <v>1</v>
      </c>
      <c r="AQ68" s="45"/>
      <c r="AR68" s="65">
        <v>0</v>
      </c>
      <c r="AS68" s="65">
        <v>92</v>
      </c>
      <c r="AT68" s="65">
        <v>46</v>
      </c>
      <c r="AU68" s="45" t="s">
        <v>103</v>
      </c>
      <c r="AV68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6</v>
      </c>
      <c r="AW68" s="64" t="e">
        <f>VLOOKUP(Table1[[#This Row],[species_full]], '[1]age-structured-traits'!$A$2:$A$416, 1, FALSE)</f>
        <v>#N/A</v>
      </c>
    </row>
    <row r="69" spans="1:49" hidden="1" x14ac:dyDescent="0.3">
      <c r="A69" s="39" t="s">
        <v>27</v>
      </c>
      <c r="B69" s="39" t="s">
        <v>85</v>
      </c>
      <c r="C69" s="39" t="s">
        <v>86</v>
      </c>
      <c r="D69" s="39" t="s">
        <v>242</v>
      </c>
      <c r="E69" s="40">
        <v>6</v>
      </c>
      <c r="F69" s="40" t="s">
        <v>148</v>
      </c>
      <c r="G69" s="40">
        <v>31</v>
      </c>
      <c r="H69" s="39" t="s">
        <v>50</v>
      </c>
      <c r="I69" s="15" t="s">
        <v>89</v>
      </c>
      <c r="J69" s="39" t="s">
        <v>51</v>
      </c>
      <c r="K69" s="39" t="s">
        <v>90</v>
      </c>
      <c r="L69" s="41">
        <v>4.2699999999999996</v>
      </c>
      <c r="M69" s="15" t="s">
        <v>90</v>
      </c>
      <c r="N69" s="93">
        <v>595</v>
      </c>
      <c r="O69" s="39" t="s">
        <v>87</v>
      </c>
      <c r="P69" s="42">
        <v>11</v>
      </c>
      <c r="Q69" s="39" t="s">
        <v>54</v>
      </c>
      <c r="R69" s="39" t="s">
        <v>90</v>
      </c>
      <c r="S69" s="84">
        <v>2</v>
      </c>
      <c r="T69" s="96" t="s">
        <v>52</v>
      </c>
      <c r="U69" s="45" t="s">
        <v>177</v>
      </c>
      <c r="V69" s="97">
        <v>12.3499999</v>
      </c>
      <c r="W69" s="39" t="s">
        <v>54</v>
      </c>
      <c r="X69" s="39" t="s">
        <v>103</v>
      </c>
      <c r="Y69" s="39"/>
      <c r="Z69" s="39"/>
      <c r="AA69" s="39"/>
      <c r="AB69" s="42">
        <v>259.19004439999998</v>
      </c>
      <c r="AC69" s="42" t="s">
        <v>52</v>
      </c>
      <c r="AD69" s="73" t="s">
        <v>90</v>
      </c>
      <c r="AE69" s="91">
        <v>9.8669855000000001E-2</v>
      </c>
      <c r="AF69" s="39" t="s">
        <v>88</v>
      </c>
      <c r="AG69" s="39" t="s">
        <v>90</v>
      </c>
      <c r="AH69" s="42">
        <v>340</v>
      </c>
      <c r="AI69" s="39" t="s">
        <v>54</v>
      </c>
      <c r="AJ69" s="39" t="s">
        <v>90</v>
      </c>
      <c r="AK69" s="42">
        <v>25</v>
      </c>
      <c r="AL69" s="39" t="s">
        <v>54</v>
      </c>
      <c r="AM69" s="80" t="s">
        <v>90</v>
      </c>
      <c r="AN69" s="45"/>
      <c r="AO69" s="45"/>
      <c r="AP69" s="45">
        <v>1</v>
      </c>
      <c r="AQ69" s="45"/>
      <c r="AR69" s="65">
        <v>0</v>
      </c>
      <c r="AS69" s="65">
        <v>92</v>
      </c>
      <c r="AT69" s="65">
        <v>46</v>
      </c>
      <c r="AU69" s="45" t="s">
        <v>103</v>
      </c>
      <c r="AV69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69" s="64" t="e">
        <f>VLOOKUP(Table1[[#This Row],[species_full]], '[1]age-structured-traits'!$A$2:$A$416, 1, FALSE)</f>
        <v>#N/A</v>
      </c>
    </row>
    <row r="70" spans="1:49" hidden="1" x14ac:dyDescent="0.3">
      <c r="A70" s="71" t="s">
        <v>27</v>
      </c>
      <c r="B70" s="71" t="s">
        <v>85</v>
      </c>
      <c r="C70" s="71" t="s">
        <v>86</v>
      </c>
      <c r="D70" s="71" t="s">
        <v>242</v>
      </c>
      <c r="E70" s="72">
        <v>6</v>
      </c>
      <c r="F70" s="72" t="s">
        <v>148</v>
      </c>
      <c r="G70" s="72">
        <v>21</v>
      </c>
      <c r="H70" s="71" t="s">
        <v>50</v>
      </c>
      <c r="I70" s="7" t="s">
        <v>89</v>
      </c>
      <c r="J70" s="71" t="s">
        <v>51</v>
      </c>
      <c r="K70" s="71" t="s">
        <v>90</v>
      </c>
      <c r="L70" s="74">
        <v>4.2699999999999996</v>
      </c>
      <c r="M70" s="7" t="s">
        <v>90</v>
      </c>
      <c r="N70" s="94">
        <v>595</v>
      </c>
      <c r="O70" s="71" t="s">
        <v>87</v>
      </c>
      <c r="P70" s="73">
        <v>11</v>
      </c>
      <c r="Q70" s="71" t="s">
        <v>54</v>
      </c>
      <c r="R70" s="71" t="s">
        <v>90</v>
      </c>
      <c r="S70" s="96">
        <v>2</v>
      </c>
      <c r="T70" s="96" t="s">
        <v>52</v>
      </c>
      <c r="U70" s="45" t="s">
        <v>177</v>
      </c>
      <c r="V70" s="103">
        <v>12.3499999</v>
      </c>
      <c r="W70" s="71" t="s">
        <v>54</v>
      </c>
      <c r="X70" s="71" t="s">
        <v>103</v>
      </c>
      <c r="Y70" s="71"/>
      <c r="Z70" s="71"/>
      <c r="AA70" s="71"/>
      <c r="AB70" s="73">
        <v>366.13910779999998</v>
      </c>
      <c r="AC70" s="42" t="s">
        <v>52</v>
      </c>
      <c r="AD70" s="73" t="s">
        <v>90</v>
      </c>
      <c r="AE70" s="98">
        <v>9.5336404999999999E-2</v>
      </c>
      <c r="AF70" s="71" t="s">
        <v>88</v>
      </c>
      <c r="AG70" s="71" t="s">
        <v>90</v>
      </c>
      <c r="AH70" s="73">
        <v>340</v>
      </c>
      <c r="AI70" s="71" t="s">
        <v>54</v>
      </c>
      <c r="AJ70" s="71" t="s">
        <v>90</v>
      </c>
      <c r="AK70" s="73">
        <v>25</v>
      </c>
      <c r="AL70" s="71" t="s">
        <v>54</v>
      </c>
      <c r="AM70" s="79" t="s">
        <v>90</v>
      </c>
      <c r="AN70" s="45"/>
      <c r="AO70" s="45"/>
      <c r="AP70" s="45">
        <v>1</v>
      </c>
      <c r="AQ70" s="45"/>
      <c r="AR70" s="65">
        <v>0</v>
      </c>
      <c r="AS70" s="65">
        <v>92</v>
      </c>
      <c r="AT70" s="65">
        <v>46</v>
      </c>
      <c r="AU70" s="45" t="s">
        <v>103</v>
      </c>
      <c r="AV70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70" s="64" t="e">
        <f>VLOOKUP(Table1[[#This Row],[species_full]], '[1]age-structured-traits'!$A$2:$A$416, 1, FALSE)</f>
        <v>#N/A</v>
      </c>
    </row>
    <row r="71" spans="1:49" x14ac:dyDescent="0.3">
      <c r="A71" s="54" t="s">
        <v>9</v>
      </c>
      <c r="B71" s="71" t="s">
        <v>265</v>
      </c>
      <c r="C71" s="71" t="s">
        <v>76</v>
      </c>
      <c r="D71" s="71" t="s">
        <v>230</v>
      </c>
      <c r="E71" s="72">
        <v>3</v>
      </c>
      <c r="F71" s="72" t="s">
        <v>129</v>
      </c>
      <c r="G71" s="72">
        <v>67</v>
      </c>
      <c r="H71" s="71" t="s">
        <v>77</v>
      </c>
      <c r="I71" s="7" t="s">
        <v>89</v>
      </c>
      <c r="J71" s="71" t="s">
        <v>51</v>
      </c>
      <c r="K71" s="71" t="s">
        <v>90</v>
      </c>
      <c r="L71" s="74">
        <v>4.3499999999999996</v>
      </c>
      <c r="M71" s="7" t="s">
        <v>90</v>
      </c>
      <c r="N71" s="66">
        <v>425</v>
      </c>
      <c r="O71" s="71" t="s">
        <v>78</v>
      </c>
      <c r="P71" s="73">
        <v>70</v>
      </c>
      <c r="Q71" s="71" t="s">
        <v>54</v>
      </c>
      <c r="R71" s="71" t="s">
        <v>90</v>
      </c>
      <c r="S71" s="96">
        <v>1</v>
      </c>
      <c r="T71" s="65" t="s">
        <v>52</v>
      </c>
      <c r="U71" s="45" t="s">
        <v>177</v>
      </c>
      <c r="V71" s="77">
        <v>7.3333333329999997</v>
      </c>
      <c r="W71" s="71" t="s">
        <v>54</v>
      </c>
      <c r="X71" s="71" t="s">
        <v>103</v>
      </c>
      <c r="Y71" s="71">
        <v>206</v>
      </c>
      <c r="Z71" s="71" t="s">
        <v>52</v>
      </c>
      <c r="AA71" s="71" t="s">
        <v>261</v>
      </c>
      <c r="AB71" s="73">
        <v>268.5</v>
      </c>
      <c r="AC71" s="73" t="s">
        <v>54</v>
      </c>
      <c r="AD71" s="73" t="s">
        <v>90</v>
      </c>
      <c r="AE71" s="98">
        <v>0.21006566199999999</v>
      </c>
      <c r="AF71" s="71" t="s">
        <v>55</v>
      </c>
      <c r="AG71" s="71" t="s">
        <v>90</v>
      </c>
      <c r="AH71" s="73">
        <v>320</v>
      </c>
      <c r="AI71" s="71" t="s">
        <v>55</v>
      </c>
      <c r="AJ71" s="71" t="s">
        <v>90</v>
      </c>
      <c r="AK71" s="73">
        <v>20</v>
      </c>
      <c r="AL71" s="71" t="s">
        <v>55</v>
      </c>
      <c r="AM71" s="79" t="s">
        <v>90</v>
      </c>
      <c r="AN71" s="45"/>
      <c r="AO71" s="45"/>
      <c r="AP71" s="45"/>
      <c r="AQ71" s="45"/>
      <c r="AR71" s="65">
        <v>1</v>
      </c>
      <c r="AS71" s="65">
        <v>1000</v>
      </c>
      <c r="AT71" s="65">
        <v>500.5</v>
      </c>
      <c r="AU71" s="45" t="s">
        <v>103</v>
      </c>
      <c r="AV71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71" s="64" t="str">
        <f>VLOOKUP(Table1[[#This Row],[species_full]], '[1]age-structured-traits'!$A$2:$A$416, 1, FALSE)</f>
        <v>Prionace glauca</v>
      </c>
    </row>
    <row r="72" spans="1:49" x14ac:dyDescent="0.3">
      <c r="A72" s="54" t="s">
        <v>9</v>
      </c>
      <c r="B72" s="39" t="s">
        <v>265</v>
      </c>
      <c r="C72" s="39" t="s">
        <v>76</v>
      </c>
      <c r="D72" s="71" t="s">
        <v>230</v>
      </c>
      <c r="E72" s="40">
        <v>3</v>
      </c>
      <c r="F72" s="40" t="s">
        <v>129</v>
      </c>
      <c r="G72" s="40">
        <v>77</v>
      </c>
      <c r="H72" s="39" t="s">
        <v>77</v>
      </c>
      <c r="I72" s="15" t="s">
        <v>89</v>
      </c>
      <c r="J72" s="39" t="s">
        <v>51</v>
      </c>
      <c r="K72" s="39" t="s">
        <v>90</v>
      </c>
      <c r="L72" s="41">
        <v>4.3499999999999996</v>
      </c>
      <c r="M72" s="15" t="s">
        <v>90</v>
      </c>
      <c r="N72" s="60">
        <v>425</v>
      </c>
      <c r="O72" s="39" t="s">
        <v>78</v>
      </c>
      <c r="P72" s="42">
        <v>70</v>
      </c>
      <c r="Q72" s="39" t="s">
        <v>54</v>
      </c>
      <c r="R72" s="39" t="s">
        <v>90</v>
      </c>
      <c r="S72" s="84">
        <v>1</v>
      </c>
      <c r="T72" s="65" t="s">
        <v>52</v>
      </c>
      <c r="U72" s="45" t="s">
        <v>177</v>
      </c>
      <c r="V72" s="102">
        <v>7.3333333329999997</v>
      </c>
      <c r="W72" s="39" t="s">
        <v>54</v>
      </c>
      <c r="X72" s="39" t="s">
        <v>103</v>
      </c>
      <c r="Y72" s="71">
        <v>206</v>
      </c>
      <c r="Z72" s="71" t="s">
        <v>52</v>
      </c>
      <c r="AA72" s="71" t="s">
        <v>261</v>
      </c>
      <c r="AB72" s="42">
        <v>268.5</v>
      </c>
      <c r="AC72" s="73" t="s">
        <v>54</v>
      </c>
      <c r="AD72" s="73" t="s">
        <v>90</v>
      </c>
      <c r="AE72" s="91">
        <v>0.21006566199999999</v>
      </c>
      <c r="AF72" s="39" t="s">
        <v>55</v>
      </c>
      <c r="AG72" s="39" t="s">
        <v>90</v>
      </c>
      <c r="AH72" s="42">
        <v>320</v>
      </c>
      <c r="AI72" s="39" t="s">
        <v>55</v>
      </c>
      <c r="AJ72" s="39" t="s">
        <v>90</v>
      </c>
      <c r="AK72" s="42">
        <v>20</v>
      </c>
      <c r="AL72" s="39" t="s">
        <v>55</v>
      </c>
      <c r="AM72" s="80" t="s">
        <v>90</v>
      </c>
      <c r="AN72" s="45"/>
      <c r="AO72" s="45"/>
      <c r="AP72" s="45"/>
      <c r="AQ72" s="45"/>
      <c r="AR72" s="65">
        <v>1</v>
      </c>
      <c r="AS72" s="65">
        <v>1000</v>
      </c>
      <c r="AT72" s="65">
        <v>500.5</v>
      </c>
      <c r="AU72" s="45" t="s">
        <v>103</v>
      </c>
      <c r="AV72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72" s="64" t="str">
        <f>VLOOKUP(Table1[[#This Row],[species_full]], '[1]age-structured-traits'!$A$2:$A$416, 1, FALSE)</f>
        <v>Prionace glauca</v>
      </c>
    </row>
    <row r="73" spans="1:49" x14ac:dyDescent="0.3">
      <c r="A73" s="54" t="s">
        <v>9</v>
      </c>
      <c r="B73" s="39" t="s">
        <v>265</v>
      </c>
      <c r="C73" s="39" t="s">
        <v>76</v>
      </c>
      <c r="D73" s="71" t="s">
        <v>230</v>
      </c>
      <c r="E73" s="40">
        <v>9</v>
      </c>
      <c r="F73" s="40" t="s">
        <v>262</v>
      </c>
      <c r="G73" s="40">
        <v>21</v>
      </c>
      <c r="H73" s="39" t="s">
        <v>77</v>
      </c>
      <c r="I73" s="15" t="s">
        <v>89</v>
      </c>
      <c r="J73" s="39" t="s">
        <v>51</v>
      </c>
      <c r="K73" s="39" t="s">
        <v>90</v>
      </c>
      <c r="L73" s="41">
        <v>4.3499999999999996</v>
      </c>
      <c r="M73" s="15" t="s">
        <v>90</v>
      </c>
      <c r="N73" s="60">
        <v>425</v>
      </c>
      <c r="O73" s="39" t="s">
        <v>78</v>
      </c>
      <c r="P73" s="42">
        <v>70</v>
      </c>
      <c r="Q73" s="39" t="s">
        <v>54</v>
      </c>
      <c r="R73" s="39" t="s">
        <v>90</v>
      </c>
      <c r="S73" s="84">
        <v>1</v>
      </c>
      <c r="T73" s="65" t="s">
        <v>52</v>
      </c>
      <c r="U73" s="45" t="s">
        <v>177</v>
      </c>
      <c r="V73" s="102">
        <v>7.3333333329999997</v>
      </c>
      <c r="W73" s="39" t="s">
        <v>54</v>
      </c>
      <c r="X73" s="39" t="s">
        <v>103</v>
      </c>
      <c r="Y73" s="71">
        <v>206</v>
      </c>
      <c r="Z73" s="71" t="s">
        <v>52</v>
      </c>
      <c r="AA73" s="71" t="s">
        <v>261</v>
      </c>
      <c r="AB73" s="42">
        <v>372.42857140000001</v>
      </c>
      <c r="AC73" s="42" t="s">
        <v>52</v>
      </c>
      <c r="AD73" s="73" t="s">
        <v>90</v>
      </c>
      <c r="AE73" s="91">
        <v>0.139244589</v>
      </c>
      <c r="AF73" s="39" t="s">
        <v>61</v>
      </c>
      <c r="AG73" s="39" t="s">
        <v>90</v>
      </c>
      <c r="AH73" s="42">
        <v>383</v>
      </c>
      <c r="AI73" s="39" t="s">
        <v>55</v>
      </c>
      <c r="AJ73" s="39" t="s">
        <v>90</v>
      </c>
      <c r="AK73" s="42">
        <v>20</v>
      </c>
      <c r="AL73" s="39" t="s">
        <v>55</v>
      </c>
      <c r="AM73" s="80" t="s">
        <v>90</v>
      </c>
      <c r="AN73" s="45"/>
      <c r="AO73" s="45"/>
      <c r="AP73" s="45"/>
      <c r="AQ73" s="45"/>
      <c r="AR73" s="65">
        <v>1</v>
      </c>
      <c r="AS73" s="65">
        <v>1000</v>
      </c>
      <c r="AT73" s="65">
        <v>500.5</v>
      </c>
      <c r="AU73" s="45" t="s">
        <v>103</v>
      </c>
      <c r="AV73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73" s="64" t="str">
        <f>VLOOKUP(Table1[[#This Row],[species_full]], '[1]age-structured-traits'!$A$2:$A$416, 1, FALSE)</f>
        <v>Prionace glauca</v>
      </c>
    </row>
    <row r="74" spans="1:49" x14ac:dyDescent="0.3">
      <c r="A74" s="54" t="s">
        <v>9</v>
      </c>
      <c r="B74" s="43"/>
      <c r="C74" s="43"/>
      <c r="D74" s="7" t="s">
        <v>230</v>
      </c>
      <c r="E74" s="47"/>
      <c r="F74" s="61" t="s">
        <v>262</v>
      </c>
      <c r="G74" s="47"/>
      <c r="H74" s="45" t="s">
        <v>77</v>
      </c>
      <c r="I74" s="43" t="s">
        <v>103</v>
      </c>
      <c r="J74" s="43"/>
      <c r="K74" s="43"/>
      <c r="L74" s="53">
        <v>4.58</v>
      </c>
      <c r="M74" s="43" t="s">
        <v>103</v>
      </c>
      <c r="N74" s="60">
        <v>425</v>
      </c>
      <c r="O74" s="39" t="s">
        <v>78</v>
      </c>
      <c r="P74" s="49">
        <v>30</v>
      </c>
      <c r="Q74" s="43" t="s">
        <v>52</v>
      </c>
      <c r="R74" s="43" t="s">
        <v>103</v>
      </c>
      <c r="S74" s="64">
        <v>1</v>
      </c>
      <c r="T74" s="64" t="s">
        <v>52</v>
      </c>
      <c r="U74" s="43" t="s">
        <v>177</v>
      </c>
      <c r="V74" s="53">
        <v>5</v>
      </c>
      <c r="W74" s="43" t="s">
        <v>52</v>
      </c>
      <c r="X74" s="43" t="s">
        <v>177</v>
      </c>
      <c r="Y74" s="71">
        <v>206</v>
      </c>
      <c r="Z74" s="71" t="s">
        <v>52</v>
      </c>
      <c r="AA74" s="71" t="s">
        <v>261</v>
      </c>
      <c r="AB74" s="25">
        <v>372.42857140000001</v>
      </c>
      <c r="AC74" s="55" t="s">
        <v>52</v>
      </c>
      <c r="AD74" s="55" t="s">
        <v>90</v>
      </c>
      <c r="AE74" s="90">
        <v>0.14599999999999999</v>
      </c>
      <c r="AF74" s="43" t="s">
        <v>52</v>
      </c>
      <c r="AG74" s="43" t="s">
        <v>177</v>
      </c>
      <c r="AH74" s="55">
        <v>341.8</v>
      </c>
      <c r="AI74" s="43" t="s">
        <v>52</v>
      </c>
      <c r="AJ74" s="43" t="s">
        <v>177</v>
      </c>
      <c r="AK74" s="55">
        <v>14</v>
      </c>
      <c r="AL74" s="43" t="s">
        <v>52</v>
      </c>
      <c r="AM74" s="50" t="s">
        <v>177</v>
      </c>
      <c r="AN74" s="43"/>
      <c r="AO74" s="43"/>
      <c r="AP74" s="43"/>
      <c r="AQ74" s="43"/>
      <c r="AR74" s="65">
        <v>1</v>
      </c>
      <c r="AS74" s="65">
        <v>1000</v>
      </c>
      <c r="AT74" s="65">
        <v>500.5</v>
      </c>
      <c r="AU74" s="45" t="s">
        <v>103</v>
      </c>
      <c r="AV74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74" s="64" t="str">
        <f>VLOOKUP(Table1[[#This Row],[species_full]], '[1]age-structured-traits'!$A$2:$A$416, 1, FALSE)</f>
        <v>Prionace glauca</v>
      </c>
    </row>
    <row r="75" spans="1:49" x14ac:dyDescent="0.3">
      <c r="A75" s="54" t="s">
        <v>9</v>
      </c>
      <c r="B75" s="45"/>
      <c r="C75" s="45"/>
      <c r="D75" s="71" t="s">
        <v>230</v>
      </c>
      <c r="E75" s="52"/>
      <c r="F75" s="62" t="s">
        <v>170</v>
      </c>
      <c r="G75" s="52"/>
      <c r="H75" s="45" t="s">
        <v>77</v>
      </c>
      <c r="I75" s="43" t="s">
        <v>103</v>
      </c>
      <c r="J75" s="45"/>
      <c r="K75" s="45"/>
      <c r="L75" s="53">
        <v>4.58</v>
      </c>
      <c r="M75" s="43" t="s">
        <v>103</v>
      </c>
      <c r="N75" s="60">
        <v>425</v>
      </c>
      <c r="O75" s="39" t="s">
        <v>78</v>
      </c>
      <c r="P75" s="55">
        <v>25</v>
      </c>
      <c r="Q75" s="45" t="s">
        <v>54</v>
      </c>
      <c r="R75" s="45" t="s">
        <v>171</v>
      </c>
      <c r="S75" s="65">
        <v>1</v>
      </c>
      <c r="T75" s="65" t="s">
        <v>52</v>
      </c>
      <c r="U75" s="45" t="s">
        <v>177</v>
      </c>
      <c r="V75" s="53">
        <v>5</v>
      </c>
      <c r="W75" s="45" t="s">
        <v>52</v>
      </c>
      <c r="X75" s="45" t="s">
        <v>177</v>
      </c>
      <c r="Y75" s="71">
        <v>206</v>
      </c>
      <c r="Z75" s="71" t="s">
        <v>52</v>
      </c>
      <c r="AA75" s="71" t="s">
        <v>261</v>
      </c>
      <c r="AB75" s="42">
        <v>372.42857140000001</v>
      </c>
      <c r="AC75" s="55" t="s">
        <v>52</v>
      </c>
      <c r="AD75" s="55" t="s">
        <v>90</v>
      </c>
      <c r="AE75" s="90">
        <v>0.14599999999999999</v>
      </c>
      <c r="AF75" s="45" t="s">
        <v>52</v>
      </c>
      <c r="AG75" s="45" t="s">
        <v>177</v>
      </c>
      <c r="AH75" s="55">
        <v>341.8</v>
      </c>
      <c r="AI75" s="45" t="s">
        <v>52</v>
      </c>
      <c r="AJ75" s="45" t="s">
        <v>177</v>
      </c>
      <c r="AK75" s="55">
        <v>14</v>
      </c>
      <c r="AL75" s="45" t="s">
        <v>52</v>
      </c>
      <c r="AM75" s="56" t="s">
        <v>177</v>
      </c>
      <c r="AN75" s="45"/>
      <c r="AO75" s="45"/>
      <c r="AP75" s="45"/>
      <c r="AQ75" s="45"/>
      <c r="AR75" s="65">
        <v>1</v>
      </c>
      <c r="AS75" s="65">
        <v>1000</v>
      </c>
      <c r="AT75" s="65">
        <v>500.5</v>
      </c>
      <c r="AU75" s="45" t="s">
        <v>103</v>
      </c>
      <c r="AV75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75" s="64" t="str">
        <f>VLOOKUP(Table1[[#This Row],[species_full]], '[1]age-structured-traits'!$A$2:$A$416, 1, FALSE)</f>
        <v>Prionace glauca</v>
      </c>
    </row>
    <row r="76" spans="1:49" x14ac:dyDescent="0.3">
      <c r="A76" s="54" t="s">
        <v>9</v>
      </c>
      <c r="B76" s="71" t="s">
        <v>265</v>
      </c>
      <c r="C76" s="71" t="s">
        <v>76</v>
      </c>
      <c r="D76" s="71" t="s">
        <v>230</v>
      </c>
      <c r="E76" s="72">
        <v>7</v>
      </c>
      <c r="F76" s="72" t="s">
        <v>150</v>
      </c>
      <c r="G76" s="72">
        <v>21</v>
      </c>
      <c r="H76" s="71" t="s">
        <v>77</v>
      </c>
      <c r="I76" s="7" t="s">
        <v>89</v>
      </c>
      <c r="J76" s="71" t="s">
        <v>51</v>
      </c>
      <c r="K76" s="71" t="s">
        <v>90</v>
      </c>
      <c r="L76" s="74">
        <v>4.3499999999999996</v>
      </c>
      <c r="M76" s="7" t="s">
        <v>90</v>
      </c>
      <c r="N76" s="66">
        <v>425</v>
      </c>
      <c r="O76" s="71" t="s">
        <v>78</v>
      </c>
      <c r="P76" s="73">
        <v>70</v>
      </c>
      <c r="Q76" s="71" t="s">
        <v>54</v>
      </c>
      <c r="R76" s="71" t="s">
        <v>90</v>
      </c>
      <c r="S76" s="96">
        <v>1</v>
      </c>
      <c r="T76" s="65" t="s">
        <v>52</v>
      </c>
      <c r="U76" s="45" t="s">
        <v>177</v>
      </c>
      <c r="V76" s="77">
        <v>7.3333333329999997</v>
      </c>
      <c r="W76" s="71" t="s">
        <v>54</v>
      </c>
      <c r="X76" s="71" t="s">
        <v>103</v>
      </c>
      <c r="Y76" s="71">
        <v>206</v>
      </c>
      <c r="Z76" s="71" t="s">
        <v>52</v>
      </c>
      <c r="AA76" s="71" t="s">
        <v>261</v>
      </c>
      <c r="AB76" s="73">
        <v>383</v>
      </c>
      <c r="AC76" s="73" t="s">
        <v>54</v>
      </c>
      <c r="AD76" s="73" t="s">
        <v>90</v>
      </c>
      <c r="AE76" s="98">
        <v>0.13608305300000001</v>
      </c>
      <c r="AF76" s="71" t="s">
        <v>55</v>
      </c>
      <c r="AG76" s="71" t="s">
        <v>90</v>
      </c>
      <c r="AH76" s="73">
        <v>320</v>
      </c>
      <c r="AI76" s="71" t="s">
        <v>55</v>
      </c>
      <c r="AJ76" s="71" t="s">
        <v>90</v>
      </c>
      <c r="AK76" s="73">
        <v>20</v>
      </c>
      <c r="AL76" s="71" t="s">
        <v>55</v>
      </c>
      <c r="AM76" s="79" t="s">
        <v>90</v>
      </c>
      <c r="AN76" s="45"/>
      <c r="AO76" s="45"/>
      <c r="AP76" s="45"/>
      <c r="AQ76" s="45"/>
      <c r="AR76" s="65">
        <v>1</v>
      </c>
      <c r="AS76" s="65">
        <v>1000</v>
      </c>
      <c r="AT76" s="65">
        <v>500.5</v>
      </c>
      <c r="AU76" s="45" t="s">
        <v>103</v>
      </c>
      <c r="AV76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76" s="64" t="str">
        <f>VLOOKUP(Table1[[#This Row],[species_full]], '[1]age-structured-traits'!$A$2:$A$416, 1, FALSE)</f>
        <v>Prionace glauca</v>
      </c>
    </row>
    <row r="77" spans="1:49" hidden="1" x14ac:dyDescent="0.3">
      <c r="A77" s="51" t="s">
        <v>28</v>
      </c>
      <c r="B77" s="71" t="s">
        <v>79</v>
      </c>
      <c r="C77" s="45" t="s">
        <v>111</v>
      </c>
      <c r="D77" s="45" t="s">
        <v>231</v>
      </c>
      <c r="E77" s="52"/>
      <c r="F77" s="52" t="s">
        <v>164</v>
      </c>
      <c r="G77" s="52"/>
      <c r="H77" s="45" t="s">
        <v>73</v>
      </c>
      <c r="I77" s="43" t="s">
        <v>103</v>
      </c>
      <c r="J77" s="45"/>
      <c r="K77" s="45"/>
      <c r="L77" s="53">
        <v>4.3899999999999997</v>
      </c>
      <c r="M77" s="43" t="s">
        <v>103</v>
      </c>
      <c r="N77" s="54"/>
      <c r="O77" s="45"/>
      <c r="P77" s="55">
        <v>4.5</v>
      </c>
      <c r="Q77" s="45" t="s">
        <v>46</v>
      </c>
      <c r="R77" s="45" t="s">
        <v>261</v>
      </c>
      <c r="S77" s="55"/>
      <c r="T77" s="55"/>
      <c r="U77" s="45"/>
      <c r="V77" s="53"/>
      <c r="W77" s="45"/>
      <c r="X77" s="45"/>
      <c r="Y77" s="45"/>
      <c r="Z77" s="45"/>
      <c r="AA77" s="45"/>
      <c r="AB77" s="55"/>
      <c r="AC77" s="55"/>
      <c r="AD77" s="55"/>
      <c r="AE77" s="90"/>
      <c r="AF77" s="45"/>
      <c r="AG77" s="45"/>
      <c r="AH77" s="49">
        <v>81</v>
      </c>
      <c r="AI77" s="43" t="s">
        <v>52</v>
      </c>
      <c r="AJ77" s="43" t="s">
        <v>261</v>
      </c>
      <c r="AK77" s="55"/>
      <c r="AL77" s="45"/>
      <c r="AM77" s="56"/>
      <c r="AN77" s="45"/>
      <c r="AO77" s="45"/>
      <c r="AP77" s="45"/>
      <c r="AQ77" s="45"/>
      <c r="AR77" s="65">
        <v>1</v>
      </c>
      <c r="AS77" s="65">
        <v>200</v>
      </c>
      <c r="AT77" s="65">
        <v>100.5</v>
      </c>
      <c r="AU77" s="45" t="s">
        <v>103</v>
      </c>
      <c r="AV77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6</v>
      </c>
      <c r="AW77" s="64" t="e">
        <f>VLOOKUP(Table1[[#This Row],[species_full]], '[1]age-structured-traits'!$A$2:$A$416, 1, FALSE)</f>
        <v>#N/A</v>
      </c>
    </row>
    <row r="78" spans="1:49" hidden="1" x14ac:dyDescent="0.3">
      <c r="A78" s="45" t="s">
        <v>202</v>
      </c>
      <c r="B78" s="45"/>
      <c r="C78" s="45"/>
      <c r="D78" s="69" t="s">
        <v>252</v>
      </c>
      <c r="E78" s="52"/>
      <c r="F78" s="62"/>
      <c r="G78" s="52"/>
      <c r="H78" s="45" t="s">
        <v>63</v>
      </c>
      <c r="I78" s="43" t="s">
        <v>103</v>
      </c>
      <c r="J78" s="45"/>
      <c r="K78" s="45"/>
      <c r="L78" s="45"/>
      <c r="M78" s="43" t="s">
        <v>103</v>
      </c>
      <c r="N78" s="54"/>
      <c r="O78" s="45"/>
      <c r="P78" s="55">
        <v>2.5</v>
      </c>
      <c r="Q78" s="45" t="s">
        <v>46</v>
      </c>
      <c r="R78" s="45" t="s">
        <v>261</v>
      </c>
      <c r="S78" s="65"/>
      <c r="T78" s="65"/>
      <c r="U78" s="45"/>
      <c r="V78" s="70"/>
      <c r="W78" s="45"/>
      <c r="X78" s="45"/>
      <c r="Y78" s="45"/>
      <c r="Z78" s="45"/>
      <c r="AA78" s="45"/>
      <c r="AB78" s="55"/>
      <c r="AC78" s="55"/>
      <c r="AD78" s="55"/>
      <c r="AE78" s="70"/>
      <c r="AF78" s="45"/>
      <c r="AG78" s="45"/>
      <c r="AH78" s="65">
        <v>80</v>
      </c>
      <c r="AI78" s="45" t="s">
        <v>52</v>
      </c>
      <c r="AJ78" s="45" t="s">
        <v>261</v>
      </c>
      <c r="AK78" s="70"/>
      <c r="AL78" s="45"/>
      <c r="AM78" s="56"/>
      <c r="AN78" s="45"/>
      <c r="AO78" s="45"/>
      <c r="AP78" s="45"/>
      <c r="AQ78" s="45"/>
      <c r="AR78" s="70">
        <v>3</v>
      </c>
      <c r="AS78" s="70">
        <v>70</v>
      </c>
      <c r="AT78" s="65">
        <v>36.5</v>
      </c>
      <c r="AU78" s="45" t="s">
        <v>103</v>
      </c>
      <c r="AV78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7</v>
      </c>
      <c r="AW78" s="64" t="e">
        <f>VLOOKUP(Table1[[#This Row],[species_full]], '[1]age-structured-traits'!$A$2:$A$416, 1, FALSE)</f>
        <v>#N/A</v>
      </c>
    </row>
    <row r="79" spans="1:49" hidden="1" x14ac:dyDescent="0.3">
      <c r="A79" s="45" t="s">
        <v>203</v>
      </c>
      <c r="B79" s="45"/>
      <c r="C79" s="45"/>
      <c r="D79" s="69" t="s">
        <v>253</v>
      </c>
      <c r="E79" s="52"/>
      <c r="F79" s="62"/>
      <c r="G79" s="52"/>
      <c r="H79" s="45" t="s">
        <v>73</v>
      </c>
      <c r="I79" s="43" t="s">
        <v>103</v>
      </c>
      <c r="J79" s="45"/>
      <c r="K79" s="45"/>
      <c r="L79" s="45">
        <v>4.24</v>
      </c>
      <c r="M79" s="43" t="s">
        <v>103</v>
      </c>
      <c r="N79" s="54"/>
      <c r="O79" s="45"/>
      <c r="P79" s="45"/>
      <c r="Q79" s="45"/>
      <c r="R79" s="45"/>
      <c r="S79" s="45"/>
      <c r="T79" s="45"/>
      <c r="U79" s="45"/>
      <c r="V79" s="70"/>
      <c r="W79" s="45"/>
      <c r="X79" s="45"/>
      <c r="Y79" s="45"/>
      <c r="Z79" s="45"/>
      <c r="AA79" s="45"/>
      <c r="AB79" s="55"/>
      <c r="AC79" s="55"/>
      <c r="AD79" s="55"/>
      <c r="AE79" s="70"/>
      <c r="AF79" s="45"/>
      <c r="AG79" s="45"/>
      <c r="AH79" s="65">
        <v>154</v>
      </c>
      <c r="AI79" s="45" t="s">
        <v>52</v>
      </c>
      <c r="AJ79" s="45" t="s">
        <v>261</v>
      </c>
      <c r="AK79" s="70"/>
      <c r="AL79" s="45"/>
      <c r="AM79" s="56"/>
      <c r="AN79" s="45"/>
      <c r="AO79" s="45"/>
      <c r="AP79" s="45"/>
      <c r="AQ79" s="45"/>
      <c r="AR79" s="70"/>
      <c r="AS79" s="70">
        <v>100</v>
      </c>
      <c r="AT79" s="65">
        <f>AVERAGE(Table1[[#This Row],[depth_min]:[depth_max]])</f>
        <v>100</v>
      </c>
      <c r="AU79" s="45" t="s">
        <v>103</v>
      </c>
      <c r="AV79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7</v>
      </c>
      <c r="AW79" s="64" t="e">
        <f>VLOOKUP(Table1[[#This Row],[species_full]], '[1]age-structured-traits'!$A$2:$A$416, 1, FALSE)</f>
        <v>#N/A</v>
      </c>
    </row>
    <row r="80" spans="1:49" hidden="1" x14ac:dyDescent="0.3">
      <c r="A80" s="45" t="s">
        <v>204</v>
      </c>
      <c r="B80" s="45"/>
      <c r="C80" s="45"/>
      <c r="D80" s="69" t="s">
        <v>254</v>
      </c>
      <c r="E80" s="52"/>
      <c r="F80" s="62"/>
      <c r="G80" s="52"/>
      <c r="H80" s="45" t="s">
        <v>50</v>
      </c>
      <c r="I80" s="43" t="s">
        <v>103</v>
      </c>
      <c r="J80" s="45"/>
      <c r="K80" s="45"/>
      <c r="L80" s="45"/>
      <c r="M80" s="43" t="s">
        <v>103</v>
      </c>
      <c r="N80" s="54"/>
      <c r="O80" s="45"/>
      <c r="P80" s="55">
        <v>4</v>
      </c>
      <c r="Q80" s="45" t="s">
        <v>46</v>
      </c>
      <c r="R80" s="45" t="s">
        <v>261</v>
      </c>
      <c r="S80" s="65"/>
      <c r="T80" s="65"/>
      <c r="U80" s="45"/>
      <c r="V80" s="70"/>
      <c r="W80" s="45"/>
      <c r="X80" s="45"/>
      <c r="Y80" s="45"/>
      <c r="Z80" s="45"/>
      <c r="AA80" s="45"/>
      <c r="AB80" s="55"/>
      <c r="AC80" s="55"/>
      <c r="AD80" s="55"/>
      <c r="AE80" s="70"/>
      <c r="AF80" s="45"/>
      <c r="AG80" s="45"/>
      <c r="AH80" s="65">
        <v>70</v>
      </c>
      <c r="AI80" s="45" t="s">
        <v>52</v>
      </c>
      <c r="AJ80" s="45" t="s">
        <v>261</v>
      </c>
      <c r="AK80" s="70"/>
      <c r="AL80" s="45"/>
      <c r="AM80" s="56"/>
      <c r="AN80" s="45"/>
      <c r="AO80" s="45"/>
      <c r="AP80" s="45"/>
      <c r="AQ80" s="45"/>
      <c r="AR80" s="70">
        <v>0</v>
      </c>
      <c r="AS80" s="70">
        <v>36</v>
      </c>
      <c r="AT80" s="65">
        <v>18</v>
      </c>
      <c r="AU80" s="45" t="s">
        <v>103</v>
      </c>
      <c r="AV80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7</v>
      </c>
      <c r="AW80" s="64" t="e">
        <f>VLOOKUP(Table1[[#This Row],[species_full]], '[1]age-structured-traits'!$A$2:$A$416, 1, FALSE)</f>
        <v>#N/A</v>
      </c>
    </row>
    <row r="81" spans="1:49" hidden="1" x14ac:dyDescent="0.3">
      <c r="A81" s="45" t="s">
        <v>205</v>
      </c>
      <c r="B81" s="45"/>
      <c r="C81" s="45"/>
      <c r="D81" s="69" t="s">
        <v>206</v>
      </c>
      <c r="E81" s="52"/>
      <c r="F81" s="62"/>
      <c r="G81" s="52"/>
      <c r="H81" s="45" t="s">
        <v>50</v>
      </c>
      <c r="I81" s="43" t="s">
        <v>103</v>
      </c>
      <c r="J81" s="45"/>
      <c r="K81" s="45"/>
      <c r="L81" s="45">
        <v>4.5</v>
      </c>
      <c r="M81" s="43" t="s">
        <v>103</v>
      </c>
      <c r="N81" s="54"/>
      <c r="O81" s="45"/>
      <c r="P81" s="55">
        <v>4</v>
      </c>
      <c r="Q81" s="45" t="s">
        <v>46</v>
      </c>
      <c r="R81" s="45" t="s">
        <v>261</v>
      </c>
      <c r="S81" s="65"/>
      <c r="T81" s="65"/>
      <c r="U81" s="45"/>
      <c r="V81" s="70"/>
      <c r="W81" s="45"/>
      <c r="X81" s="45"/>
      <c r="Y81" s="45"/>
      <c r="Z81" s="45"/>
      <c r="AA81" s="45"/>
      <c r="AB81" s="55"/>
      <c r="AC81" s="55"/>
      <c r="AD81" s="55"/>
      <c r="AE81" s="70"/>
      <c r="AF81" s="45"/>
      <c r="AG81" s="45"/>
      <c r="AH81" s="65">
        <v>75</v>
      </c>
      <c r="AI81" s="45" t="s">
        <v>52</v>
      </c>
      <c r="AJ81" s="45" t="s">
        <v>261</v>
      </c>
      <c r="AK81" s="70"/>
      <c r="AL81" s="45"/>
      <c r="AM81" s="56"/>
      <c r="AN81" s="45"/>
      <c r="AO81" s="45"/>
      <c r="AP81" s="45"/>
      <c r="AQ81" s="45"/>
      <c r="AR81" s="70"/>
      <c r="AS81" s="70">
        <v>500</v>
      </c>
      <c r="AT81" s="65">
        <f>AVERAGE(Table1[[#This Row],[depth_min]:[depth_max]])</f>
        <v>500</v>
      </c>
      <c r="AU81" s="45" t="s">
        <v>103</v>
      </c>
      <c r="AV81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6</v>
      </c>
      <c r="AW81" s="64" t="e">
        <f>VLOOKUP(Table1[[#This Row],[species_full]], '[1]age-structured-traits'!$A$2:$A$416, 1, FALSE)</f>
        <v>#N/A</v>
      </c>
    </row>
    <row r="82" spans="1:49" hidden="1" x14ac:dyDescent="0.3">
      <c r="A82" s="58" t="s">
        <v>31</v>
      </c>
      <c r="B82" s="71" t="s">
        <v>79</v>
      </c>
      <c r="C82" s="45" t="s">
        <v>112</v>
      </c>
      <c r="D82" s="45" t="s">
        <v>243</v>
      </c>
      <c r="E82" s="52"/>
      <c r="F82" s="52" t="s">
        <v>165</v>
      </c>
      <c r="G82" s="52"/>
      <c r="H82" s="45" t="s">
        <v>77</v>
      </c>
      <c r="I82" s="43" t="s">
        <v>103</v>
      </c>
      <c r="J82" s="45"/>
      <c r="K82" s="45"/>
      <c r="L82" s="53">
        <v>4.5</v>
      </c>
      <c r="M82" s="43" t="s">
        <v>103</v>
      </c>
      <c r="N82" s="54"/>
      <c r="O82" s="45"/>
      <c r="P82" s="55">
        <v>4</v>
      </c>
      <c r="Q82" s="45" t="s">
        <v>52</v>
      </c>
      <c r="R82" s="45" t="s">
        <v>177</v>
      </c>
      <c r="S82" s="65">
        <v>1</v>
      </c>
      <c r="T82" s="65" t="s">
        <v>52</v>
      </c>
      <c r="U82" s="45" t="s">
        <v>177</v>
      </c>
      <c r="V82" s="53">
        <v>1</v>
      </c>
      <c r="W82" s="45" t="s">
        <v>52</v>
      </c>
      <c r="X82" s="45" t="s">
        <v>177</v>
      </c>
      <c r="Y82" s="45"/>
      <c r="Z82" s="45"/>
      <c r="AA82" s="45"/>
      <c r="AB82" s="55"/>
      <c r="AC82" s="55"/>
      <c r="AD82" s="55"/>
      <c r="AE82" s="90">
        <v>1.0129999999999999</v>
      </c>
      <c r="AF82" s="45" t="s">
        <v>52</v>
      </c>
      <c r="AG82" s="45" t="s">
        <v>177</v>
      </c>
      <c r="AH82" s="55">
        <v>78.400000000000006</v>
      </c>
      <c r="AI82" s="45" t="s">
        <v>52</v>
      </c>
      <c r="AJ82" s="45" t="s">
        <v>177</v>
      </c>
      <c r="AK82" s="55">
        <v>7</v>
      </c>
      <c r="AL82" s="45" t="s">
        <v>52</v>
      </c>
      <c r="AM82" s="56" t="s">
        <v>177</v>
      </c>
      <c r="AN82" s="45"/>
      <c r="AO82" s="45"/>
      <c r="AP82" s="45"/>
      <c r="AQ82" s="45"/>
      <c r="AR82" s="65">
        <v>0</v>
      </c>
      <c r="AS82" s="65">
        <v>300</v>
      </c>
      <c r="AT82" s="65">
        <v>150</v>
      </c>
      <c r="AU82" s="45" t="s">
        <v>103</v>
      </c>
      <c r="AV82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2</v>
      </c>
      <c r="AW82" s="64" t="e">
        <f>VLOOKUP(Table1[[#This Row],[species_full]], '[1]age-structured-traits'!$A$2:$A$416, 1, FALSE)</f>
        <v>#N/A</v>
      </c>
    </row>
    <row r="83" spans="1:49" x14ac:dyDescent="0.3">
      <c r="A83" s="39" t="s">
        <v>5</v>
      </c>
      <c r="B83" s="39" t="s">
        <v>79</v>
      </c>
      <c r="C83" s="39" t="s">
        <v>80</v>
      </c>
      <c r="D83" s="39" t="s">
        <v>244</v>
      </c>
      <c r="E83" s="40">
        <v>6</v>
      </c>
      <c r="F83" s="40" t="s">
        <v>149</v>
      </c>
      <c r="G83" s="40">
        <v>21</v>
      </c>
      <c r="H83" s="39" t="s">
        <v>63</v>
      </c>
      <c r="I83" s="15" t="s">
        <v>89</v>
      </c>
      <c r="J83" s="39" t="s">
        <v>51</v>
      </c>
      <c r="K83" s="39" t="s">
        <v>90</v>
      </c>
      <c r="L83" s="41">
        <v>4.37</v>
      </c>
      <c r="M83" s="15" t="s">
        <v>90</v>
      </c>
      <c r="N83" s="60">
        <v>320</v>
      </c>
      <c r="O83" s="39" t="s">
        <v>81</v>
      </c>
      <c r="P83" s="42">
        <v>4</v>
      </c>
      <c r="Q83" s="39" t="s">
        <v>55</v>
      </c>
      <c r="R83" s="39" t="s">
        <v>90</v>
      </c>
      <c r="S83" s="84">
        <v>1</v>
      </c>
      <c r="T83" s="65" t="s">
        <v>52</v>
      </c>
      <c r="U83" s="45" t="s">
        <v>177</v>
      </c>
      <c r="V83" s="102">
        <v>4</v>
      </c>
      <c r="W83" s="39" t="s">
        <v>54</v>
      </c>
      <c r="X83" s="39" t="s">
        <v>103</v>
      </c>
      <c r="Y83" s="39"/>
      <c r="Z83" s="39"/>
      <c r="AA83" s="39"/>
      <c r="AB83" s="42">
        <v>118.5</v>
      </c>
      <c r="AC83" s="42" t="s">
        <v>52</v>
      </c>
      <c r="AD83" s="73" t="s">
        <v>90</v>
      </c>
      <c r="AE83" s="91">
        <v>0.25911991099999998</v>
      </c>
      <c r="AF83" s="39" t="s">
        <v>54</v>
      </c>
      <c r="AG83" s="39" t="s">
        <v>90</v>
      </c>
      <c r="AH83" s="42">
        <v>81.3</v>
      </c>
      <c r="AI83" s="39" t="s">
        <v>55</v>
      </c>
      <c r="AJ83" s="39" t="s">
        <v>90</v>
      </c>
      <c r="AK83" s="42">
        <v>10</v>
      </c>
      <c r="AL83" s="39" t="s">
        <v>55</v>
      </c>
      <c r="AM83" s="80" t="s">
        <v>90</v>
      </c>
      <c r="AN83" s="45"/>
      <c r="AO83" s="45"/>
      <c r="AP83" s="45"/>
      <c r="AQ83" s="45"/>
      <c r="AR83" s="55">
        <v>10</v>
      </c>
      <c r="AS83" s="65">
        <v>280</v>
      </c>
      <c r="AT83" s="65">
        <v>145</v>
      </c>
      <c r="AU83" s="45" t="s">
        <v>103</v>
      </c>
      <c r="AV83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83" s="64" t="str">
        <f>VLOOKUP(Table1[[#This Row],[species_full]], '[1]age-structured-traits'!$A$2:$A$416, 1, FALSE)</f>
        <v>Rhizoprionodon terraenovae</v>
      </c>
    </row>
    <row r="84" spans="1:49" x14ac:dyDescent="0.3">
      <c r="A84" s="15" t="s">
        <v>5</v>
      </c>
      <c r="B84" s="15" t="s">
        <v>79</v>
      </c>
      <c r="C84" s="15" t="s">
        <v>80</v>
      </c>
      <c r="D84" s="15" t="s">
        <v>244</v>
      </c>
      <c r="E84" s="21">
        <v>7</v>
      </c>
      <c r="F84" s="21" t="s">
        <v>149</v>
      </c>
      <c r="G84" s="21">
        <v>21</v>
      </c>
      <c r="H84" s="39" t="s">
        <v>63</v>
      </c>
      <c r="I84" s="15" t="s">
        <v>89</v>
      </c>
      <c r="J84" s="15" t="s">
        <v>51</v>
      </c>
      <c r="K84" s="15" t="s">
        <v>90</v>
      </c>
      <c r="L84" s="41">
        <v>4.37</v>
      </c>
      <c r="M84" s="15" t="s">
        <v>90</v>
      </c>
      <c r="N84" s="60">
        <v>320</v>
      </c>
      <c r="O84" s="15" t="s">
        <v>81</v>
      </c>
      <c r="P84" s="42">
        <v>4</v>
      </c>
      <c r="Q84" s="15" t="s">
        <v>55</v>
      </c>
      <c r="R84" s="15" t="s">
        <v>90</v>
      </c>
      <c r="S84" s="84">
        <v>1</v>
      </c>
      <c r="T84" s="65" t="s">
        <v>52</v>
      </c>
      <c r="U84" s="43" t="s">
        <v>177</v>
      </c>
      <c r="V84" s="102">
        <v>4</v>
      </c>
      <c r="W84" s="15" t="s">
        <v>54</v>
      </c>
      <c r="X84" s="15" t="s">
        <v>103</v>
      </c>
      <c r="Y84" s="15"/>
      <c r="Z84" s="15"/>
      <c r="AA84" s="15"/>
      <c r="AB84" s="25">
        <v>118.5</v>
      </c>
      <c r="AC84" s="42" t="s">
        <v>52</v>
      </c>
      <c r="AD84" s="73" t="s">
        <v>90</v>
      </c>
      <c r="AE84" s="91">
        <v>0.25911991099999998</v>
      </c>
      <c r="AF84" s="15" t="s">
        <v>54</v>
      </c>
      <c r="AG84" s="15" t="s">
        <v>90</v>
      </c>
      <c r="AH84" s="42">
        <v>81.3</v>
      </c>
      <c r="AI84" s="39" t="s">
        <v>55</v>
      </c>
      <c r="AJ84" s="39" t="s">
        <v>90</v>
      </c>
      <c r="AK84" s="42">
        <v>10</v>
      </c>
      <c r="AL84" s="15" t="s">
        <v>55</v>
      </c>
      <c r="AM84" s="31" t="s">
        <v>90</v>
      </c>
      <c r="AN84" s="43"/>
      <c r="AO84" s="43"/>
      <c r="AP84" s="43"/>
      <c r="AQ84" s="43"/>
      <c r="AR84" s="65">
        <v>10</v>
      </c>
      <c r="AS84" s="65">
        <v>280</v>
      </c>
      <c r="AT84" s="65">
        <v>145</v>
      </c>
      <c r="AU84" s="43" t="s">
        <v>103</v>
      </c>
      <c r="AV84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84" s="64" t="str">
        <f>VLOOKUP(Table1[[#This Row],[species_full]], '[1]age-structured-traits'!$A$2:$A$416, 1, FALSE)</f>
        <v>Rhizoprionodon terraenovae</v>
      </c>
    </row>
    <row r="85" spans="1:49" x14ac:dyDescent="0.3">
      <c r="A85" s="7" t="s">
        <v>5</v>
      </c>
      <c r="B85" s="7" t="s">
        <v>79</v>
      </c>
      <c r="C85" s="7" t="s">
        <v>80</v>
      </c>
      <c r="D85" s="7" t="s">
        <v>244</v>
      </c>
      <c r="E85" s="8">
        <v>5</v>
      </c>
      <c r="F85" s="8" t="s">
        <v>138</v>
      </c>
      <c r="G85" s="8">
        <v>31</v>
      </c>
      <c r="H85" s="71" t="s">
        <v>63</v>
      </c>
      <c r="I85" s="7" t="s">
        <v>89</v>
      </c>
      <c r="J85" s="7" t="s">
        <v>51</v>
      </c>
      <c r="K85" s="7" t="s">
        <v>90</v>
      </c>
      <c r="L85" s="74">
        <v>4.37</v>
      </c>
      <c r="M85" s="7" t="s">
        <v>90</v>
      </c>
      <c r="N85" s="66">
        <v>320</v>
      </c>
      <c r="O85" s="7" t="s">
        <v>81</v>
      </c>
      <c r="P85" s="73">
        <v>4</v>
      </c>
      <c r="Q85" s="71" t="s">
        <v>55</v>
      </c>
      <c r="R85" s="71" t="s">
        <v>90</v>
      </c>
      <c r="S85" s="96">
        <v>1</v>
      </c>
      <c r="T85" s="65" t="s">
        <v>52</v>
      </c>
      <c r="U85" s="43" t="s">
        <v>177</v>
      </c>
      <c r="V85" s="77">
        <v>4</v>
      </c>
      <c r="W85" s="7" t="s">
        <v>54</v>
      </c>
      <c r="X85" s="7" t="s">
        <v>103</v>
      </c>
      <c r="Y85" s="7"/>
      <c r="Z85" s="7"/>
      <c r="AA85" s="7"/>
      <c r="AB85" s="13">
        <v>129</v>
      </c>
      <c r="AC85" s="42" t="s">
        <v>52</v>
      </c>
      <c r="AD85" s="73" t="s">
        <v>90</v>
      </c>
      <c r="AE85" s="98">
        <v>0.189999998</v>
      </c>
      <c r="AF85" s="7" t="s">
        <v>55</v>
      </c>
      <c r="AG85" s="7" t="s">
        <v>90</v>
      </c>
      <c r="AH85" s="73">
        <v>81.3</v>
      </c>
      <c r="AI85" s="71" t="s">
        <v>55</v>
      </c>
      <c r="AJ85" s="71" t="s">
        <v>90</v>
      </c>
      <c r="AK85" s="73">
        <v>10</v>
      </c>
      <c r="AL85" s="7" t="s">
        <v>55</v>
      </c>
      <c r="AM85" s="29" t="s">
        <v>90</v>
      </c>
      <c r="AN85" s="43"/>
      <c r="AO85" s="43"/>
      <c r="AP85" s="43"/>
      <c r="AQ85" s="43"/>
      <c r="AR85" s="65">
        <v>10</v>
      </c>
      <c r="AS85" s="65">
        <v>280</v>
      </c>
      <c r="AT85" s="65">
        <v>145</v>
      </c>
      <c r="AU85" s="43" t="s">
        <v>103</v>
      </c>
      <c r="AV85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85" s="64" t="str">
        <f>VLOOKUP(Table1[[#This Row],[species_full]], '[1]age-structured-traits'!$A$2:$A$416, 1, FALSE)</f>
        <v>Rhizoprionodon terraenovae</v>
      </c>
    </row>
    <row r="86" spans="1:49" x14ac:dyDescent="0.3">
      <c r="A86" s="7" t="s">
        <v>5</v>
      </c>
      <c r="B86" s="7" t="s">
        <v>79</v>
      </c>
      <c r="C86" s="7" t="s">
        <v>80</v>
      </c>
      <c r="D86" s="7" t="s">
        <v>244</v>
      </c>
      <c r="E86" s="8">
        <v>6</v>
      </c>
      <c r="F86" s="8" t="s">
        <v>149</v>
      </c>
      <c r="G86" s="8">
        <v>31</v>
      </c>
      <c r="H86" s="71" t="s">
        <v>63</v>
      </c>
      <c r="I86" s="7" t="s">
        <v>89</v>
      </c>
      <c r="J86" s="7" t="s">
        <v>51</v>
      </c>
      <c r="K86" s="7" t="s">
        <v>90</v>
      </c>
      <c r="L86" s="74">
        <v>4.37</v>
      </c>
      <c r="M86" s="7" t="s">
        <v>90</v>
      </c>
      <c r="N86" s="66">
        <v>320</v>
      </c>
      <c r="O86" s="7" t="s">
        <v>81</v>
      </c>
      <c r="P86" s="73">
        <v>4</v>
      </c>
      <c r="Q86" s="71" t="s">
        <v>55</v>
      </c>
      <c r="R86" s="71" t="s">
        <v>90</v>
      </c>
      <c r="S86" s="96">
        <v>1</v>
      </c>
      <c r="T86" s="65" t="s">
        <v>52</v>
      </c>
      <c r="U86" s="43" t="s">
        <v>177</v>
      </c>
      <c r="V86" s="77">
        <v>4</v>
      </c>
      <c r="W86" s="7" t="s">
        <v>54</v>
      </c>
      <c r="X86" s="7" t="s">
        <v>103</v>
      </c>
      <c r="Y86" s="7"/>
      <c r="Z86" s="7"/>
      <c r="AA86" s="7"/>
      <c r="AB86" s="13">
        <v>129</v>
      </c>
      <c r="AC86" s="42" t="s">
        <v>52</v>
      </c>
      <c r="AD86" s="73" t="s">
        <v>90</v>
      </c>
      <c r="AE86" s="98">
        <v>0.189999998</v>
      </c>
      <c r="AF86" s="7" t="s">
        <v>61</v>
      </c>
      <c r="AG86" s="7" t="s">
        <v>90</v>
      </c>
      <c r="AH86" s="73">
        <v>81.3</v>
      </c>
      <c r="AI86" s="71" t="s">
        <v>55</v>
      </c>
      <c r="AJ86" s="71" t="s">
        <v>90</v>
      </c>
      <c r="AK86" s="73">
        <v>10</v>
      </c>
      <c r="AL86" s="7" t="s">
        <v>55</v>
      </c>
      <c r="AM86" s="29" t="s">
        <v>90</v>
      </c>
      <c r="AN86" s="43"/>
      <c r="AO86" s="43"/>
      <c r="AP86" s="43"/>
      <c r="AQ86" s="43"/>
      <c r="AR86" s="65">
        <v>10</v>
      </c>
      <c r="AS86" s="65">
        <v>280</v>
      </c>
      <c r="AT86" s="65">
        <v>145</v>
      </c>
      <c r="AU86" s="45" t="s">
        <v>103</v>
      </c>
      <c r="AV86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0</v>
      </c>
      <c r="AW86" s="64" t="str">
        <f>VLOOKUP(Table1[[#This Row],[species_full]], '[1]age-structured-traits'!$A$2:$A$416, 1, FALSE)</f>
        <v>Rhizoprionodon terraenovae</v>
      </c>
    </row>
    <row r="87" spans="1:49" hidden="1" x14ac:dyDescent="0.3">
      <c r="A87" s="43" t="s">
        <v>207</v>
      </c>
      <c r="B87" s="43"/>
      <c r="C87" s="43"/>
      <c r="D87" s="67" t="s">
        <v>208</v>
      </c>
      <c r="E87" s="47"/>
      <c r="F87" s="61"/>
      <c r="G87" s="47"/>
      <c r="H87" s="45" t="s">
        <v>63</v>
      </c>
      <c r="I87" s="43" t="s">
        <v>103</v>
      </c>
      <c r="J87" s="43"/>
      <c r="K87" s="43"/>
      <c r="L87" s="45">
        <v>3.8</v>
      </c>
      <c r="M87" s="43" t="s">
        <v>103</v>
      </c>
      <c r="N87" s="54"/>
      <c r="O87" s="43"/>
      <c r="P87" s="45"/>
      <c r="Q87" s="43"/>
      <c r="R87" s="43"/>
      <c r="S87" s="45"/>
      <c r="T87" s="45"/>
      <c r="U87" s="43"/>
      <c r="V87" s="70"/>
      <c r="W87" s="43"/>
      <c r="X87" s="43"/>
      <c r="Y87" s="43"/>
      <c r="Z87" s="43"/>
      <c r="AA87" s="43"/>
      <c r="AB87" s="49"/>
      <c r="AC87" s="55"/>
      <c r="AD87" s="55"/>
      <c r="AE87" s="70"/>
      <c r="AF87" s="43"/>
      <c r="AG87" s="43"/>
      <c r="AH87" s="65">
        <v>100</v>
      </c>
      <c r="AI87" s="45" t="s">
        <v>52</v>
      </c>
      <c r="AJ87" s="45" t="s">
        <v>261</v>
      </c>
      <c r="AK87" s="70"/>
      <c r="AL87" s="43"/>
      <c r="AM87" s="50"/>
      <c r="AN87" s="43"/>
      <c r="AO87" s="43"/>
      <c r="AP87" s="43"/>
      <c r="AQ87" s="43"/>
      <c r="AR87" s="70">
        <v>10</v>
      </c>
      <c r="AS87" s="70">
        <v>13</v>
      </c>
      <c r="AT87" s="65">
        <v>11.5</v>
      </c>
      <c r="AU87" s="45" t="s">
        <v>103</v>
      </c>
      <c r="AV87" s="64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7</v>
      </c>
      <c r="AW87" s="64" t="e">
        <f>VLOOKUP(Table1[[#This Row],[species_full]], '[1]age-structured-traits'!$A$2:$A$416, 1, FALSE)</f>
        <v>#N/A</v>
      </c>
    </row>
    <row r="88" spans="1:49" hidden="1" x14ac:dyDescent="0.3">
      <c r="A88" s="51" t="s">
        <v>29</v>
      </c>
      <c r="B88" s="45" t="s">
        <v>109</v>
      </c>
      <c r="C88" s="45" t="s">
        <v>110</v>
      </c>
      <c r="D88" s="45" t="s">
        <v>232</v>
      </c>
      <c r="E88" s="52"/>
      <c r="F88" s="52" t="s">
        <v>166</v>
      </c>
      <c r="G88" s="52"/>
      <c r="H88" s="45" t="s">
        <v>50</v>
      </c>
      <c r="I88" s="43" t="s">
        <v>103</v>
      </c>
      <c r="J88" s="45"/>
      <c r="K88" s="45"/>
      <c r="L88" s="53">
        <v>4.1900000000000004</v>
      </c>
      <c r="M88" s="43" t="s">
        <v>103</v>
      </c>
      <c r="N88" s="54"/>
      <c r="O88" s="45"/>
      <c r="P88" s="55">
        <v>3</v>
      </c>
      <c r="Q88" s="45" t="s">
        <v>46</v>
      </c>
      <c r="R88" s="45" t="s">
        <v>261</v>
      </c>
      <c r="S88" s="55"/>
      <c r="T88" s="55"/>
      <c r="U88" s="45"/>
      <c r="V88" s="53"/>
      <c r="W88" s="45"/>
      <c r="X88" s="45"/>
      <c r="Y88" s="45"/>
      <c r="Z88" s="45"/>
      <c r="AA88" s="45"/>
      <c r="AB88" s="55"/>
      <c r="AC88" s="55"/>
      <c r="AD88" s="55"/>
      <c r="AE88" s="90"/>
      <c r="AF88" s="45"/>
      <c r="AG88" s="45"/>
      <c r="AH88" s="55">
        <v>160</v>
      </c>
      <c r="AI88" s="45" t="s">
        <v>52</v>
      </c>
      <c r="AJ88" s="45" t="s">
        <v>261</v>
      </c>
      <c r="AK88" s="55">
        <v>25</v>
      </c>
      <c r="AL88" s="45" t="s">
        <v>52</v>
      </c>
      <c r="AM88" s="56" t="s">
        <v>261</v>
      </c>
      <c r="AN88" s="45"/>
      <c r="AO88" s="45"/>
      <c r="AP88" s="45"/>
      <c r="AQ88" s="45"/>
      <c r="AR88" s="65">
        <v>1</v>
      </c>
      <c r="AS88" s="65">
        <v>330</v>
      </c>
      <c r="AT88" s="65">
        <v>165.5</v>
      </c>
      <c r="AU88" s="45" t="s">
        <v>103</v>
      </c>
      <c r="AV88" s="65">
        <f>COUNTBLANK(Table1[[#This Row],[depth_ave]])+COUNTBLANK(Table1[[#This Row],[age_max]]) + COUNTBLANK(Table1[[#This Row],[lmax]])+COUNTBLANK(Table1[[#This Row],[growth_coeff_k]])+ COUNTBLANK(Table1[[#This Row],[linf_cm]])+COUNTBLANK(Table1[[#This Row],[age_50_maturity]]) + COUNTBLANK(Table1[[#This Row],[interbirth_interval]]) + COUNTBLANK(Table1[[#This Row],[litter_size]]) + COUNTBLANK(Table1[[#This Row],[trophic_level]]) + COUNTBLANK(Table1[[#This Row],[habitat]]) + COUNTBLANK(Table1[[#This Row],[offspring_size_mm]])</f>
        <v>5</v>
      </c>
      <c r="AW88" s="65" t="e">
        <f>VLOOKUP(Table1[[#This Row],[species_full]], '[1]age-structured-traits'!$A$2:$A$416, 1, FALSE)</f>
        <v>#N/A</v>
      </c>
    </row>
  </sheetData>
  <phoneticPr fontId="4" type="noConversion"/>
  <hyperlinks>
    <hyperlink ref="M1" r:id="rId1" display="reference.tl" xr:uid="{FAD3461E-D651-4BE1-A087-CE3ACD26BEBF}"/>
    <hyperlink ref="W1" r:id="rId2" display="level.tm" xr:uid="{5A93A708-A1E2-46DC-9BA1-D2A2658BEEE9}"/>
    <hyperlink ref="X1" r:id="rId3" display="reference.tm" xr:uid="{5C41380D-96CC-4039-B09F-B200BB0DC2FD}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C56F-CDC4-4B5F-9398-346260827893}">
  <dimension ref="A1:B27"/>
  <sheetViews>
    <sheetView tabSelected="1" topLeftCell="A11" workbookViewId="0">
      <selection activeCell="A31" sqref="A31"/>
    </sheetView>
  </sheetViews>
  <sheetFormatPr defaultRowHeight="14.4" x14ac:dyDescent="0.3"/>
  <cols>
    <col min="1" max="1" width="18" customWidth="1"/>
  </cols>
  <sheetData>
    <row r="1" spans="1:2" x14ac:dyDescent="0.3">
      <c r="A1" t="s">
        <v>172</v>
      </c>
    </row>
    <row r="2" spans="1:2" x14ac:dyDescent="0.3">
      <c r="A2" t="s">
        <v>179</v>
      </c>
    </row>
    <row r="3" spans="1:2" x14ac:dyDescent="0.3">
      <c r="A3" t="s">
        <v>173</v>
      </c>
    </row>
    <row r="4" spans="1:2" x14ac:dyDescent="0.3">
      <c r="A4" t="s">
        <v>176</v>
      </c>
    </row>
    <row r="5" spans="1:2" x14ac:dyDescent="0.3">
      <c r="A5" t="s">
        <v>174</v>
      </c>
      <c r="B5" t="s">
        <v>260</v>
      </c>
    </row>
    <row r="6" spans="1:2" x14ac:dyDescent="0.3">
      <c r="A6" t="s">
        <v>175</v>
      </c>
    </row>
    <row r="7" spans="1:2" x14ac:dyDescent="0.3">
      <c r="A7" t="s">
        <v>282</v>
      </c>
    </row>
    <row r="14" spans="1:2" x14ac:dyDescent="0.3">
      <c r="A14" s="107" t="s">
        <v>285</v>
      </c>
    </row>
    <row r="15" spans="1:2" x14ac:dyDescent="0.3">
      <c r="A15" t="s">
        <v>281</v>
      </c>
      <c r="B15" t="s">
        <v>283</v>
      </c>
    </row>
    <row r="16" spans="1:2" x14ac:dyDescent="0.3">
      <c r="A16" t="s">
        <v>280</v>
      </c>
      <c r="B16" t="s">
        <v>284</v>
      </c>
    </row>
    <row r="17" spans="1:2" x14ac:dyDescent="0.3">
      <c r="A17" t="s">
        <v>286</v>
      </c>
    </row>
    <row r="18" spans="1:2" x14ac:dyDescent="0.3">
      <c r="A18" t="s">
        <v>287</v>
      </c>
    </row>
    <row r="19" spans="1:2" x14ac:dyDescent="0.3">
      <c r="A19" t="s">
        <v>298</v>
      </c>
      <c r="B19" t="s">
        <v>299</v>
      </c>
    </row>
    <row r="20" spans="1:2" x14ac:dyDescent="0.3">
      <c r="A20" t="s">
        <v>306</v>
      </c>
      <c r="B20" s="116" t="s">
        <v>307</v>
      </c>
    </row>
    <row r="21" spans="1:2" x14ac:dyDescent="0.3">
      <c r="A21" t="s">
        <v>309</v>
      </c>
      <c r="B21" s="116" t="s">
        <v>310</v>
      </c>
    </row>
    <row r="22" spans="1:2" x14ac:dyDescent="0.3">
      <c r="A22" s="117" t="s">
        <v>60</v>
      </c>
    </row>
    <row r="23" spans="1:2" x14ac:dyDescent="0.3">
      <c r="A23" s="43" t="s">
        <v>64</v>
      </c>
    </row>
    <row r="24" spans="1:2" x14ac:dyDescent="0.3">
      <c r="A24" s="117" t="s">
        <v>74</v>
      </c>
    </row>
    <row r="27" spans="1:2" x14ac:dyDescent="0.3">
      <c r="A27" t="s">
        <v>288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06D4-E2D9-411F-A0FC-7A096E26AA9A}">
  <dimension ref="A1:C34"/>
  <sheetViews>
    <sheetView workbookViewId="0">
      <selection activeCell="A16" sqref="A16"/>
    </sheetView>
  </sheetViews>
  <sheetFormatPr defaultRowHeight="14.4" x14ac:dyDescent="0.3"/>
  <cols>
    <col min="1" max="1" width="27.33203125" customWidth="1"/>
    <col min="2" max="3" width="10.21875" customWidth="1"/>
  </cols>
  <sheetData>
    <row r="1" spans="1:3" x14ac:dyDescent="0.3">
      <c r="A1" t="s">
        <v>107</v>
      </c>
    </row>
    <row r="2" spans="1:3" x14ac:dyDescent="0.3">
      <c r="A2" s="1" t="s">
        <v>19</v>
      </c>
      <c r="B2" s="4" t="str">
        <f>VLOOKUP(A2, Table1[species_full], 1, FALSE)</f>
        <v>Carcharhinus melanopterus</v>
      </c>
      <c r="C2" s="4"/>
    </row>
    <row r="3" spans="1:3" x14ac:dyDescent="0.3">
      <c r="A3" s="2" t="s">
        <v>6</v>
      </c>
      <c r="B3" s="4" t="str">
        <f>VLOOKUP(A3, Table1[species_full], 1, FALSE)</f>
        <v>Carcharhinus acronotus</v>
      </c>
      <c r="C3" s="3"/>
    </row>
    <row r="4" spans="1:3" x14ac:dyDescent="0.3">
      <c r="A4" s="2" t="s">
        <v>33</v>
      </c>
      <c r="B4" s="4" t="e">
        <f>VLOOKUP(A4, Table1[species_full], 1, FALSE)</f>
        <v>#N/A</v>
      </c>
      <c r="C4" s="3"/>
    </row>
    <row r="5" spans="1:3" x14ac:dyDescent="0.3">
      <c r="A5" s="2" t="s">
        <v>10</v>
      </c>
      <c r="B5" s="4" t="str">
        <f>VLOOKUP(A5, Table1[species_full], 1, FALSE)</f>
        <v>Carcharhinus albimarginatus</v>
      </c>
      <c r="C5" s="3"/>
    </row>
    <row r="6" spans="1:3" x14ac:dyDescent="0.3">
      <c r="A6" s="2" t="s">
        <v>2</v>
      </c>
      <c r="B6" s="4" t="str">
        <f>VLOOKUP(A6, Table1[species_full], 1, FALSE)</f>
        <v>Carcharhinus amblyrhynchos</v>
      </c>
      <c r="C6" s="3"/>
    </row>
    <row r="7" spans="1:3" x14ac:dyDescent="0.3">
      <c r="A7" s="1" t="s">
        <v>11</v>
      </c>
      <c r="B7" s="4" t="str">
        <f>VLOOKUP(A7, Table1[species_full], 1, FALSE)</f>
        <v>Carcharhinus amboinensis</v>
      </c>
      <c r="C7" s="4"/>
    </row>
    <row r="8" spans="1:3" x14ac:dyDescent="0.3">
      <c r="A8" s="2" t="s">
        <v>12</v>
      </c>
      <c r="B8" s="4" t="str">
        <f>VLOOKUP(A8, Table1[species_full], 1, FALSE)</f>
        <v>Carcharhinus brachyurus</v>
      </c>
      <c r="C8" s="3"/>
    </row>
    <row r="9" spans="1:3" x14ac:dyDescent="0.3">
      <c r="A9" s="1" t="s">
        <v>13</v>
      </c>
      <c r="B9" s="4" t="str">
        <f>VLOOKUP(A9, Table1[species_full], 1, FALSE)</f>
        <v>Carcharhinus cautus</v>
      </c>
      <c r="C9" s="4"/>
    </row>
    <row r="10" spans="1:3" x14ac:dyDescent="0.3">
      <c r="A10" s="2" t="s">
        <v>14</v>
      </c>
      <c r="B10" s="4" t="str">
        <f>VLOOKUP(A10, Table1[species_full], 1, FALSE)</f>
        <v>Carcharhinus coatesi</v>
      </c>
      <c r="C10" s="3"/>
    </row>
    <row r="11" spans="1:3" x14ac:dyDescent="0.3">
      <c r="A11" s="2" t="s">
        <v>15</v>
      </c>
      <c r="B11" s="4" t="str">
        <f>VLOOKUP(A11, Table1[species_full], 1, FALSE)</f>
        <v>Carcharhinus dussumieri</v>
      </c>
      <c r="C11" s="3"/>
    </row>
    <row r="12" spans="1:3" x14ac:dyDescent="0.3">
      <c r="A12" s="2" t="s">
        <v>8</v>
      </c>
      <c r="B12" s="4" t="str">
        <f>VLOOKUP(A12, Table1[species_full], 1, FALSE)</f>
        <v>Carcharhinus falciformis</v>
      </c>
      <c r="C12" s="3"/>
    </row>
    <row r="13" spans="1:3" x14ac:dyDescent="0.3">
      <c r="A13" s="1" t="s">
        <v>16</v>
      </c>
      <c r="B13" s="4" t="str">
        <f>VLOOKUP(A13, Table1[species_full], 1, FALSE)</f>
        <v>Carcharhinus galapagensis</v>
      </c>
      <c r="C13" s="4"/>
    </row>
    <row r="14" spans="1:3" x14ac:dyDescent="0.3">
      <c r="A14" s="2" t="s">
        <v>17</v>
      </c>
      <c r="B14" s="4" t="str">
        <f>VLOOKUP(A14, Table1[species_full], 1, FALSE)</f>
        <v>Carcharhinus leucas</v>
      </c>
      <c r="C14" s="3"/>
    </row>
    <row r="15" spans="1:3" x14ac:dyDescent="0.3">
      <c r="A15" s="1" t="s">
        <v>1</v>
      </c>
      <c r="B15" s="4" t="str">
        <f>VLOOKUP(A15, Table1[species_full], 1, FALSE)</f>
        <v>Carcharhinus limbatus</v>
      </c>
      <c r="C15" s="4"/>
    </row>
    <row r="16" spans="1:3" x14ac:dyDescent="0.3">
      <c r="A16" s="1" t="s">
        <v>0</v>
      </c>
      <c r="B16" s="4" t="str">
        <f>VLOOKUP(A16, Table1[species_full], 1, FALSE)</f>
        <v>Carcharhinus obscurus</v>
      </c>
      <c r="C16" s="4"/>
    </row>
    <row r="17" spans="1:3" x14ac:dyDescent="0.3">
      <c r="A17" s="2" t="s">
        <v>7</v>
      </c>
      <c r="B17" s="4" t="str">
        <f>VLOOKUP(A17, Table1[species_full], 1, FALSE)</f>
        <v>Carcharhinus longimanus</v>
      </c>
      <c r="C17" s="3"/>
    </row>
    <row r="18" spans="1:3" x14ac:dyDescent="0.3">
      <c r="A18" s="1" t="s">
        <v>18</v>
      </c>
      <c r="B18" s="4" t="str">
        <f>VLOOKUP(A18, Table1[species_full], 1, FALSE)</f>
        <v>Carcharhinus macloti</v>
      </c>
      <c r="C18" s="4"/>
    </row>
    <row r="19" spans="1:3" x14ac:dyDescent="0.3">
      <c r="A19" s="2" t="s">
        <v>20</v>
      </c>
      <c r="B19" s="4" t="e">
        <f>VLOOKUP(A19, Table1[species_full], 1, FALSE)</f>
        <v>#N/A</v>
      </c>
      <c r="C19" s="3"/>
    </row>
    <row r="20" spans="1:3" x14ac:dyDescent="0.3">
      <c r="A20" s="1" t="s">
        <v>4</v>
      </c>
      <c r="B20" s="4" t="str">
        <f>VLOOKUP(A20, Table1[species_full], 1, FALSE)</f>
        <v>Carcharhinus plumbeus</v>
      </c>
      <c r="C20" s="4"/>
    </row>
    <row r="21" spans="1:3" x14ac:dyDescent="0.3">
      <c r="A21" s="1" t="s">
        <v>21</v>
      </c>
      <c r="B21" s="4" t="str">
        <f>VLOOKUP(A21, Table1[species_full], 1, FALSE)</f>
        <v>Carcharhinus sealei</v>
      </c>
      <c r="C21" s="4"/>
    </row>
    <row r="22" spans="1:3" x14ac:dyDescent="0.3">
      <c r="A22" s="1" t="s">
        <v>22</v>
      </c>
      <c r="B22" s="4" t="str">
        <f>VLOOKUP(A22, Table1[species_full], 1, FALSE)</f>
        <v>Carcharhinus sorrah</v>
      </c>
      <c r="C22" s="4"/>
    </row>
    <row r="23" spans="1:3" x14ac:dyDescent="0.3">
      <c r="A23" s="1" t="s">
        <v>30</v>
      </c>
      <c r="B23" s="4" t="str">
        <f>VLOOKUP(A23, Table1[species_full], 1, FALSE)</f>
        <v>Carcharhinus tilstoni</v>
      </c>
      <c r="C23" s="4"/>
    </row>
    <row r="24" spans="1:3" x14ac:dyDescent="0.3">
      <c r="A24" s="2" t="s">
        <v>23</v>
      </c>
      <c r="B24" s="4" t="e">
        <f>VLOOKUP(A24, Table1[species_full], 1, FALSE)</f>
        <v>#N/A</v>
      </c>
      <c r="C24" s="3"/>
    </row>
    <row r="25" spans="1:3" x14ac:dyDescent="0.3">
      <c r="A25" s="2" t="s">
        <v>24</v>
      </c>
      <c r="B25" s="4" t="str">
        <f>VLOOKUP(A25, Table1[species_full], 1, FALSE)</f>
        <v>Galeocerdo cuvier</v>
      </c>
      <c r="C25" s="3"/>
    </row>
    <row r="26" spans="1:3" x14ac:dyDescent="0.3">
      <c r="A26" s="1" t="s">
        <v>25</v>
      </c>
      <c r="B26" s="4" t="str">
        <f>VLOOKUP(A26, Table1[species_full], 1, FALSE)</f>
        <v>Loxodon macrorhinus</v>
      </c>
      <c r="C26" s="4"/>
    </row>
    <row r="27" spans="1:3" x14ac:dyDescent="0.3">
      <c r="A27" s="2" t="s">
        <v>26</v>
      </c>
      <c r="B27" s="4" t="str">
        <f>VLOOKUP(A27, Table1[species_full], 1, FALSE)</f>
        <v>Negaprion acutidens</v>
      </c>
      <c r="C27" s="3"/>
    </row>
    <row r="28" spans="1:3" x14ac:dyDescent="0.3">
      <c r="A28" s="1" t="s">
        <v>27</v>
      </c>
      <c r="B28" s="4" t="str">
        <f>VLOOKUP(A28, Table1[species_full], 1, FALSE)</f>
        <v>Negaprion brevirostris</v>
      </c>
      <c r="C28" s="4"/>
    </row>
    <row r="29" spans="1:3" x14ac:dyDescent="0.3">
      <c r="A29" s="1" t="s">
        <v>28</v>
      </c>
      <c r="B29" s="4" t="str">
        <f>VLOOKUP(A29, Table1[species_full], 1, FALSE)</f>
        <v>Rhizoprionodon acutus</v>
      </c>
      <c r="C29" s="4"/>
    </row>
    <row r="30" spans="1:3" x14ac:dyDescent="0.3">
      <c r="A30" s="6" t="s">
        <v>31</v>
      </c>
      <c r="B30" s="4" t="str">
        <f>VLOOKUP(A30, Table1[species_full], 1, FALSE)</f>
        <v>Rhizoprionodon taylori</v>
      </c>
      <c r="C30" s="3"/>
    </row>
    <row r="31" spans="1:3" x14ac:dyDescent="0.3">
      <c r="A31" s="5" t="s">
        <v>29</v>
      </c>
      <c r="B31" s="4" t="str">
        <f>VLOOKUP(A31, Table1[species_full], 1, FALSE)</f>
        <v>Triaenodon obesus</v>
      </c>
      <c r="C31" s="4"/>
    </row>
    <row r="32" spans="1:3" x14ac:dyDescent="0.3">
      <c r="A32" s="5" t="s">
        <v>3</v>
      </c>
      <c r="B32" s="4" t="str">
        <f>VLOOKUP(A32, Table1[species_full], 1, FALSE)</f>
        <v>Carcharhinus isodon</v>
      </c>
      <c r="C32" s="4"/>
    </row>
    <row r="33" spans="1:3" x14ac:dyDescent="0.3">
      <c r="A33" s="5" t="s">
        <v>9</v>
      </c>
      <c r="B33" s="4" t="str">
        <f>VLOOKUP(A33, Table1[species_full], 1, FALSE)</f>
        <v>Prionace glauca</v>
      </c>
      <c r="C33" s="4"/>
    </row>
    <row r="34" spans="1:3" x14ac:dyDescent="0.3">
      <c r="A34" s="5" t="s">
        <v>5</v>
      </c>
      <c r="B34" s="4" t="str">
        <f>VLOOKUP(A34, Table1[species_full], 1, FALSE)</f>
        <v>Rhizoprionodon terraenovae</v>
      </c>
      <c r="C34" s="4"/>
    </row>
  </sheetData>
  <sortState xmlns:xlrd2="http://schemas.microsoft.com/office/spreadsheetml/2017/richdata2" ref="A3:A31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383C-C7EC-458E-B2A8-68ED414DC9C6}">
  <dimension ref="A3:A115"/>
  <sheetViews>
    <sheetView workbookViewId="0">
      <selection activeCell="B31" sqref="B31"/>
    </sheetView>
  </sheetViews>
  <sheetFormatPr defaultRowHeight="14.4" x14ac:dyDescent="0.3"/>
  <cols>
    <col min="1" max="1" width="30.77734375" bestFit="1" customWidth="1"/>
    <col min="2" max="2" width="20.5546875" bestFit="1" customWidth="1"/>
  </cols>
  <sheetData>
    <row r="3" spans="1:1" x14ac:dyDescent="0.3">
      <c r="A3" s="112" t="s">
        <v>293</v>
      </c>
    </row>
    <row r="4" spans="1:1" x14ac:dyDescent="0.3">
      <c r="A4" s="113" t="s">
        <v>6</v>
      </c>
    </row>
    <row r="5" spans="1:1" x14ac:dyDescent="0.3">
      <c r="A5" s="114">
        <v>0</v>
      </c>
    </row>
    <row r="6" spans="1:1" x14ac:dyDescent="0.3">
      <c r="A6" s="113" t="s">
        <v>10</v>
      </c>
    </row>
    <row r="7" spans="1:1" x14ac:dyDescent="0.3">
      <c r="A7" s="114">
        <v>0</v>
      </c>
    </row>
    <row r="8" spans="1:1" x14ac:dyDescent="0.3">
      <c r="A8" s="114">
        <v>1</v>
      </c>
    </row>
    <row r="9" spans="1:1" x14ac:dyDescent="0.3">
      <c r="A9" s="113" t="s">
        <v>187</v>
      </c>
    </row>
    <row r="10" spans="1:1" x14ac:dyDescent="0.3">
      <c r="A10" s="114">
        <v>5</v>
      </c>
    </row>
    <row r="11" spans="1:1" x14ac:dyDescent="0.3">
      <c r="A11" s="113" t="s">
        <v>188</v>
      </c>
    </row>
    <row r="12" spans="1:1" x14ac:dyDescent="0.3">
      <c r="A12" s="114">
        <v>5</v>
      </c>
    </row>
    <row r="13" spans="1:1" x14ac:dyDescent="0.3">
      <c r="A13" s="113" t="s">
        <v>2</v>
      </c>
    </row>
    <row r="14" spans="1:1" x14ac:dyDescent="0.3">
      <c r="A14" s="114">
        <v>1</v>
      </c>
    </row>
    <row r="15" spans="1:1" x14ac:dyDescent="0.3">
      <c r="A15" s="113" t="s">
        <v>11</v>
      </c>
    </row>
    <row r="16" spans="1:1" x14ac:dyDescent="0.3">
      <c r="A16" s="114">
        <v>5</v>
      </c>
    </row>
    <row r="17" spans="1:1" x14ac:dyDescent="0.3">
      <c r="A17" s="113" t="s">
        <v>190</v>
      </c>
    </row>
    <row r="18" spans="1:1" x14ac:dyDescent="0.3">
      <c r="A18" s="114">
        <v>7</v>
      </c>
    </row>
    <row r="19" spans="1:1" x14ac:dyDescent="0.3">
      <c r="A19" s="113" t="s">
        <v>12</v>
      </c>
    </row>
    <row r="20" spans="1:1" x14ac:dyDescent="0.3">
      <c r="A20" s="114">
        <v>1</v>
      </c>
    </row>
    <row r="21" spans="1:1" x14ac:dyDescent="0.3">
      <c r="A21" s="113" t="s">
        <v>278</v>
      </c>
    </row>
    <row r="22" spans="1:1" x14ac:dyDescent="0.3">
      <c r="A22" s="114">
        <v>0</v>
      </c>
    </row>
    <row r="23" spans="1:1" x14ac:dyDescent="0.3">
      <c r="A23" s="113" t="s">
        <v>13</v>
      </c>
    </row>
    <row r="24" spans="1:1" x14ac:dyDescent="0.3">
      <c r="A24" s="114">
        <v>2</v>
      </c>
    </row>
    <row r="25" spans="1:1" x14ac:dyDescent="0.3">
      <c r="A25" s="113" t="s">
        <v>213</v>
      </c>
    </row>
    <row r="26" spans="1:1" x14ac:dyDescent="0.3">
      <c r="A26" s="114">
        <v>8</v>
      </c>
    </row>
    <row r="27" spans="1:1" x14ac:dyDescent="0.3">
      <c r="A27" s="113" t="s">
        <v>14</v>
      </c>
    </row>
    <row r="28" spans="1:1" x14ac:dyDescent="0.3">
      <c r="A28" s="114">
        <v>8</v>
      </c>
    </row>
    <row r="29" spans="1:1" x14ac:dyDescent="0.3">
      <c r="A29" s="113" t="s">
        <v>15</v>
      </c>
    </row>
    <row r="30" spans="1:1" x14ac:dyDescent="0.3">
      <c r="A30" s="114">
        <v>5</v>
      </c>
    </row>
    <row r="31" spans="1:1" x14ac:dyDescent="0.3">
      <c r="A31" s="113" t="s">
        <v>8</v>
      </c>
    </row>
    <row r="32" spans="1:1" x14ac:dyDescent="0.3">
      <c r="A32" s="114">
        <v>0</v>
      </c>
    </row>
    <row r="33" spans="1:1" x14ac:dyDescent="0.3">
      <c r="A33" s="113" t="s">
        <v>191</v>
      </c>
    </row>
    <row r="34" spans="1:1" x14ac:dyDescent="0.3">
      <c r="A34" s="114">
        <v>5</v>
      </c>
    </row>
    <row r="35" spans="1:1" x14ac:dyDescent="0.3">
      <c r="A35" s="113" t="s">
        <v>16</v>
      </c>
    </row>
    <row r="36" spans="1:1" x14ac:dyDescent="0.3">
      <c r="A36" s="114">
        <v>1</v>
      </c>
    </row>
    <row r="37" spans="1:1" x14ac:dyDescent="0.3">
      <c r="A37" s="113" t="s">
        <v>192</v>
      </c>
    </row>
    <row r="38" spans="1:1" x14ac:dyDescent="0.3">
      <c r="A38" s="114">
        <v>8</v>
      </c>
    </row>
    <row r="39" spans="1:1" x14ac:dyDescent="0.3">
      <c r="A39" s="113" t="s">
        <v>214</v>
      </c>
    </row>
    <row r="40" spans="1:1" x14ac:dyDescent="0.3">
      <c r="A40" s="114">
        <v>7</v>
      </c>
    </row>
    <row r="41" spans="1:1" x14ac:dyDescent="0.3">
      <c r="A41" s="113" t="s">
        <v>3</v>
      </c>
    </row>
    <row r="42" spans="1:1" x14ac:dyDescent="0.3">
      <c r="A42" s="114">
        <v>0</v>
      </c>
    </row>
    <row r="43" spans="1:1" x14ac:dyDescent="0.3">
      <c r="A43" s="113" t="s">
        <v>209</v>
      </c>
    </row>
    <row r="44" spans="1:1" x14ac:dyDescent="0.3">
      <c r="A44" s="114">
        <v>8</v>
      </c>
    </row>
    <row r="45" spans="1:1" x14ac:dyDescent="0.3">
      <c r="A45" s="113" t="s">
        <v>17</v>
      </c>
    </row>
    <row r="46" spans="1:1" x14ac:dyDescent="0.3">
      <c r="A46" s="114">
        <v>0</v>
      </c>
    </row>
    <row r="47" spans="1:1" x14ac:dyDescent="0.3">
      <c r="A47" s="113" t="s">
        <v>1</v>
      </c>
    </row>
    <row r="48" spans="1:1" x14ac:dyDescent="0.3">
      <c r="A48" s="114">
        <v>0</v>
      </c>
    </row>
    <row r="49" spans="1:1" x14ac:dyDescent="0.3">
      <c r="A49" s="113" t="s">
        <v>7</v>
      </c>
    </row>
    <row r="50" spans="1:1" x14ac:dyDescent="0.3">
      <c r="A50" s="114">
        <v>1</v>
      </c>
    </row>
    <row r="51" spans="1:1" x14ac:dyDescent="0.3">
      <c r="A51" s="113" t="s">
        <v>18</v>
      </c>
    </row>
    <row r="52" spans="1:1" x14ac:dyDescent="0.3">
      <c r="A52" s="114">
        <v>5</v>
      </c>
    </row>
    <row r="53" spans="1:1" x14ac:dyDescent="0.3">
      <c r="A53" s="113" t="s">
        <v>19</v>
      </c>
    </row>
    <row r="54" spans="1:1" x14ac:dyDescent="0.3">
      <c r="A54" s="114">
        <v>5</v>
      </c>
    </row>
    <row r="55" spans="1:1" x14ac:dyDescent="0.3">
      <c r="A55" s="113" t="s">
        <v>0</v>
      </c>
    </row>
    <row r="56" spans="1:1" x14ac:dyDescent="0.3">
      <c r="A56" s="114">
        <v>0</v>
      </c>
    </row>
    <row r="57" spans="1:1" x14ac:dyDescent="0.3">
      <c r="A57" s="113" t="s">
        <v>178</v>
      </c>
    </row>
    <row r="58" spans="1:1" x14ac:dyDescent="0.3">
      <c r="A58" s="114">
        <v>5</v>
      </c>
    </row>
    <row r="59" spans="1:1" x14ac:dyDescent="0.3">
      <c r="A59" s="113" t="s">
        <v>4</v>
      </c>
    </row>
    <row r="60" spans="1:1" x14ac:dyDescent="0.3">
      <c r="A60" s="114">
        <v>0</v>
      </c>
    </row>
    <row r="61" spans="1:1" x14ac:dyDescent="0.3">
      <c r="A61" s="113" t="s">
        <v>194</v>
      </c>
    </row>
    <row r="62" spans="1:1" x14ac:dyDescent="0.3">
      <c r="A62" s="114">
        <v>2</v>
      </c>
    </row>
    <row r="63" spans="1:1" x14ac:dyDescent="0.3">
      <c r="A63" s="113" t="s">
        <v>21</v>
      </c>
    </row>
    <row r="64" spans="1:1" x14ac:dyDescent="0.3">
      <c r="A64" s="114">
        <v>5</v>
      </c>
    </row>
    <row r="65" spans="1:1" x14ac:dyDescent="0.3">
      <c r="A65" s="113" t="s">
        <v>266</v>
      </c>
    </row>
    <row r="66" spans="1:1" x14ac:dyDescent="0.3">
      <c r="A66" s="114">
        <v>0</v>
      </c>
    </row>
    <row r="67" spans="1:1" x14ac:dyDescent="0.3">
      <c r="A67" s="113" t="s">
        <v>22</v>
      </c>
    </row>
    <row r="68" spans="1:1" x14ac:dyDescent="0.3">
      <c r="A68" s="114">
        <v>1</v>
      </c>
    </row>
    <row r="69" spans="1:1" x14ac:dyDescent="0.3">
      <c r="A69" s="113" t="s">
        <v>30</v>
      </c>
    </row>
    <row r="70" spans="1:1" x14ac:dyDescent="0.3">
      <c r="A70" s="114">
        <v>2</v>
      </c>
    </row>
    <row r="71" spans="1:1" x14ac:dyDescent="0.3">
      <c r="A71" s="113" t="s">
        <v>24</v>
      </c>
    </row>
    <row r="72" spans="1:1" x14ac:dyDescent="0.3">
      <c r="A72" s="114">
        <v>0</v>
      </c>
    </row>
    <row r="73" spans="1:1" x14ac:dyDescent="0.3">
      <c r="A73" s="113" t="s">
        <v>212</v>
      </c>
    </row>
    <row r="74" spans="1:1" x14ac:dyDescent="0.3">
      <c r="A74" s="114">
        <v>8</v>
      </c>
    </row>
    <row r="75" spans="1:1" x14ac:dyDescent="0.3">
      <c r="A75" s="113" t="s">
        <v>196</v>
      </c>
    </row>
    <row r="76" spans="1:1" x14ac:dyDescent="0.3">
      <c r="A76" s="114">
        <v>8</v>
      </c>
    </row>
    <row r="77" spans="1:1" x14ac:dyDescent="0.3">
      <c r="A77" s="113" t="s">
        <v>211</v>
      </c>
    </row>
    <row r="78" spans="1:1" x14ac:dyDescent="0.3">
      <c r="A78" s="114">
        <v>7</v>
      </c>
    </row>
    <row r="79" spans="1:1" x14ac:dyDescent="0.3">
      <c r="A79" s="113" t="s">
        <v>199</v>
      </c>
    </row>
    <row r="80" spans="1:1" x14ac:dyDescent="0.3">
      <c r="A80" s="114">
        <v>8</v>
      </c>
    </row>
    <row r="81" spans="1:1" x14ac:dyDescent="0.3">
      <c r="A81" s="113" t="s">
        <v>210</v>
      </c>
    </row>
    <row r="82" spans="1:1" x14ac:dyDescent="0.3">
      <c r="A82" s="114">
        <v>9</v>
      </c>
    </row>
    <row r="83" spans="1:1" x14ac:dyDescent="0.3">
      <c r="A83" s="113" t="s">
        <v>197</v>
      </c>
    </row>
    <row r="84" spans="1:1" x14ac:dyDescent="0.3">
      <c r="A84" s="114">
        <v>3</v>
      </c>
    </row>
    <row r="85" spans="1:1" x14ac:dyDescent="0.3">
      <c r="A85" s="113" t="s">
        <v>198</v>
      </c>
    </row>
    <row r="86" spans="1:1" x14ac:dyDescent="0.3">
      <c r="A86" s="114">
        <v>6</v>
      </c>
    </row>
    <row r="87" spans="1:1" x14ac:dyDescent="0.3">
      <c r="A87" s="113" t="s">
        <v>25</v>
      </c>
    </row>
    <row r="88" spans="1:1" x14ac:dyDescent="0.3">
      <c r="A88" s="114">
        <v>5</v>
      </c>
    </row>
    <row r="89" spans="1:1" x14ac:dyDescent="0.3">
      <c r="A89" s="113" t="s">
        <v>200</v>
      </c>
    </row>
    <row r="90" spans="1:1" x14ac:dyDescent="0.3">
      <c r="A90" s="114">
        <v>7</v>
      </c>
    </row>
    <row r="91" spans="1:1" x14ac:dyDescent="0.3">
      <c r="A91" s="113" t="s">
        <v>26</v>
      </c>
    </row>
    <row r="92" spans="1:1" x14ac:dyDescent="0.3">
      <c r="A92" s="114">
        <v>5</v>
      </c>
    </row>
    <row r="93" spans="1:1" x14ac:dyDescent="0.3">
      <c r="A93" s="113" t="s">
        <v>27</v>
      </c>
    </row>
    <row r="94" spans="1:1" x14ac:dyDescent="0.3">
      <c r="A94" s="114">
        <v>0</v>
      </c>
    </row>
    <row r="95" spans="1:1" x14ac:dyDescent="0.3">
      <c r="A95" s="113" t="s">
        <v>9</v>
      </c>
    </row>
    <row r="96" spans="1:1" x14ac:dyDescent="0.3">
      <c r="A96" s="114">
        <v>0</v>
      </c>
    </row>
    <row r="97" spans="1:1" x14ac:dyDescent="0.3">
      <c r="A97" s="113" t="s">
        <v>28</v>
      </c>
    </row>
    <row r="98" spans="1:1" x14ac:dyDescent="0.3">
      <c r="A98" s="114">
        <v>5</v>
      </c>
    </row>
    <row r="99" spans="1:1" x14ac:dyDescent="0.3">
      <c r="A99" s="113" t="s">
        <v>202</v>
      </c>
    </row>
    <row r="100" spans="1:1" x14ac:dyDescent="0.3">
      <c r="A100" s="114">
        <v>6</v>
      </c>
    </row>
    <row r="101" spans="1:1" x14ac:dyDescent="0.3">
      <c r="A101" s="113" t="s">
        <v>203</v>
      </c>
    </row>
    <row r="102" spans="1:1" x14ac:dyDescent="0.3">
      <c r="A102" s="114">
        <v>6</v>
      </c>
    </row>
    <row r="103" spans="1:1" x14ac:dyDescent="0.3">
      <c r="A103" s="113" t="s">
        <v>204</v>
      </c>
    </row>
    <row r="104" spans="1:1" x14ac:dyDescent="0.3">
      <c r="A104" s="114">
        <v>6</v>
      </c>
    </row>
    <row r="105" spans="1:1" x14ac:dyDescent="0.3">
      <c r="A105" s="113" t="s">
        <v>205</v>
      </c>
    </row>
    <row r="106" spans="1:1" x14ac:dyDescent="0.3">
      <c r="A106" s="114">
        <v>5</v>
      </c>
    </row>
    <row r="107" spans="1:1" x14ac:dyDescent="0.3">
      <c r="A107" s="113" t="s">
        <v>31</v>
      </c>
    </row>
    <row r="108" spans="1:1" x14ac:dyDescent="0.3">
      <c r="A108" s="114">
        <v>1</v>
      </c>
    </row>
    <row r="109" spans="1:1" x14ac:dyDescent="0.3">
      <c r="A109" s="113" t="s">
        <v>5</v>
      </c>
    </row>
    <row r="110" spans="1:1" x14ac:dyDescent="0.3">
      <c r="A110" s="114">
        <v>0</v>
      </c>
    </row>
    <row r="111" spans="1:1" x14ac:dyDescent="0.3">
      <c r="A111" s="113" t="s">
        <v>207</v>
      </c>
    </row>
    <row r="112" spans="1:1" x14ac:dyDescent="0.3">
      <c r="A112" s="114">
        <v>6</v>
      </c>
    </row>
    <row r="113" spans="1:1" x14ac:dyDescent="0.3">
      <c r="A113" s="113" t="s">
        <v>29</v>
      </c>
    </row>
    <row r="114" spans="1:1" x14ac:dyDescent="0.3">
      <c r="A114" s="114">
        <v>4</v>
      </c>
    </row>
    <row r="115" spans="1:1" x14ac:dyDescent="0.3">
      <c r="A115" s="113" t="s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covariates</vt:lpstr>
      <vt:lpstr>notes</vt:lpstr>
      <vt:lpstr>FP+str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2019-10-03T14:16:14Z</dcterms:created>
  <dcterms:modified xsi:type="dcterms:W3CDTF">2020-10-01T16:02:43Z</dcterms:modified>
</cp:coreProperties>
</file>