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homas\Documents\FHSU - Copy\CSCI 441 Software Engineering\Project\"/>
    </mc:Choice>
  </mc:AlternateContent>
  <xr:revisionPtr revIDLastSave="0" documentId="13_ncr:1_{6B054A73-C0CD-411D-8BFA-3A63C5B42BA5}" xr6:coauthVersionLast="47" xr6:coauthVersionMax="47" xr10:uidLastSave="{00000000-0000-0000-0000-000000000000}"/>
  <bookViews>
    <workbookView xWindow="-108" yWindow="-108" windowWidth="23256" windowHeight="12576" tabRatio="500" xr2:uid="{00000000-000D-0000-FFFF-FFFF00000000}"/>
  </bookViews>
  <sheets>
    <sheet name="ProjectSchedule" sheetId="1" r:id="rId1"/>
    <sheet name="Changelog" sheetId="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6" i="1" l="1"/>
  <c r="H26" i="1" s="1"/>
  <c r="E24" i="1"/>
  <c r="H24" i="1" s="1"/>
  <c r="E23" i="1"/>
  <c r="H23" i="1" s="1"/>
  <c r="E25" i="1"/>
  <c r="H56" i="1"/>
  <c r="H55" i="1"/>
  <c r="E53" i="1"/>
  <c r="H53" i="1" s="1"/>
  <c r="F52" i="1"/>
  <c r="H52" i="1" s="1"/>
  <c r="H51" i="1"/>
  <c r="H50" i="1"/>
  <c r="H49" i="1"/>
  <c r="H48" i="1"/>
  <c r="H47" i="1"/>
  <c r="H39" i="1"/>
  <c r="F38" i="1"/>
  <c r="H38" i="1" s="1"/>
  <c r="H37" i="1"/>
  <c r="H36" i="1"/>
  <c r="H35" i="1"/>
  <c r="H34" i="1"/>
  <c r="H33" i="1"/>
  <c r="H32" i="1"/>
  <c r="H31" i="1"/>
  <c r="H30" i="1"/>
  <c r="H29" i="1"/>
  <c r="E27" i="1"/>
  <c r="H27" i="1" s="1"/>
  <c r="H22" i="1"/>
  <c r="H21" i="1"/>
  <c r="H18" i="1"/>
  <c r="H17" i="1"/>
  <c r="H16" i="1"/>
  <c r="E15" i="1"/>
  <c r="F15" i="1" s="1"/>
  <c r="D11" i="1"/>
  <c r="E9" i="1"/>
  <c r="E10" i="1" s="1"/>
  <c r="H8" i="1"/>
  <c r="H7" i="1"/>
  <c r="I5" i="1"/>
  <c r="J5" i="1" s="1"/>
  <c r="F9" i="1" l="1"/>
  <c r="H9" i="1" s="1"/>
  <c r="I4" i="1"/>
  <c r="H25" i="1"/>
  <c r="K5" i="1"/>
  <c r="J6" i="1"/>
  <c r="F10" i="1"/>
  <c r="H10" i="1" s="1"/>
  <c r="I6" i="1"/>
  <c r="K6" i="1" l="1"/>
  <c r="L5" i="1"/>
  <c r="L6" i="1" l="1"/>
  <c r="M5" i="1"/>
  <c r="N5" i="1" l="1"/>
  <c r="M6" i="1"/>
  <c r="O5" i="1" l="1"/>
  <c r="N6" i="1"/>
  <c r="P5" i="1" l="1"/>
  <c r="O6" i="1"/>
  <c r="P4" i="1" l="1"/>
  <c r="Q5" i="1"/>
  <c r="P6" i="1"/>
  <c r="R5" i="1" l="1"/>
  <c r="Q6" i="1"/>
  <c r="S5" i="1" l="1"/>
  <c r="R6" i="1"/>
  <c r="S6" i="1" l="1"/>
  <c r="T5" i="1"/>
  <c r="T6" i="1" l="1"/>
  <c r="U5" i="1"/>
  <c r="V5" i="1" l="1"/>
  <c r="U6" i="1"/>
  <c r="W5" i="1" l="1"/>
  <c r="V6" i="1"/>
  <c r="W4" i="1" l="1"/>
  <c r="X5" i="1"/>
  <c r="W6" i="1"/>
  <c r="Y5" i="1" l="1"/>
  <c r="X6" i="1"/>
  <c r="Z5" i="1" l="1"/>
  <c r="Y6" i="1"/>
  <c r="AA5" i="1" l="1"/>
  <c r="Z6" i="1"/>
  <c r="AA6" i="1" l="1"/>
  <c r="AB5" i="1"/>
  <c r="AC5" i="1" l="1"/>
  <c r="AB6" i="1"/>
  <c r="AD5" i="1" l="1"/>
  <c r="AC6" i="1"/>
  <c r="AE5" i="1" l="1"/>
  <c r="AD6" i="1"/>
  <c r="AD4" i="1"/>
  <c r="AF5" i="1" l="1"/>
  <c r="AE6" i="1"/>
  <c r="AG5" i="1" l="1"/>
  <c r="AF6" i="1"/>
  <c r="AH5" i="1" l="1"/>
  <c r="AG6" i="1"/>
  <c r="AI5" i="1" l="1"/>
  <c r="AH6" i="1"/>
  <c r="AI6" i="1" l="1"/>
  <c r="AJ5" i="1"/>
  <c r="AJ6" i="1" l="1"/>
  <c r="AK5" i="1"/>
  <c r="AL5" i="1" l="1"/>
  <c r="AK6" i="1"/>
  <c r="AK4" i="1"/>
  <c r="AM5" i="1" l="1"/>
  <c r="AL6" i="1"/>
  <c r="AN5" i="1" l="1"/>
  <c r="AM6" i="1"/>
  <c r="AO5" i="1" l="1"/>
  <c r="AN6" i="1"/>
  <c r="AP5" i="1" l="1"/>
  <c r="AO6" i="1"/>
  <c r="AQ5" i="1" l="1"/>
  <c r="AP6" i="1"/>
  <c r="AQ6" i="1" l="1"/>
  <c r="AR5" i="1"/>
  <c r="AR6" i="1" l="1"/>
  <c r="AR4" i="1"/>
  <c r="AS5" i="1"/>
  <c r="AT5" i="1" l="1"/>
  <c r="AS6" i="1"/>
  <c r="AU5" i="1" l="1"/>
  <c r="AT6" i="1"/>
  <c r="AV5" i="1" l="1"/>
  <c r="AU6" i="1"/>
  <c r="AW5" i="1" l="1"/>
  <c r="AV6" i="1"/>
  <c r="AX5" i="1" l="1"/>
  <c r="AW6" i="1"/>
  <c r="AY5" i="1" l="1"/>
  <c r="AX6" i="1"/>
  <c r="AY6" i="1" l="1"/>
  <c r="AZ5" i="1"/>
  <c r="AY4" i="1"/>
  <c r="AZ6" i="1" l="1"/>
  <c r="BA5" i="1"/>
  <c r="BB5" i="1" l="1"/>
  <c r="BA6" i="1"/>
  <c r="BC5" i="1" l="1"/>
  <c r="BB6" i="1"/>
  <c r="BD5" i="1" l="1"/>
  <c r="BC6" i="1"/>
  <c r="BE5" i="1" l="1"/>
  <c r="BD6" i="1"/>
  <c r="BF5" i="1" l="1"/>
  <c r="BE6" i="1"/>
  <c r="BG5" i="1" l="1"/>
  <c r="BF6" i="1"/>
  <c r="BF4" i="1"/>
  <c r="BG6" i="1" l="1"/>
  <c r="BH5" i="1"/>
  <c r="BH6" i="1" l="1"/>
  <c r="BI5" i="1"/>
  <c r="BJ5" i="1" l="1"/>
  <c r="BI6" i="1"/>
  <c r="BK5" i="1" l="1"/>
  <c r="BJ6" i="1"/>
  <c r="BL5" i="1" l="1"/>
  <c r="BL6" i="1" s="1"/>
  <c r="BK6" i="1"/>
</calcChain>
</file>

<file path=xl/sharedStrings.xml><?xml version="1.0" encoding="utf-8"?>
<sst xmlns="http://schemas.openxmlformats.org/spreadsheetml/2006/main" count="107" uniqueCount="82">
  <si>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</si>
  <si>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Lot Management</t>
  </si>
  <si>
    <t>Enter Company Name in cell B2.</t>
  </si>
  <si>
    <t xml:space="preserve">Group 3 </t>
  </si>
  <si>
    <t>Enter the name of the Project Lead in cell B3. Enter the Project Start date in cell E3. Project Start: label is in cell C3.</t>
  </si>
  <si>
    <t>Summer 2023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</si>
  <si>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</si>
  <si>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</si>
  <si>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CSCI 441 Software Eng.</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</si>
  <si>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</si>
  <si>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</si>
  <si>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</si>
  <si>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</si>
  <si>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</si>
  <si>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</si>
  <si>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</si>
  <si>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</si>
  <si>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</si>
  <si>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</si>
  <si>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</si>
  <si>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Report One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</si>
  <si>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</si>
  <si>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Part One</t>
  </si>
  <si>
    <t>Jasmine &amp; Thomas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</si>
  <si>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</si>
  <si>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Part Two</t>
  </si>
  <si>
    <t>Brett &amp; Thomas</t>
  </si>
  <si>
    <t>Part Three</t>
  </si>
  <si>
    <t>Team</t>
  </si>
  <si>
    <t>P3 A-D</t>
  </si>
  <si>
    <t>Joshua</t>
  </si>
  <si>
    <t>P3 E, f</t>
  </si>
  <si>
    <t>Brett</t>
  </si>
  <si>
    <t>P3 #6, 7</t>
  </si>
  <si>
    <t>Thomas</t>
  </si>
  <si>
    <t>Use Case Points review</t>
  </si>
  <si>
    <t>Update Check (Appendix Reference)</t>
  </si>
  <si>
    <t>Update Check</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</si>
  <si>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</si>
  <si>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Report Two</t>
  </si>
  <si>
    <t>P1 C</t>
  </si>
  <si>
    <t>Jasmine</t>
  </si>
  <si>
    <t>P1 A,B</t>
  </si>
  <si>
    <t>Part two</t>
  </si>
  <si>
    <t>Sample phase title block</t>
  </si>
  <si>
    <t>Report Three</t>
  </si>
  <si>
    <t>Reflective Essay</t>
  </si>
  <si>
    <t>Individual</t>
  </si>
  <si>
    <t>Unused</t>
  </si>
  <si>
    <t>date</t>
  </si>
  <si>
    <t>Code</t>
  </si>
  <si>
    <t>Set up Github</t>
  </si>
  <si>
    <t>Front End</t>
  </si>
  <si>
    <t>Site Map</t>
  </si>
  <si>
    <t>Sales web pages</t>
  </si>
  <si>
    <t>Technician Web pages</t>
  </si>
  <si>
    <t>Parking lot UI display page</t>
  </si>
  <si>
    <t>Back End</t>
  </si>
  <si>
    <t>Parking location Optimizer</t>
  </si>
  <si>
    <t>Parking Lot data structure</t>
  </si>
  <si>
    <t>Database initialized</t>
  </si>
  <si>
    <t>Database Tests created</t>
  </si>
  <si>
    <t>Demo work</t>
  </si>
  <si>
    <t>Demo 1 Final Checks</t>
  </si>
  <si>
    <t>First Demo work</t>
  </si>
  <si>
    <t>Demo 2 Final Checks</t>
  </si>
  <si>
    <t>Second Demo Work</t>
  </si>
  <si>
    <t>This is an empty row</t>
  </si>
  <si>
    <t>This row marks the end of the Project Schedule. DO NOT enter anything in this row. 
Insert new rows ABOVE this one to continue building out your Project Schedule.</t>
  </si>
  <si>
    <t>Insert new rows ABOVE this one</t>
  </si>
  <si>
    <t>Updated to include subsections of parts of the reports per each person.</t>
  </si>
  <si>
    <t>Added some code deadlines</t>
  </si>
  <si>
    <t>added Public notice 5 day window regarding use cases</t>
  </si>
  <si>
    <t>update checks added to note we need to keep the master report current</t>
  </si>
  <si>
    <t>corrected date-math based formulas to be assigned dates.</t>
  </si>
  <si>
    <t>Part Three Sec. 4</t>
  </si>
  <si>
    <t>Part Three Sec. 5</t>
  </si>
  <si>
    <t>Part Three Sec. 6</t>
  </si>
  <si>
    <t>Part Three Sec. 7</t>
  </si>
  <si>
    <t>Part Three Sec. 8</t>
  </si>
  <si>
    <t>Joshua &amp; Jasmine</t>
  </si>
  <si>
    <t>Sales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</si>
</sst>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
    <numFmt numFmtId="165" formatCode="ddd&quot;, &quot;m/d/yyyy"/>
    <numFmt numFmtId="166" formatCode="mmm\ d&quot;, &quot;yyyy"/>
    <numFmt numFmtId="167" formatCode="d"/>
    <numFmt numFmtId="168" formatCode="mm/dd/yy"/>
  </numFmts>
  <fonts count="17" x14ac:knownFonts="1">
    <font>
      <sz val="11"/>
      <color rgb="FF000000"/>
      <name val="Calibri"/>
      <family val="2"/>
      <charset val="1"/>
    </font>
    <font>
      <sz val="11"/>
      <color rgb="FFFFFFFF"/>
      <name val="Calibri"/>
      <family val="2"/>
      <charset val="1"/>
    </font>
    <font>
      <b/>
      <sz val="22"/>
      <color rgb="FF595959"/>
      <name val="Calibri"/>
      <family val="2"/>
      <charset val="1"/>
    </font>
    <font>
      <b/>
      <sz val="20"/>
      <color rgb="FF376092"/>
      <name val="Calibri"/>
      <family val="2"/>
      <charset val="1"/>
    </font>
    <font>
      <sz val="10"/>
      <name val="Calibri"/>
      <family val="2"/>
      <charset val="1"/>
    </font>
    <font>
      <sz val="14"/>
      <color rgb="FF000000"/>
      <name val="Calibri"/>
      <family val="2"/>
      <charset val="1"/>
    </font>
    <font>
      <sz val="9"/>
      <name val="Calibri"/>
      <family val="2"/>
      <charset val="1"/>
    </font>
    <font>
      <b/>
      <sz val="9"/>
      <color rgb="FFFFFFFF"/>
      <name val="Calibri"/>
      <family val="2"/>
      <charset val="1"/>
    </font>
    <font>
      <sz val="8"/>
      <color rgb="FFFFFFFF"/>
      <name val="Calibri"/>
      <family val="2"/>
      <charset val="1"/>
    </font>
    <font>
      <b/>
      <sz val="11"/>
      <color rgb="FF000000"/>
      <name val="Calibri"/>
      <family val="2"/>
      <charset val="1"/>
    </font>
    <font>
      <sz val="11"/>
      <name val="Calibri"/>
      <family val="2"/>
      <charset val="1"/>
    </font>
    <font>
      <i/>
      <sz val="9"/>
      <color rgb="FF000000"/>
      <name val="Calibri"/>
      <family val="2"/>
      <charset val="1"/>
    </font>
    <font>
      <sz val="10"/>
      <color rgb="FF7F7F7F"/>
      <name val="Calibri"/>
      <family val="2"/>
      <charset val="1"/>
    </font>
    <font>
      <b/>
      <sz val="11"/>
      <color rgb="FF7F7F7F"/>
      <name val="Calibri"/>
      <family val="2"/>
      <charset val="1"/>
    </font>
    <font>
      <u/>
      <sz val="11"/>
      <color rgb="FF0000FF"/>
      <name val="Arial"/>
      <family val="2"/>
      <charset val="1"/>
    </font>
    <font>
      <sz val="10"/>
      <color rgb="FF7F7F7F"/>
      <name val="Arial"/>
      <family val="2"/>
      <charset val="1"/>
    </font>
    <font>
      <sz val="11"/>
      <color rgb="FF000000"/>
      <name val="Calibri"/>
      <family val="2"/>
      <charset val="1"/>
    </font>
  </fonts>
  <fills count="13">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CE6F2"/>
        <bgColor rgb="FFE6E0EC"/>
      </patternFill>
    </fill>
    <fill>
      <patternFill patternType="solid">
        <fgColor rgb="FFE6B9B8"/>
        <bgColor rgb="FFCCC1DA"/>
      </patternFill>
    </fill>
    <fill>
      <patternFill patternType="solid">
        <fgColor rgb="FFF2DCDB"/>
        <bgColor rgb="FFE6E0EC"/>
      </patternFill>
    </fill>
    <fill>
      <patternFill patternType="solid">
        <fgColor rgb="FFCCC1DA"/>
        <bgColor rgb="FFB9CDE5"/>
      </patternFill>
    </fill>
    <fill>
      <patternFill patternType="solid">
        <fgColor rgb="FFE6E0EC"/>
        <bgColor rgb="FFDCE6F2"/>
      </patternFill>
    </fill>
    <fill>
      <patternFill patternType="solid">
        <fgColor rgb="FFD7E4BD"/>
        <bgColor rgb="FFD9D9D9"/>
      </patternFill>
    </fill>
    <fill>
      <patternFill patternType="solid">
        <fgColor rgb="FFEBF1DE"/>
        <bgColor rgb="FFF2F2F2"/>
      </patternFill>
    </fill>
    <fill>
      <patternFill patternType="solid">
        <fgColor rgb="FFF2F2F2"/>
        <bgColor rgb="FFEBF1DE"/>
      </patternFill>
    </fill>
  </fills>
  <borders count="10">
    <border>
      <left/>
      <right/>
      <top/>
      <bottom/>
      <diagonal/>
    </border>
    <border>
      <left/>
      <right/>
      <top style="medium">
        <color rgb="FFD9D9D9"/>
      </top>
      <bottom style="medium">
        <color rgb="FFD9D9D9"/>
      </bottom>
      <diagonal/>
    </border>
    <border>
      <left style="thin">
        <color rgb="FFA6A6A6"/>
      </left>
      <right style="thin">
        <color rgb="FFA6A6A6"/>
      </right>
      <top style="thin">
        <color rgb="FFA6A6A6"/>
      </top>
      <bottom style="thin">
        <color rgb="FFA6A6A6"/>
      </bottom>
      <diagonal/>
    </border>
    <border>
      <left/>
      <right style="thin">
        <color rgb="FFA6A6A6"/>
      </right>
      <top/>
      <bottom/>
      <diagonal/>
    </border>
    <border>
      <left style="thin">
        <color rgb="FFA6A6A6"/>
      </left>
      <right style="thin">
        <color rgb="FFA6A6A6"/>
      </right>
      <top style="thin">
        <color rgb="FFA6A6A6"/>
      </top>
      <bottom/>
      <diagonal/>
    </border>
    <border>
      <left/>
      <right/>
      <top/>
      <bottom style="thin">
        <color rgb="FFA6A6A6"/>
      </bottom>
      <diagonal/>
    </border>
    <border>
      <left style="thin">
        <color rgb="FFA6A6A6"/>
      </left>
      <right/>
      <top/>
      <bottom/>
      <diagonal/>
    </border>
    <border>
      <left/>
      <right/>
      <top style="thin">
        <color rgb="FFA6A6A6"/>
      </top>
      <bottom/>
      <diagonal/>
    </border>
    <border>
      <left style="thin">
        <color rgb="FFA6A6A6"/>
      </left>
      <right style="thin">
        <color rgb="FFA6A6A6"/>
      </right>
      <top/>
      <bottom style="medium">
        <color rgb="FFD9D9D9"/>
      </bottom>
      <diagonal/>
    </border>
    <border>
      <left style="thin">
        <color rgb="FFD9D9D9"/>
      </left>
      <right style="thin">
        <color rgb="FFD9D9D9"/>
      </right>
      <top style="medium">
        <color rgb="FFD9D9D9"/>
      </top>
      <bottom style="medium">
        <color rgb="FFD9D9D9"/>
      </bottom>
      <diagonal/>
    </border>
  </borders>
  <cellStyleXfs count="12">
    <xf numFmtId="0" fontId="0" fillId="0" borderId="0"/>
    <xf numFmtId="9" fontId="16" fillId="0" borderId="0" applyBorder="0" applyProtection="0"/>
    <xf numFmtId="0" fontId="14" fillId="0" borderId="0" applyBorder="0" applyProtection="0"/>
    <xf numFmtId="164" fontId="16" fillId="0" borderId="1">
      <alignment horizontal="center" vertical="center"/>
    </xf>
    <xf numFmtId="0" fontId="16" fillId="0" borderId="1">
      <alignment horizontal="center" vertical="center"/>
    </xf>
    <xf numFmtId="165" fontId="16" fillId="0" borderId="2">
      <alignment horizontal="center" vertical="center"/>
    </xf>
    <xf numFmtId="0" fontId="16" fillId="0" borderId="1">
      <alignment horizontal="left" vertical="center" indent="2"/>
    </xf>
    <xf numFmtId="0" fontId="1" fillId="0" borderId="0"/>
    <xf numFmtId="0" fontId="2" fillId="0" borderId="0" applyBorder="0" applyProtection="0"/>
    <xf numFmtId="0" fontId="5" fillId="0" borderId="0" applyProtection="0"/>
    <xf numFmtId="0" fontId="5" fillId="0" borderId="0" applyProtection="0">
      <alignment vertical="top"/>
    </xf>
    <xf numFmtId="0" fontId="16" fillId="0" borderId="0" applyProtection="0">
      <alignment horizontal="right" indent="1"/>
    </xf>
  </cellStyleXfs>
  <cellXfs count="85">
    <xf numFmtId="0" fontId="0" fillId="0" borderId="0" xfId="0"/>
    <xf numFmtId="166" fontId="0" fillId="2" borderId="4" xfId="0" applyNumberFormat="1" applyFill="1" applyBorder="1" applyAlignment="1">
      <alignment horizontal="left" vertical="center" wrapText="1" indent="1"/>
    </xf>
    <xf numFmtId="165" fontId="16" fillId="0" borderId="2" xfId="5">
      <alignment horizontal="center" vertical="center"/>
    </xf>
    <xf numFmtId="0" fontId="16" fillId="0" borderId="3" xfId="11" applyBorder="1" applyProtection="1">
      <alignment horizontal="right" indent="1"/>
    </xf>
    <xf numFmtId="0" fontId="1" fillId="0" borderId="0" xfId="7"/>
    <xf numFmtId="0" fontId="0" fillId="0" borderId="0" xfId="0" applyAlignment="1">
      <alignment horizontal="center"/>
    </xf>
    <xf numFmtId="0" fontId="1" fillId="0" borderId="0" xfId="7" applyAlignment="1">
      <alignment wrapText="1"/>
    </xf>
    <xf numFmtId="0" fontId="2" fillId="0" borderId="0" xfId="8" applyBorder="1" applyAlignment="1" applyProtection="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9" applyProtection="1"/>
    <xf numFmtId="0" fontId="5" fillId="0" borderId="0" xfId="10" applyProtection="1">
      <alignment vertical="top"/>
    </xf>
    <xf numFmtId="0" fontId="0" fillId="0" borderId="2" xfId="0" applyBorder="1" applyAlignment="1">
      <alignment horizontal="center" vertical="center"/>
    </xf>
    <xf numFmtId="0" fontId="0" fillId="0" borderId="5" xfId="0" applyBorder="1"/>
    <xf numFmtId="167" fontId="6" fillId="2" borderId="6" xfId="0" applyNumberFormat="1" applyFont="1" applyFill="1" applyBorder="1" applyAlignment="1">
      <alignment horizontal="center" vertical="center"/>
    </xf>
    <xf numFmtId="167" fontId="6" fillId="2" borderId="0" xfId="0" applyNumberFormat="1" applyFont="1" applyFill="1" applyAlignment="1">
      <alignment horizontal="center" vertical="center"/>
    </xf>
    <xf numFmtId="167" fontId="6" fillId="2" borderId="3" xfId="0" applyNumberFormat="1" applyFont="1" applyFill="1" applyBorder="1" applyAlignment="1">
      <alignment horizontal="center" vertical="center"/>
    </xf>
    <xf numFmtId="0" fontId="7" fillId="3" borderId="7" xfId="0" applyFont="1" applyFill="1" applyBorder="1" applyAlignment="1">
      <alignment horizontal="left" vertical="center" indent="1"/>
    </xf>
    <xf numFmtId="0" fontId="7" fillId="3" borderId="7" xfId="0" applyFont="1" applyFill="1" applyBorder="1" applyAlignment="1">
      <alignment horizontal="center" vertical="center" wrapText="1"/>
    </xf>
    <xf numFmtId="0" fontId="8" fillId="3" borderId="8" xfId="0" applyFont="1" applyFill="1" applyBorder="1" applyAlignment="1">
      <alignment horizontal="center" vertical="center" shrinkToFit="1"/>
    </xf>
    <xf numFmtId="0" fontId="0" fillId="0" borderId="0" xfId="0" applyAlignment="1">
      <alignment wrapText="1"/>
    </xf>
    <xf numFmtId="0" fontId="0" fillId="0" borderId="9" xfId="0" applyBorder="1" applyAlignment="1">
      <alignment vertical="center"/>
    </xf>
    <xf numFmtId="0" fontId="9" fillId="4" borderId="1" xfId="0" applyFont="1" applyFill="1" applyBorder="1" applyAlignment="1">
      <alignment horizontal="left" vertical="center" indent="1"/>
    </xf>
    <xf numFmtId="0" fontId="16" fillId="4" borderId="1" xfId="4" applyFill="1">
      <alignment horizontal="center" vertical="center"/>
    </xf>
    <xf numFmtId="9" fontId="10" fillId="4" borderId="1" xfId="1" applyFont="1" applyFill="1" applyBorder="1" applyAlignment="1" applyProtection="1">
      <alignment horizontal="center" vertical="center"/>
    </xf>
    <xf numFmtId="164" fontId="0" fillId="4" borderId="1" xfId="0" applyNumberFormat="1" applyFill="1" applyBorder="1" applyAlignment="1">
      <alignment horizontal="center" vertical="center"/>
    </xf>
    <xf numFmtId="164" fontId="10" fillId="4" borderId="1" xfId="0" applyNumberFormat="1" applyFont="1" applyFill="1" applyBorder="1" applyAlignment="1">
      <alignment horizontal="center" vertical="center"/>
    </xf>
    <xf numFmtId="0" fontId="10" fillId="0" borderId="1" xfId="0" applyFont="1" applyBorder="1" applyAlignment="1">
      <alignment horizontal="center" vertical="center"/>
    </xf>
    <xf numFmtId="0" fontId="0" fillId="0" borderId="0" xfId="0" applyAlignment="1">
      <alignment vertical="center"/>
    </xf>
    <xf numFmtId="0" fontId="16" fillId="5" borderId="1" xfId="6" applyFill="1">
      <alignment horizontal="left" vertical="center" indent="2"/>
    </xf>
    <xf numFmtId="0" fontId="16" fillId="5" borderId="1" xfId="4" applyFill="1">
      <alignment horizontal="center" vertical="center"/>
    </xf>
    <xf numFmtId="9" fontId="10" fillId="5" borderId="1" xfId="1" applyFont="1" applyFill="1" applyBorder="1" applyAlignment="1" applyProtection="1">
      <alignment horizontal="center" vertical="center"/>
    </xf>
    <xf numFmtId="164" fontId="16" fillId="5" borderId="1" xfId="3" applyFill="1">
      <alignment horizontal="center" vertical="center"/>
    </xf>
    <xf numFmtId="0" fontId="0" fillId="0" borderId="9" xfId="0" applyBorder="1" applyAlignment="1">
      <alignment horizontal="right" vertical="center"/>
    </xf>
    <xf numFmtId="0" fontId="16" fillId="5" borderId="1" xfId="6" applyFill="1" applyAlignment="1">
      <alignment horizontal="left" vertical="center" wrapText="1" indent="2"/>
    </xf>
    <xf numFmtId="0" fontId="9" fillId="6" borderId="1" xfId="0" applyFont="1" applyFill="1" applyBorder="1" applyAlignment="1">
      <alignment horizontal="left" vertical="center" indent="1"/>
    </xf>
    <xf numFmtId="0" fontId="16" fillId="6" borderId="1" xfId="4" applyFill="1">
      <alignment horizontal="center" vertical="center"/>
    </xf>
    <xf numFmtId="9" fontId="10" fillId="6" borderId="1" xfId="1" applyFont="1" applyFill="1" applyBorder="1" applyAlignment="1" applyProtection="1">
      <alignment horizontal="center" vertical="center"/>
    </xf>
    <xf numFmtId="164" fontId="0" fillId="6" borderId="1" xfId="0" applyNumberFormat="1" applyFill="1" applyBorder="1" applyAlignment="1">
      <alignment horizontal="center" vertical="center"/>
    </xf>
    <xf numFmtId="164" fontId="10" fillId="6" borderId="1" xfId="0" applyNumberFormat="1" applyFont="1" applyFill="1" applyBorder="1" applyAlignment="1">
      <alignment horizontal="center" vertical="center"/>
    </xf>
    <xf numFmtId="0" fontId="16" fillId="7" borderId="1" xfId="6" applyFill="1">
      <alignment horizontal="left" vertical="center" indent="2"/>
    </xf>
    <xf numFmtId="0" fontId="16" fillId="7" borderId="1" xfId="4" applyFill="1">
      <alignment horizontal="center" vertical="center"/>
    </xf>
    <xf numFmtId="9" fontId="10" fillId="7" borderId="1" xfId="1" applyFont="1" applyFill="1" applyBorder="1" applyAlignment="1" applyProtection="1">
      <alignment horizontal="center" vertical="center"/>
    </xf>
    <xf numFmtId="164" fontId="16" fillId="7" borderId="1" xfId="3" applyFill="1">
      <alignment horizontal="center" vertical="center"/>
    </xf>
    <xf numFmtId="0" fontId="16" fillId="7" borderId="1" xfId="6" applyFill="1" applyAlignment="1">
      <alignment horizontal="left" vertical="center" wrapText="1" indent="2"/>
    </xf>
    <xf numFmtId="0" fontId="9" fillId="8" borderId="1" xfId="0" applyFont="1" applyFill="1" applyBorder="1" applyAlignment="1">
      <alignment horizontal="left" vertical="center" indent="1"/>
    </xf>
    <xf numFmtId="0" fontId="16" fillId="8" borderId="1" xfId="4" applyFill="1">
      <alignment horizontal="center" vertical="center"/>
    </xf>
    <xf numFmtId="9" fontId="10" fillId="8" borderId="1" xfId="1" applyFont="1" applyFill="1" applyBorder="1" applyAlignment="1" applyProtection="1">
      <alignment horizontal="center" vertical="center"/>
    </xf>
    <xf numFmtId="164" fontId="0" fillId="8" borderId="1" xfId="0" applyNumberFormat="1" applyFill="1" applyBorder="1" applyAlignment="1">
      <alignment horizontal="center" vertical="center"/>
    </xf>
    <xf numFmtId="164" fontId="10" fillId="8" borderId="1" xfId="0" applyNumberFormat="1" applyFont="1" applyFill="1" applyBorder="1" applyAlignment="1">
      <alignment horizontal="center" vertical="center"/>
    </xf>
    <xf numFmtId="0" fontId="16" fillId="9" borderId="1" xfId="6" applyFill="1">
      <alignment horizontal="left" vertical="center" indent="2"/>
    </xf>
    <xf numFmtId="0" fontId="16" fillId="9" borderId="1" xfId="4" applyFill="1">
      <alignment horizontal="center" vertical="center"/>
    </xf>
    <xf numFmtId="9" fontId="10" fillId="9" borderId="1" xfId="1" applyFont="1" applyFill="1" applyBorder="1" applyAlignment="1" applyProtection="1">
      <alignment horizontal="center" vertical="center"/>
    </xf>
    <xf numFmtId="164" fontId="16" fillId="9" borderId="1" xfId="3" applyFill="1">
      <alignment horizontal="center" vertical="center"/>
    </xf>
    <xf numFmtId="0" fontId="9" fillId="10" borderId="1" xfId="0" applyFont="1" applyFill="1" applyBorder="1" applyAlignment="1">
      <alignment horizontal="left" vertical="center" indent="1"/>
    </xf>
    <xf numFmtId="0" fontId="16" fillId="10" borderId="1" xfId="4" applyFill="1">
      <alignment horizontal="center" vertical="center"/>
    </xf>
    <xf numFmtId="9" fontId="10" fillId="10" borderId="1" xfId="1" applyFont="1" applyFill="1" applyBorder="1" applyAlignment="1" applyProtection="1">
      <alignment horizontal="center" vertical="center"/>
    </xf>
    <xf numFmtId="164" fontId="0" fillId="10" borderId="1" xfId="0" applyNumberFormat="1" applyFill="1" applyBorder="1" applyAlignment="1">
      <alignment horizontal="center" vertical="center"/>
    </xf>
    <xf numFmtId="164" fontId="10" fillId="10" borderId="1" xfId="0" applyNumberFormat="1" applyFont="1" applyFill="1" applyBorder="1" applyAlignment="1">
      <alignment horizontal="center" vertical="center"/>
    </xf>
    <xf numFmtId="0" fontId="16" fillId="11" borderId="1" xfId="6" applyFill="1">
      <alignment horizontal="left" vertical="center" indent="2"/>
    </xf>
    <xf numFmtId="0" fontId="16" fillId="11" borderId="1" xfId="4" applyFill="1">
      <alignment horizontal="center" vertical="center"/>
    </xf>
    <xf numFmtId="9" fontId="10" fillId="11" borderId="1" xfId="1" applyFont="1" applyFill="1" applyBorder="1" applyAlignment="1" applyProtection="1">
      <alignment horizontal="center" vertical="center"/>
    </xf>
    <xf numFmtId="164" fontId="16" fillId="11" borderId="1" xfId="3" applyFill="1">
      <alignment horizontal="center" vertical="center"/>
    </xf>
    <xf numFmtId="0" fontId="9" fillId="11" borderId="1" xfId="6" applyFont="1" applyFill="1">
      <alignment horizontal="left" vertical="center" indent="2"/>
    </xf>
    <xf numFmtId="9" fontId="10" fillId="0" borderId="1" xfId="1" applyFont="1" applyBorder="1" applyAlignment="1" applyProtection="1">
      <alignment horizontal="center" vertical="center"/>
    </xf>
    <xf numFmtId="164" fontId="16" fillId="0" borderId="1" xfId="3">
      <alignment horizontal="center" vertical="center"/>
    </xf>
    <xf numFmtId="0" fontId="11" fillId="12" borderId="1" xfId="0" applyFont="1" applyFill="1" applyBorder="1" applyAlignment="1">
      <alignment horizontal="left" vertical="center" indent="1"/>
    </xf>
    <xf numFmtId="0" fontId="11" fillId="12" borderId="1" xfId="0" applyFont="1" applyFill="1" applyBorder="1" applyAlignment="1">
      <alignment horizontal="center" vertical="center"/>
    </xf>
    <xf numFmtId="9" fontId="10" fillId="12" borderId="1" xfId="1" applyFont="1" applyFill="1" applyBorder="1" applyAlignment="1" applyProtection="1">
      <alignment horizontal="center" vertical="center"/>
    </xf>
    <xf numFmtId="164" fontId="12" fillId="12" borderId="1" xfId="0" applyNumberFormat="1" applyFont="1" applyFill="1" applyBorder="1" applyAlignment="1">
      <alignment horizontal="left" vertical="center"/>
    </xf>
    <xf numFmtId="164" fontId="10" fillId="12" borderId="1" xfId="0" applyNumberFormat="1" applyFont="1" applyFill="1" applyBorder="1" applyAlignment="1">
      <alignment horizontal="center" vertical="center"/>
    </xf>
    <xf numFmtId="0" fontId="10" fillId="12" borderId="1" xfId="0" applyFont="1" applyFill="1" applyBorder="1" applyAlignment="1">
      <alignment horizontal="center" vertical="center"/>
    </xf>
    <xf numFmtId="0" fontId="0" fillId="12" borderId="9" xfId="0" applyFill="1" applyBorder="1" applyAlignment="1">
      <alignment vertical="center"/>
    </xf>
    <xf numFmtId="0" fontId="0" fillId="0" borderId="0" xfId="0" applyAlignment="1">
      <alignment horizontal="right" vertical="center"/>
    </xf>
    <xf numFmtId="0" fontId="13" fillId="0" borderId="0" xfId="0" applyFont="1"/>
    <xf numFmtId="0" fontId="1" fillId="0" borderId="0" xfId="0" applyFont="1" applyAlignment="1">
      <alignment horizontal="center"/>
    </xf>
    <xf numFmtId="0" fontId="15" fillId="0" borderId="0" xfId="2" applyFont="1" applyBorder="1" applyProtection="1"/>
    <xf numFmtId="168" fontId="0" fillId="0" borderId="0" xfId="0" applyNumberFormat="1"/>
    <xf numFmtId="0" fontId="0" fillId="7" borderId="1" xfId="4" applyFont="1" applyFill="1">
      <alignment horizontal="center" vertical="center"/>
    </xf>
    <xf numFmtId="0" fontId="0" fillId="7" borderId="1" xfId="6" applyFont="1" applyFill="1">
      <alignment horizontal="left" vertical="center" indent="2"/>
    </xf>
    <xf numFmtId="0" fontId="0" fillId="11" borderId="1" xfId="4" applyFont="1" applyFill="1">
      <alignment horizontal="center" vertical="center"/>
    </xf>
    <xf numFmtId="0" fontId="0" fillId="0" borderId="1" xfId="6" applyFont="1">
      <alignment horizontal="left" vertical="center" indent="2"/>
    </xf>
    <xf numFmtId="0" fontId="0" fillId="0" borderId="1" xfId="4" applyFont="1">
      <alignment horizontal="center" vertical="center"/>
    </xf>
  </cellXfs>
  <cellStyles count="12">
    <cellStyle name="Date" xfId="3" xr:uid="{00000000-0005-0000-0000-000006000000}"/>
    <cellStyle name="Excel Built-in Heading 1" xfId="9" xr:uid="{00000000-0005-0000-0000-00000C000000}"/>
    <cellStyle name="Excel Built-in Heading 2" xfId="10" xr:uid="{00000000-0005-0000-0000-00000D000000}"/>
    <cellStyle name="Excel Built-in Heading 3" xfId="11" xr:uid="{00000000-0005-0000-0000-00000E000000}"/>
    <cellStyle name="Excel Built-in Title" xfId="8" xr:uid="{00000000-0005-0000-0000-00000B000000}"/>
    <cellStyle name="Hyperlink" xfId="2" builtinId="8"/>
    <cellStyle name="Name" xfId="4" xr:uid="{00000000-0005-0000-0000-000007000000}"/>
    <cellStyle name="Normal" xfId="0" builtinId="0"/>
    <cellStyle name="Percent" xfId="1" builtinId="5"/>
    <cellStyle name="Project Start" xfId="5" xr:uid="{00000000-0005-0000-0000-000008000000}"/>
    <cellStyle name="Task" xfId="6" xr:uid="{00000000-0005-0000-0000-000009000000}"/>
    <cellStyle name="zHiddenText" xfId="7" xr:uid="{00000000-0005-0000-0000-00000A000000}"/>
  </cellStyles>
  <dxfs count="3">
    <dxf>
      <font>
        <sz val="11"/>
        <color rgb="FF000000"/>
        <name val="Calibri"/>
        <family val="2"/>
        <charset val="1"/>
      </font>
      <fill>
        <patternFill>
          <bgColor rgb="FF8064A2"/>
        </patternFill>
      </fill>
      <border diagonalUp="0" diagonalDown="0">
        <left/>
        <right/>
        <top/>
        <bottom/>
      </border>
    </dxf>
    <dxf>
      <font>
        <sz val="11"/>
        <color rgb="FF000000"/>
        <name val="Calibri"/>
        <family val="2"/>
        <charset val="1"/>
      </font>
      <fill>
        <patternFill>
          <bgColor rgb="FFA6A6A6"/>
        </patternFill>
      </fill>
    </dxf>
    <dxf>
      <font>
        <sz val="11"/>
        <color rgb="FF000000"/>
        <name val="Calibri"/>
        <family val="2"/>
        <charset val="1"/>
      </font>
      <border diagonalUp="0" diagonalDown="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993366"/>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D9D9D9"/>
      <rgbColor rgb="FFFF99CC"/>
      <rgbColor rgb="FFE6E0EC"/>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59595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60"/>
  <sheetViews>
    <sheetView showGridLines="0" tabSelected="1" view="pageBreakPreview" zoomScaleNormal="100" workbookViewId="0">
      <pane ySplit="6" topLeftCell="A8" activePane="bottomLeft" state="frozen"/>
      <selection pane="bottomLeft" activeCell="E5" sqref="E5"/>
    </sheetView>
  </sheetViews>
  <sheetFormatPr defaultColWidth="8.6640625" defaultRowHeight="14.4" x14ac:dyDescent="0.3"/>
  <cols>
    <col min="1" max="1" width="2.6640625" style="4"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57" width="2.5546875" customWidth="1"/>
    <col min="58" max="64" width="2.5546875" hidden="1" customWidth="1"/>
    <col min="69" max="70" width="10.33203125" customWidth="1"/>
  </cols>
  <sheetData>
    <row r="1" spans="1:64" ht="30" customHeight="1" x14ac:dyDescent="0.55000000000000004">
      <c r="A1" s="6" t="s">
        <v>0</v>
      </c>
      <c r="B1" s="7" t="s">
        <v>1</v>
      </c>
      <c r="C1" s="8"/>
      <c r="D1" s="9"/>
      <c r="E1" s="10"/>
      <c r="F1" s="11"/>
      <c r="H1" s="9"/>
    </row>
    <row r="2" spans="1:64" ht="30" customHeight="1" x14ac:dyDescent="0.35">
      <c r="A2" s="4" t="s">
        <v>2</v>
      </c>
      <c r="B2" s="12" t="s">
        <v>3</v>
      </c>
    </row>
    <row r="3" spans="1:64" ht="30" customHeight="1" x14ac:dyDescent="0.3">
      <c r="A3" s="4" t="s">
        <v>4</v>
      </c>
      <c r="B3" s="13" t="s">
        <v>5</v>
      </c>
      <c r="C3" s="3" t="s">
        <v>6</v>
      </c>
      <c r="D3" s="3"/>
      <c r="E3" s="2">
        <v>45089</v>
      </c>
      <c r="F3" s="2"/>
    </row>
    <row r="4" spans="1:64" ht="30" customHeight="1" x14ac:dyDescent="0.3">
      <c r="A4" s="6" t="s">
        <v>7</v>
      </c>
      <c r="B4" t="s">
        <v>8</v>
      </c>
      <c r="C4" s="3" t="s">
        <v>9</v>
      </c>
      <c r="D4" s="3"/>
      <c r="E4" s="14">
        <v>2</v>
      </c>
      <c r="I4" s="1">
        <f>I5</f>
        <v>45096</v>
      </c>
      <c r="J4" s="1"/>
      <c r="K4" s="1"/>
      <c r="L4" s="1"/>
      <c r="M4" s="1"/>
      <c r="N4" s="1"/>
      <c r="O4" s="1"/>
      <c r="P4" s="1">
        <f>P5</f>
        <v>45103</v>
      </c>
      <c r="Q4" s="1"/>
      <c r="R4" s="1"/>
      <c r="S4" s="1"/>
      <c r="T4" s="1"/>
      <c r="U4" s="1"/>
      <c r="V4" s="1"/>
      <c r="W4" s="1">
        <f>W5</f>
        <v>45110</v>
      </c>
      <c r="X4" s="1"/>
      <c r="Y4" s="1"/>
      <c r="Z4" s="1"/>
      <c r="AA4" s="1"/>
      <c r="AB4" s="1"/>
      <c r="AC4" s="1"/>
      <c r="AD4" s="1">
        <f>AD5</f>
        <v>45117</v>
      </c>
      <c r="AE4" s="1"/>
      <c r="AF4" s="1"/>
      <c r="AG4" s="1"/>
      <c r="AH4" s="1"/>
      <c r="AI4" s="1"/>
      <c r="AJ4" s="1"/>
      <c r="AK4" s="1">
        <f>AK5</f>
        <v>45124</v>
      </c>
      <c r="AL4" s="1"/>
      <c r="AM4" s="1"/>
      <c r="AN4" s="1"/>
      <c r="AO4" s="1"/>
      <c r="AP4" s="1"/>
      <c r="AQ4" s="1"/>
      <c r="AR4" s="1">
        <f>AR5</f>
        <v>45131</v>
      </c>
      <c r="AS4" s="1"/>
      <c r="AT4" s="1"/>
      <c r="AU4" s="1"/>
      <c r="AV4" s="1"/>
      <c r="AW4" s="1"/>
      <c r="AX4" s="1"/>
      <c r="AY4" s="1">
        <f>AY5</f>
        <v>45138</v>
      </c>
      <c r="AZ4" s="1"/>
      <c r="BA4" s="1"/>
      <c r="BB4" s="1"/>
      <c r="BC4" s="1"/>
      <c r="BD4" s="1"/>
      <c r="BE4" s="1"/>
      <c r="BF4" s="1">
        <f>BF5</f>
        <v>45145</v>
      </c>
      <c r="BG4" s="1"/>
      <c r="BH4" s="1"/>
      <c r="BI4" s="1"/>
      <c r="BJ4" s="1"/>
      <c r="BK4" s="1"/>
      <c r="BL4" s="1"/>
    </row>
    <row r="5" spans="1:64" ht="15" customHeight="1" x14ac:dyDescent="0.3">
      <c r="A5" s="6" t="s">
        <v>10</v>
      </c>
      <c r="B5" s="15"/>
      <c r="C5" s="15"/>
      <c r="D5" s="15"/>
      <c r="E5" s="15"/>
      <c r="F5" s="15"/>
      <c r="G5" s="15"/>
      <c r="I5" s="16">
        <f>Project_Start-WEEKDAY(Project_Start,1)+2+7*(Display_Week-1)</f>
        <v>45096</v>
      </c>
      <c r="J5" s="17">
        <f t="shared" ref="J5:AO5" si="0">I5+1</f>
        <v>45097</v>
      </c>
      <c r="K5" s="17">
        <f t="shared" si="0"/>
        <v>45098</v>
      </c>
      <c r="L5" s="17">
        <f t="shared" si="0"/>
        <v>45099</v>
      </c>
      <c r="M5" s="17">
        <f t="shared" si="0"/>
        <v>45100</v>
      </c>
      <c r="N5" s="17">
        <f t="shared" si="0"/>
        <v>45101</v>
      </c>
      <c r="O5" s="18">
        <f t="shared" si="0"/>
        <v>45102</v>
      </c>
      <c r="P5" s="16">
        <f t="shared" si="0"/>
        <v>45103</v>
      </c>
      <c r="Q5" s="17">
        <f t="shared" si="0"/>
        <v>45104</v>
      </c>
      <c r="R5" s="17">
        <f t="shared" si="0"/>
        <v>45105</v>
      </c>
      <c r="S5" s="17">
        <f t="shared" si="0"/>
        <v>45106</v>
      </c>
      <c r="T5" s="17">
        <f t="shared" si="0"/>
        <v>45107</v>
      </c>
      <c r="U5" s="17">
        <f t="shared" si="0"/>
        <v>45108</v>
      </c>
      <c r="V5" s="18">
        <f t="shared" si="0"/>
        <v>45109</v>
      </c>
      <c r="W5" s="16">
        <f t="shared" si="0"/>
        <v>45110</v>
      </c>
      <c r="X5" s="17">
        <f t="shared" si="0"/>
        <v>45111</v>
      </c>
      <c r="Y5" s="17">
        <f t="shared" si="0"/>
        <v>45112</v>
      </c>
      <c r="Z5" s="17">
        <f t="shared" si="0"/>
        <v>45113</v>
      </c>
      <c r="AA5" s="17">
        <f t="shared" si="0"/>
        <v>45114</v>
      </c>
      <c r="AB5" s="17">
        <f t="shared" si="0"/>
        <v>45115</v>
      </c>
      <c r="AC5" s="18">
        <f t="shared" si="0"/>
        <v>45116</v>
      </c>
      <c r="AD5" s="16">
        <f t="shared" si="0"/>
        <v>45117</v>
      </c>
      <c r="AE5" s="17">
        <f t="shared" si="0"/>
        <v>45118</v>
      </c>
      <c r="AF5" s="17">
        <f t="shared" si="0"/>
        <v>45119</v>
      </c>
      <c r="AG5" s="17">
        <f t="shared" si="0"/>
        <v>45120</v>
      </c>
      <c r="AH5" s="17">
        <f t="shared" si="0"/>
        <v>45121</v>
      </c>
      <c r="AI5" s="17">
        <f t="shared" si="0"/>
        <v>45122</v>
      </c>
      <c r="AJ5" s="18">
        <f t="shared" si="0"/>
        <v>45123</v>
      </c>
      <c r="AK5" s="16">
        <f t="shared" si="0"/>
        <v>45124</v>
      </c>
      <c r="AL5" s="17">
        <f t="shared" si="0"/>
        <v>45125</v>
      </c>
      <c r="AM5" s="17">
        <f t="shared" si="0"/>
        <v>45126</v>
      </c>
      <c r="AN5" s="17">
        <f t="shared" si="0"/>
        <v>45127</v>
      </c>
      <c r="AO5" s="17">
        <f t="shared" si="0"/>
        <v>45128</v>
      </c>
      <c r="AP5" s="17">
        <f t="shared" ref="AP5:BL5" si="1">AO5+1</f>
        <v>45129</v>
      </c>
      <c r="AQ5" s="18">
        <f t="shared" si="1"/>
        <v>45130</v>
      </c>
      <c r="AR5" s="16">
        <f t="shared" si="1"/>
        <v>45131</v>
      </c>
      <c r="AS5" s="17">
        <f t="shared" si="1"/>
        <v>45132</v>
      </c>
      <c r="AT5" s="17">
        <f t="shared" si="1"/>
        <v>45133</v>
      </c>
      <c r="AU5" s="17">
        <f t="shared" si="1"/>
        <v>45134</v>
      </c>
      <c r="AV5" s="17">
        <f t="shared" si="1"/>
        <v>45135</v>
      </c>
      <c r="AW5" s="17">
        <f t="shared" si="1"/>
        <v>45136</v>
      </c>
      <c r="AX5" s="18">
        <f t="shared" si="1"/>
        <v>45137</v>
      </c>
      <c r="AY5" s="16">
        <f t="shared" si="1"/>
        <v>45138</v>
      </c>
      <c r="AZ5" s="17">
        <f t="shared" si="1"/>
        <v>45139</v>
      </c>
      <c r="BA5" s="17">
        <f t="shared" si="1"/>
        <v>45140</v>
      </c>
      <c r="BB5" s="17">
        <f t="shared" si="1"/>
        <v>45141</v>
      </c>
      <c r="BC5" s="17">
        <f t="shared" si="1"/>
        <v>45142</v>
      </c>
      <c r="BD5" s="17">
        <f t="shared" si="1"/>
        <v>45143</v>
      </c>
      <c r="BE5" s="18">
        <f t="shared" si="1"/>
        <v>45144</v>
      </c>
      <c r="BF5" s="16">
        <f t="shared" si="1"/>
        <v>45145</v>
      </c>
      <c r="BG5" s="17">
        <f t="shared" si="1"/>
        <v>45146</v>
      </c>
      <c r="BH5" s="17">
        <f t="shared" si="1"/>
        <v>45147</v>
      </c>
      <c r="BI5" s="17">
        <f t="shared" si="1"/>
        <v>45148</v>
      </c>
      <c r="BJ5" s="17">
        <f t="shared" si="1"/>
        <v>45149</v>
      </c>
      <c r="BK5" s="17">
        <f t="shared" si="1"/>
        <v>45150</v>
      </c>
      <c r="BL5" s="18">
        <f t="shared" si="1"/>
        <v>45151</v>
      </c>
    </row>
    <row r="6" spans="1:64" ht="30" customHeight="1" x14ac:dyDescent="0.3">
      <c r="A6" s="6" t="s">
        <v>11</v>
      </c>
      <c r="B6" s="19" t="s">
        <v>12</v>
      </c>
      <c r="C6" s="20" t="s">
        <v>13</v>
      </c>
      <c r="D6" s="20" t="s">
        <v>14</v>
      </c>
      <c r="E6" s="20" t="s">
        <v>15</v>
      </c>
      <c r="F6" s="20" t="s">
        <v>16</v>
      </c>
      <c r="G6" s="20"/>
      <c r="H6" s="20" t="s">
        <v>17</v>
      </c>
      <c r="I6" s="21" t="str">
        <f t="shared" ref="I6:AN6" si="2">LEFT(TEXT(I5,"ddd"),1)</f>
        <v>M</v>
      </c>
      <c r="J6" s="21" t="str">
        <f t="shared" si="2"/>
        <v>T</v>
      </c>
      <c r="K6" s="21" t="str">
        <f t="shared" si="2"/>
        <v>W</v>
      </c>
      <c r="L6" s="21" t="str">
        <f t="shared" si="2"/>
        <v>T</v>
      </c>
      <c r="M6" s="21" t="str">
        <f t="shared" si="2"/>
        <v>F</v>
      </c>
      <c r="N6" s="21" t="str">
        <f t="shared" si="2"/>
        <v>S</v>
      </c>
      <c r="O6" s="21" t="str">
        <f t="shared" si="2"/>
        <v>S</v>
      </c>
      <c r="P6" s="21" t="str">
        <f t="shared" si="2"/>
        <v>M</v>
      </c>
      <c r="Q6" s="21" t="str">
        <f t="shared" si="2"/>
        <v>T</v>
      </c>
      <c r="R6" s="21" t="str">
        <f t="shared" si="2"/>
        <v>W</v>
      </c>
      <c r="S6" s="21" t="str">
        <f t="shared" si="2"/>
        <v>T</v>
      </c>
      <c r="T6" s="21" t="str">
        <f t="shared" si="2"/>
        <v>F</v>
      </c>
      <c r="U6" s="21" t="str">
        <f t="shared" si="2"/>
        <v>S</v>
      </c>
      <c r="V6" s="21" t="str">
        <f t="shared" si="2"/>
        <v>S</v>
      </c>
      <c r="W6" s="21" t="str">
        <f t="shared" si="2"/>
        <v>M</v>
      </c>
      <c r="X6" s="21" t="str">
        <f t="shared" si="2"/>
        <v>T</v>
      </c>
      <c r="Y6" s="21" t="str">
        <f t="shared" si="2"/>
        <v>W</v>
      </c>
      <c r="Z6" s="21" t="str">
        <f t="shared" si="2"/>
        <v>T</v>
      </c>
      <c r="AA6" s="21" t="str">
        <f t="shared" si="2"/>
        <v>F</v>
      </c>
      <c r="AB6" s="21" t="str">
        <f t="shared" si="2"/>
        <v>S</v>
      </c>
      <c r="AC6" s="21" t="str">
        <f t="shared" si="2"/>
        <v>S</v>
      </c>
      <c r="AD6" s="21" t="str">
        <f t="shared" si="2"/>
        <v>M</v>
      </c>
      <c r="AE6" s="21" t="str">
        <f t="shared" si="2"/>
        <v>T</v>
      </c>
      <c r="AF6" s="21" t="str">
        <f t="shared" si="2"/>
        <v>W</v>
      </c>
      <c r="AG6" s="21" t="str">
        <f t="shared" si="2"/>
        <v>T</v>
      </c>
      <c r="AH6" s="21" t="str">
        <f t="shared" si="2"/>
        <v>F</v>
      </c>
      <c r="AI6" s="21" t="str">
        <f t="shared" si="2"/>
        <v>S</v>
      </c>
      <c r="AJ6" s="21" t="str">
        <f t="shared" si="2"/>
        <v>S</v>
      </c>
      <c r="AK6" s="21" t="str">
        <f t="shared" si="2"/>
        <v>M</v>
      </c>
      <c r="AL6" s="21" t="str">
        <f t="shared" si="2"/>
        <v>T</v>
      </c>
      <c r="AM6" s="21" t="str">
        <f t="shared" si="2"/>
        <v>W</v>
      </c>
      <c r="AN6" s="21" t="str">
        <f t="shared" si="2"/>
        <v>T</v>
      </c>
      <c r="AO6" s="21" t="str">
        <f t="shared" ref="AO6:BT6" si="3">LEFT(TEXT(AO5,"ddd"),1)</f>
        <v>F</v>
      </c>
      <c r="AP6" s="21" t="str">
        <f t="shared" si="3"/>
        <v>S</v>
      </c>
      <c r="AQ6" s="21" t="str">
        <f t="shared" si="3"/>
        <v>S</v>
      </c>
      <c r="AR6" s="21" t="str">
        <f t="shared" si="3"/>
        <v>M</v>
      </c>
      <c r="AS6" s="21" t="str">
        <f t="shared" si="3"/>
        <v>T</v>
      </c>
      <c r="AT6" s="21" t="str">
        <f t="shared" si="3"/>
        <v>W</v>
      </c>
      <c r="AU6" s="21" t="str">
        <f t="shared" si="3"/>
        <v>T</v>
      </c>
      <c r="AV6" s="21" t="str">
        <f t="shared" si="3"/>
        <v>F</v>
      </c>
      <c r="AW6" s="21" t="str">
        <f t="shared" si="3"/>
        <v>S</v>
      </c>
      <c r="AX6" s="21" t="str">
        <f t="shared" si="3"/>
        <v>S</v>
      </c>
      <c r="AY6" s="21" t="str">
        <f t="shared" si="3"/>
        <v>M</v>
      </c>
      <c r="AZ6" s="21" t="str">
        <f t="shared" si="3"/>
        <v>T</v>
      </c>
      <c r="BA6" s="21" t="str">
        <f t="shared" si="3"/>
        <v>W</v>
      </c>
      <c r="BB6" s="21" t="str">
        <f t="shared" si="3"/>
        <v>T</v>
      </c>
      <c r="BC6" s="21" t="str">
        <f t="shared" si="3"/>
        <v>F</v>
      </c>
      <c r="BD6" s="21" t="str">
        <f t="shared" si="3"/>
        <v>S</v>
      </c>
      <c r="BE6" s="21" t="str">
        <f t="shared" si="3"/>
        <v>S</v>
      </c>
      <c r="BF6" s="21" t="str">
        <f t="shared" si="3"/>
        <v>M</v>
      </c>
      <c r="BG6" s="21" t="str">
        <f t="shared" si="3"/>
        <v>T</v>
      </c>
      <c r="BH6" s="21" t="str">
        <f t="shared" si="3"/>
        <v>W</v>
      </c>
      <c r="BI6" s="21" t="str">
        <f t="shared" si="3"/>
        <v>T</v>
      </c>
      <c r="BJ6" s="21" t="str">
        <f t="shared" si="3"/>
        <v>F</v>
      </c>
      <c r="BK6" s="21" t="str">
        <f t="shared" si="3"/>
        <v>S</v>
      </c>
      <c r="BL6" s="21" t="str">
        <f t="shared" si="3"/>
        <v>S</v>
      </c>
    </row>
    <row r="7" spans="1:64" ht="30" hidden="1" customHeight="1" x14ac:dyDescent="0.3">
      <c r="A7" s="4" t="s">
        <v>18</v>
      </c>
      <c r="C7" s="22"/>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0" customFormat="1" ht="30" customHeight="1" x14ac:dyDescent="0.3">
      <c r="A8" s="6" t="s">
        <v>19</v>
      </c>
      <c r="B8" s="24" t="s">
        <v>20</v>
      </c>
      <c r="C8" s="25"/>
      <c r="D8" s="26"/>
      <c r="E8" s="27"/>
      <c r="F8" s="28"/>
      <c r="G8" s="29"/>
      <c r="H8" s="29" t="str">
        <f>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0" customFormat="1" ht="30" customHeight="1" x14ac:dyDescent="0.3">
      <c r="A9" s="6" t="s">
        <v>21</v>
      </c>
      <c r="B9" s="31" t="s">
        <v>22</v>
      </c>
      <c r="C9" s="32" t="s">
        <v>23</v>
      </c>
      <c r="D9" s="33">
        <v>1</v>
      </c>
      <c r="E9" s="34">
        <f>Project_Start</f>
        <v>45089</v>
      </c>
      <c r="F9" s="34">
        <f>E9+6</f>
        <v>45095</v>
      </c>
      <c r="G9" s="29"/>
      <c r="H9" s="29">
        <f>IF(OR(ISBLANK(task_start),ISBLANK(task_end)),"",task_end-task_start+1)</f>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0" customFormat="1" ht="30" customHeight="1" x14ac:dyDescent="0.3">
      <c r="A10" s="6" t="s">
        <v>24</v>
      </c>
      <c r="B10" s="31" t="s">
        <v>25</v>
      </c>
      <c r="C10" s="32" t="s">
        <v>26</v>
      </c>
      <c r="D10" s="33">
        <v>1</v>
      </c>
      <c r="E10" s="34">
        <f>E9+3</f>
        <v>45092</v>
      </c>
      <c r="F10" s="34">
        <f>E10+3</f>
        <v>45095</v>
      </c>
      <c r="G10" s="29"/>
      <c r="H10" s="29">
        <f>IF(OR(ISBLANK(task_start),ISBLANK(task_end)),"",task_end-task_start+1)</f>
        <v>4</v>
      </c>
      <c r="I10" s="23"/>
      <c r="J10" s="23"/>
      <c r="K10" s="23"/>
      <c r="L10" s="23"/>
      <c r="M10" s="23"/>
      <c r="N10" s="23"/>
      <c r="O10" s="23"/>
      <c r="P10" s="23"/>
      <c r="Q10" s="23"/>
      <c r="R10" s="23"/>
      <c r="S10" s="23"/>
      <c r="T10" s="23"/>
      <c r="U10" s="35"/>
      <c r="V10" s="35"/>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0" customFormat="1" ht="30" customHeight="1" x14ac:dyDescent="0.3">
      <c r="A11" s="6"/>
      <c r="B11" s="31" t="s">
        <v>27</v>
      </c>
      <c r="C11" s="32" t="s">
        <v>28</v>
      </c>
      <c r="D11" s="33">
        <f>D12+D13+D14</f>
        <v>3</v>
      </c>
      <c r="E11" s="34">
        <v>45092</v>
      </c>
      <c r="F11" s="34">
        <v>45102</v>
      </c>
      <c r="G11" s="29"/>
      <c r="H11" s="29"/>
      <c r="I11" s="23"/>
      <c r="J11" s="23"/>
      <c r="K11" s="23"/>
      <c r="L11" s="23"/>
      <c r="M11" s="23"/>
      <c r="N11" s="23"/>
      <c r="O11" s="23"/>
      <c r="P11" s="23"/>
      <c r="Q11" s="23"/>
      <c r="R11" s="23"/>
      <c r="S11" s="23"/>
      <c r="T11" s="23"/>
      <c r="U11" s="35"/>
      <c r="V11" s="35"/>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0" customFormat="1" ht="30" customHeight="1" x14ac:dyDescent="0.3">
      <c r="A12" s="6"/>
      <c r="B12" s="31" t="s">
        <v>29</v>
      </c>
      <c r="C12" s="32" t="s">
        <v>30</v>
      </c>
      <c r="D12" s="33">
        <v>1</v>
      </c>
      <c r="E12" s="34">
        <v>45096</v>
      </c>
      <c r="F12" s="34">
        <v>45101</v>
      </c>
      <c r="G12" s="29"/>
      <c r="H12" s="29"/>
      <c r="I12" s="23"/>
      <c r="J12" s="23"/>
      <c r="K12" s="23"/>
      <c r="L12" s="23"/>
      <c r="M12" s="23"/>
      <c r="N12" s="23"/>
      <c r="O12" s="23"/>
      <c r="P12" s="23"/>
      <c r="Q12" s="23"/>
      <c r="R12" s="23"/>
      <c r="S12" s="23"/>
      <c r="T12" s="23"/>
      <c r="U12" s="35"/>
      <c r="V12" s="35"/>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0" customFormat="1" ht="30" customHeight="1" x14ac:dyDescent="0.3">
      <c r="A13" s="6"/>
      <c r="B13" s="31" t="s">
        <v>31</v>
      </c>
      <c r="C13" s="32" t="s">
        <v>32</v>
      </c>
      <c r="D13" s="33">
        <v>1</v>
      </c>
      <c r="E13" s="34">
        <v>45096</v>
      </c>
      <c r="F13" s="34">
        <v>45101</v>
      </c>
      <c r="G13" s="29"/>
      <c r="H13" s="29"/>
      <c r="I13" s="23"/>
      <c r="J13" s="23"/>
      <c r="K13" s="23"/>
      <c r="L13" s="23"/>
      <c r="M13" s="23"/>
      <c r="N13" s="23"/>
      <c r="O13" s="23"/>
      <c r="P13" s="23"/>
      <c r="Q13" s="23"/>
      <c r="R13" s="23"/>
      <c r="S13" s="23"/>
      <c r="T13" s="23"/>
      <c r="U13" s="35"/>
      <c r="V13" s="35"/>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0" customFormat="1" ht="30" customHeight="1" x14ac:dyDescent="0.3">
      <c r="A14" s="6"/>
      <c r="B14" s="31" t="s">
        <v>33</v>
      </c>
      <c r="C14" s="32" t="s">
        <v>34</v>
      </c>
      <c r="D14" s="33">
        <v>1</v>
      </c>
      <c r="E14" s="34">
        <v>45096</v>
      </c>
      <c r="F14" s="34">
        <v>45101</v>
      </c>
      <c r="G14" s="29"/>
      <c r="H14" s="29"/>
      <c r="I14" s="23"/>
      <c r="J14" s="23"/>
      <c r="K14" s="23"/>
      <c r="L14" s="23"/>
      <c r="M14" s="23"/>
      <c r="N14" s="23"/>
      <c r="O14" s="23"/>
      <c r="P14" s="23"/>
      <c r="Q14" s="23"/>
      <c r="R14" s="23"/>
      <c r="S14" s="23"/>
      <c r="T14" s="23"/>
      <c r="U14" s="35"/>
      <c r="V14" s="35"/>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0" customFormat="1" ht="30" customHeight="1" x14ac:dyDescent="0.3">
      <c r="A15" s="6"/>
      <c r="B15" s="36" t="s">
        <v>35</v>
      </c>
      <c r="C15" s="32" t="s">
        <v>28</v>
      </c>
      <c r="D15" s="33">
        <v>1</v>
      </c>
      <c r="E15" s="34">
        <f>F11</f>
        <v>45102</v>
      </c>
      <c r="F15" s="34">
        <f>E15+5</f>
        <v>45107</v>
      </c>
      <c r="G15" s="29"/>
      <c r="H15" s="29"/>
      <c r="I15" s="23"/>
      <c r="J15" s="23"/>
      <c r="K15" s="23"/>
      <c r="L15" s="23"/>
      <c r="M15" s="23"/>
      <c r="N15" s="23"/>
      <c r="O15" s="23"/>
      <c r="P15" s="23"/>
      <c r="Q15" s="23"/>
      <c r="R15" s="23"/>
      <c r="S15" s="23"/>
      <c r="T15" s="23"/>
      <c r="U15" s="35"/>
      <c r="V15" s="35"/>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0" customFormat="1" ht="30" customHeight="1" x14ac:dyDescent="0.3">
      <c r="A16" s="4"/>
      <c r="B16" s="31" t="s">
        <v>36</v>
      </c>
      <c r="C16" s="32"/>
      <c r="D16" s="33">
        <v>0</v>
      </c>
      <c r="E16" s="34">
        <v>45117</v>
      </c>
      <c r="F16" s="34">
        <v>45121</v>
      </c>
      <c r="G16" s="29"/>
      <c r="H16" s="29">
        <f>IF(OR(ISBLANK(task_start),ISBLANK(task_end)),"",task_end-task_start+1)</f>
        <v>5</v>
      </c>
      <c r="I16" s="23"/>
      <c r="J16" s="23"/>
      <c r="K16" s="23"/>
      <c r="L16" s="23"/>
      <c r="M16" s="23"/>
      <c r="N16" s="23"/>
      <c r="O16" s="23"/>
      <c r="P16" s="23"/>
      <c r="Q16" s="23"/>
      <c r="R16" s="23"/>
      <c r="S16" s="23"/>
      <c r="T16" s="23"/>
      <c r="U16" s="23"/>
      <c r="V16" s="23"/>
      <c r="W16" s="23"/>
      <c r="X16" s="23"/>
      <c r="Y16" s="35"/>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0" customFormat="1" ht="30" customHeight="1" x14ac:dyDescent="0.3">
      <c r="A17" s="4"/>
      <c r="B17" s="31" t="s">
        <v>37</v>
      </c>
      <c r="C17" s="32"/>
      <c r="D17" s="33">
        <v>0</v>
      </c>
      <c r="E17" s="34">
        <v>45126</v>
      </c>
      <c r="F17" s="34">
        <v>45129</v>
      </c>
      <c r="G17" s="29"/>
      <c r="H17" s="29">
        <f>IF(OR(ISBLANK(task_start),ISBLANK(task_end)),"",task_end-task_start+1)</f>
        <v>4</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0" customFormat="1" ht="30" customHeight="1" x14ac:dyDescent="0.3">
      <c r="A18" s="6" t="s">
        <v>38</v>
      </c>
      <c r="B18" s="37" t="s">
        <v>39</v>
      </c>
      <c r="C18" s="38"/>
      <c r="D18" s="39"/>
      <c r="E18" s="40"/>
      <c r="F18" s="41"/>
      <c r="G18" s="29"/>
      <c r="H18" s="29" t="str">
        <f>IF(OR(ISBLANK(task_start),ISBLANK(task_end)),"",task_end-task_start+1)</f>
        <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0" customFormat="1" ht="30" customHeight="1" x14ac:dyDescent="0.3">
      <c r="A19" s="6"/>
      <c r="B19" s="42" t="s">
        <v>22</v>
      </c>
      <c r="C19" s="43" t="s">
        <v>28</v>
      </c>
      <c r="D19" s="44">
        <v>1</v>
      </c>
      <c r="E19" s="45">
        <v>45096</v>
      </c>
      <c r="F19" s="45">
        <v>45102</v>
      </c>
      <c r="G19" s="29"/>
      <c r="H19" s="29"/>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0" customFormat="1" ht="30" customHeight="1" x14ac:dyDescent="0.3">
      <c r="A20" s="6"/>
      <c r="B20" s="42" t="s">
        <v>40</v>
      </c>
      <c r="C20" s="43" t="s">
        <v>41</v>
      </c>
      <c r="D20" s="44">
        <v>1</v>
      </c>
      <c r="E20" s="45">
        <v>45098</v>
      </c>
      <c r="F20" s="45">
        <v>45101</v>
      </c>
      <c r="G20" s="29"/>
      <c r="H20" s="29"/>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0" customFormat="1" ht="30" customHeight="1" x14ac:dyDescent="0.3">
      <c r="A21" s="6"/>
      <c r="B21" s="42" t="s">
        <v>42</v>
      </c>
      <c r="C21" s="43" t="s">
        <v>34</v>
      </c>
      <c r="D21" s="44">
        <v>1</v>
      </c>
      <c r="E21" s="45">
        <v>45098</v>
      </c>
      <c r="F21" s="45">
        <v>45101</v>
      </c>
      <c r="G21" s="29"/>
      <c r="H21" s="29">
        <f>IF(OR(ISBLANK(task_start),ISBLANK(task_end)),"",task_end-task_start+1)</f>
        <v>4</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0" customFormat="1" ht="30" customHeight="1" x14ac:dyDescent="0.3">
      <c r="A22" s="4"/>
      <c r="B22" s="42" t="s">
        <v>43</v>
      </c>
      <c r="C22" s="80" t="s">
        <v>34</v>
      </c>
      <c r="D22" s="44">
        <v>1</v>
      </c>
      <c r="E22" s="45">
        <v>45103</v>
      </c>
      <c r="F22" s="45">
        <v>45108</v>
      </c>
      <c r="G22" s="29"/>
      <c r="H22" s="29">
        <f>IF(OR(ISBLANK(task_start),ISBLANK(task_end)),"",task_end-task_start+1)</f>
        <v>6</v>
      </c>
      <c r="I22" s="23"/>
      <c r="J22" s="23"/>
      <c r="K22" s="23"/>
      <c r="L22" s="23"/>
      <c r="M22" s="23"/>
      <c r="N22" s="23"/>
      <c r="O22" s="23"/>
      <c r="P22" s="23"/>
      <c r="Q22" s="23"/>
      <c r="R22" s="23"/>
      <c r="S22" s="23"/>
      <c r="T22" s="23"/>
      <c r="U22" s="35"/>
      <c r="V22" s="35"/>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0" customFormat="1" ht="30" customHeight="1" x14ac:dyDescent="0.3">
      <c r="A23" s="4"/>
      <c r="B23" s="81" t="s">
        <v>75</v>
      </c>
      <c r="C23" s="80" t="s">
        <v>30</v>
      </c>
      <c r="D23" s="44">
        <v>1</v>
      </c>
      <c r="E23" s="45">
        <f>E19+2</f>
        <v>45098</v>
      </c>
      <c r="F23" s="45">
        <v>45108</v>
      </c>
      <c r="G23" s="29"/>
      <c r="H23" s="29">
        <f>IF(OR(ISBLANK(task_start),ISBLANK(task_end)),"",task_end-task_start+1)</f>
        <v>11</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0" customFormat="1" ht="30" customHeight="1" x14ac:dyDescent="0.3">
      <c r="A24" s="4"/>
      <c r="B24" s="81" t="s">
        <v>76</v>
      </c>
      <c r="C24" s="80" t="s">
        <v>32</v>
      </c>
      <c r="D24" s="44">
        <v>1</v>
      </c>
      <c r="E24" s="45">
        <f>E20+2</f>
        <v>45100</v>
      </c>
      <c r="F24" s="45">
        <v>45108</v>
      </c>
      <c r="G24" s="29"/>
      <c r="H24" s="29">
        <f>IF(OR(ISBLANK(task_start),ISBLANK(task_end)),"",task_end-task_start+1)</f>
        <v>9</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0" customFormat="1" ht="30" customHeight="1" x14ac:dyDescent="0.3">
      <c r="A25" s="4"/>
      <c r="B25" s="81" t="s">
        <v>77</v>
      </c>
      <c r="C25" s="80" t="s">
        <v>41</v>
      </c>
      <c r="D25" s="44">
        <v>1</v>
      </c>
      <c r="E25" s="45">
        <f>E21+2</f>
        <v>45100</v>
      </c>
      <c r="F25" s="45">
        <v>45108</v>
      </c>
      <c r="G25" s="29"/>
      <c r="H25" s="29">
        <f>IF(OR(ISBLANK(task_start),ISBLANK(task_end)),"",task_end-task_start+1)</f>
        <v>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0" customFormat="1" ht="30" customHeight="1" x14ac:dyDescent="0.3">
      <c r="A26" s="4"/>
      <c r="B26" s="81" t="s">
        <v>78</v>
      </c>
      <c r="C26" s="80" t="s">
        <v>34</v>
      </c>
      <c r="D26" s="44">
        <v>1</v>
      </c>
      <c r="E26" s="45">
        <f>E21+2</f>
        <v>45100</v>
      </c>
      <c r="F26" s="45">
        <v>45108</v>
      </c>
      <c r="G26" s="29"/>
      <c r="H26" s="29">
        <f>IF(OR(ISBLANK(task_start),ISBLANK(task_end)),"",task_end-task_start+1)</f>
        <v>9</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0" customFormat="1" ht="30" customHeight="1" x14ac:dyDescent="0.3">
      <c r="A27" s="4"/>
      <c r="B27" s="81" t="s">
        <v>79</v>
      </c>
      <c r="C27" s="43" t="s">
        <v>28</v>
      </c>
      <c r="D27" s="44">
        <v>1</v>
      </c>
      <c r="E27" s="45">
        <f>E22+2</f>
        <v>45105</v>
      </c>
      <c r="F27" s="45">
        <v>45108</v>
      </c>
      <c r="G27" s="29"/>
      <c r="H27" s="29">
        <f>IF(OR(ISBLANK(task_start),ISBLANK(task_end)),"",task_end-task_start+1)</f>
        <v>4</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0" customFormat="1" ht="30" customHeight="1" x14ac:dyDescent="0.3">
      <c r="A28" s="4"/>
      <c r="B28" s="46" t="s">
        <v>35</v>
      </c>
      <c r="C28" s="80" t="s">
        <v>34</v>
      </c>
      <c r="D28" s="44">
        <v>0.5</v>
      </c>
      <c r="E28" s="45">
        <v>45109</v>
      </c>
      <c r="F28" s="45">
        <v>45114</v>
      </c>
      <c r="G28" s="29"/>
      <c r="H28" s="29"/>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ht="30" customHeight="1" x14ac:dyDescent="0.3">
      <c r="B29" s="42" t="s">
        <v>37</v>
      </c>
      <c r="C29" s="43"/>
      <c r="D29" s="44">
        <v>0</v>
      </c>
      <c r="E29" s="45">
        <v>45117</v>
      </c>
      <c r="F29" s="45">
        <v>45121</v>
      </c>
      <c r="G29" s="29"/>
      <c r="H29" s="29">
        <f t="shared" ref="H29:H39" si="4">IF(OR(ISBLANK(task_start),ISBLANK(task_end)),"",task_end-task_start+1)</f>
        <v>5</v>
      </c>
      <c r="I29" s="23"/>
      <c r="J29" s="23"/>
      <c r="K29" s="23"/>
      <c r="L29" s="23"/>
      <c r="M29" s="23"/>
      <c r="N29" s="23"/>
      <c r="O29" s="23"/>
      <c r="P29" s="23"/>
      <c r="Q29" s="23"/>
      <c r="R29" s="23"/>
      <c r="S29" s="23"/>
      <c r="T29" s="23"/>
      <c r="U29" s="23"/>
      <c r="V29" s="23"/>
      <c r="W29" s="23"/>
      <c r="X29" s="23"/>
      <c r="Y29" s="35"/>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0" customFormat="1" ht="30" customHeight="1" x14ac:dyDescent="0.3">
      <c r="A30" s="4"/>
      <c r="B30" s="42" t="s">
        <v>37</v>
      </c>
      <c r="C30" s="43"/>
      <c r="D30" s="44">
        <v>0</v>
      </c>
      <c r="E30" s="45">
        <v>45126</v>
      </c>
      <c r="F30" s="45">
        <v>45129</v>
      </c>
      <c r="G30" s="29"/>
      <c r="H30" s="29">
        <f t="shared" si="4"/>
        <v>4</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0" customFormat="1" ht="30" customHeight="1" x14ac:dyDescent="0.3">
      <c r="A31" s="4" t="s">
        <v>44</v>
      </c>
      <c r="B31" s="47" t="s">
        <v>45</v>
      </c>
      <c r="C31" s="48"/>
      <c r="D31" s="49"/>
      <c r="E31" s="50"/>
      <c r="F31" s="51"/>
      <c r="G31" s="29"/>
      <c r="H31" s="29" t="str">
        <f t="shared" si="4"/>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0" customFormat="1" ht="30" customHeight="1" x14ac:dyDescent="0.3">
      <c r="A32" s="4"/>
      <c r="B32" s="52" t="s">
        <v>22</v>
      </c>
      <c r="C32" s="53" t="s">
        <v>28</v>
      </c>
      <c r="D32" s="54">
        <v>0.75</v>
      </c>
      <c r="E32" s="55">
        <v>45110</v>
      </c>
      <c r="F32" s="55">
        <v>45123</v>
      </c>
      <c r="G32" s="29"/>
      <c r="H32" s="29">
        <f t="shared" si="4"/>
        <v>14</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0" customFormat="1" ht="30" customHeight="1" x14ac:dyDescent="0.3">
      <c r="A33" s="4"/>
      <c r="B33" s="52" t="s">
        <v>25</v>
      </c>
      <c r="C33" s="53" t="s">
        <v>28</v>
      </c>
      <c r="D33" s="54">
        <v>0.5</v>
      </c>
      <c r="E33" s="55">
        <v>45110</v>
      </c>
      <c r="F33" s="55">
        <v>45130</v>
      </c>
      <c r="G33" s="29"/>
      <c r="H33" s="29">
        <f t="shared" si="4"/>
        <v>21</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s="30" customFormat="1" ht="30" customHeight="1" x14ac:dyDescent="0.3">
      <c r="A34" s="4"/>
      <c r="B34" s="52" t="s">
        <v>46</v>
      </c>
      <c r="C34" s="53" t="s">
        <v>47</v>
      </c>
      <c r="D34" s="54">
        <v>0</v>
      </c>
      <c r="E34" s="55">
        <v>45123</v>
      </c>
      <c r="F34" s="55">
        <v>45130</v>
      </c>
      <c r="G34" s="29"/>
      <c r="H34" s="29">
        <f t="shared" si="4"/>
        <v>8</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s="30" customFormat="1" ht="30" customHeight="1" x14ac:dyDescent="0.3">
      <c r="A35" s="4"/>
      <c r="B35" s="52" t="s">
        <v>37</v>
      </c>
      <c r="C35" s="53"/>
      <c r="D35" s="54">
        <v>0</v>
      </c>
      <c r="E35" s="55">
        <v>45128</v>
      </c>
      <c r="F35" s="55">
        <v>45130</v>
      </c>
      <c r="G35" s="29"/>
      <c r="H35" s="29">
        <f t="shared" si="4"/>
        <v>3</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s="30" customFormat="1" ht="30" customHeight="1" x14ac:dyDescent="0.3">
      <c r="A36" s="4"/>
      <c r="B36" s="52" t="s">
        <v>48</v>
      </c>
      <c r="C36" s="53"/>
      <c r="D36" s="54">
        <v>0</v>
      </c>
      <c r="E36" s="55" t="s">
        <v>49</v>
      </c>
      <c r="F36" s="55" t="s">
        <v>49</v>
      </c>
      <c r="G36" s="29"/>
      <c r="H36" s="29" t="e">
        <f t="shared" si="4"/>
        <v>#VALUE!</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row>
    <row r="37" spans="1:64" s="30" customFormat="1" ht="30" customHeight="1" x14ac:dyDescent="0.3">
      <c r="A37" s="4" t="s">
        <v>44</v>
      </c>
      <c r="B37" s="56" t="s">
        <v>50</v>
      </c>
      <c r="C37" s="57"/>
      <c r="D37" s="58"/>
      <c r="E37" s="59"/>
      <c r="F37" s="60"/>
      <c r="G37" s="29"/>
      <c r="H37" s="29" t="str">
        <f t="shared" si="4"/>
        <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row>
    <row r="38" spans="1:64" s="30" customFormat="1" ht="30" customHeight="1" x14ac:dyDescent="0.3">
      <c r="A38" s="4"/>
      <c r="B38" s="61" t="s">
        <v>51</v>
      </c>
      <c r="C38" s="62" t="s">
        <v>34</v>
      </c>
      <c r="D38" s="63">
        <v>1</v>
      </c>
      <c r="E38" s="64">
        <v>45092</v>
      </c>
      <c r="F38" s="64">
        <f>E38+7</f>
        <v>45099</v>
      </c>
      <c r="G38" s="29"/>
      <c r="H38" s="29">
        <f t="shared" si="4"/>
        <v>8</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row>
    <row r="39" spans="1:64" s="30" customFormat="1" ht="30" customHeight="1" x14ac:dyDescent="0.3">
      <c r="A39" s="4"/>
      <c r="B39" s="65" t="s">
        <v>52</v>
      </c>
      <c r="C39" s="62"/>
      <c r="D39" s="63">
        <v>0</v>
      </c>
      <c r="E39" s="64">
        <v>45098</v>
      </c>
      <c r="F39" s="64">
        <v>45132</v>
      </c>
      <c r="G39" s="29"/>
      <c r="H39" s="29">
        <f t="shared" si="4"/>
        <v>35</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row>
    <row r="40" spans="1:64" s="30" customFormat="1" ht="30" customHeight="1" x14ac:dyDescent="0.3">
      <c r="A40" s="4"/>
      <c r="B40" s="61" t="s">
        <v>53</v>
      </c>
      <c r="C40" s="62"/>
      <c r="D40" s="63">
        <v>0</v>
      </c>
      <c r="E40" s="64">
        <v>45098</v>
      </c>
      <c r="F40" s="64">
        <v>45119</v>
      </c>
      <c r="G40" s="29"/>
      <c r="H40" s="29"/>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row>
    <row r="41" spans="1:64" s="30" customFormat="1" ht="30" customHeight="1" x14ac:dyDescent="0.3">
      <c r="A41" s="4"/>
      <c r="B41" s="61" t="s">
        <v>54</v>
      </c>
      <c r="C41" s="62"/>
      <c r="D41" s="63">
        <v>0</v>
      </c>
      <c r="E41" s="64">
        <v>45108</v>
      </c>
      <c r="F41" s="64">
        <v>45115</v>
      </c>
      <c r="G41" s="29"/>
      <c r="H41" s="29"/>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row>
    <row r="42" spans="1:64" s="30" customFormat="1" ht="30" customHeight="1" x14ac:dyDescent="0.3">
      <c r="A42" s="4"/>
      <c r="B42" s="61" t="s">
        <v>55</v>
      </c>
      <c r="C42" s="62"/>
      <c r="D42" s="63">
        <v>0</v>
      </c>
      <c r="E42" s="64">
        <v>45098</v>
      </c>
      <c r="F42" s="64">
        <v>45115</v>
      </c>
      <c r="G42" s="29"/>
      <c r="H42" s="29"/>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row>
    <row r="43" spans="1:64" s="30" customFormat="1" ht="30" customHeight="1" x14ac:dyDescent="0.3">
      <c r="A43" s="4"/>
      <c r="B43" s="61" t="s">
        <v>56</v>
      </c>
      <c r="C43" s="62"/>
      <c r="D43" s="63">
        <v>0</v>
      </c>
      <c r="E43" s="64">
        <v>45098</v>
      </c>
      <c r="F43" s="64">
        <v>45115</v>
      </c>
      <c r="G43" s="29"/>
      <c r="H43" s="29"/>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row>
    <row r="44" spans="1:64" s="30" customFormat="1" ht="30" customHeight="1" x14ac:dyDescent="0.3">
      <c r="A44" s="4"/>
      <c r="B44" s="65" t="s">
        <v>57</v>
      </c>
      <c r="C44" s="62"/>
      <c r="D44" s="63">
        <v>0</v>
      </c>
      <c r="E44" s="64">
        <v>45098</v>
      </c>
      <c r="F44" s="64">
        <v>45132</v>
      </c>
      <c r="G44" s="29"/>
      <c r="H44" s="29"/>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row>
    <row r="45" spans="1:64" s="30" customFormat="1" ht="30" customHeight="1" x14ac:dyDescent="0.3">
      <c r="A45" s="4"/>
      <c r="B45" s="61" t="s">
        <v>58</v>
      </c>
      <c r="C45" s="62"/>
      <c r="D45" s="63">
        <v>0</v>
      </c>
      <c r="E45" s="64">
        <v>45117</v>
      </c>
      <c r="F45" s="64">
        <v>45130</v>
      </c>
      <c r="G45" s="29"/>
      <c r="H45" s="29"/>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row>
    <row r="46" spans="1:64" s="30" customFormat="1" ht="30" customHeight="1" x14ac:dyDescent="0.3">
      <c r="A46" s="4"/>
      <c r="B46" s="61" t="s">
        <v>59</v>
      </c>
      <c r="C46" s="62"/>
      <c r="D46" s="63">
        <v>0</v>
      </c>
      <c r="E46" s="64">
        <v>45102</v>
      </c>
      <c r="F46" s="64">
        <v>45107</v>
      </c>
      <c r="G46" s="29"/>
      <c r="H46" s="29"/>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row>
    <row r="47" spans="1:64" s="30" customFormat="1" ht="30" customHeight="1" x14ac:dyDescent="0.3">
      <c r="A47" s="4"/>
      <c r="B47" s="61" t="s">
        <v>60</v>
      </c>
      <c r="C47" s="82" t="s">
        <v>80</v>
      </c>
      <c r="D47" s="63">
        <v>0.5</v>
      </c>
      <c r="E47" s="64">
        <v>45098</v>
      </c>
      <c r="F47" s="64">
        <v>45108</v>
      </c>
      <c r="G47" s="29"/>
      <c r="H47" s="29">
        <f t="shared" ref="H47:H56" si="5">IF(OR(ISBLANK(task_start),ISBLANK(task_end)),"",task_end-task_start+1)</f>
        <v>11</v>
      </c>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row>
    <row r="48" spans="1:64" s="30" customFormat="1" ht="30" customHeight="1" x14ac:dyDescent="0.3">
      <c r="A48" s="4"/>
      <c r="B48" s="61" t="s">
        <v>61</v>
      </c>
      <c r="C48" s="82" t="s">
        <v>41</v>
      </c>
      <c r="D48" s="63">
        <v>0</v>
      </c>
      <c r="E48" s="64">
        <v>45098</v>
      </c>
      <c r="F48" s="64">
        <v>45108</v>
      </c>
      <c r="G48" s="29"/>
      <c r="H48" s="29">
        <f t="shared" si="5"/>
        <v>11</v>
      </c>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row>
    <row r="49" spans="1:64" s="30" customFormat="1" ht="30" customHeight="1" x14ac:dyDescent="0.3">
      <c r="A49" s="4" t="s">
        <v>44</v>
      </c>
      <c r="B49" s="47" t="s">
        <v>62</v>
      </c>
      <c r="C49" s="48"/>
      <c r="D49" s="49"/>
      <c r="E49" s="50"/>
      <c r="F49" s="51"/>
      <c r="G49" s="29"/>
      <c r="H49" s="29" t="str">
        <f t="shared" si="5"/>
        <v/>
      </c>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row>
    <row r="50" spans="1:64" s="30" customFormat="1" ht="30" customHeight="1" x14ac:dyDescent="0.3">
      <c r="A50" s="4"/>
      <c r="B50" s="52" t="s">
        <v>63</v>
      </c>
      <c r="C50" s="53"/>
      <c r="D50" s="54">
        <v>0</v>
      </c>
      <c r="E50" s="55">
        <v>45115</v>
      </c>
      <c r="F50" s="55">
        <v>45117</v>
      </c>
      <c r="G50" s="29"/>
      <c r="H50" s="29">
        <f t="shared" si="5"/>
        <v>3</v>
      </c>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row>
    <row r="51" spans="1:64" s="30" customFormat="1" ht="30" customHeight="1" x14ac:dyDescent="0.3">
      <c r="A51" s="4"/>
      <c r="B51" s="52" t="s">
        <v>64</v>
      </c>
      <c r="C51" s="53"/>
      <c r="D51" s="54">
        <v>0</v>
      </c>
      <c r="E51" s="55">
        <v>45110</v>
      </c>
      <c r="F51" s="55">
        <v>45119</v>
      </c>
      <c r="G51" s="29"/>
      <c r="H51" s="29">
        <f t="shared" si="5"/>
        <v>10</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row>
    <row r="52" spans="1:64" s="30" customFormat="1" ht="30" customHeight="1" x14ac:dyDescent="0.3">
      <c r="A52" s="4"/>
      <c r="B52" s="52" t="s">
        <v>65</v>
      </c>
      <c r="C52" s="53"/>
      <c r="D52" s="54">
        <v>0</v>
      </c>
      <c r="E52" s="55">
        <v>45122</v>
      </c>
      <c r="F52" s="55">
        <f>F53-2</f>
        <v>45130</v>
      </c>
      <c r="G52" s="29"/>
      <c r="H52" s="29">
        <f t="shared" si="5"/>
        <v>9</v>
      </c>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row>
    <row r="53" spans="1:64" s="30" customFormat="1" ht="30" customHeight="1" thickBot="1" x14ac:dyDescent="0.35">
      <c r="A53" s="4"/>
      <c r="B53" s="52" t="s">
        <v>66</v>
      </c>
      <c r="C53" s="53"/>
      <c r="D53" s="54">
        <v>0</v>
      </c>
      <c r="E53" s="55">
        <f>F51-2</f>
        <v>45117</v>
      </c>
      <c r="F53" s="55">
        <v>45132</v>
      </c>
      <c r="G53" s="29"/>
      <c r="H53" s="29">
        <f t="shared" si="5"/>
        <v>16</v>
      </c>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row>
    <row r="54" spans="1:64" s="30" customFormat="1" ht="30" customHeight="1" thickBot="1" x14ac:dyDescent="0.35">
      <c r="A54" s="4"/>
      <c r="B54" s="52"/>
      <c r="C54" s="53"/>
      <c r="D54" s="54"/>
      <c r="E54" s="55"/>
      <c r="F54" s="55"/>
      <c r="G54" s="29"/>
      <c r="H54" s="29"/>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row>
    <row r="55" spans="1:64" s="30" customFormat="1" ht="30" customHeight="1" thickBot="1" x14ac:dyDescent="0.35">
      <c r="A55" s="4" t="s">
        <v>67</v>
      </c>
      <c r="B55" s="83" t="s">
        <v>81</v>
      </c>
      <c r="C55" s="84" t="s">
        <v>28</v>
      </c>
      <c r="D55" s="66">
        <v>0</v>
      </c>
      <c r="E55" s="67">
        <v>45139</v>
      </c>
      <c r="F55" s="67">
        <v>45170</v>
      </c>
      <c r="G55" s="29"/>
      <c r="H55" s="29">
        <f t="shared" si="5"/>
        <v>32</v>
      </c>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row>
    <row r="56" spans="1:64" s="30" customFormat="1" ht="30" customHeight="1" x14ac:dyDescent="0.3">
      <c r="A56" s="6" t="s">
        <v>68</v>
      </c>
      <c r="B56" s="68" t="s">
        <v>69</v>
      </c>
      <c r="C56" s="69"/>
      <c r="D56" s="70"/>
      <c r="E56" s="71"/>
      <c r="F56" s="72"/>
      <c r="G56" s="73"/>
      <c r="H56" s="73" t="str">
        <f t="shared" si="5"/>
        <v/>
      </c>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row>
    <row r="57" spans="1:64" s="30" customFormat="1" ht="30" customHeight="1" x14ac:dyDescent="0.3">
      <c r="A57" s="4"/>
      <c r="B57"/>
      <c r="C57"/>
      <c r="D57"/>
      <c r="E57" s="5"/>
      <c r="F57"/>
      <c r="G57" s="75"/>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row>
    <row r="58" spans="1:64" s="30" customFormat="1" ht="30" customHeight="1" x14ac:dyDescent="0.3">
      <c r="A58" s="4"/>
      <c r="B58"/>
      <c r="C58" s="76"/>
      <c r="D58"/>
      <c r="E58" s="5"/>
      <c r="F58" s="77"/>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row>
    <row r="59" spans="1:64" s="30" customFormat="1" ht="30" customHeight="1" x14ac:dyDescent="0.3">
      <c r="A59" s="4"/>
      <c r="B59"/>
      <c r="C59" s="78"/>
      <c r="D59"/>
      <c r="E59" s="5"/>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row>
    <row r="60" spans="1:64" s="30" customFormat="1" ht="30" customHeight="1" x14ac:dyDescent="0.3">
      <c r="A60" s="4"/>
      <c r="B60"/>
      <c r="C60"/>
      <c r="D60"/>
      <c r="E60" s="5"/>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row>
  </sheetData>
  <mergeCells count="11">
    <mergeCell ref="BF4:BL4"/>
    <mergeCell ref="W4:AC4"/>
    <mergeCell ref="AD4:AJ4"/>
    <mergeCell ref="AK4:AQ4"/>
    <mergeCell ref="AR4:AX4"/>
    <mergeCell ref="AY4:BE4"/>
    <mergeCell ref="C3:D3"/>
    <mergeCell ref="E3:F3"/>
    <mergeCell ref="C4:D4"/>
    <mergeCell ref="I4:O4"/>
    <mergeCell ref="P4:V4"/>
  </mergeCells>
  <conditionalFormatting sqref="D30:D56 D7:D10 D13:D18 D21:D28">
    <cfRule type="dataBar" priority="2">
      <dataBar>
        <cfvo type="num" val="0"/>
        <cfvo type="num" val="1"/>
        <color rgb="FFBFBFBF"/>
      </dataBar>
      <extLst>
        <ext xmlns:x14="http://schemas.microsoft.com/office/spreadsheetml/2009/9/main" uri="{B025F937-C7B1-47D3-B67F-A62EFF666E3E}">
          <x14:id>{3C183E5C-707B-451B-BC70-55DD72994732}</x14:id>
        </ext>
      </extLst>
    </cfRule>
  </conditionalFormatting>
  <conditionalFormatting sqref="I5:BL56">
    <cfRule type="expression" dxfId="2" priority="3">
      <formula>AND(TODAY()&gt;=I$5,TODAY()&lt;J$5)</formula>
    </cfRule>
  </conditionalFormatting>
  <conditionalFormatting sqref="I7:BL56">
    <cfRule type="expression" dxfId="1" priority="4">
      <formula>AND(task_start&lt;=I$5,ROUNDDOWN((task_end-task_start+1)*task_progress,0)+task_start-1&gt;=I$5)</formula>
    </cfRule>
    <cfRule type="expression" dxfId="0" priority="5">
      <formula>AND(task_end&gt;=I$5,task_start&lt;J$5)</formula>
    </cfRule>
  </conditionalFormatting>
  <conditionalFormatting sqref="D11">
    <cfRule type="dataBar" priority="6">
      <dataBar>
        <cfvo type="num" val="0"/>
        <cfvo type="num" val="1"/>
        <color rgb="FFBFBFBF"/>
      </dataBar>
      <extLst>
        <ext xmlns:x14="http://schemas.microsoft.com/office/spreadsheetml/2009/9/main" uri="{B025F937-C7B1-47D3-B67F-A62EFF666E3E}">
          <x14:id>{671830EE-C7F1-4EB1-B5F2-698770E09CF4}</x14:id>
        </ext>
      </extLst>
    </cfRule>
  </conditionalFormatting>
  <conditionalFormatting sqref="D12">
    <cfRule type="dataBar" priority="7">
      <dataBar>
        <cfvo type="num" val="0"/>
        <cfvo type="num" val="1"/>
        <color rgb="FFBFBFBF"/>
      </dataBar>
      <extLst>
        <ext xmlns:x14="http://schemas.microsoft.com/office/spreadsheetml/2009/9/main" uri="{B025F937-C7B1-47D3-B67F-A62EFF666E3E}">
          <x14:id>{2ABF1F61-B4F8-4E43-A840-461B8927483E}</x14:id>
        </ext>
      </extLst>
    </cfRule>
  </conditionalFormatting>
  <conditionalFormatting sqref="D19:D20">
    <cfRule type="dataBar" priority="8">
      <dataBar>
        <cfvo type="num" val="0"/>
        <cfvo type="num" val="1"/>
        <color rgb="FFBFBFBF"/>
      </dataBar>
      <extLst>
        <ext xmlns:x14="http://schemas.microsoft.com/office/spreadsheetml/2009/9/main" uri="{B025F937-C7B1-47D3-B67F-A62EFF666E3E}">
          <x14:id>{2ABDDD1C-70D4-49BF-9EC0-EC68DF9EEC76}</x14:id>
        </ext>
      </extLst>
    </cfRule>
  </conditionalFormatting>
  <conditionalFormatting sqref="D29">
    <cfRule type="dataBar" priority="9">
      <dataBar>
        <cfvo type="num" val="0"/>
        <cfvo type="num" val="1"/>
        <color rgb="FFBFBFBF"/>
      </dataBar>
      <extLst>
        <ext xmlns:x14="http://schemas.microsoft.com/office/spreadsheetml/2009/9/main" uri="{B025F937-C7B1-47D3-B67F-A62EFF666E3E}">
          <x14:id>{1662E081-6990-4380-AD4A-616C511A262A}</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formula2>0</formula2>
    </dataValidation>
  </dataValidations>
  <printOptions horizontalCentered="1"/>
  <pageMargins left="0.35" right="0.35" top="0.35" bottom="0.34722222222222199" header="0.511811023622047" footer="0.3"/>
  <pageSetup scale="61" fitToHeight="0" orientation="landscape" horizontalDpi="300" verticalDpi="300" r:id="rId1"/>
  <headerFooter differentFirst="1">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3C183E5C-707B-451B-BC70-55DD72994732}">
            <x14:dataBar gradient="0">
              <x14:cfvo type="num">
                <xm:f>0</xm:f>
              </x14:cfvo>
              <x14:cfvo type="num">
                <xm:f>1</xm:f>
              </x14:cfvo>
              <x14:negativeFillColor rgb="FFFF0000"/>
              <x14:axisColor rgb="FF000000"/>
            </x14:dataBar>
          </x14:cfRule>
          <xm:sqref>D30:D56 D7:D10 D13:D18 D21:D28</xm:sqref>
        </x14:conditionalFormatting>
        <x14:conditionalFormatting xmlns:xm="http://schemas.microsoft.com/office/excel/2006/main">
          <x14:cfRule type="dataBar" id="{671830EE-C7F1-4EB1-B5F2-698770E09CF4}">
            <x14:dataBar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2ABF1F61-B4F8-4E43-A840-461B8927483E}">
            <x14:dataBar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2ABDDD1C-70D4-49BF-9EC0-EC68DF9EEC76}">
            <x14:dataBar gradient="0">
              <x14:cfvo type="num">
                <xm:f>0</xm:f>
              </x14:cfvo>
              <x14:cfvo type="num">
                <xm:f>1</xm:f>
              </x14:cfvo>
              <x14:negativeFillColor rgb="FFFF0000"/>
              <x14:axisColor rgb="FF000000"/>
            </x14:dataBar>
          </x14:cfRule>
          <xm:sqref>D19:D20</xm:sqref>
        </x14:conditionalFormatting>
        <x14:conditionalFormatting xmlns:xm="http://schemas.microsoft.com/office/excel/2006/main">
          <x14:cfRule type="dataBar" id="{1662E081-6990-4380-AD4A-616C511A262A}">
            <x14:dataBar gradient="0">
              <x14:cfvo type="num">
                <xm:f>0</xm:f>
              </x14:cfvo>
              <x14:cfvo type="num">
                <xm:f>1</xm:f>
              </x14:cfvo>
              <x14:negativeFillColor rgb="FFFF0000"/>
              <x14:axisColor rgb="FF000000"/>
            </x14:dataBar>
          </x14:cfRule>
          <xm:sqref>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view="pageBreakPreview" zoomScaleNormal="100" workbookViewId="0">
      <selection activeCell="F20" sqref="F20"/>
    </sheetView>
  </sheetViews>
  <sheetFormatPr defaultColWidth="11.5546875" defaultRowHeight="14.4" x14ac:dyDescent="0.3"/>
  <sheetData>
    <row r="1" spans="1:1" x14ac:dyDescent="0.3">
      <c r="A1" s="79">
        <v>45098</v>
      </c>
    </row>
    <row r="2" spans="1:1" x14ac:dyDescent="0.3">
      <c r="A2" t="s">
        <v>70</v>
      </c>
    </row>
    <row r="3" spans="1:1" x14ac:dyDescent="0.3">
      <c r="A3" t="s">
        <v>71</v>
      </c>
    </row>
    <row r="4" spans="1:1" x14ac:dyDescent="0.3">
      <c r="A4" t="s">
        <v>72</v>
      </c>
    </row>
    <row r="5" spans="1:1" x14ac:dyDescent="0.3">
      <c r="A5" t="s">
        <v>73</v>
      </c>
    </row>
    <row r="6" spans="1:1" x14ac:dyDescent="0.3">
      <c r="A6" t="s">
        <v>74</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TM16400962</Template>
  <TotalTime>262</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Changelog</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Thomas</cp:lastModifiedBy>
  <cp:revision>8</cp:revision>
  <cp:lastPrinted>2023-07-01T21:04:22Z</cp:lastPrinted>
  <dcterms:created xsi:type="dcterms:W3CDTF">2022-03-11T22:40:12Z</dcterms:created>
  <dcterms:modified xsi:type="dcterms:W3CDTF">2023-07-01T21:04:26Z</dcterms:modified>
  <dc:language>en-US</dc:language>
</cp:coreProperties>
</file>