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oland3\Documents\"/>
    </mc:Choice>
  </mc:AlternateContent>
  <xr:revisionPtr revIDLastSave="0" documentId="13_ncr:1_{B9AE8396-181D-4C1D-9C2A-C7EA0BE4014A}" xr6:coauthVersionLast="36" xr6:coauthVersionMax="36" xr10:uidLastSave="{00000000-0000-0000-0000-000000000000}"/>
  <bookViews>
    <workbookView xWindow="0" yWindow="0" windowWidth="23040" windowHeight="10500" xr2:uid="{AE2486D1-D15E-45AD-B89B-D108EBB09254}"/>
  </bookViews>
  <sheets>
    <sheet name="Total" sheetId="4" r:id="rId1"/>
    <sheet name="UWG" sheetId="1" r:id="rId2"/>
    <sheet name="NACC" sheetId="2" r:id="rId3"/>
    <sheet name="Tenn" sheetId="5" r:id="rId4"/>
    <sheet name="Lipscomb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1" i="4" l="1"/>
  <c r="U11" i="4"/>
  <c r="V11" i="4"/>
  <c r="W11" i="4"/>
  <c r="X11" i="4"/>
  <c r="Y11" i="4"/>
  <c r="Z11" i="4"/>
  <c r="AA11" i="4"/>
  <c r="AD3" i="6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" i="6"/>
  <c r="AF19" i="6"/>
  <c r="AG19" i="6"/>
  <c r="AH19" i="6"/>
  <c r="AI19" i="6"/>
  <c r="U10" i="6"/>
  <c r="V10" i="6"/>
  <c r="X10" i="6" s="1"/>
  <c r="W10" i="6"/>
  <c r="Y10" i="6"/>
  <c r="Z10" i="6"/>
  <c r="AA10" i="6"/>
  <c r="U11" i="6"/>
  <c r="V11" i="6"/>
  <c r="X11" i="6" s="1"/>
  <c r="W11" i="6"/>
  <c r="Y11" i="6"/>
  <c r="Z11" i="6"/>
  <c r="AA11" i="6"/>
  <c r="U12" i="6"/>
  <c r="V12" i="6"/>
  <c r="W12" i="6"/>
  <c r="X12" i="6"/>
  <c r="Y12" i="6"/>
  <c r="Z12" i="6"/>
  <c r="AA12" i="6"/>
  <c r="U13" i="6"/>
  <c r="V13" i="6"/>
  <c r="X13" i="6" s="1"/>
  <c r="W13" i="6"/>
  <c r="Y13" i="6"/>
  <c r="Z13" i="6"/>
  <c r="AA13" i="6"/>
  <c r="U14" i="6"/>
  <c r="V14" i="6"/>
  <c r="X14" i="6" s="1"/>
  <c r="W14" i="6"/>
  <c r="Y14" i="6"/>
  <c r="Z14" i="6"/>
  <c r="AA14" i="6"/>
  <c r="U15" i="6"/>
  <c r="V15" i="6"/>
  <c r="X15" i="6" s="1"/>
  <c r="W15" i="6"/>
  <c r="Y15" i="6"/>
  <c r="Z15" i="6"/>
  <c r="AA15" i="6"/>
  <c r="U16" i="6"/>
  <c r="V16" i="6"/>
  <c r="W16" i="6"/>
  <c r="X16" i="6" s="1"/>
  <c r="Y16" i="6"/>
  <c r="Z16" i="6"/>
  <c r="AA16" i="6"/>
  <c r="U17" i="6"/>
  <c r="V17" i="6"/>
  <c r="W17" i="6"/>
  <c r="X17" i="6"/>
  <c r="Y17" i="6"/>
  <c r="Z17" i="6"/>
  <c r="AA17" i="6"/>
  <c r="U18" i="6"/>
  <c r="V18" i="6"/>
  <c r="W18" i="6"/>
  <c r="X18" i="6" s="1"/>
  <c r="Y18" i="6"/>
  <c r="Z18" i="6"/>
  <c r="AA18" i="6"/>
  <c r="U19" i="6"/>
  <c r="V19" i="6"/>
  <c r="W19" i="6"/>
  <c r="X19" i="6"/>
  <c r="Y19" i="6"/>
  <c r="Z19" i="6"/>
  <c r="AA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B19" i="6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" i="5"/>
  <c r="AF19" i="5"/>
  <c r="AG19" i="5"/>
  <c r="AA19" i="5" s="1"/>
  <c r="AH19" i="5"/>
  <c r="AI19" i="5"/>
  <c r="U7" i="5"/>
  <c r="V7" i="5"/>
  <c r="X7" i="5" s="1"/>
  <c r="W7" i="5"/>
  <c r="Y7" i="5"/>
  <c r="Z7" i="5"/>
  <c r="AA7" i="5"/>
  <c r="U8" i="5"/>
  <c r="V8" i="5"/>
  <c r="W8" i="5"/>
  <c r="X8" i="5"/>
  <c r="Y8" i="5"/>
  <c r="Z8" i="5"/>
  <c r="AA8" i="5"/>
  <c r="U9" i="5"/>
  <c r="V9" i="5"/>
  <c r="W9" i="5"/>
  <c r="X9" i="5"/>
  <c r="Y9" i="5"/>
  <c r="Z9" i="5"/>
  <c r="AA9" i="5"/>
  <c r="U10" i="5"/>
  <c r="V10" i="5"/>
  <c r="W10" i="5"/>
  <c r="X10" i="5"/>
  <c r="Y10" i="5"/>
  <c r="Z10" i="5"/>
  <c r="AA10" i="5"/>
  <c r="U11" i="5"/>
  <c r="V11" i="5"/>
  <c r="W11" i="5"/>
  <c r="X11" i="5"/>
  <c r="Y11" i="5"/>
  <c r="Z11" i="5"/>
  <c r="AA11" i="5"/>
  <c r="U12" i="5"/>
  <c r="V12" i="5"/>
  <c r="X12" i="5" s="1"/>
  <c r="W12" i="5"/>
  <c r="Y12" i="5"/>
  <c r="Z12" i="5"/>
  <c r="AA12" i="5"/>
  <c r="U13" i="5"/>
  <c r="V13" i="5"/>
  <c r="W13" i="5"/>
  <c r="X13" i="5"/>
  <c r="Y13" i="5"/>
  <c r="Z13" i="5"/>
  <c r="AA13" i="5"/>
  <c r="U14" i="5"/>
  <c r="V14" i="5"/>
  <c r="X14" i="5" s="1"/>
  <c r="W14" i="5"/>
  <c r="Y14" i="5"/>
  <c r="Z14" i="5"/>
  <c r="AA14" i="5"/>
  <c r="U15" i="5"/>
  <c r="V15" i="5"/>
  <c r="W15" i="5"/>
  <c r="X15" i="5"/>
  <c r="Y15" i="5"/>
  <c r="Z15" i="5"/>
  <c r="AA15" i="5"/>
  <c r="U16" i="5"/>
  <c r="V16" i="5"/>
  <c r="W16" i="5"/>
  <c r="X16" i="5"/>
  <c r="Y16" i="5"/>
  <c r="Z16" i="5"/>
  <c r="AA16" i="5"/>
  <c r="U17" i="5"/>
  <c r="V17" i="5"/>
  <c r="X17" i="5" s="1"/>
  <c r="W17" i="5"/>
  <c r="Y17" i="5"/>
  <c r="Z17" i="5"/>
  <c r="AA17" i="5"/>
  <c r="U18" i="5"/>
  <c r="V18" i="5"/>
  <c r="W18" i="5"/>
  <c r="X18" i="5" s="1"/>
  <c r="Y18" i="5"/>
  <c r="Z18" i="5"/>
  <c r="AA18" i="5"/>
  <c r="U19" i="5"/>
  <c r="V19" i="5"/>
  <c r="X19" i="5" s="1"/>
  <c r="W19" i="5"/>
  <c r="Y19" i="5"/>
  <c r="Z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B19" i="5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" i="2"/>
  <c r="AF19" i="2"/>
  <c r="AG19" i="2"/>
  <c r="AA19" i="2" s="1"/>
  <c r="AH19" i="2"/>
  <c r="AI19" i="2"/>
  <c r="U18" i="2"/>
  <c r="V18" i="2"/>
  <c r="X18" i="2" s="1"/>
  <c r="W18" i="2"/>
  <c r="Y18" i="2"/>
  <c r="Z18" i="2"/>
  <c r="AA18" i="2"/>
  <c r="U19" i="2"/>
  <c r="V19" i="2"/>
  <c r="W19" i="2"/>
  <c r="X19" i="2"/>
  <c r="Y19" i="2"/>
  <c r="Z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B19" i="2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" i="1"/>
  <c r="U18" i="1"/>
  <c r="V18" i="1"/>
  <c r="X18" i="1" s="1"/>
  <c r="W18" i="1"/>
  <c r="Y18" i="1"/>
  <c r="Z18" i="1"/>
  <c r="AA18" i="1"/>
  <c r="U8" i="1"/>
  <c r="V8" i="1"/>
  <c r="X8" i="1" s="1"/>
  <c r="W8" i="1"/>
  <c r="Y8" i="1"/>
  <c r="Z8" i="1"/>
  <c r="AA8" i="1"/>
  <c r="U9" i="1"/>
  <c r="V9" i="1"/>
  <c r="W9" i="1"/>
  <c r="X9" i="1"/>
  <c r="Y9" i="1"/>
  <c r="Z9" i="1"/>
  <c r="AA9" i="1"/>
  <c r="U10" i="1"/>
  <c r="V10" i="1"/>
  <c r="W10" i="1"/>
  <c r="X10" i="1" s="1"/>
  <c r="Y10" i="1"/>
  <c r="Z10" i="1"/>
  <c r="AA10" i="1"/>
  <c r="U11" i="1"/>
  <c r="V11" i="1"/>
  <c r="X11" i="1" s="1"/>
  <c r="W11" i="1"/>
  <c r="Y11" i="1"/>
  <c r="Z11" i="1"/>
  <c r="AA11" i="1"/>
  <c r="AF19" i="1"/>
  <c r="AA19" i="1" s="1"/>
  <c r="AG19" i="1"/>
  <c r="AH19" i="1"/>
  <c r="AI19" i="1"/>
  <c r="U19" i="1"/>
  <c r="V19" i="1"/>
  <c r="X19" i="1" s="1"/>
  <c r="W19" i="1"/>
  <c r="Y19" i="1"/>
  <c r="Z19" i="1"/>
  <c r="Q19" i="1"/>
  <c r="R19" i="1"/>
  <c r="S19" i="1"/>
  <c r="T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B19" i="1"/>
  <c r="AF19" i="4"/>
  <c r="AG19" i="4"/>
  <c r="AH19" i="4"/>
  <c r="AI19" i="4"/>
  <c r="U19" i="4"/>
  <c r="V19" i="4"/>
  <c r="X19" i="4" s="1"/>
  <c r="W19" i="4"/>
  <c r="Y19" i="4"/>
  <c r="Z19" i="4"/>
  <c r="AA19" i="4"/>
  <c r="AD19" i="4" s="1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B19" i="4"/>
  <c r="AD18" i="4"/>
  <c r="U18" i="4"/>
  <c r="V18" i="4"/>
  <c r="W18" i="4"/>
  <c r="X18" i="4" s="1"/>
  <c r="Y18" i="4"/>
  <c r="Z18" i="4"/>
  <c r="AA18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B8" i="4"/>
  <c r="C8" i="4"/>
  <c r="D8" i="4"/>
  <c r="E8" i="4"/>
  <c r="AI8" i="4" s="1"/>
  <c r="F8" i="4"/>
  <c r="G8" i="4"/>
  <c r="H8" i="4"/>
  <c r="I8" i="4"/>
  <c r="J8" i="4"/>
  <c r="K8" i="4"/>
  <c r="L8" i="4"/>
  <c r="M8" i="4"/>
  <c r="N8" i="4"/>
  <c r="O8" i="4"/>
  <c r="P8" i="4"/>
  <c r="B9" i="4"/>
  <c r="C9" i="4"/>
  <c r="D9" i="4"/>
  <c r="E9" i="4"/>
  <c r="AI9" i="4" s="1"/>
  <c r="F9" i="4"/>
  <c r="G9" i="4"/>
  <c r="H9" i="4"/>
  <c r="I9" i="4"/>
  <c r="J9" i="4"/>
  <c r="K9" i="4"/>
  <c r="L9" i="4"/>
  <c r="M9" i="4"/>
  <c r="N9" i="4"/>
  <c r="O9" i="4"/>
  <c r="P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B12" i="4"/>
  <c r="C12" i="4"/>
  <c r="T12" i="4" s="1"/>
  <c r="D12" i="4"/>
  <c r="E12" i="4"/>
  <c r="AI12" i="4" s="1"/>
  <c r="F12" i="4"/>
  <c r="G12" i="4"/>
  <c r="H12" i="4"/>
  <c r="I12" i="4"/>
  <c r="J12" i="4"/>
  <c r="K12" i="4"/>
  <c r="L12" i="4"/>
  <c r="M12" i="4"/>
  <c r="N12" i="4"/>
  <c r="O12" i="4"/>
  <c r="P12" i="4"/>
  <c r="B13" i="4"/>
  <c r="C13" i="4"/>
  <c r="D13" i="4"/>
  <c r="T13" i="4" s="1"/>
  <c r="E13" i="4"/>
  <c r="F13" i="4"/>
  <c r="G13" i="4"/>
  <c r="H13" i="4"/>
  <c r="I13" i="4"/>
  <c r="J13" i="4"/>
  <c r="K13" i="4"/>
  <c r="L13" i="4"/>
  <c r="M13" i="4"/>
  <c r="N13" i="4"/>
  <c r="O13" i="4"/>
  <c r="P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B15" i="4"/>
  <c r="C15" i="4"/>
  <c r="T15" i="4" s="1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B17" i="4"/>
  <c r="C17" i="4"/>
  <c r="D17" i="4"/>
  <c r="E17" i="4"/>
  <c r="AI17" i="4" s="1"/>
  <c r="F17" i="4"/>
  <c r="G17" i="4"/>
  <c r="H17" i="4"/>
  <c r="I17" i="4"/>
  <c r="J17" i="4"/>
  <c r="K17" i="4"/>
  <c r="L17" i="4"/>
  <c r="M17" i="4"/>
  <c r="N17" i="4"/>
  <c r="O17" i="4"/>
  <c r="P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B2" i="4"/>
  <c r="AI18" i="6"/>
  <c r="T18" i="6"/>
  <c r="AF18" i="6" s="1"/>
  <c r="R18" i="6"/>
  <c r="AH18" i="6" s="1"/>
  <c r="Q18" i="6"/>
  <c r="AG18" i="6" s="1"/>
  <c r="AI17" i="6"/>
  <c r="T17" i="6"/>
  <c r="R17" i="6"/>
  <c r="Q17" i="6"/>
  <c r="AI16" i="6"/>
  <c r="AF16" i="6"/>
  <c r="T16" i="6"/>
  <c r="R16" i="6"/>
  <c r="AH16" i="6" s="1"/>
  <c r="Q16" i="6"/>
  <c r="AI15" i="6"/>
  <c r="T15" i="6"/>
  <c r="AF15" i="6" s="1"/>
  <c r="R15" i="6"/>
  <c r="S15" i="6" s="1"/>
  <c r="Q15" i="6"/>
  <c r="AI14" i="6"/>
  <c r="T14" i="6"/>
  <c r="AF14" i="6" s="1"/>
  <c r="R14" i="6"/>
  <c r="Q14" i="6"/>
  <c r="AI13" i="6"/>
  <c r="AG13" i="6"/>
  <c r="AF13" i="6"/>
  <c r="T13" i="6"/>
  <c r="R13" i="6"/>
  <c r="Q13" i="6"/>
  <c r="AI12" i="6"/>
  <c r="AF12" i="6"/>
  <c r="T12" i="6"/>
  <c r="R12" i="6"/>
  <c r="AH12" i="6" s="1"/>
  <c r="Q12" i="6"/>
  <c r="AG12" i="6" s="1"/>
  <c r="AI11" i="6"/>
  <c r="AH11" i="6"/>
  <c r="AG11" i="6"/>
  <c r="AF11" i="6"/>
  <c r="T11" i="6"/>
  <c r="R11" i="6"/>
  <c r="S11" i="6" s="1"/>
  <c r="Q11" i="6"/>
  <c r="AI10" i="6"/>
  <c r="AF10" i="6"/>
  <c r="AC10" i="6"/>
  <c r="AB10" i="6"/>
  <c r="T10" i="6"/>
  <c r="S10" i="6"/>
  <c r="R10" i="6"/>
  <c r="AH10" i="6" s="1"/>
  <c r="Q10" i="6"/>
  <c r="AI9" i="6"/>
  <c r="AG9" i="6"/>
  <c r="T9" i="6"/>
  <c r="AF9" i="6" s="1"/>
  <c r="R9" i="6"/>
  <c r="S9" i="6" s="1"/>
  <c r="AC9" i="6" s="1"/>
  <c r="Q9" i="6"/>
  <c r="AI8" i="6"/>
  <c r="AF8" i="6"/>
  <c r="Z8" i="6"/>
  <c r="T8" i="6"/>
  <c r="R8" i="6"/>
  <c r="AH8" i="6" s="1"/>
  <c r="Q8" i="6"/>
  <c r="AI7" i="6"/>
  <c r="T7" i="6"/>
  <c r="R7" i="6"/>
  <c r="AH7" i="6" s="1"/>
  <c r="Q7" i="6"/>
  <c r="AI6" i="6"/>
  <c r="T6" i="6"/>
  <c r="R6" i="6"/>
  <c r="AH6" i="6" s="1"/>
  <c r="Q6" i="6"/>
  <c r="AI5" i="6"/>
  <c r="AF5" i="6"/>
  <c r="T5" i="6"/>
  <c r="R5" i="6"/>
  <c r="AH5" i="6" s="1"/>
  <c r="Q5" i="6"/>
  <c r="AI4" i="6"/>
  <c r="T4" i="6"/>
  <c r="AF4" i="6" s="1"/>
  <c r="R4" i="6"/>
  <c r="S4" i="6" s="1"/>
  <c r="Q4" i="6"/>
  <c r="AG4" i="6" s="1"/>
  <c r="AI3" i="6"/>
  <c r="AF3" i="6"/>
  <c r="Z3" i="6"/>
  <c r="T3" i="6"/>
  <c r="R3" i="6"/>
  <c r="AH3" i="6" s="1"/>
  <c r="Q3" i="6"/>
  <c r="AI2" i="6"/>
  <c r="T2" i="6"/>
  <c r="Z2" i="6" s="1"/>
  <c r="R2" i="6"/>
  <c r="Q2" i="6"/>
  <c r="AG2" i="6" s="1"/>
  <c r="AI18" i="5"/>
  <c r="T18" i="5"/>
  <c r="R18" i="5"/>
  <c r="S18" i="5" s="1"/>
  <c r="Q18" i="5"/>
  <c r="AI17" i="5"/>
  <c r="T17" i="5"/>
  <c r="R17" i="5"/>
  <c r="AH17" i="5" s="1"/>
  <c r="Q17" i="5"/>
  <c r="AI16" i="5"/>
  <c r="T16" i="5"/>
  <c r="R16" i="5"/>
  <c r="AH16" i="5" s="1"/>
  <c r="Q16" i="5"/>
  <c r="AG16" i="5" s="1"/>
  <c r="AI15" i="5"/>
  <c r="T15" i="5"/>
  <c r="R15" i="5"/>
  <c r="S15" i="5" s="1"/>
  <c r="Q15" i="5"/>
  <c r="AI14" i="5"/>
  <c r="T14" i="5"/>
  <c r="R14" i="5"/>
  <c r="S14" i="5" s="1"/>
  <c r="Q14" i="5"/>
  <c r="AG14" i="5" s="1"/>
  <c r="AI13" i="5"/>
  <c r="T13" i="5"/>
  <c r="R13" i="5"/>
  <c r="S13" i="5" s="1"/>
  <c r="Q13" i="5"/>
  <c r="AI12" i="5"/>
  <c r="T12" i="5"/>
  <c r="AF12" i="5" s="1"/>
  <c r="R12" i="5"/>
  <c r="AH12" i="5" s="1"/>
  <c r="Q12" i="5"/>
  <c r="AI11" i="5"/>
  <c r="AH11" i="5"/>
  <c r="T11" i="5"/>
  <c r="AF11" i="5" s="1"/>
  <c r="R11" i="5"/>
  <c r="S11" i="5" s="1"/>
  <c r="Q11" i="5"/>
  <c r="AG11" i="5" s="1"/>
  <c r="AI10" i="5"/>
  <c r="T10" i="5"/>
  <c r="AF10" i="5" s="1"/>
  <c r="R10" i="5"/>
  <c r="S10" i="5" s="1"/>
  <c r="Q10" i="5"/>
  <c r="AI9" i="5"/>
  <c r="T9" i="5"/>
  <c r="AF9" i="5" s="1"/>
  <c r="R9" i="5"/>
  <c r="S9" i="5" s="1"/>
  <c r="Q9" i="5"/>
  <c r="AG9" i="5" s="1"/>
  <c r="AI8" i="5"/>
  <c r="AF8" i="5"/>
  <c r="T8" i="5"/>
  <c r="R8" i="5"/>
  <c r="AH8" i="5" s="1"/>
  <c r="Q8" i="5"/>
  <c r="AI7" i="5"/>
  <c r="T7" i="5"/>
  <c r="R7" i="5"/>
  <c r="S7" i="5" s="1"/>
  <c r="AB7" i="5" s="1"/>
  <c r="Q7" i="5"/>
  <c r="AI6" i="5"/>
  <c r="T6" i="5"/>
  <c r="AF6" i="5" s="1"/>
  <c r="R6" i="5"/>
  <c r="AH6" i="5" s="1"/>
  <c r="Q6" i="5"/>
  <c r="AI5" i="5"/>
  <c r="T5" i="5"/>
  <c r="R5" i="5"/>
  <c r="S5" i="5" s="1"/>
  <c r="Q5" i="5"/>
  <c r="AI4" i="5"/>
  <c r="T4" i="5"/>
  <c r="AF4" i="5" s="1"/>
  <c r="R4" i="5"/>
  <c r="S4" i="5" s="1"/>
  <c r="Q4" i="5"/>
  <c r="AG4" i="5" s="1"/>
  <c r="AI3" i="5"/>
  <c r="T3" i="5"/>
  <c r="AF3" i="5" s="1"/>
  <c r="R3" i="5"/>
  <c r="S3" i="5" s="1"/>
  <c r="Q3" i="5"/>
  <c r="AI2" i="5"/>
  <c r="T2" i="5"/>
  <c r="R2" i="5"/>
  <c r="S2" i="5" s="1"/>
  <c r="Q2" i="5"/>
  <c r="AI3" i="4"/>
  <c r="AI5" i="4"/>
  <c r="AI7" i="4"/>
  <c r="AI11" i="4"/>
  <c r="AI16" i="4"/>
  <c r="AI18" i="4"/>
  <c r="AI15" i="4"/>
  <c r="AI14" i="4"/>
  <c r="AI10" i="4"/>
  <c r="AI6" i="4"/>
  <c r="AI4" i="4"/>
  <c r="Q3" i="4"/>
  <c r="AI2" i="4"/>
  <c r="U10" i="2"/>
  <c r="Z10" i="2"/>
  <c r="AI18" i="2"/>
  <c r="T18" i="2"/>
  <c r="AF18" i="2" s="1"/>
  <c r="R18" i="2"/>
  <c r="Q18" i="2"/>
  <c r="AI17" i="2"/>
  <c r="T17" i="2"/>
  <c r="AF17" i="2" s="1"/>
  <c r="R17" i="2"/>
  <c r="U17" i="2" s="1"/>
  <c r="Q17" i="2"/>
  <c r="AG17" i="2" s="1"/>
  <c r="AI16" i="2"/>
  <c r="AF16" i="2"/>
  <c r="T16" i="2"/>
  <c r="R16" i="2"/>
  <c r="Z16" i="2" s="1"/>
  <c r="Q16" i="2"/>
  <c r="AI15" i="2"/>
  <c r="T15" i="2"/>
  <c r="R15" i="2"/>
  <c r="S15" i="2" s="1"/>
  <c r="AC15" i="2" s="1"/>
  <c r="Q15" i="2"/>
  <c r="AI14" i="2"/>
  <c r="T14" i="2"/>
  <c r="AF14" i="2" s="1"/>
  <c r="R14" i="2"/>
  <c r="Q14" i="2"/>
  <c r="AI13" i="2"/>
  <c r="AF13" i="2"/>
  <c r="T13" i="2"/>
  <c r="R13" i="2"/>
  <c r="S13" i="2" s="1"/>
  <c r="Q13" i="2"/>
  <c r="AI12" i="2"/>
  <c r="T12" i="2"/>
  <c r="U12" i="2" s="1"/>
  <c r="S12" i="2"/>
  <c r="R12" i="2"/>
  <c r="Q12" i="2"/>
  <c r="AI11" i="2"/>
  <c r="T11" i="2"/>
  <c r="AF11" i="2" s="1"/>
  <c r="R11" i="2"/>
  <c r="S11" i="2" s="1"/>
  <c r="Q11" i="2"/>
  <c r="AG11" i="2" s="1"/>
  <c r="AI10" i="2"/>
  <c r="T10" i="2"/>
  <c r="R10" i="2"/>
  <c r="AH10" i="2" s="1"/>
  <c r="Q10" i="2"/>
  <c r="AI9" i="2"/>
  <c r="T9" i="2"/>
  <c r="AF9" i="2" s="1"/>
  <c r="R9" i="2"/>
  <c r="S9" i="2" s="1"/>
  <c r="Y9" i="2" s="1"/>
  <c r="Q9" i="2"/>
  <c r="AI8" i="2"/>
  <c r="T8" i="2"/>
  <c r="AF8" i="2" s="1"/>
  <c r="R8" i="2"/>
  <c r="U8" i="2" s="1"/>
  <c r="Q8" i="2"/>
  <c r="AG8" i="2" s="1"/>
  <c r="AI7" i="2"/>
  <c r="T7" i="2"/>
  <c r="R7" i="2"/>
  <c r="S7" i="2" s="1"/>
  <c r="AC7" i="2" s="1"/>
  <c r="Q7" i="2"/>
  <c r="AI6" i="2"/>
  <c r="T6" i="2"/>
  <c r="AF6" i="2" s="1"/>
  <c r="R6" i="2"/>
  <c r="Q6" i="2"/>
  <c r="AI5" i="2"/>
  <c r="T5" i="2"/>
  <c r="R5" i="2"/>
  <c r="Q5" i="2"/>
  <c r="AI4" i="2"/>
  <c r="T4" i="2"/>
  <c r="R4" i="2"/>
  <c r="S4" i="2" s="1"/>
  <c r="V4" i="2" s="1"/>
  <c r="Q4" i="2"/>
  <c r="AG4" i="2" s="1"/>
  <c r="AI3" i="2"/>
  <c r="T3" i="2"/>
  <c r="R3" i="2"/>
  <c r="Q3" i="2"/>
  <c r="AI2" i="2"/>
  <c r="T2" i="2"/>
  <c r="AF2" i="2" s="1"/>
  <c r="R2" i="2"/>
  <c r="S2" i="2" s="1"/>
  <c r="Q2" i="2"/>
  <c r="AG2" i="2" s="1"/>
  <c r="AF3" i="1"/>
  <c r="AG3" i="1"/>
  <c r="AH3" i="1"/>
  <c r="AI3" i="1"/>
  <c r="AA3" i="1" s="1"/>
  <c r="AF4" i="1"/>
  <c r="AA4" i="1" s="1"/>
  <c r="AG4" i="1"/>
  <c r="AH4" i="1"/>
  <c r="AI4" i="1"/>
  <c r="AF5" i="1"/>
  <c r="AA5" i="1" s="1"/>
  <c r="AG5" i="1"/>
  <c r="AH5" i="1"/>
  <c r="AI5" i="1"/>
  <c r="AF6" i="1"/>
  <c r="AG6" i="1"/>
  <c r="AH6" i="1"/>
  <c r="AI6" i="1"/>
  <c r="AF7" i="1"/>
  <c r="AA7" i="1" s="1"/>
  <c r="AG7" i="1"/>
  <c r="AH7" i="1"/>
  <c r="AI7" i="1"/>
  <c r="AF8" i="1"/>
  <c r="AG8" i="1"/>
  <c r="AH8" i="1"/>
  <c r="AI8" i="1"/>
  <c r="AF9" i="1"/>
  <c r="AG9" i="1"/>
  <c r="AH9" i="1"/>
  <c r="AI9" i="1"/>
  <c r="AF10" i="1"/>
  <c r="AG10" i="1"/>
  <c r="AH10" i="1"/>
  <c r="AI10" i="1"/>
  <c r="AF11" i="1"/>
  <c r="AG11" i="1"/>
  <c r="AH11" i="1"/>
  <c r="AI11" i="1"/>
  <c r="AF12" i="1"/>
  <c r="AG12" i="1"/>
  <c r="AH12" i="1"/>
  <c r="AI12" i="1"/>
  <c r="AA12" i="1" s="1"/>
  <c r="AF13" i="1"/>
  <c r="AG13" i="1"/>
  <c r="AH13" i="1"/>
  <c r="AI13" i="1"/>
  <c r="AF14" i="1"/>
  <c r="AA14" i="1" s="1"/>
  <c r="AG14" i="1"/>
  <c r="AH14" i="1"/>
  <c r="AI14" i="1"/>
  <c r="AF15" i="1"/>
  <c r="AG15" i="1"/>
  <c r="AH15" i="1"/>
  <c r="AI15" i="1"/>
  <c r="AF16" i="1"/>
  <c r="AG16" i="1"/>
  <c r="AH16" i="1"/>
  <c r="AI16" i="1"/>
  <c r="AF17" i="1"/>
  <c r="AA17" i="1" s="1"/>
  <c r="AG17" i="1"/>
  <c r="AH17" i="1"/>
  <c r="AI17" i="1"/>
  <c r="AF18" i="1"/>
  <c r="AG18" i="1"/>
  <c r="AH18" i="1"/>
  <c r="AI18" i="1"/>
  <c r="Q18" i="1"/>
  <c r="R18" i="1"/>
  <c r="S18" i="1" s="1"/>
  <c r="T18" i="1"/>
  <c r="Q3" i="1"/>
  <c r="R3" i="1"/>
  <c r="S3" i="1"/>
  <c r="AC3" i="1" s="1"/>
  <c r="T3" i="1"/>
  <c r="U3" i="1" s="1"/>
  <c r="Y3" i="1"/>
  <c r="Z3" i="1"/>
  <c r="AB3" i="1"/>
  <c r="Q4" i="1"/>
  <c r="R4" i="1"/>
  <c r="S4" i="1"/>
  <c r="AB4" i="1" s="1"/>
  <c r="T4" i="1"/>
  <c r="V4" i="1" s="1"/>
  <c r="X4" i="1" s="1"/>
  <c r="U4" i="1"/>
  <c r="W4" i="1"/>
  <c r="Y4" i="1"/>
  <c r="Z4" i="1"/>
  <c r="Q5" i="1"/>
  <c r="R5" i="1"/>
  <c r="S5" i="1" s="1"/>
  <c r="T5" i="1"/>
  <c r="U5" i="1" s="1"/>
  <c r="Q6" i="1"/>
  <c r="Z6" i="1" s="1"/>
  <c r="R6" i="1"/>
  <c r="S6" i="1"/>
  <c r="AB6" i="1" s="1"/>
  <c r="T6" i="1"/>
  <c r="U6" i="1"/>
  <c r="W6" i="1"/>
  <c r="AA6" i="1"/>
  <c r="Q7" i="1"/>
  <c r="R7" i="1"/>
  <c r="S7" i="1" s="1"/>
  <c r="T7" i="1"/>
  <c r="Z7" i="1" s="1"/>
  <c r="Q8" i="1"/>
  <c r="R8" i="1"/>
  <c r="S8" i="1"/>
  <c r="T8" i="1"/>
  <c r="Q9" i="1"/>
  <c r="R9" i="1"/>
  <c r="S9" i="1" s="1"/>
  <c r="T9" i="1"/>
  <c r="Q10" i="1"/>
  <c r="R10" i="1"/>
  <c r="S10" i="1"/>
  <c r="T10" i="1"/>
  <c r="Q11" i="1"/>
  <c r="R11" i="1"/>
  <c r="T11" i="1"/>
  <c r="Q12" i="1"/>
  <c r="R12" i="1"/>
  <c r="U12" i="1" s="1"/>
  <c r="T12" i="1"/>
  <c r="Q13" i="1"/>
  <c r="R13" i="1"/>
  <c r="S13" i="1" s="1"/>
  <c r="T13" i="1"/>
  <c r="U13" i="1" s="1"/>
  <c r="Z13" i="1"/>
  <c r="AA13" i="1"/>
  <c r="Q14" i="1"/>
  <c r="R14" i="1"/>
  <c r="S14" i="1"/>
  <c r="V14" i="1" s="1"/>
  <c r="X14" i="1" s="1"/>
  <c r="T14" i="1"/>
  <c r="U14" i="1"/>
  <c r="W14" i="1"/>
  <c r="Y14" i="1"/>
  <c r="Z14" i="1"/>
  <c r="AB14" i="1"/>
  <c r="Q15" i="1"/>
  <c r="R15" i="1"/>
  <c r="S15" i="1" s="1"/>
  <c r="T15" i="1"/>
  <c r="U15" i="1" s="1"/>
  <c r="Z15" i="1"/>
  <c r="AA15" i="1"/>
  <c r="Q16" i="1"/>
  <c r="R16" i="1"/>
  <c r="S16" i="1"/>
  <c r="AB16" i="1" s="1"/>
  <c r="T16" i="1"/>
  <c r="V16" i="1" s="1"/>
  <c r="X16" i="1" s="1"/>
  <c r="U16" i="1"/>
  <c r="W16" i="1"/>
  <c r="Y16" i="1"/>
  <c r="Z16" i="1"/>
  <c r="AA16" i="1"/>
  <c r="AC16" i="1"/>
  <c r="Q17" i="1"/>
  <c r="R17" i="1"/>
  <c r="S17" i="1" s="1"/>
  <c r="T17" i="1"/>
  <c r="U17" i="1" s="1"/>
  <c r="AC2" i="1"/>
  <c r="AB2" i="1"/>
  <c r="AA2" i="1"/>
  <c r="Z2" i="1"/>
  <c r="AI2" i="1"/>
  <c r="AH2" i="1"/>
  <c r="AG2" i="1"/>
  <c r="AF2" i="1"/>
  <c r="Y2" i="1"/>
  <c r="X2" i="1"/>
  <c r="W2" i="1"/>
  <c r="Q2" i="1"/>
  <c r="V2" i="1"/>
  <c r="U2" i="1"/>
  <c r="T2" i="1"/>
  <c r="S2" i="1"/>
  <c r="R2" i="1"/>
  <c r="Z6" i="5" l="1"/>
  <c r="W5" i="5"/>
  <c r="Z4" i="5"/>
  <c r="W3" i="5"/>
  <c r="AG15" i="6"/>
  <c r="AH14" i="6"/>
  <c r="AG17" i="6"/>
  <c r="AH17" i="6"/>
  <c r="Z7" i="6"/>
  <c r="AF7" i="6"/>
  <c r="AG6" i="6"/>
  <c r="U6" i="6"/>
  <c r="Z6" i="6"/>
  <c r="AF6" i="6"/>
  <c r="Z5" i="6"/>
  <c r="AF2" i="6"/>
  <c r="U2" i="6"/>
  <c r="Q12" i="4"/>
  <c r="AG12" i="4" s="1"/>
  <c r="AC11" i="6"/>
  <c r="AB11" i="6"/>
  <c r="AC15" i="6"/>
  <c r="AB15" i="6"/>
  <c r="AC4" i="6"/>
  <c r="Y4" i="6"/>
  <c r="AB4" i="6"/>
  <c r="W4" i="6"/>
  <c r="S2" i="6"/>
  <c r="AH2" i="6"/>
  <c r="V4" i="6"/>
  <c r="S7" i="6"/>
  <c r="V7" i="6" s="1"/>
  <c r="AG7" i="6"/>
  <c r="AA7" i="6" s="1"/>
  <c r="U9" i="6"/>
  <c r="AH13" i="6"/>
  <c r="S18" i="6"/>
  <c r="S13" i="6"/>
  <c r="S5" i="6"/>
  <c r="V5" i="6" s="1"/>
  <c r="AG5" i="6"/>
  <c r="AA5" i="6" s="1"/>
  <c r="U7" i="6"/>
  <c r="W9" i="6"/>
  <c r="S16" i="6"/>
  <c r="AG16" i="6"/>
  <c r="S3" i="6"/>
  <c r="AG3" i="6"/>
  <c r="AA3" i="6" s="1"/>
  <c r="Z4" i="6"/>
  <c r="U5" i="6"/>
  <c r="Y9" i="6"/>
  <c r="S14" i="6"/>
  <c r="AG14" i="6"/>
  <c r="U4" i="6"/>
  <c r="AH9" i="6"/>
  <c r="AA9" i="6" s="1"/>
  <c r="AG10" i="6"/>
  <c r="S8" i="6"/>
  <c r="W8" i="6" s="1"/>
  <c r="AG8" i="6"/>
  <c r="AA8" i="6" s="1"/>
  <c r="Z9" i="6"/>
  <c r="AH4" i="6"/>
  <c r="AA4" i="6" s="1"/>
  <c r="V9" i="6"/>
  <c r="U3" i="6"/>
  <c r="S12" i="6"/>
  <c r="AF17" i="6"/>
  <c r="AH15" i="6"/>
  <c r="S6" i="6"/>
  <c r="U8" i="6"/>
  <c r="AB9" i="6"/>
  <c r="S17" i="6"/>
  <c r="AC13" i="5"/>
  <c r="AB13" i="5"/>
  <c r="AC18" i="5"/>
  <c r="AB18" i="5"/>
  <c r="AB9" i="5"/>
  <c r="AC9" i="5"/>
  <c r="AC2" i="5"/>
  <c r="Y2" i="5"/>
  <c r="W2" i="5"/>
  <c r="AB2" i="5"/>
  <c r="AF15" i="5"/>
  <c r="AF17" i="5"/>
  <c r="Z5" i="5"/>
  <c r="AF5" i="5"/>
  <c r="AG5" i="5"/>
  <c r="AA5" i="5" s="1"/>
  <c r="AF16" i="5"/>
  <c r="AG18" i="5"/>
  <c r="AH2" i="5"/>
  <c r="AF14" i="5"/>
  <c r="U2" i="5"/>
  <c r="V2" i="5"/>
  <c r="U6" i="5"/>
  <c r="AH13" i="5"/>
  <c r="AG15" i="5"/>
  <c r="AC15" i="5"/>
  <c r="AB15" i="5"/>
  <c r="AB14" i="5"/>
  <c r="AC14" i="5"/>
  <c r="AC3" i="5"/>
  <c r="AB3" i="5"/>
  <c r="Y3" i="5"/>
  <c r="V3" i="5"/>
  <c r="AC11" i="5"/>
  <c r="AB11" i="5"/>
  <c r="AB10" i="5"/>
  <c r="AC10" i="5"/>
  <c r="Y5" i="5"/>
  <c r="AC5" i="5"/>
  <c r="AB5" i="5"/>
  <c r="V4" i="5"/>
  <c r="AC4" i="5"/>
  <c r="AB4" i="5"/>
  <c r="Y4" i="5"/>
  <c r="W4" i="5"/>
  <c r="S16" i="5"/>
  <c r="AH5" i="5"/>
  <c r="AG10" i="5"/>
  <c r="U5" i="5"/>
  <c r="AH10" i="5"/>
  <c r="AG12" i="5"/>
  <c r="AH18" i="5"/>
  <c r="AF2" i="5"/>
  <c r="AA2" i="5" s="1"/>
  <c r="AH4" i="5"/>
  <c r="AA4" i="5" s="1"/>
  <c r="AC7" i="5"/>
  <c r="AF13" i="5"/>
  <c r="AH15" i="5"/>
  <c r="AF18" i="5"/>
  <c r="AH3" i="5"/>
  <c r="V5" i="5"/>
  <c r="X5" i="5" s="1"/>
  <c r="AG8" i="5"/>
  <c r="AH14" i="5"/>
  <c r="Z2" i="5"/>
  <c r="U3" i="5"/>
  <c r="AG6" i="5"/>
  <c r="AA6" i="5" s="1"/>
  <c r="AG17" i="5"/>
  <c r="AG2" i="5"/>
  <c r="Z3" i="5"/>
  <c r="U4" i="5"/>
  <c r="AF7" i="5"/>
  <c r="AH9" i="5"/>
  <c r="AG13" i="5"/>
  <c r="AH7" i="5"/>
  <c r="AG7" i="5"/>
  <c r="AG3" i="5"/>
  <c r="S8" i="5"/>
  <c r="S12" i="5"/>
  <c r="S6" i="5"/>
  <c r="V6" i="5" s="1"/>
  <c r="S17" i="5"/>
  <c r="T18" i="4"/>
  <c r="AF18" i="4" s="1"/>
  <c r="T6" i="4"/>
  <c r="AF6" i="4" s="1"/>
  <c r="Q10" i="4"/>
  <c r="AG10" i="4" s="1"/>
  <c r="Q15" i="4"/>
  <c r="AG15" i="4" s="1"/>
  <c r="T7" i="4"/>
  <c r="AF7" i="4" s="1"/>
  <c r="T5" i="4"/>
  <c r="AF5" i="4" s="1"/>
  <c r="R11" i="4"/>
  <c r="S11" i="4" s="1"/>
  <c r="Q17" i="4"/>
  <c r="R17" i="4"/>
  <c r="T17" i="4"/>
  <c r="AF17" i="4" s="1"/>
  <c r="T16" i="4"/>
  <c r="T8" i="4"/>
  <c r="T11" i="4"/>
  <c r="AF11" i="4" s="1"/>
  <c r="AF12" i="4"/>
  <c r="R15" i="4"/>
  <c r="AH15" i="4" s="1"/>
  <c r="Z14" i="2"/>
  <c r="U14" i="2"/>
  <c r="T14" i="4"/>
  <c r="AF14" i="4" s="1"/>
  <c r="W12" i="2"/>
  <c r="R16" i="4"/>
  <c r="S16" i="4" s="1"/>
  <c r="AC16" i="4" s="1"/>
  <c r="R13" i="4"/>
  <c r="S13" i="4" s="1"/>
  <c r="AC13" i="4" s="1"/>
  <c r="Z13" i="2"/>
  <c r="R12" i="4"/>
  <c r="AH12" i="4" s="1"/>
  <c r="Q9" i="4"/>
  <c r="Z3" i="2"/>
  <c r="AF8" i="4"/>
  <c r="R7" i="4"/>
  <c r="AG7" i="2"/>
  <c r="Q7" i="4"/>
  <c r="AG9" i="2"/>
  <c r="T4" i="4"/>
  <c r="AF4" i="4" s="1"/>
  <c r="W9" i="2"/>
  <c r="V9" i="2"/>
  <c r="X9" i="2" s="1"/>
  <c r="R9" i="4"/>
  <c r="S9" i="4" s="1"/>
  <c r="Z9" i="2"/>
  <c r="U9" i="2"/>
  <c r="T9" i="4"/>
  <c r="AF9" i="4" s="1"/>
  <c r="Z8" i="2"/>
  <c r="Q8" i="4"/>
  <c r="U5" i="2"/>
  <c r="AF5" i="2"/>
  <c r="Q4" i="4"/>
  <c r="R4" i="4"/>
  <c r="AH4" i="4" s="1"/>
  <c r="Q13" i="4"/>
  <c r="AG13" i="4" s="1"/>
  <c r="R10" i="4"/>
  <c r="S10" i="4" s="1"/>
  <c r="Q18" i="4"/>
  <c r="Q5" i="4"/>
  <c r="T10" i="4"/>
  <c r="AH10" i="4" s="1"/>
  <c r="AF15" i="4"/>
  <c r="R18" i="4"/>
  <c r="S18" i="4" s="1"/>
  <c r="R8" i="4"/>
  <c r="S8" i="4" s="1"/>
  <c r="AC8" i="4" s="1"/>
  <c r="Q11" i="4"/>
  <c r="AI13" i="4"/>
  <c r="Q16" i="4"/>
  <c r="R3" i="4"/>
  <c r="S3" i="4" s="1"/>
  <c r="AB3" i="4" s="1"/>
  <c r="Q6" i="4"/>
  <c r="R14" i="4"/>
  <c r="S14" i="4" s="1"/>
  <c r="Y14" i="4" s="1"/>
  <c r="R5" i="4"/>
  <c r="S5" i="4" s="1"/>
  <c r="AC5" i="4" s="1"/>
  <c r="Q14" i="4"/>
  <c r="T3" i="4"/>
  <c r="AF3" i="4" s="1"/>
  <c r="R6" i="4"/>
  <c r="S6" i="4" s="1"/>
  <c r="T2" i="4"/>
  <c r="AF2" i="4" s="1"/>
  <c r="Q2" i="4"/>
  <c r="R2" i="4"/>
  <c r="AG17" i="4"/>
  <c r="AF13" i="4"/>
  <c r="AF16" i="4"/>
  <c r="AH6" i="2"/>
  <c r="AH8" i="2"/>
  <c r="AA8" i="2" s="1"/>
  <c r="AG10" i="2"/>
  <c r="AF3" i="2"/>
  <c r="U4" i="2"/>
  <c r="Z6" i="2"/>
  <c r="V13" i="2"/>
  <c r="X13" i="2" s="1"/>
  <c r="AG15" i="2"/>
  <c r="S10" i="2"/>
  <c r="U6" i="2"/>
  <c r="Z5" i="2"/>
  <c r="W7" i="2"/>
  <c r="AG16" i="2"/>
  <c r="AG18" i="2"/>
  <c r="AG12" i="2"/>
  <c r="AH5" i="2"/>
  <c r="AH9" i="2"/>
  <c r="AH14" i="2"/>
  <c r="AH16" i="2"/>
  <c r="AH18" i="2"/>
  <c r="U3" i="2"/>
  <c r="V12" i="2"/>
  <c r="X12" i="2" s="1"/>
  <c r="AC13" i="2"/>
  <c r="AB13" i="2"/>
  <c r="Y13" i="2"/>
  <c r="AC11" i="2"/>
  <c r="AB11" i="2"/>
  <c r="AB2" i="2"/>
  <c r="Y2" i="2"/>
  <c r="AC2" i="2"/>
  <c r="AC9" i="2"/>
  <c r="AB9" i="2"/>
  <c r="W3" i="2"/>
  <c r="AH7" i="2"/>
  <c r="AH15" i="2"/>
  <c r="V2" i="2"/>
  <c r="AG5" i="2"/>
  <c r="AG13" i="2"/>
  <c r="W2" i="2"/>
  <c r="V7" i="2"/>
  <c r="S18" i="2"/>
  <c r="S3" i="2"/>
  <c r="AG3" i="2"/>
  <c r="Z4" i="2"/>
  <c r="Z12" i="2"/>
  <c r="U13" i="2"/>
  <c r="W15" i="2"/>
  <c r="AH3" i="2"/>
  <c r="S8" i="2"/>
  <c r="Y8" i="2" s="1"/>
  <c r="AF10" i="2"/>
  <c r="AH11" i="2"/>
  <c r="S16" i="2"/>
  <c r="V16" i="2" s="1"/>
  <c r="Z17" i="2"/>
  <c r="V15" i="2"/>
  <c r="U2" i="2"/>
  <c r="U7" i="2"/>
  <c r="U15" i="2"/>
  <c r="Y12" i="2"/>
  <c r="AH13" i="2"/>
  <c r="AB12" i="2"/>
  <c r="W13" i="2"/>
  <c r="AC4" i="2"/>
  <c r="S6" i="2"/>
  <c r="W6" i="2" s="1"/>
  <c r="AG6" i="2"/>
  <c r="Z7" i="2"/>
  <c r="AC12" i="2"/>
  <c r="S14" i="2"/>
  <c r="AG14" i="2"/>
  <c r="Z15" i="2"/>
  <c r="U16" i="2"/>
  <c r="AH2" i="2"/>
  <c r="AA2" i="2" s="1"/>
  <c r="W4" i="2"/>
  <c r="X4" i="2" s="1"/>
  <c r="S5" i="2"/>
  <c r="V5" i="2" s="1"/>
  <c r="Y4" i="2"/>
  <c r="Z2" i="2"/>
  <c r="AB4" i="2"/>
  <c r="Y7" i="2"/>
  <c r="Y15" i="2"/>
  <c r="AF4" i="2"/>
  <c r="AF12" i="2"/>
  <c r="AB7" i="2"/>
  <c r="AB15" i="2"/>
  <c r="AH4" i="2"/>
  <c r="AH12" i="2"/>
  <c r="S17" i="2"/>
  <c r="AF7" i="2"/>
  <c r="AF15" i="2"/>
  <c r="AH17" i="2"/>
  <c r="AA17" i="2" s="1"/>
  <c r="AB18" i="1"/>
  <c r="AC18" i="1"/>
  <c r="AC15" i="1"/>
  <c r="V15" i="1"/>
  <c r="W15" i="1"/>
  <c r="Y15" i="1"/>
  <c r="AB15" i="1"/>
  <c r="AB17" i="1"/>
  <c r="AC17" i="1"/>
  <c r="W17" i="1"/>
  <c r="Y17" i="1"/>
  <c r="V17" i="1"/>
  <c r="X17" i="1" s="1"/>
  <c r="V13" i="1"/>
  <c r="Y13" i="1"/>
  <c r="AC13" i="1"/>
  <c r="AB13" i="1"/>
  <c r="W13" i="1"/>
  <c r="AB5" i="1"/>
  <c r="AC5" i="1"/>
  <c r="V5" i="1"/>
  <c r="W5" i="1"/>
  <c r="Y5" i="1"/>
  <c r="Y7" i="1"/>
  <c r="AB7" i="1"/>
  <c r="AC7" i="1"/>
  <c r="V7" i="1"/>
  <c r="X7" i="1" s="1"/>
  <c r="W7" i="1"/>
  <c r="AB9" i="1"/>
  <c r="AC9" i="1"/>
  <c r="Z17" i="1"/>
  <c r="AC14" i="1"/>
  <c r="S12" i="1"/>
  <c r="Y6" i="1"/>
  <c r="Z5" i="1"/>
  <c r="S11" i="1"/>
  <c r="U7" i="1"/>
  <c r="V6" i="1"/>
  <c r="X6" i="1" s="1"/>
  <c r="AC10" i="1"/>
  <c r="Z12" i="1"/>
  <c r="AB10" i="1"/>
  <c r="W3" i="1"/>
  <c r="V3" i="1"/>
  <c r="AC8" i="1"/>
  <c r="AB8" i="1"/>
  <c r="AC6" i="1"/>
  <c r="AC4" i="1"/>
  <c r="X3" i="5" l="1"/>
  <c r="X2" i="5"/>
  <c r="AB13" i="4"/>
  <c r="AH13" i="4"/>
  <c r="AA13" i="4" s="1"/>
  <c r="AD13" i="4" s="1"/>
  <c r="Z13" i="4"/>
  <c r="AH7" i="4"/>
  <c r="AA6" i="6"/>
  <c r="AA2" i="6"/>
  <c r="AG18" i="4"/>
  <c r="AH17" i="4"/>
  <c r="AG16" i="4"/>
  <c r="W13" i="4"/>
  <c r="AB3" i="6"/>
  <c r="Y3" i="6"/>
  <c r="AC3" i="6"/>
  <c r="AC13" i="6"/>
  <c r="AB13" i="6"/>
  <c r="AB12" i="6"/>
  <c r="AC12" i="6"/>
  <c r="AB7" i="6"/>
  <c r="AC7" i="6"/>
  <c r="Y7" i="6"/>
  <c r="AC18" i="6"/>
  <c r="AB18" i="6"/>
  <c r="X9" i="6"/>
  <c r="X4" i="6"/>
  <c r="V3" i="6"/>
  <c r="W3" i="6"/>
  <c r="AB14" i="6"/>
  <c r="AC14" i="6"/>
  <c r="Y5" i="6"/>
  <c r="AC5" i="6"/>
  <c r="AB5" i="6"/>
  <c r="AC2" i="6"/>
  <c r="AB2" i="6"/>
  <c r="W2" i="6"/>
  <c r="Y2" i="6"/>
  <c r="Y8" i="6"/>
  <c r="AC8" i="6"/>
  <c r="AB8" i="6"/>
  <c r="AB16" i="6"/>
  <c r="AC16" i="6"/>
  <c r="V2" i="6"/>
  <c r="V8" i="6"/>
  <c r="X8" i="6" s="1"/>
  <c r="W5" i="6"/>
  <c r="X5" i="6" s="1"/>
  <c r="W7" i="6"/>
  <c r="X7" i="6" s="1"/>
  <c r="AC17" i="6"/>
  <c r="AB17" i="6"/>
  <c r="V6" i="6"/>
  <c r="AC6" i="6"/>
  <c r="Y6" i="6"/>
  <c r="W6" i="6"/>
  <c r="AB6" i="6"/>
  <c r="AA3" i="5"/>
  <c r="X4" i="5"/>
  <c r="W6" i="5"/>
  <c r="X6" i="5" s="1"/>
  <c r="AC17" i="5"/>
  <c r="AB17" i="5"/>
  <c r="AB6" i="5"/>
  <c r="AC6" i="5"/>
  <c r="Y6" i="5"/>
  <c r="AC12" i="5"/>
  <c r="AB12" i="5"/>
  <c r="AC16" i="5"/>
  <c r="AB16" i="5"/>
  <c r="AC8" i="5"/>
  <c r="AB8" i="5"/>
  <c r="Z15" i="4"/>
  <c r="Z6" i="4"/>
  <c r="AG3" i="4"/>
  <c r="V3" i="4"/>
  <c r="U17" i="4"/>
  <c r="Y13" i="4"/>
  <c r="AG7" i="4"/>
  <c r="AA7" i="4" s="1"/>
  <c r="AH18" i="4"/>
  <c r="AC11" i="4"/>
  <c r="AB11" i="4"/>
  <c r="S15" i="4"/>
  <c r="AC15" i="4" s="1"/>
  <c r="Z17" i="4"/>
  <c r="S17" i="4"/>
  <c r="W17" i="4" s="1"/>
  <c r="U15" i="4"/>
  <c r="U2" i="4"/>
  <c r="AH11" i="4"/>
  <c r="Y3" i="4"/>
  <c r="AG2" i="4"/>
  <c r="AG11" i="4"/>
  <c r="AA15" i="4"/>
  <c r="V13" i="4"/>
  <c r="AF10" i="4"/>
  <c r="U10" i="4"/>
  <c r="Z10" i="4"/>
  <c r="U13" i="4"/>
  <c r="AH16" i="4"/>
  <c r="AA16" i="4" s="1"/>
  <c r="AD16" i="4" s="1"/>
  <c r="V16" i="4"/>
  <c r="X16" i="4" s="1"/>
  <c r="Z16" i="4"/>
  <c r="AA17" i="4"/>
  <c r="V14" i="4"/>
  <c r="Y16" i="4"/>
  <c r="AA16" i="2"/>
  <c r="U14" i="4"/>
  <c r="AG14" i="4"/>
  <c r="AA12" i="2"/>
  <c r="U12" i="4"/>
  <c r="Z12" i="4"/>
  <c r="AA12" i="4"/>
  <c r="S12" i="4"/>
  <c r="V12" i="4" s="1"/>
  <c r="AB16" i="4"/>
  <c r="U16" i="4"/>
  <c r="AA13" i="2"/>
  <c r="AC10" i="2"/>
  <c r="W10" i="2"/>
  <c r="X10" i="2" s="1"/>
  <c r="Y10" i="2"/>
  <c r="V10" i="2"/>
  <c r="AA10" i="2"/>
  <c r="AC10" i="4"/>
  <c r="W10" i="4"/>
  <c r="Y10" i="4"/>
  <c r="AA10" i="4"/>
  <c r="AD10" i="4" s="1"/>
  <c r="V10" i="4"/>
  <c r="AC3" i="4"/>
  <c r="AA9" i="2"/>
  <c r="X7" i="2"/>
  <c r="AH6" i="4"/>
  <c r="U3" i="4"/>
  <c r="W3" i="4"/>
  <c r="AB8" i="4"/>
  <c r="V8" i="4"/>
  <c r="S7" i="4"/>
  <c r="W7" i="4" s="1"/>
  <c r="U7" i="4"/>
  <c r="Z7" i="4"/>
  <c r="S4" i="4"/>
  <c r="W4" i="4" s="1"/>
  <c r="Z4" i="4"/>
  <c r="AH8" i="4"/>
  <c r="Y8" i="4"/>
  <c r="Z8" i="4"/>
  <c r="W8" i="4"/>
  <c r="AH2" i="4"/>
  <c r="Z2" i="4"/>
  <c r="U9" i="4"/>
  <c r="V9" i="4"/>
  <c r="Z9" i="4"/>
  <c r="W9" i="4"/>
  <c r="Y9" i="4"/>
  <c r="AH9" i="4"/>
  <c r="AG9" i="4"/>
  <c r="AG8" i="4"/>
  <c r="V8" i="2"/>
  <c r="W8" i="2"/>
  <c r="U8" i="4"/>
  <c r="W5" i="4"/>
  <c r="AB5" i="4"/>
  <c r="V5" i="4"/>
  <c r="Y5" i="4"/>
  <c r="U5" i="4"/>
  <c r="U4" i="4"/>
  <c r="AG4" i="4"/>
  <c r="AA4" i="4" s="1"/>
  <c r="X2" i="2"/>
  <c r="Z14" i="4"/>
  <c r="W14" i="4"/>
  <c r="U6" i="4"/>
  <c r="AB14" i="4"/>
  <c r="Z5" i="4"/>
  <c r="AC14" i="4"/>
  <c r="W16" i="4"/>
  <c r="AG6" i="4"/>
  <c r="Z3" i="4"/>
  <c r="AH14" i="4"/>
  <c r="AG5" i="4"/>
  <c r="AB10" i="4"/>
  <c r="AH3" i="4"/>
  <c r="AH5" i="4"/>
  <c r="S2" i="4"/>
  <c r="AC2" i="4" s="1"/>
  <c r="AC9" i="4"/>
  <c r="AB9" i="4"/>
  <c r="AC18" i="4"/>
  <c r="AB18" i="4"/>
  <c r="AC6" i="4"/>
  <c r="AB6" i="4"/>
  <c r="Y6" i="4"/>
  <c r="V6" i="4"/>
  <c r="W6" i="4"/>
  <c r="AA4" i="2"/>
  <c r="AA14" i="2"/>
  <c r="W5" i="2"/>
  <c r="X5" i="2" s="1"/>
  <c r="X15" i="2"/>
  <c r="AA6" i="2"/>
  <c r="AA7" i="2"/>
  <c r="AB10" i="2"/>
  <c r="AA5" i="2"/>
  <c r="V14" i="2"/>
  <c r="AC14" i="2"/>
  <c r="AB14" i="2"/>
  <c r="Y14" i="2"/>
  <c r="AA3" i="2"/>
  <c r="AA15" i="2"/>
  <c r="Y3" i="2"/>
  <c r="AC3" i="2"/>
  <c r="AB3" i="2"/>
  <c r="W14" i="2"/>
  <c r="V6" i="2"/>
  <c r="X6" i="2" s="1"/>
  <c r="AC6" i="2"/>
  <c r="AB6" i="2"/>
  <c r="Y6" i="2"/>
  <c r="Y16" i="2"/>
  <c r="W16" i="2"/>
  <c r="X16" i="2" s="1"/>
  <c r="AB16" i="2"/>
  <c r="AC16" i="2"/>
  <c r="AC18" i="2"/>
  <c r="AB18" i="2"/>
  <c r="AC17" i="2"/>
  <c r="AB17" i="2"/>
  <c r="V17" i="2"/>
  <c r="Y17" i="2"/>
  <c r="W17" i="2"/>
  <c r="AC5" i="2"/>
  <c r="AB5" i="2"/>
  <c r="Y5" i="2"/>
  <c r="V3" i="2"/>
  <c r="X3" i="2" s="1"/>
  <c r="AC8" i="2"/>
  <c r="AB8" i="2"/>
  <c r="X5" i="1"/>
  <c r="Y12" i="1"/>
  <c r="AC12" i="1"/>
  <c r="AB12" i="1"/>
  <c r="AB11" i="1"/>
  <c r="AC11" i="1"/>
  <c r="V12" i="1"/>
  <c r="X15" i="1"/>
  <c r="W12" i="1"/>
  <c r="X3" i="1"/>
  <c r="X13" i="1"/>
  <c r="X13" i="4" l="1"/>
  <c r="AC4" i="4"/>
  <c r="AD17" i="4"/>
  <c r="AB12" i="4"/>
  <c r="AD12" i="4"/>
  <c r="AD7" i="4"/>
  <c r="X3" i="4"/>
  <c r="V15" i="4"/>
  <c r="AA3" i="4"/>
  <c r="AD3" i="4" s="1"/>
  <c r="Y15" i="4"/>
  <c r="AD15" i="4"/>
  <c r="W15" i="4"/>
  <c r="X15" i="4" s="1"/>
  <c r="Y4" i="4"/>
  <c r="AD4" i="4"/>
  <c r="X3" i="6"/>
  <c r="X2" i="6"/>
  <c r="X6" i="6"/>
  <c r="V17" i="4"/>
  <c r="X17" i="4" s="1"/>
  <c r="AB17" i="4"/>
  <c r="W12" i="4"/>
  <c r="X12" i="4" s="1"/>
  <c r="AC17" i="4"/>
  <c r="Y17" i="4"/>
  <c r="AB15" i="4"/>
  <c r="Y7" i="4"/>
  <c r="AB7" i="4"/>
  <c r="AC7" i="4"/>
  <c r="AA2" i="4"/>
  <c r="AD2" i="4" s="1"/>
  <c r="V7" i="4"/>
  <c r="X7" i="4" s="1"/>
  <c r="X14" i="4"/>
  <c r="AA14" i="4"/>
  <c r="AD14" i="4" s="1"/>
  <c r="Y12" i="4"/>
  <c r="AC12" i="4"/>
  <c r="X10" i="4"/>
  <c r="AA9" i="4"/>
  <c r="AD9" i="4" s="1"/>
  <c r="AA6" i="4"/>
  <c r="AD6" i="4" s="1"/>
  <c r="X8" i="4"/>
  <c r="V4" i="4"/>
  <c r="X4" i="4" s="1"/>
  <c r="AB4" i="4"/>
  <c r="AA8" i="4"/>
  <c r="AD8" i="4" s="1"/>
  <c r="X5" i="4"/>
  <c r="V2" i="4"/>
  <c r="W2" i="4"/>
  <c r="Y2" i="4"/>
  <c r="X9" i="4"/>
  <c r="X8" i="2"/>
  <c r="AA5" i="4"/>
  <c r="AD5" i="4" s="1"/>
  <c r="AB2" i="4"/>
  <c r="X6" i="4"/>
  <c r="X14" i="2"/>
  <c r="X17" i="2"/>
  <c r="X12" i="1"/>
  <c r="X2" i="4" l="1"/>
</calcChain>
</file>

<file path=xl/sharedStrings.xml><?xml version="1.0" encoding="utf-8"?>
<sst xmlns="http://schemas.openxmlformats.org/spreadsheetml/2006/main" count="255" uniqueCount="51">
  <si>
    <t>1B</t>
  </si>
  <si>
    <t>2B</t>
  </si>
  <si>
    <t>3B</t>
  </si>
  <si>
    <t>HR</t>
  </si>
  <si>
    <t>BB</t>
  </si>
  <si>
    <t>HBP</t>
  </si>
  <si>
    <t>K</t>
  </si>
  <si>
    <t>PO</t>
  </si>
  <si>
    <t>FO</t>
  </si>
  <si>
    <t>GO</t>
  </si>
  <si>
    <t>LO</t>
  </si>
  <si>
    <t>ROE</t>
  </si>
  <si>
    <t>sac</t>
  </si>
  <si>
    <t>SB</t>
  </si>
  <si>
    <t>CS</t>
  </si>
  <si>
    <t>TB</t>
  </si>
  <si>
    <t>AB</t>
  </si>
  <si>
    <t>PA</t>
  </si>
  <si>
    <t>H</t>
  </si>
  <si>
    <t>AVG</t>
  </si>
  <si>
    <t>OBP</t>
  </si>
  <si>
    <t>SLG</t>
  </si>
  <si>
    <t>OPS</t>
  </si>
  <si>
    <t>wOBA</t>
  </si>
  <si>
    <t>RC</t>
  </si>
  <si>
    <t>BsR</t>
  </si>
  <si>
    <t>PA/SB</t>
  </si>
  <si>
    <t>PA/HR</t>
  </si>
  <si>
    <t>Ella Edgmon</t>
  </si>
  <si>
    <t>Addison Leschber</t>
  </si>
  <si>
    <t>Jayden Gailey</t>
  </si>
  <si>
    <t>Paige Vukadinovich</t>
  </si>
  <si>
    <t>Emma Minghini</t>
  </si>
  <si>
    <t>Lillian Martineau</t>
  </si>
  <si>
    <t>Kaya Booker</t>
  </si>
  <si>
    <t>Camden Anders</t>
  </si>
  <si>
    <t>Caroline Patterson</t>
  </si>
  <si>
    <t>Grace Connelly</t>
  </si>
  <si>
    <t>Gracyn Tucker</t>
  </si>
  <si>
    <t>Bri Condon</t>
  </si>
  <si>
    <t>Emma Simon</t>
  </si>
  <si>
    <t>Alyssa Willer</t>
  </si>
  <si>
    <t>Makayla Coffield</t>
  </si>
  <si>
    <t>Reese Hunter</t>
  </si>
  <si>
    <t>Eliana Gottlieb</t>
  </si>
  <si>
    <t>A</t>
  </si>
  <si>
    <t>B</t>
  </si>
  <si>
    <t>C</t>
  </si>
  <si>
    <t>D</t>
  </si>
  <si>
    <t>BsR/PA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</si>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</sst>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4B381-ED3B-486A-9A2E-E9375831370F}">
  <dimension ref="A1:AI19"/>
  <sheetViews>
    <sheetView tabSelected="1" topLeftCell="O1" workbookViewId="0">
      <selection activeCell="AA19" sqref="AA19"/>
    </sheetView>
  </sheetViews>
  <sheetFormatPr defaultRowHeight="14.4" x14ac:dyDescent="0.55000000000000004"/>
  <cols>
    <col min="1" max="1" width="15.9453125" bestFit="1" customWidth="1"/>
    <col min="2" max="4" width="2.734375" bestFit="1" customWidth="1"/>
    <col min="5" max="5" width="2.9453125" bestFit="1" customWidth="1"/>
    <col min="6" max="6" width="2.7890625" bestFit="1" customWidth="1"/>
    <col min="7" max="7" width="3.9453125" bestFit="1" customWidth="1"/>
    <col min="8" max="8" width="2.68359375" bestFit="1" customWidth="1"/>
    <col min="9" max="9" width="3" bestFit="1" customWidth="1"/>
    <col min="10" max="10" width="2.89453125" bestFit="1" customWidth="1"/>
    <col min="11" max="11" width="3.20703125" bestFit="1" customWidth="1"/>
    <col min="12" max="12" width="2.83984375" bestFit="1" customWidth="1"/>
    <col min="13" max="13" width="4" bestFit="1" customWidth="1"/>
    <col min="14" max="14" width="3.20703125" bestFit="1" customWidth="1"/>
    <col min="15" max="16" width="2.62890625" bestFit="1" customWidth="1"/>
    <col min="17" max="17" width="2.734375" bestFit="1" customWidth="1"/>
    <col min="18" max="19" width="3.68359375" bestFit="1" customWidth="1"/>
    <col min="20" max="20" width="2.68359375" bestFit="1" customWidth="1"/>
    <col min="21" max="29" width="6.7890625" bestFit="1" customWidth="1"/>
  </cols>
  <sheetData>
    <row r="1" spans="1:35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49</v>
      </c>
      <c r="AF1" s="1" t="s">
        <v>45</v>
      </c>
      <c r="AG1" s="1" t="s">
        <v>46</v>
      </c>
      <c r="AH1" s="1" t="s">
        <v>47</v>
      </c>
      <c r="AI1" s="1" t="s">
        <v>48</v>
      </c>
    </row>
    <row r="2" spans="1:35" x14ac:dyDescent="0.55000000000000004">
      <c r="A2" t="s">
        <v>28</v>
      </c>
      <c r="B2">
        <f>UWG!B2+NACC!B2+Tenn!B2+Lipscomb!B2</f>
        <v>2</v>
      </c>
      <c r="C2">
        <f>UWG!C2+NACC!C2+Tenn!C2+Lipscomb!C2</f>
        <v>1</v>
      </c>
      <c r="D2">
        <f>UWG!D2+NACC!D2+Tenn!D2+Lipscomb!D2</f>
        <v>0</v>
      </c>
      <c r="E2">
        <f>UWG!E2+NACC!E2+Tenn!E2+Lipscomb!E2</f>
        <v>0</v>
      </c>
      <c r="F2">
        <f>UWG!F2+NACC!F2+Tenn!F2+Lipscomb!F2</f>
        <v>2</v>
      </c>
      <c r="G2">
        <f>UWG!G2+NACC!G2+Tenn!G2+Lipscomb!G2</f>
        <v>0</v>
      </c>
      <c r="H2">
        <f>UWG!H2+NACC!H2+Tenn!H2+Lipscomb!H2</f>
        <v>0</v>
      </c>
      <c r="I2">
        <f>UWG!I2+NACC!I2+Tenn!I2+Lipscomb!I2</f>
        <v>0</v>
      </c>
      <c r="J2">
        <f>UWG!J2+NACC!J2+Tenn!J2+Lipscomb!J2</f>
        <v>0</v>
      </c>
      <c r="K2">
        <f>UWG!K2+NACC!K2+Tenn!K2+Lipscomb!K2</f>
        <v>5</v>
      </c>
      <c r="L2">
        <f>UWG!L2+NACC!L2+Tenn!L2+Lipscomb!L2</f>
        <v>0</v>
      </c>
      <c r="M2">
        <f>UWG!M2+NACC!M2+Tenn!M2+Lipscomb!M2</f>
        <v>0</v>
      </c>
      <c r="N2">
        <f>UWG!N2+NACC!N2+Tenn!N2+Lipscomb!N2</f>
        <v>0</v>
      </c>
      <c r="O2">
        <f>UWG!O2+NACC!O2+Tenn!O2+Lipscomb!O2</f>
        <v>3</v>
      </c>
      <c r="P2">
        <f>UWG!P2+NACC!P2+Tenn!P2+Lipscomb!P2</f>
        <v>0</v>
      </c>
      <c r="Q2">
        <f>B2+C2*2+D2*3+E2*4</f>
        <v>4</v>
      </c>
      <c r="R2">
        <f>B2+C2+D2+E2+H2+I2+J2+K2+L2+M2</f>
        <v>8</v>
      </c>
      <c r="S2">
        <f>R2+F2+G2+N2</f>
        <v>10</v>
      </c>
      <c r="T2">
        <f>B2+C2+D2+E2</f>
        <v>3</v>
      </c>
      <c r="U2" s="3">
        <f>T2/R2</f>
        <v>0.375</v>
      </c>
      <c r="V2" s="3">
        <f>(T2+F2+G2)/S2</f>
        <v>0.5</v>
      </c>
      <c r="W2" s="3">
        <f>Q2/S2</f>
        <v>0.4</v>
      </c>
      <c r="X2" s="3">
        <f>V2+W2</f>
        <v>0.9</v>
      </c>
      <c r="Y2" s="3">
        <f>((F2*0.69)+(G2*0.72)+(B2*0.86)+(C2*1.2)+(D2*1.55)+(E2*2))/S2</f>
        <v>0.43</v>
      </c>
      <c r="Z2" s="2">
        <f>((T2+F2-P2)*(Q2+(0.55*O2)))/(R2+F2)</f>
        <v>2.8250000000000002</v>
      </c>
      <c r="AA2" s="2">
        <f>((AF2*AG2)/(AG2+AH2))+AI2</f>
        <v>2.9789814066289413</v>
      </c>
      <c r="AB2" s="2">
        <f>S2/O2</f>
        <v>3.3333333333333335</v>
      </c>
      <c r="AC2" t="e">
        <f>S2/E2</f>
        <v>#DIV/0!</v>
      </c>
      <c r="AD2" s="2">
        <f>AA2/S2</f>
        <v>0.29789814066289411</v>
      </c>
      <c r="AF2">
        <f>T2+F2+G2-E2</f>
        <v>5</v>
      </c>
      <c r="AG2">
        <f>(1.4*Q2-0.6*T2-3*E2+0.1*(F2+G2)+0.9*(O2-P2))*1.1</f>
        <v>7.370000000000001</v>
      </c>
      <c r="AH2">
        <f>R2-T2+P2</f>
        <v>5</v>
      </c>
      <c r="AI2">
        <f>E2</f>
        <v>0</v>
      </c>
    </row>
    <row r="3" spans="1:35" x14ac:dyDescent="0.55000000000000004">
      <c r="A3" t="s">
        <v>44</v>
      </c>
      <c r="B3">
        <f>UWG!B3+NACC!B3+Tenn!B3+Lipscomb!B3</f>
        <v>2</v>
      </c>
      <c r="C3">
        <f>UWG!C3+NACC!C3+Tenn!C3+Lipscomb!C3</f>
        <v>0</v>
      </c>
      <c r="D3">
        <f>UWG!D3+NACC!D3+Tenn!D3+Lipscomb!D3</f>
        <v>0</v>
      </c>
      <c r="E3">
        <f>UWG!E3+NACC!E3+Tenn!E3+Lipscomb!E3</f>
        <v>0</v>
      </c>
      <c r="F3">
        <f>UWG!F3+NACC!F3+Tenn!F3+Lipscomb!F3</f>
        <v>1</v>
      </c>
      <c r="G3">
        <f>UWG!G3+NACC!G3+Tenn!G3+Lipscomb!G3</f>
        <v>1</v>
      </c>
      <c r="H3">
        <f>UWG!H3+NACC!H3+Tenn!H3+Lipscomb!H3</f>
        <v>2</v>
      </c>
      <c r="I3">
        <f>UWG!I3+NACC!I3+Tenn!I3+Lipscomb!I3</f>
        <v>1</v>
      </c>
      <c r="J3">
        <f>UWG!J3+NACC!J3+Tenn!J3+Lipscomb!J3</f>
        <v>1</v>
      </c>
      <c r="K3">
        <f>UWG!K3+NACC!K3+Tenn!K3+Lipscomb!K3</f>
        <v>2</v>
      </c>
      <c r="L3">
        <f>UWG!L3+NACC!L3+Tenn!L3+Lipscomb!L3</f>
        <v>0</v>
      </c>
      <c r="M3">
        <f>UWG!M3+NACC!M3+Tenn!M3+Lipscomb!M3</f>
        <v>0</v>
      </c>
      <c r="N3">
        <f>UWG!N3+NACC!N3+Tenn!N3+Lipscomb!N3</f>
        <v>0</v>
      </c>
      <c r="O3">
        <f>UWG!O3+NACC!O3+Tenn!O3+Lipscomb!O3</f>
        <v>2</v>
      </c>
      <c r="P3">
        <f>UWG!P3+NACC!P3+Tenn!P3+Lipscomb!P3</f>
        <v>1</v>
      </c>
      <c r="Q3">
        <f t="shared" ref="Q3:Q17" si="0">B3+C3*2+D3*3+E3*4</f>
        <v>2</v>
      </c>
      <c r="R3">
        <f t="shared" ref="R3:R17" si="1">B3+C3+D3+E3+H3+I3+J3+K3+L3+M3</f>
        <v>8</v>
      </c>
      <c r="S3">
        <f t="shared" ref="S3:S17" si="2">R3+F3+G3+N3</f>
        <v>10</v>
      </c>
      <c r="T3">
        <f t="shared" ref="T3:T17" si="3">B3+C3+D3+E3</f>
        <v>2</v>
      </c>
      <c r="U3" s="3">
        <f t="shared" ref="U3:U17" si="4">T3/R3</f>
        <v>0.25</v>
      </c>
      <c r="V3" s="3">
        <f t="shared" ref="V3:V17" si="5">(T3+F3+G3)/S3</f>
        <v>0.4</v>
      </c>
      <c r="W3" s="3">
        <f t="shared" ref="W3:W17" si="6">Q3/S3</f>
        <v>0.2</v>
      </c>
      <c r="X3" s="3">
        <f t="shared" ref="X3:X17" si="7">V3+W3</f>
        <v>0.60000000000000009</v>
      </c>
      <c r="Y3" s="3">
        <f t="shared" ref="Y3:Y17" si="8">((F3*0.69)+(G3*0.72)+(B3*0.86)+(C3*1.2)+(D3*1.55)+(E3*2))/S3</f>
        <v>0.313</v>
      </c>
      <c r="Z3" s="2">
        <f t="shared" ref="Z3:Z17" si="9">((T3+F3-P3)*(Q3+(0.55*O3)))/(R3+F3)</f>
        <v>0.68888888888888888</v>
      </c>
      <c r="AA3" s="2">
        <f t="shared" ref="AA3:AA17" si="10">((AF3*AG3)/(AG3+AH3))+AI3</f>
        <v>1.1915747241725176</v>
      </c>
      <c r="AB3" s="2">
        <f t="shared" ref="AB3:AB17" si="11">S3/O3</f>
        <v>5</v>
      </c>
      <c r="AC3" t="e">
        <f t="shared" ref="AC3:AC17" si="12">S3/E3</f>
        <v>#DIV/0!</v>
      </c>
      <c r="AD3" s="2">
        <f t="shared" ref="AD3:AD19" si="13">AA3/S3</f>
        <v>0.11915747241725176</v>
      </c>
      <c r="AF3">
        <f t="shared" ref="AF3:AF18" si="14">T3+F3+G3-E3</f>
        <v>4</v>
      </c>
      <c r="AG3">
        <f>(1.4*Q3-0.6*T3-3*E3+0.1*(F3+G3)+0.9*(O3-P3))*1.1</f>
        <v>2.9699999999999998</v>
      </c>
      <c r="AH3">
        <f t="shared" ref="AH3:AH18" si="15">R3-T3+P3</f>
        <v>7</v>
      </c>
      <c r="AI3">
        <f t="shared" ref="AI3:AI18" si="16">E3</f>
        <v>0</v>
      </c>
    </row>
    <row r="4" spans="1:35" x14ac:dyDescent="0.55000000000000004">
      <c r="A4" t="s">
        <v>29</v>
      </c>
      <c r="B4">
        <f>UWG!B4+NACC!B4+Tenn!B4+Lipscomb!B4</f>
        <v>5</v>
      </c>
      <c r="C4">
        <f>UWG!C4+NACC!C4+Tenn!C4+Lipscomb!C4</f>
        <v>0</v>
      </c>
      <c r="D4">
        <f>UWG!D4+NACC!D4+Tenn!D4+Lipscomb!D4</f>
        <v>1</v>
      </c>
      <c r="E4">
        <f>UWG!E4+NACC!E4+Tenn!E4+Lipscomb!E4</f>
        <v>1</v>
      </c>
      <c r="F4">
        <f>UWG!F4+NACC!F4+Tenn!F4+Lipscomb!F4</f>
        <v>0</v>
      </c>
      <c r="G4">
        <f>UWG!G4+NACC!G4+Tenn!G4+Lipscomb!G4</f>
        <v>0</v>
      </c>
      <c r="H4">
        <f>UWG!H4+NACC!H4+Tenn!H4+Lipscomb!H4</f>
        <v>0</v>
      </c>
      <c r="I4">
        <f>UWG!I4+NACC!I4+Tenn!I4+Lipscomb!I4</f>
        <v>3</v>
      </c>
      <c r="J4">
        <f>UWG!J4+NACC!J4+Tenn!J4+Lipscomb!J4</f>
        <v>1</v>
      </c>
      <c r="K4">
        <f>UWG!K4+NACC!K4+Tenn!K4+Lipscomb!K4</f>
        <v>1</v>
      </c>
      <c r="L4">
        <f>UWG!L4+NACC!L4+Tenn!L4+Lipscomb!L4</f>
        <v>0</v>
      </c>
      <c r="M4">
        <f>UWG!M4+NACC!M4+Tenn!M4+Lipscomb!M4</f>
        <v>0</v>
      </c>
      <c r="N4">
        <f>UWG!N4+NACC!N4+Tenn!N4+Lipscomb!N4</f>
        <v>0</v>
      </c>
      <c r="O4">
        <f>UWG!O4+NACC!O4+Tenn!O4+Lipscomb!O4</f>
        <v>0</v>
      </c>
      <c r="P4">
        <f>UWG!P4+NACC!P4+Tenn!P4+Lipscomb!P4</f>
        <v>0</v>
      </c>
      <c r="Q4">
        <f t="shared" si="0"/>
        <v>12</v>
      </c>
      <c r="R4">
        <f t="shared" si="1"/>
        <v>12</v>
      </c>
      <c r="S4">
        <f t="shared" si="2"/>
        <v>12</v>
      </c>
      <c r="T4">
        <f t="shared" si="3"/>
        <v>7</v>
      </c>
      <c r="U4" s="3">
        <f t="shared" si="4"/>
        <v>0.58333333333333337</v>
      </c>
      <c r="V4" s="3">
        <f t="shared" si="5"/>
        <v>0.58333333333333337</v>
      </c>
      <c r="W4" s="3">
        <f t="shared" si="6"/>
        <v>1</v>
      </c>
      <c r="X4" s="3">
        <f t="shared" si="7"/>
        <v>1.5833333333333335</v>
      </c>
      <c r="Y4" s="3">
        <f t="shared" si="8"/>
        <v>0.65416666666666667</v>
      </c>
      <c r="Z4" s="2">
        <f t="shared" si="9"/>
        <v>7</v>
      </c>
      <c r="AA4" s="2">
        <f t="shared" si="10"/>
        <v>5.071979434447301</v>
      </c>
      <c r="AB4" s="2" t="e">
        <f t="shared" si="11"/>
        <v>#DIV/0!</v>
      </c>
      <c r="AC4">
        <f t="shared" si="12"/>
        <v>12</v>
      </c>
      <c r="AD4" s="2">
        <f t="shared" si="13"/>
        <v>0.4226649528706084</v>
      </c>
      <c r="AF4">
        <f t="shared" si="14"/>
        <v>6</v>
      </c>
      <c r="AG4">
        <f>(1.4*Q4-0.6*T4-3*E4+0.1*(F4+G4)+0.9*(O4-P4))*1.1</f>
        <v>10.559999999999999</v>
      </c>
      <c r="AH4">
        <f t="shared" si="15"/>
        <v>5</v>
      </c>
      <c r="AI4">
        <f t="shared" si="16"/>
        <v>1</v>
      </c>
    </row>
    <row r="5" spans="1:35" x14ac:dyDescent="0.55000000000000004">
      <c r="A5" t="s">
        <v>30</v>
      </c>
      <c r="B5">
        <f>UWG!B5+NACC!B5+Tenn!B5+Lipscomb!B5</f>
        <v>2</v>
      </c>
      <c r="C5">
        <f>UWG!C5+NACC!C5+Tenn!C5+Lipscomb!C5</f>
        <v>2</v>
      </c>
      <c r="D5">
        <f>UWG!D5+NACC!D5+Tenn!D5+Lipscomb!D5</f>
        <v>1</v>
      </c>
      <c r="E5">
        <f>UWG!E5+NACC!E5+Tenn!E5+Lipscomb!E5</f>
        <v>0</v>
      </c>
      <c r="F5">
        <f>UWG!F5+NACC!F5+Tenn!F5+Lipscomb!F5</f>
        <v>2</v>
      </c>
      <c r="G5">
        <f>UWG!G5+NACC!G5+Tenn!G5+Lipscomb!G5</f>
        <v>0</v>
      </c>
      <c r="H5">
        <f>UWG!H5+NACC!H5+Tenn!H5+Lipscomb!H5</f>
        <v>1</v>
      </c>
      <c r="I5">
        <f>UWG!I5+NACC!I5+Tenn!I5+Lipscomb!I5</f>
        <v>0</v>
      </c>
      <c r="J5">
        <f>UWG!J5+NACC!J5+Tenn!J5+Lipscomb!J5</f>
        <v>2</v>
      </c>
      <c r="K5">
        <f>UWG!K5+NACC!K5+Tenn!K5+Lipscomb!K5</f>
        <v>4</v>
      </c>
      <c r="L5">
        <f>UWG!L5+NACC!L5+Tenn!L5+Lipscomb!L5</f>
        <v>0</v>
      </c>
      <c r="M5">
        <f>UWG!M5+NACC!M5+Tenn!M5+Lipscomb!M5</f>
        <v>0</v>
      </c>
      <c r="N5">
        <f>UWG!N5+NACC!N5+Tenn!N5+Lipscomb!N5</f>
        <v>0</v>
      </c>
      <c r="O5">
        <f>UWG!O5+NACC!O5+Tenn!O5+Lipscomb!O5</f>
        <v>0</v>
      </c>
      <c r="P5">
        <f>UWG!P5+NACC!P5+Tenn!P5+Lipscomb!P5</f>
        <v>0</v>
      </c>
      <c r="Q5">
        <f t="shared" si="0"/>
        <v>9</v>
      </c>
      <c r="R5">
        <f t="shared" si="1"/>
        <v>12</v>
      </c>
      <c r="S5">
        <f t="shared" si="2"/>
        <v>14</v>
      </c>
      <c r="T5">
        <f t="shared" si="3"/>
        <v>5</v>
      </c>
      <c r="U5" s="3">
        <f t="shared" si="4"/>
        <v>0.41666666666666669</v>
      </c>
      <c r="V5" s="3">
        <f t="shared" si="5"/>
        <v>0.5</v>
      </c>
      <c r="W5" s="3">
        <f t="shared" si="6"/>
        <v>0.6428571428571429</v>
      </c>
      <c r="X5" s="3">
        <f t="shared" si="7"/>
        <v>1.1428571428571428</v>
      </c>
      <c r="Y5" s="3">
        <f t="shared" si="8"/>
        <v>0.50357142857142856</v>
      </c>
      <c r="Z5" s="2">
        <f t="shared" si="9"/>
        <v>4.5</v>
      </c>
      <c r="AA5" s="2">
        <f t="shared" si="10"/>
        <v>4.2440944881889759</v>
      </c>
      <c r="AB5" s="2" t="e">
        <f t="shared" si="11"/>
        <v>#DIV/0!</v>
      </c>
      <c r="AC5" t="e">
        <f t="shared" si="12"/>
        <v>#DIV/0!</v>
      </c>
      <c r="AD5" s="2">
        <f t="shared" si="13"/>
        <v>0.30314960629921256</v>
      </c>
      <c r="AF5">
        <f t="shared" si="14"/>
        <v>7</v>
      </c>
      <c r="AG5">
        <f>(1.4*Q5-0.6*T5-3*E5+0.1*(F5+G5)+0.9*(O5-P5))*1.1</f>
        <v>10.78</v>
      </c>
      <c r="AH5">
        <f t="shared" si="15"/>
        <v>7</v>
      </c>
      <c r="AI5">
        <f t="shared" si="16"/>
        <v>0</v>
      </c>
    </row>
    <row r="6" spans="1:35" x14ac:dyDescent="0.55000000000000004">
      <c r="A6" t="s">
        <v>31</v>
      </c>
      <c r="B6">
        <f>UWG!B6+NACC!B6+Tenn!B6+Lipscomb!B6</f>
        <v>1</v>
      </c>
      <c r="C6">
        <f>UWG!C6+NACC!C6+Tenn!C6+Lipscomb!C6</f>
        <v>0</v>
      </c>
      <c r="D6">
        <f>UWG!D6+NACC!D6+Tenn!D6+Lipscomb!D6</f>
        <v>0</v>
      </c>
      <c r="E6">
        <f>UWG!E6+NACC!E6+Tenn!E6+Lipscomb!E6</f>
        <v>1</v>
      </c>
      <c r="F6">
        <f>UWG!F6+NACC!F6+Tenn!F6+Lipscomb!F6</f>
        <v>2</v>
      </c>
      <c r="G6">
        <f>UWG!G6+NACC!G6+Tenn!G6+Lipscomb!G6</f>
        <v>0</v>
      </c>
      <c r="H6">
        <f>UWG!H6+NACC!H6+Tenn!H6+Lipscomb!H6</f>
        <v>2</v>
      </c>
      <c r="I6">
        <f>UWG!I6+NACC!I6+Tenn!I6+Lipscomb!I6</f>
        <v>1</v>
      </c>
      <c r="J6">
        <f>UWG!J6+NACC!J6+Tenn!J6+Lipscomb!J6</f>
        <v>1</v>
      </c>
      <c r="K6">
        <f>UWG!K6+NACC!K6+Tenn!K6+Lipscomb!K6</f>
        <v>2</v>
      </c>
      <c r="L6">
        <f>UWG!L6+NACC!L6+Tenn!L6+Lipscomb!L6</f>
        <v>1</v>
      </c>
      <c r="M6">
        <f>UWG!M6+NACC!M6+Tenn!M6+Lipscomb!M6</f>
        <v>0</v>
      </c>
      <c r="N6">
        <f>UWG!N6+NACC!N6+Tenn!N6+Lipscomb!N6</f>
        <v>0</v>
      </c>
      <c r="O6">
        <f>UWG!O6+NACC!O6+Tenn!O6+Lipscomb!O6</f>
        <v>0</v>
      </c>
      <c r="P6">
        <f>UWG!P6+NACC!P6+Tenn!P6+Lipscomb!P6</f>
        <v>0</v>
      </c>
      <c r="Q6">
        <f t="shared" si="0"/>
        <v>5</v>
      </c>
      <c r="R6">
        <f t="shared" si="1"/>
        <v>9</v>
      </c>
      <c r="S6">
        <f t="shared" si="2"/>
        <v>11</v>
      </c>
      <c r="T6">
        <f t="shared" si="3"/>
        <v>2</v>
      </c>
      <c r="U6" s="3">
        <f t="shared" si="4"/>
        <v>0.22222222222222221</v>
      </c>
      <c r="V6" s="3">
        <f t="shared" si="5"/>
        <v>0.36363636363636365</v>
      </c>
      <c r="W6" s="3">
        <f t="shared" si="6"/>
        <v>0.45454545454545453</v>
      </c>
      <c r="X6" s="3">
        <f t="shared" si="7"/>
        <v>0.81818181818181812</v>
      </c>
      <c r="Y6" s="3">
        <f t="shared" si="8"/>
        <v>0.38545454545454549</v>
      </c>
      <c r="Z6" s="2">
        <f t="shared" si="9"/>
        <v>1.8181818181818181</v>
      </c>
      <c r="AA6" s="2">
        <f t="shared" si="10"/>
        <v>1.9611650485436893</v>
      </c>
      <c r="AB6" s="2" t="e">
        <f t="shared" si="11"/>
        <v>#DIV/0!</v>
      </c>
      <c r="AC6">
        <f t="shared" si="12"/>
        <v>11</v>
      </c>
      <c r="AD6" s="2">
        <f t="shared" si="13"/>
        <v>0.17828773168578993</v>
      </c>
      <c r="AF6">
        <f t="shared" si="14"/>
        <v>3</v>
      </c>
      <c r="AG6">
        <f>(1.4*Q6-0.6*T6-3*E6+0.1*(F6+G6)+0.9*(O6-P6))*1.1</f>
        <v>3.3000000000000003</v>
      </c>
      <c r="AH6">
        <f t="shared" si="15"/>
        <v>7</v>
      </c>
      <c r="AI6">
        <f t="shared" si="16"/>
        <v>1</v>
      </c>
    </row>
    <row r="7" spans="1:35" x14ac:dyDescent="0.55000000000000004">
      <c r="A7" t="s">
        <v>32</v>
      </c>
      <c r="B7">
        <f>UWG!B7+NACC!B7+Tenn!B7+Lipscomb!B7</f>
        <v>4</v>
      </c>
      <c r="C7">
        <f>UWG!C7+NACC!C7+Tenn!C7+Lipscomb!C7</f>
        <v>0</v>
      </c>
      <c r="D7">
        <f>UWG!D7+NACC!D7+Tenn!D7+Lipscomb!D7</f>
        <v>0</v>
      </c>
      <c r="E7">
        <f>UWG!E7+NACC!E7+Tenn!E7+Lipscomb!E7</f>
        <v>0</v>
      </c>
      <c r="F7">
        <f>UWG!F7+NACC!F7+Tenn!F7+Lipscomb!F7</f>
        <v>0</v>
      </c>
      <c r="G7">
        <f>UWG!G7+NACC!G7+Tenn!G7+Lipscomb!G7</f>
        <v>0</v>
      </c>
      <c r="H7">
        <f>UWG!H7+NACC!H7+Tenn!H7+Lipscomb!H7</f>
        <v>0</v>
      </c>
      <c r="I7">
        <f>UWG!I7+NACC!I7+Tenn!I7+Lipscomb!I7</f>
        <v>0</v>
      </c>
      <c r="J7">
        <f>UWG!J7+NACC!J7+Tenn!J7+Lipscomb!J7</f>
        <v>2</v>
      </c>
      <c r="K7">
        <f>UWG!K7+NACC!K7+Tenn!K7+Lipscomb!K7</f>
        <v>2</v>
      </c>
      <c r="L7">
        <f>UWG!L7+NACC!L7+Tenn!L7+Lipscomb!L7</f>
        <v>0</v>
      </c>
      <c r="M7">
        <f>UWG!M7+NACC!M7+Tenn!M7+Lipscomb!M7</f>
        <v>0</v>
      </c>
      <c r="N7">
        <f>UWG!N7+NACC!N7+Tenn!N7+Lipscomb!N7</f>
        <v>0</v>
      </c>
      <c r="O7">
        <f>UWG!O7+NACC!O7+Tenn!O7+Lipscomb!O7</f>
        <v>0</v>
      </c>
      <c r="P7">
        <f>UWG!P7+NACC!P7+Tenn!P7+Lipscomb!P7</f>
        <v>0</v>
      </c>
      <c r="Q7">
        <f t="shared" si="0"/>
        <v>4</v>
      </c>
      <c r="R7">
        <f t="shared" si="1"/>
        <v>8</v>
      </c>
      <c r="S7">
        <f t="shared" si="2"/>
        <v>8</v>
      </c>
      <c r="T7">
        <f t="shared" si="3"/>
        <v>4</v>
      </c>
      <c r="U7" s="3">
        <f t="shared" si="4"/>
        <v>0.5</v>
      </c>
      <c r="V7" s="3">
        <f t="shared" si="5"/>
        <v>0.5</v>
      </c>
      <c r="W7" s="3">
        <f t="shared" si="6"/>
        <v>0.5</v>
      </c>
      <c r="X7" s="3">
        <f t="shared" si="7"/>
        <v>1</v>
      </c>
      <c r="Y7" s="3">
        <f t="shared" si="8"/>
        <v>0.43</v>
      </c>
      <c r="Z7" s="2">
        <f t="shared" si="9"/>
        <v>2</v>
      </c>
      <c r="AA7" s="2">
        <f t="shared" si="10"/>
        <v>1.8723404255319149</v>
      </c>
      <c r="AB7" s="2" t="e">
        <f t="shared" si="11"/>
        <v>#DIV/0!</v>
      </c>
      <c r="AC7" t="e">
        <f t="shared" si="12"/>
        <v>#DIV/0!</v>
      </c>
      <c r="AD7" s="2">
        <f t="shared" si="13"/>
        <v>0.23404255319148937</v>
      </c>
      <c r="AF7">
        <f t="shared" si="14"/>
        <v>4</v>
      </c>
      <c r="AG7">
        <f>(1.4*Q7-0.6*T7-3*E7+0.1*(F7+G7)+0.9*(O7-P7))*1.1</f>
        <v>3.52</v>
      </c>
      <c r="AH7">
        <f t="shared" si="15"/>
        <v>4</v>
      </c>
      <c r="AI7">
        <f t="shared" si="16"/>
        <v>0</v>
      </c>
    </row>
    <row r="8" spans="1:35" x14ac:dyDescent="0.55000000000000004">
      <c r="A8" t="s">
        <v>33</v>
      </c>
      <c r="B8">
        <f>UWG!B8+NACC!B8+Tenn!B8+Lipscomb!B8</f>
        <v>1</v>
      </c>
      <c r="C8">
        <f>UWG!C8+NACC!C8+Tenn!C8+Lipscomb!C8</f>
        <v>0</v>
      </c>
      <c r="D8">
        <f>UWG!D8+NACC!D8+Tenn!D8+Lipscomb!D8</f>
        <v>0</v>
      </c>
      <c r="E8">
        <f>UWG!E8+NACC!E8+Tenn!E8+Lipscomb!E8</f>
        <v>0</v>
      </c>
      <c r="F8">
        <f>UWG!F8+NACC!F8+Tenn!F8+Lipscomb!F8</f>
        <v>1</v>
      </c>
      <c r="G8">
        <f>UWG!G8+NACC!G8+Tenn!G8+Lipscomb!G8</f>
        <v>0</v>
      </c>
      <c r="H8">
        <f>UWG!H8+NACC!H8+Tenn!H8+Lipscomb!H8</f>
        <v>5</v>
      </c>
      <c r="I8">
        <f>UWG!I8+NACC!I8+Tenn!I8+Lipscomb!I8</f>
        <v>0</v>
      </c>
      <c r="J8">
        <f>UWG!J8+NACC!J8+Tenn!J8+Lipscomb!J8</f>
        <v>0</v>
      </c>
      <c r="K8">
        <f>UWG!K8+NACC!K8+Tenn!K8+Lipscomb!K8</f>
        <v>1</v>
      </c>
      <c r="L8">
        <f>UWG!L8+NACC!L8+Tenn!L8+Lipscomb!L8</f>
        <v>0</v>
      </c>
      <c r="M8">
        <f>UWG!M8+NACC!M8+Tenn!M8+Lipscomb!M8</f>
        <v>0</v>
      </c>
      <c r="N8">
        <f>UWG!N8+NACC!N8+Tenn!N8+Lipscomb!N8</f>
        <v>0</v>
      </c>
      <c r="O8">
        <f>UWG!O8+NACC!O8+Tenn!O8+Lipscomb!O8</f>
        <v>0</v>
      </c>
      <c r="P8">
        <f>UWG!P8+NACC!P8+Tenn!P8+Lipscomb!P8</f>
        <v>0</v>
      </c>
      <c r="Q8">
        <f t="shared" si="0"/>
        <v>1</v>
      </c>
      <c r="R8">
        <f t="shared" si="1"/>
        <v>7</v>
      </c>
      <c r="S8">
        <f t="shared" si="2"/>
        <v>8</v>
      </c>
      <c r="T8">
        <f t="shared" si="3"/>
        <v>1</v>
      </c>
      <c r="U8" s="3">
        <f t="shared" ref="U8:U10" si="17">T8/R8</f>
        <v>0.14285714285714285</v>
      </c>
      <c r="V8" s="3">
        <f t="shared" ref="V8:V10" si="18">(T8+F8+G8)/S8</f>
        <v>0.25</v>
      </c>
      <c r="W8" s="3">
        <f t="shared" ref="W8:W10" si="19">Q8/S8</f>
        <v>0.125</v>
      </c>
      <c r="X8" s="3">
        <f t="shared" ref="X8:X10" si="20">V8+W8</f>
        <v>0.375</v>
      </c>
      <c r="Y8" s="3">
        <f t="shared" ref="Y8:Y10" si="21">((F8*0.69)+(G8*0.72)+(B8*0.86)+(C8*1.2)+(D8*1.55)+(E8*2))/S8</f>
        <v>0.19374999999999998</v>
      </c>
      <c r="Z8" s="2">
        <f t="shared" ref="Z8:Z10" si="22">((T8+F8-P8)*(Q8+(0.55*O8)))/(R8+F8)</f>
        <v>0.25</v>
      </c>
      <c r="AA8" s="2">
        <f>((AF8*AG8)/(AG8+AH8))+AI8</f>
        <v>0.2832618025751073</v>
      </c>
      <c r="AB8" s="2" t="e">
        <f t="shared" si="11"/>
        <v>#DIV/0!</v>
      </c>
      <c r="AC8" t="e">
        <f t="shared" si="12"/>
        <v>#DIV/0!</v>
      </c>
      <c r="AD8" s="2">
        <f t="shared" si="13"/>
        <v>3.5407725321888413E-2</v>
      </c>
      <c r="AF8">
        <f t="shared" si="14"/>
        <v>2</v>
      </c>
      <c r="AG8">
        <f>(1.4*Q8-0.6*T8-3*E8+0.1*(F8+G8)+0.9*(O8-P8))*1.1</f>
        <v>0.99</v>
      </c>
      <c r="AH8">
        <f t="shared" si="15"/>
        <v>6</v>
      </c>
      <c r="AI8">
        <f t="shared" si="16"/>
        <v>0</v>
      </c>
    </row>
    <row r="9" spans="1:35" x14ac:dyDescent="0.55000000000000004">
      <c r="A9" t="s">
        <v>34</v>
      </c>
      <c r="B9">
        <f>UWG!B9+NACC!B9+Tenn!B9+Lipscomb!B9</f>
        <v>2</v>
      </c>
      <c r="C9">
        <f>UWG!C9+NACC!C9+Tenn!C9+Lipscomb!C9</f>
        <v>0</v>
      </c>
      <c r="D9">
        <f>UWG!D9+NACC!D9+Tenn!D9+Lipscomb!D9</f>
        <v>1</v>
      </c>
      <c r="E9">
        <f>UWG!E9+NACC!E9+Tenn!E9+Lipscomb!E9</f>
        <v>0</v>
      </c>
      <c r="F9">
        <f>UWG!F9+NACC!F9+Tenn!F9+Lipscomb!F9</f>
        <v>1</v>
      </c>
      <c r="G9">
        <f>UWG!G9+NACC!G9+Tenn!G9+Lipscomb!G9</f>
        <v>0</v>
      </c>
      <c r="H9">
        <f>UWG!H9+NACC!H9+Tenn!H9+Lipscomb!H9</f>
        <v>0</v>
      </c>
      <c r="I9">
        <f>UWG!I9+NACC!I9+Tenn!I9+Lipscomb!I9</f>
        <v>0</v>
      </c>
      <c r="J9">
        <f>UWG!J9+NACC!J9+Tenn!J9+Lipscomb!J9</f>
        <v>0</v>
      </c>
      <c r="K9">
        <f>UWG!K9+NACC!K9+Tenn!K9+Lipscomb!K9</f>
        <v>2</v>
      </c>
      <c r="L9">
        <f>UWG!L9+NACC!L9+Tenn!L9+Lipscomb!L9</f>
        <v>0</v>
      </c>
      <c r="M9">
        <f>UWG!M9+NACC!M9+Tenn!M9+Lipscomb!M9</f>
        <v>0</v>
      </c>
      <c r="N9">
        <f>UWG!N9+NACC!N9+Tenn!N9+Lipscomb!N9</f>
        <v>1</v>
      </c>
      <c r="O9">
        <f>UWG!O9+NACC!O9+Tenn!O9+Lipscomb!O9</f>
        <v>3</v>
      </c>
      <c r="P9">
        <f>UWG!P9+NACC!P9+Tenn!P9+Lipscomb!P9</f>
        <v>0</v>
      </c>
      <c r="Q9">
        <f t="shared" si="0"/>
        <v>5</v>
      </c>
      <c r="R9">
        <f t="shared" si="1"/>
        <v>5</v>
      </c>
      <c r="S9">
        <f t="shared" si="2"/>
        <v>7</v>
      </c>
      <c r="T9">
        <f t="shared" si="3"/>
        <v>3</v>
      </c>
      <c r="U9" s="3">
        <f t="shared" si="17"/>
        <v>0.6</v>
      </c>
      <c r="V9" s="3">
        <f t="shared" si="18"/>
        <v>0.5714285714285714</v>
      </c>
      <c r="W9" s="3">
        <f t="shared" si="19"/>
        <v>0.7142857142857143</v>
      </c>
      <c r="X9" s="3">
        <f t="shared" si="20"/>
        <v>1.2857142857142856</v>
      </c>
      <c r="Y9" s="3">
        <f t="shared" si="21"/>
        <v>0.56571428571428573</v>
      </c>
      <c r="Z9" s="2">
        <f t="shared" si="22"/>
        <v>4.4333333333333336</v>
      </c>
      <c r="AA9" s="2">
        <f>((AF9*AG9)/(AG9+AH9))+AI9</f>
        <v>3.2592592592592595</v>
      </c>
      <c r="AB9" s="2">
        <f t="shared" si="11"/>
        <v>2.3333333333333335</v>
      </c>
      <c r="AC9" t="e">
        <f t="shared" si="12"/>
        <v>#DIV/0!</v>
      </c>
      <c r="AD9" s="2">
        <f t="shared" si="13"/>
        <v>0.46560846560846564</v>
      </c>
      <c r="AF9">
        <f t="shared" si="14"/>
        <v>4</v>
      </c>
      <c r="AG9">
        <f>(1.4*Q9-0.6*T9-3*E9+0.1*(F9+G9)+0.9*(O9-P9))*1.1</f>
        <v>8.8000000000000007</v>
      </c>
      <c r="AH9">
        <f t="shared" si="15"/>
        <v>2</v>
      </c>
      <c r="AI9">
        <f t="shared" si="16"/>
        <v>0</v>
      </c>
    </row>
    <row r="10" spans="1:35" x14ac:dyDescent="0.55000000000000004">
      <c r="A10" t="s">
        <v>42</v>
      </c>
      <c r="B10">
        <f>UWG!B10+NACC!B10+Tenn!B10+Lipscomb!B10</f>
        <v>0</v>
      </c>
      <c r="C10">
        <f>UWG!C10+NACC!C10+Tenn!C10+Lipscomb!C10</f>
        <v>0</v>
      </c>
      <c r="D10">
        <f>UWG!D10+NACC!D10+Tenn!D10+Lipscomb!D10</f>
        <v>0</v>
      </c>
      <c r="E10">
        <f>UWG!E10+NACC!E10+Tenn!E10+Lipscomb!E10</f>
        <v>0</v>
      </c>
      <c r="F10">
        <f>UWG!F10+NACC!F10+Tenn!F10+Lipscomb!F10</f>
        <v>1</v>
      </c>
      <c r="G10">
        <f>UWG!G10+NACC!G10+Tenn!G10+Lipscomb!G10</f>
        <v>0</v>
      </c>
      <c r="H10">
        <f>UWG!H10+NACC!H10+Tenn!H10+Lipscomb!H10</f>
        <v>0</v>
      </c>
      <c r="I10">
        <f>UWG!I10+NACC!I10+Tenn!I10+Lipscomb!I10</f>
        <v>0</v>
      </c>
      <c r="J10">
        <f>UWG!J10+NACC!J10+Tenn!J10+Lipscomb!J10</f>
        <v>0</v>
      </c>
      <c r="K10">
        <f>UWG!K10+NACC!K10+Tenn!K10+Lipscomb!K10</f>
        <v>0</v>
      </c>
      <c r="L10">
        <f>UWG!L10+NACC!L10+Tenn!L10+Lipscomb!L10</f>
        <v>0</v>
      </c>
      <c r="M10">
        <f>UWG!M10+NACC!M10+Tenn!M10+Lipscomb!M10</f>
        <v>0</v>
      </c>
      <c r="N10">
        <f>UWG!N10+NACC!N10+Tenn!N10+Lipscomb!N10</f>
        <v>0</v>
      </c>
      <c r="O10">
        <f>UWG!O10+NACC!O10+Tenn!O10+Lipscomb!O10</f>
        <v>0</v>
      </c>
      <c r="P10">
        <f>UWG!P10+NACC!P10+Tenn!P10+Lipscomb!P10</f>
        <v>0</v>
      </c>
      <c r="Q10">
        <f t="shared" si="0"/>
        <v>0</v>
      </c>
      <c r="R10">
        <f t="shared" si="1"/>
        <v>0</v>
      </c>
      <c r="S10">
        <f t="shared" si="2"/>
        <v>1</v>
      </c>
      <c r="T10">
        <f t="shared" si="3"/>
        <v>0</v>
      </c>
      <c r="U10" s="3" t="e">
        <f t="shared" si="17"/>
        <v>#DIV/0!</v>
      </c>
      <c r="V10" s="3">
        <f t="shared" si="18"/>
        <v>1</v>
      </c>
      <c r="W10" s="3">
        <f t="shared" si="19"/>
        <v>0</v>
      </c>
      <c r="X10" s="3">
        <f t="shared" si="20"/>
        <v>1</v>
      </c>
      <c r="Y10" s="3">
        <f t="shared" si="21"/>
        <v>0.69</v>
      </c>
      <c r="Z10" s="2">
        <f t="shared" si="22"/>
        <v>0</v>
      </c>
      <c r="AA10" s="2">
        <f>((AF10*AG10)/(AG10+AH10))+AI10</f>
        <v>1</v>
      </c>
      <c r="AB10" s="2" t="e">
        <f t="shared" si="11"/>
        <v>#DIV/0!</v>
      </c>
      <c r="AC10" t="e">
        <f t="shared" si="12"/>
        <v>#DIV/0!</v>
      </c>
      <c r="AD10" s="2">
        <f t="shared" si="13"/>
        <v>1</v>
      </c>
      <c r="AF10">
        <f t="shared" si="14"/>
        <v>1</v>
      </c>
      <c r="AG10">
        <f>(1.4*Q10-0.6*T10-3*E10+0.1*(F10+G10)+0.9*(O10-P10))*1.1</f>
        <v>0.11000000000000001</v>
      </c>
      <c r="AH10">
        <f t="shared" si="15"/>
        <v>0</v>
      </c>
      <c r="AI10">
        <f t="shared" si="16"/>
        <v>0</v>
      </c>
    </row>
    <row r="11" spans="1:35" x14ac:dyDescent="0.55000000000000004">
      <c r="A11" t="s">
        <v>35</v>
      </c>
      <c r="B11">
        <f>UWG!B11+NACC!B11+Tenn!B11+Lipscomb!B11</f>
        <v>0</v>
      </c>
      <c r="C11">
        <f>UWG!C11+NACC!C11+Tenn!C11+Lipscomb!C11</f>
        <v>0</v>
      </c>
      <c r="D11">
        <f>UWG!D11+NACC!D11+Tenn!D11+Lipscomb!D11</f>
        <v>0</v>
      </c>
      <c r="E11">
        <f>UWG!E11+NACC!E11+Tenn!E11+Lipscomb!E11</f>
        <v>0</v>
      </c>
      <c r="F11">
        <f>UWG!F11+NACC!F11+Tenn!F11+Lipscomb!F11</f>
        <v>0</v>
      </c>
      <c r="G11">
        <f>UWG!G11+NACC!G11+Tenn!G11+Lipscomb!G11</f>
        <v>0</v>
      </c>
      <c r="H11">
        <f>UWG!H11+NACC!H11+Tenn!H11+Lipscomb!H11</f>
        <v>0</v>
      </c>
      <c r="I11">
        <f>UWG!I11+NACC!I11+Tenn!I11+Lipscomb!I11</f>
        <v>0</v>
      </c>
      <c r="J11">
        <f>UWG!J11+NACC!J11+Tenn!J11+Lipscomb!J11</f>
        <v>0</v>
      </c>
      <c r="K11">
        <f>UWG!K11+NACC!K11+Tenn!K11+Lipscomb!K11</f>
        <v>0</v>
      </c>
      <c r="L11">
        <f>UWG!L11+NACC!L11+Tenn!L11+Lipscomb!L11</f>
        <v>0</v>
      </c>
      <c r="M11">
        <f>UWG!M11+NACC!M11+Tenn!M11+Lipscomb!M11</f>
        <v>0</v>
      </c>
      <c r="N11">
        <f>UWG!N11+NACC!N11+Tenn!N11+Lipscomb!N11</f>
        <v>0</v>
      </c>
      <c r="O11">
        <f>UWG!O11+NACC!O11+Tenn!O11+Lipscomb!O11</f>
        <v>0</v>
      </c>
      <c r="P11">
        <f>UWG!P11+NACC!P11+Tenn!P11+Lipscomb!P11</f>
        <v>0</v>
      </c>
      <c r="Q11">
        <f t="shared" si="0"/>
        <v>0</v>
      </c>
      <c r="R11">
        <f t="shared" si="1"/>
        <v>0</v>
      </c>
      <c r="S11">
        <f t="shared" si="2"/>
        <v>0</v>
      </c>
      <c r="T11">
        <f t="shared" si="3"/>
        <v>0</v>
      </c>
      <c r="U11" s="3" t="e">
        <f t="shared" ref="U11" si="23">T11/R11</f>
        <v>#DIV/0!</v>
      </c>
      <c r="V11" s="3" t="e">
        <f t="shared" ref="V11" si="24">(T11+F11+G11)/S11</f>
        <v>#DIV/0!</v>
      </c>
      <c r="W11" s="3" t="e">
        <f t="shared" ref="W11" si="25">Q11/S11</f>
        <v>#DIV/0!</v>
      </c>
      <c r="X11" s="3" t="e">
        <f t="shared" ref="X11" si="26">V11+W11</f>
        <v>#DIV/0!</v>
      </c>
      <c r="Y11" s="3" t="e">
        <f t="shared" ref="Y11" si="27">((F11*0.69)+(G11*0.72)+(B11*0.86)+(C11*1.2)+(D11*1.55)+(E11*2))/S11</f>
        <v>#DIV/0!</v>
      </c>
      <c r="Z11" s="2" t="e">
        <f t="shared" ref="Z11" si="28">((T11+F11-P11)*(Q11+(0.55*O11)))/(R11+F11)</f>
        <v>#DIV/0!</v>
      </c>
      <c r="AA11" s="2" t="e">
        <f>((AF11*AG11)/(AG11+AH11))+AI11</f>
        <v>#DIV/0!</v>
      </c>
      <c r="AB11" s="2" t="e">
        <f t="shared" si="11"/>
        <v>#DIV/0!</v>
      </c>
      <c r="AC11" t="e">
        <f t="shared" si="12"/>
        <v>#DIV/0!</v>
      </c>
      <c r="AD11" s="2" t="e">
        <f t="shared" si="13"/>
        <v>#DIV/0!</v>
      </c>
      <c r="AF11">
        <f t="shared" si="14"/>
        <v>0</v>
      </c>
      <c r="AG11">
        <f>(1.4*Q11-0.6*T11-3*E11+0.1*(F11+G11)+0.9*(O11-P11))*1.1</f>
        <v>0</v>
      </c>
      <c r="AH11">
        <f t="shared" si="15"/>
        <v>0</v>
      </c>
      <c r="AI11">
        <f t="shared" si="16"/>
        <v>0</v>
      </c>
    </row>
    <row r="12" spans="1:35" x14ac:dyDescent="0.55000000000000004">
      <c r="A12" t="s">
        <v>36</v>
      </c>
      <c r="B12">
        <f>UWG!B12+NACC!B12+Tenn!B12+Lipscomb!B12</f>
        <v>2</v>
      </c>
      <c r="C12">
        <f>UWG!C12+NACC!C12+Tenn!C12+Lipscomb!C12</f>
        <v>2</v>
      </c>
      <c r="D12">
        <f>UWG!D12+NACC!D12+Tenn!D12+Lipscomb!D12</f>
        <v>0</v>
      </c>
      <c r="E12">
        <f>UWG!E12+NACC!E12+Tenn!E12+Lipscomb!E12</f>
        <v>0</v>
      </c>
      <c r="F12">
        <f>UWG!F12+NACC!F12+Tenn!F12+Lipscomb!F12</f>
        <v>0</v>
      </c>
      <c r="G12">
        <f>UWG!G12+NACC!G12+Tenn!G12+Lipscomb!G12</f>
        <v>0</v>
      </c>
      <c r="H12">
        <f>UWG!H12+NACC!H12+Tenn!H12+Lipscomb!H12</f>
        <v>2</v>
      </c>
      <c r="I12">
        <f>UWG!I12+NACC!I12+Tenn!I12+Lipscomb!I12</f>
        <v>0</v>
      </c>
      <c r="J12">
        <f>UWG!J12+NACC!J12+Tenn!J12+Lipscomb!J12</f>
        <v>2</v>
      </c>
      <c r="K12">
        <f>UWG!K12+NACC!K12+Tenn!K12+Lipscomb!K12</f>
        <v>3</v>
      </c>
      <c r="L12">
        <f>UWG!L12+NACC!L12+Tenn!L12+Lipscomb!L12</f>
        <v>1</v>
      </c>
      <c r="M12">
        <f>UWG!M12+NACC!M12+Tenn!M12+Lipscomb!M12</f>
        <v>0</v>
      </c>
      <c r="N12">
        <f>UWG!N12+NACC!N12+Tenn!N12+Lipscomb!N12</f>
        <v>0</v>
      </c>
      <c r="O12">
        <f>UWG!O12+NACC!O12+Tenn!O12+Lipscomb!O12</f>
        <v>0</v>
      </c>
      <c r="P12">
        <f>UWG!P12+NACC!P12+Tenn!P12+Lipscomb!P12</f>
        <v>0</v>
      </c>
      <c r="Q12">
        <f t="shared" si="0"/>
        <v>6</v>
      </c>
      <c r="R12">
        <f t="shared" si="1"/>
        <v>12</v>
      </c>
      <c r="S12">
        <f t="shared" si="2"/>
        <v>12</v>
      </c>
      <c r="T12">
        <f t="shared" si="3"/>
        <v>4</v>
      </c>
      <c r="U12" s="3">
        <f t="shared" si="4"/>
        <v>0.33333333333333331</v>
      </c>
      <c r="V12" s="3">
        <f t="shared" si="5"/>
        <v>0.33333333333333331</v>
      </c>
      <c r="W12" s="3">
        <f t="shared" si="6"/>
        <v>0.5</v>
      </c>
      <c r="X12" s="3">
        <f t="shared" si="7"/>
        <v>0.83333333333333326</v>
      </c>
      <c r="Y12" s="3">
        <f t="shared" si="8"/>
        <v>0.34333333333333332</v>
      </c>
      <c r="Z12" s="2">
        <f t="shared" si="9"/>
        <v>2</v>
      </c>
      <c r="AA12" s="2">
        <f t="shared" si="10"/>
        <v>1.8082191780821917</v>
      </c>
      <c r="AB12" s="2" t="e">
        <f t="shared" si="11"/>
        <v>#DIV/0!</v>
      </c>
      <c r="AC12" t="e">
        <f t="shared" si="12"/>
        <v>#DIV/0!</v>
      </c>
      <c r="AD12" s="2">
        <f t="shared" si="13"/>
        <v>0.15068493150684931</v>
      </c>
      <c r="AF12">
        <f t="shared" si="14"/>
        <v>4</v>
      </c>
      <c r="AG12">
        <f>(1.4*Q12-0.6*T12-3*E12+0.1*(F12+G12)+0.9*(O12-P12))*1.1</f>
        <v>6.5999999999999988</v>
      </c>
      <c r="AH12">
        <f t="shared" si="15"/>
        <v>8</v>
      </c>
      <c r="AI12">
        <f t="shared" si="16"/>
        <v>0</v>
      </c>
    </row>
    <row r="13" spans="1:35" x14ac:dyDescent="0.55000000000000004">
      <c r="A13" t="s">
        <v>37</v>
      </c>
      <c r="B13">
        <f>UWG!B13+NACC!B13+Tenn!B13+Lipscomb!B13</f>
        <v>1</v>
      </c>
      <c r="C13">
        <f>UWG!C13+NACC!C13+Tenn!C13+Lipscomb!C13</f>
        <v>1</v>
      </c>
      <c r="D13">
        <f>UWG!D13+NACC!D13+Tenn!D13+Lipscomb!D13</f>
        <v>0</v>
      </c>
      <c r="E13">
        <f>UWG!E13+NACC!E13+Tenn!E13+Lipscomb!E13</f>
        <v>0</v>
      </c>
      <c r="F13">
        <f>UWG!F13+NACC!F13+Tenn!F13+Lipscomb!F13</f>
        <v>0</v>
      </c>
      <c r="G13">
        <f>UWG!G13+NACC!G13+Tenn!G13+Lipscomb!G13</f>
        <v>0</v>
      </c>
      <c r="H13">
        <f>UWG!H13+NACC!H13+Tenn!H13+Lipscomb!H13</f>
        <v>0</v>
      </c>
      <c r="I13">
        <f>UWG!I13+NACC!I13+Tenn!I13+Lipscomb!I13</f>
        <v>0</v>
      </c>
      <c r="J13">
        <f>UWG!J13+NACC!J13+Tenn!J13+Lipscomb!J13</f>
        <v>2</v>
      </c>
      <c r="K13">
        <f>UWG!K13+NACC!K13+Tenn!K13+Lipscomb!K13</f>
        <v>3</v>
      </c>
      <c r="L13">
        <f>UWG!L13+NACC!L13+Tenn!L13+Lipscomb!L13</f>
        <v>1</v>
      </c>
      <c r="M13">
        <f>UWG!M13+NACC!M13+Tenn!M13+Lipscomb!M13</f>
        <v>0</v>
      </c>
      <c r="N13">
        <f>UWG!N13+NACC!N13+Tenn!N13+Lipscomb!N13</f>
        <v>0</v>
      </c>
      <c r="O13">
        <f>UWG!O13+NACC!O13+Tenn!O13+Lipscomb!O13</f>
        <v>0</v>
      </c>
      <c r="P13">
        <f>UWG!P13+NACC!P13+Tenn!P13+Lipscomb!P13</f>
        <v>0</v>
      </c>
      <c r="Q13">
        <f t="shared" si="0"/>
        <v>3</v>
      </c>
      <c r="R13">
        <f t="shared" si="1"/>
        <v>8</v>
      </c>
      <c r="S13">
        <f t="shared" si="2"/>
        <v>8</v>
      </c>
      <c r="T13">
        <f t="shared" si="3"/>
        <v>2</v>
      </c>
      <c r="U13" s="3">
        <f t="shared" si="4"/>
        <v>0.25</v>
      </c>
      <c r="V13" s="3">
        <f t="shared" si="5"/>
        <v>0.25</v>
      </c>
      <c r="W13" s="3">
        <f t="shared" si="6"/>
        <v>0.375</v>
      </c>
      <c r="X13" s="3">
        <f t="shared" si="7"/>
        <v>0.625</v>
      </c>
      <c r="Y13" s="3">
        <f t="shared" si="8"/>
        <v>0.25750000000000001</v>
      </c>
      <c r="Z13" s="2">
        <f t="shared" si="9"/>
        <v>0.75</v>
      </c>
      <c r="AA13" s="2">
        <f t="shared" si="10"/>
        <v>0.70967741935483863</v>
      </c>
      <c r="AB13" s="2" t="e">
        <f t="shared" si="11"/>
        <v>#DIV/0!</v>
      </c>
      <c r="AC13" t="e">
        <f t="shared" si="12"/>
        <v>#DIV/0!</v>
      </c>
      <c r="AD13" s="2">
        <f t="shared" si="13"/>
        <v>8.8709677419354829E-2</v>
      </c>
      <c r="AF13">
        <f t="shared" si="14"/>
        <v>2</v>
      </c>
      <c r="AG13">
        <f>(1.4*Q13-0.6*T13-3*E13+0.1*(F13+G13)+0.9*(O13-P13))*1.1</f>
        <v>3.2999999999999994</v>
      </c>
      <c r="AH13">
        <f t="shared" si="15"/>
        <v>6</v>
      </c>
      <c r="AI13">
        <f t="shared" si="16"/>
        <v>0</v>
      </c>
    </row>
    <row r="14" spans="1:35" x14ac:dyDescent="0.55000000000000004">
      <c r="A14" t="s">
        <v>38</v>
      </c>
      <c r="B14">
        <f>UWG!B14+NACC!B14+Tenn!B14+Lipscomb!B14</f>
        <v>1</v>
      </c>
      <c r="C14">
        <f>UWG!C14+NACC!C14+Tenn!C14+Lipscomb!C14</f>
        <v>1</v>
      </c>
      <c r="D14">
        <f>UWG!D14+NACC!D14+Tenn!D14+Lipscomb!D14</f>
        <v>1</v>
      </c>
      <c r="E14">
        <f>UWG!E14+NACC!E14+Tenn!E14+Lipscomb!E14</f>
        <v>0</v>
      </c>
      <c r="F14">
        <f>UWG!F14+NACC!F14+Tenn!F14+Lipscomb!F14</f>
        <v>1</v>
      </c>
      <c r="G14">
        <f>UWG!G14+NACC!G14+Tenn!G14+Lipscomb!G14</f>
        <v>0</v>
      </c>
      <c r="H14">
        <f>UWG!H14+NACC!H14+Tenn!H14+Lipscomb!H14</f>
        <v>2</v>
      </c>
      <c r="I14">
        <f>UWG!I14+NACC!I14+Tenn!I14+Lipscomb!I14</f>
        <v>1</v>
      </c>
      <c r="J14">
        <f>UWG!J14+NACC!J14+Tenn!J14+Lipscomb!J14</f>
        <v>1</v>
      </c>
      <c r="K14">
        <f>UWG!K14+NACC!K14+Tenn!K14+Lipscomb!K14</f>
        <v>1</v>
      </c>
      <c r="L14">
        <f>UWG!L14+NACC!L14+Tenn!L14+Lipscomb!L14</f>
        <v>0</v>
      </c>
      <c r="M14">
        <f>UWG!M14+NACC!M14+Tenn!M14+Lipscomb!M14</f>
        <v>1</v>
      </c>
      <c r="N14">
        <f>UWG!N14+NACC!N14+Tenn!N14+Lipscomb!N14</f>
        <v>0</v>
      </c>
      <c r="O14">
        <f>UWG!O14+NACC!O14+Tenn!O14+Lipscomb!O14</f>
        <v>0</v>
      </c>
      <c r="P14">
        <f>UWG!P14+NACC!P14+Tenn!P14+Lipscomb!P14</f>
        <v>0</v>
      </c>
      <c r="Q14">
        <f t="shared" si="0"/>
        <v>6</v>
      </c>
      <c r="R14">
        <f t="shared" si="1"/>
        <v>9</v>
      </c>
      <c r="S14">
        <f t="shared" si="2"/>
        <v>10</v>
      </c>
      <c r="T14">
        <f t="shared" si="3"/>
        <v>3</v>
      </c>
      <c r="U14" s="3">
        <f t="shared" si="4"/>
        <v>0.33333333333333331</v>
      </c>
      <c r="V14" s="3">
        <f t="shared" si="5"/>
        <v>0.4</v>
      </c>
      <c r="W14" s="3">
        <f t="shared" si="6"/>
        <v>0.6</v>
      </c>
      <c r="X14" s="3">
        <f t="shared" si="7"/>
        <v>1</v>
      </c>
      <c r="Y14" s="3">
        <f t="shared" si="8"/>
        <v>0.43</v>
      </c>
      <c r="Z14" s="2">
        <f t="shared" si="9"/>
        <v>2.4</v>
      </c>
      <c r="AA14" s="2">
        <f t="shared" si="10"/>
        <v>2.2049364248317125</v>
      </c>
      <c r="AB14" s="2" t="e">
        <f t="shared" si="11"/>
        <v>#DIV/0!</v>
      </c>
      <c r="AC14" t="e">
        <f t="shared" si="12"/>
        <v>#DIV/0!</v>
      </c>
      <c r="AD14" s="2">
        <f t="shared" si="13"/>
        <v>0.22049364248317124</v>
      </c>
      <c r="AF14">
        <f t="shared" si="14"/>
        <v>4</v>
      </c>
      <c r="AG14">
        <f>(1.4*Q14-0.6*T14-3*E14+0.1*(F14+G14)+0.9*(O14-P14))*1.1</f>
        <v>7.3699999999999992</v>
      </c>
      <c r="AH14">
        <f t="shared" si="15"/>
        <v>6</v>
      </c>
      <c r="AI14">
        <f t="shared" si="16"/>
        <v>0</v>
      </c>
    </row>
    <row r="15" spans="1:35" x14ac:dyDescent="0.55000000000000004">
      <c r="A15" t="s">
        <v>39</v>
      </c>
      <c r="B15">
        <f>UWG!B15+NACC!B15+Tenn!B15+Lipscomb!B15</f>
        <v>0</v>
      </c>
      <c r="C15">
        <f>UWG!C15+NACC!C15+Tenn!C15+Lipscomb!C15</f>
        <v>1</v>
      </c>
      <c r="D15">
        <f>UWG!D15+NACC!D15+Tenn!D15+Lipscomb!D15</f>
        <v>0</v>
      </c>
      <c r="E15">
        <f>UWG!E15+NACC!E15+Tenn!E15+Lipscomb!E15</f>
        <v>0</v>
      </c>
      <c r="F15">
        <f>UWG!F15+NACC!F15+Tenn!F15+Lipscomb!F15</f>
        <v>1</v>
      </c>
      <c r="G15">
        <f>UWG!G15+NACC!G15+Tenn!G15+Lipscomb!G15</f>
        <v>0</v>
      </c>
      <c r="H15">
        <f>UWG!H15+NACC!H15+Tenn!H15+Lipscomb!H15</f>
        <v>1</v>
      </c>
      <c r="I15">
        <f>UWG!I15+NACC!I15+Tenn!I15+Lipscomb!I15</f>
        <v>0</v>
      </c>
      <c r="J15">
        <f>UWG!J15+NACC!J15+Tenn!J15+Lipscomb!J15</f>
        <v>1</v>
      </c>
      <c r="K15">
        <f>UWG!K15+NACC!K15+Tenn!K15+Lipscomb!K15</f>
        <v>2</v>
      </c>
      <c r="L15">
        <f>UWG!L15+NACC!L15+Tenn!L15+Lipscomb!L15</f>
        <v>1</v>
      </c>
      <c r="M15">
        <f>UWG!M15+NACC!M15+Tenn!M15+Lipscomb!M15</f>
        <v>0</v>
      </c>
      <c r="N15">
        <f>UWG!N15+NACC!N15+Tenn!N15+Lipscomb!N15</f>
        <v>0</v>
      </c>
      <c r="O15">
        <f>UWG!O15+NACC!O15+Tenn!O15+Lipscomb!O15</f>
        <v>0</v>
      </c>
      <c r="P15">
        <f>UWG!P15+NACC!P15+Tenn!P15+Lipscomb!P15</f>
        <v>0</v>
      </c>
      <c r="Q15">
        <f t="shared" si="0"/>
        <v>2</v>
      </c>
      <c r="R15">
        <f t="shared" si="1"/>
        <v>6</v>
      </c>
      <c r="S15">
        <f t="shared" si="2"/>
        <v>7</v>
      </c>
      <c r="T15">
        <f t="shared" si="3"/>
        <v>1</v>
      </c>
      <c r="U15" s="3">
        <f t="shared" si="4"/>
        <v>0.16666666666666666</v>
      </c>
      <c r="V15" s="3">
        <f t="shared" si="5"/>
        <v>0.2857142857142857</v>
      </c>
      <c r="W15" s="3">
        <f t="shared" si="6"/>
        <v>0.2857142857142857</v>
      </c>
      <c r="X15" s="3">
        <f t="shared" si="7"/>
        <v>0.5714285714285714</v>
      </c>
      <c r="Y15" s="3">
        <f t="shared" si="8"/>
        <v>0.26999999999999996</v>
      </c>
      <c r="Z15" s="2">
        <f t="shared" si="9"/>
        <v>0.5714285714285714</v>
      </c>
      <c r="AA15" s="2">
        <f t="shared" si="10"/>
        <v>0.67197875166002652</v>
      </c>
      <c r="AB15" s="2" t="e">
        <f t="shared" si="11"/>
        <v>#DIV/0!</v>
      </c>
      <c r="AC15" t="e">
        <f t="shared" si="12"/>
        <v>#DIV/0!</v>
      </c>
      <c r="AD15" s="2">
        <f t="shared" si="13"/>
        <v>9.5996964522860925E-2</v>
      </c>
      <c r="AF15">
        <f t="shared" si="14"/>
        <v>2</v>
      </c>
      <c r="AG15">
        <f>(1.4*Q15-0.6*T15-3*E15+0.1*(F15+G15)+0.9*(O15-P15))*1.1</f>
        <v>2.5299999999999998</v>
      </c>
      <c r="AH15">
        <f t="shared" si="15"/>
        <v>5</v>
      </c>
      <c r="AI15">
        <f t="shared" si="16"/>
        <v>0</v>
      </c>
    </row>
    <row r="16" spans="1:35" x14ac:dyDescent="0.55000000000000004">
      <c r="A16" t="s">
        <v>40</v>
      </c>
      <c r="B16">
        <f>UWG!B16+NACC!B16+Tenn!B16+Lipscomb!B16</f>
        <v>1</v>
      </c>
      <c r="C16">
        <f>UWG!C16+NACC!C16+Tenn!C16+Lipscomb!C16</f>
        <v>0</v>
      </c>
      <c r="D16">
        <f>UWG!D16+NACC!D16+Tenn!D16+Lipscomb!D16</f>
        <v>0</v>
      </c>
      <c r="E16">
        <f>UWG!E16+NACC!E16+Tenn!E16+Lipscomb!E16</f>
        <v>0</v>
      </c>
      <c r="F16">
        <f>UWG!F16+NACC!F16+Tenn!F16+Lipscomb!F16</f>
        <v>0</v>
      </c>
      <c r="G16">
        <f>UWG!G16+NACC!G16+Tenn!G16+Lipscomb!G16</f>
        <v>0</v>
      </c>
      <c r="H16">
        <f>UWG!H16+NACC!H16+Tenn!H16+Lipscomb!H16</f>
        <v>2</v>
      </c>
      <c r="I16">
        <f>UWG!I16+NACC!I16+Tenn!I16+Lipscomb!I16</f>
        <v>0</v>
      </c>
      <c r="J16">
        <f>UWG!J16+NACC!J16+Tenn!J16+Lipscomb!J16</f>
        <v>0</v>
      </c>
      <c r="K16">
        <f>UWG!K16+NACC!K16+Tenn!K16+Lipscomb!K16</f>
        <v>2</v>
      </c>
      <c r="L16">
        <f>UWG!L16+NACC!L16+Tenn!L16+Lipscomb!L16</f>
        <v>1</v>
      </c>
      <c r="M16">
        <f>UWG!M16+NACC!M16+Tenn!M16+Lipscomb!M16</f>
        <v>1</v>
      </c>
      <c r="N16">
        <f>UWG!N16+NACC!N16+Tenn!N16+Lipscomb!N16</f>
        <v>0</v>
      </c>
      <c r="O16">
        <f>UWG!O16+NACC!O16+Tenn!O16+Lipscomb!O16</f>
        <v>0</v>
      </c>
      <c r="P16">
        <f>UWG!P16+NACC!P16+Tenn!P16+Lipscomb!P16</f>
        <v>0</v>
      </c>
      <c r="Q16">
        <f t="shared" si="0"/>
        <v>1</v>
      </c>
      <c r="R16">
        <f t="shared" si="1"/>
        <v>7</v>
      </c>
      <c r="S16">
        <f t="shared" si="2"/>
        <v>7</v>
      </c>
      <c r="T16">
        <f t="shared" si="3"/>
        <v>1</v>
      </c>
      <c r="U16" s="3">
        <f t="shared" si="4"/>
        <v>0.14285714285714285</v>
      </c>
      <c r="V16" s="3">
        <f t="shared" si="5"/>
        <v>0.14285714285714285</v>
      </c>
      <c r="W16" s="3">
        <f t="shared" si="6"/>
        <v>0.14285714285714285</v>
      </c>
      <c r="X16" s="3">
        <f t="shared" si="7"/>
        <v>0.2857142857142857</v>
      </c>
      <c r="Y16" s="3">
        <f t="shared" si="8"/>
        <v>0.12285714285714286</v>
      </c>
      <c r="Z16" s="2">
        <f t="shared" si="9"/>
        <v>0.14285714285714285</v>
      </c>
      <c r="AA16" s="2">
        <f t="shared" si="10"/>
        <v>0.12790697674418605</v>
      </c>
      <c r="AB16" s="2" t="e">
        <f t="shared" si="11"/>
        <v>#DIV/0!</v>
      </c>
      <c r="AC16" t="e">
        <f t="shared" si="12"/>
        <v>#DIV/0!</v>
      </c>
      <c r="AD16" s="2">
        <f t="shared" si="13"/>
        <v>1.8272425249169437E-2</v>
      </c>
      <c r="AF16">
        <f t="shared" si="14"/>
        <v>1</v>
      </c>
      <c r="AG16">
        <f>(1.4*Q16-0.6*T16-3*E16+0.1*(F16+G16)+0.9*(O16-P16))*1.1</f>
        <v>0.88</v>
      </c>
      <c r="AH16">
        <f t="shared" si="15"/>
        <v>6</v>
      </c>
      <c r="AI16">
        <f t="shared" si="16"/>
        <v>0</v>
      </c>
    </row>
    <row r="17" spans="1:35" x14ac:dyDescent="0.55000000000000004">
      <c r="A17" t="s">
        <v>41</v>
      </c>
      <c r="B17">
        <f>UWG!B17+NACC!B17+Tenn!B17+Lipscomb!B17</f>
        <v>1</v>
      </c>
      <c r="C17">
        <f>UWG!C17+NACC!C17+Tenn!C17+Lipscomb!C17</f>
        <v>0</v>
      </c>
      <c r="D17">
        <f>UWG!D17+NACC!D17+Tenn!D17+Lipscomb!D17</f>
        <v>0</v>
      </c>
      <c r="E17">
        <f>UWG!E17+NACC!E17+Tenn!E17+Lipscomb!E17</f>
        <v>1</v>
      </c>
      <c r="F17">
        <f>UWG!F17+NACC!F17+Tenn!F17+Lipscomb!F17</f>
        <v>3</v>
      </c>
      <c r="G17">
        <f>UWG!G17+NACC!G17+Tenn!G17+Lipscomb!G17</f>
        <v>0</v>
      </c>
      <c r="H17">
        <f>UWG!H17+NACC!H17+Tenn!H17+Lipscomb!H17</f>
        <v>0</v>
      </c>
      <c r="I17">
        <f>UWG!I17+NACC!I17+Tenn!I17+Lipscomb!I17</f>
        <v>1</v>
      </c>
      <c r="J17">
        <f>UWG!J17+NACC!J17+Tenn!J17+Lipscomb!J17</f>
        <v>0</v>
      </c>
      <c r="K17">
        <f>UWG!K17+NACC!K17+Tenn!K17+Lipscomb!K17</f>
        <v>0</v>
      </c>
      <c r="L17">
        <f>UWG!L17+NACC!L17+Tenn!L17+Lipscomb!L17</f>
        <v>0</v>
      </c>
      <c r="M17">
        <f>UWG!M17+NACC!M17+Tenn!M17+Lipscomb!M17</f>
        <v>0</v>
      </c>
      <c r="N17">
        <f>UWG!N17+NACC!N17+Tenn!N17+Lipscomb!N17</f>
        <v>1</v>
      </c>
      <c r="O17">
        <f>UWG!O17+NACC!O17+Tenn!O17+Lipscomb!O17</f>
        <v>1</v>
      </c>
      <c r="P17">
        <f>UWG!P17+NACC!P17+Tenn!P17+Lipscomb!P17</f>
        <v>0</v>
      </c>
      <c r="Q17">
        <f t="shared" si="0"/>
        <v>5</v>
      </c>
      <c r="R17">
        <f t="shared" si="1"/>
        <v>3</v>
      </c>
      <c r="S17">
        <f t="shared" si="2"/>
        <v>7</v>
      </c>
      <c r="T17">
        <f t="shared" si="3"/>
        <v>2</v>
      </c>
      <c r="U17" s="3">
        <f t="shared" si="4"/>
        <v>0.66666666666666663</v>
      </c>
      <c r="V17" s="3">
        <f t="shared" si="5"/>
        <v>0.7142857142857143</v>
      </c>
      <c r="W17" s="3">
        <f t="shared" si="6"/>
        <v>0.7142857142857143</v>
      </c>
      <c r="X17" s="3">
        <f t="shared" si="7"/>
        <v>1.4285714285714286</v>
      </c>
      <c r="Y17" s="3">
        <f t="shared" si="8"/>
        <v>0.70428571428571429</v>
      </c>
      <c r="Z17" s="2">
        <f t="shared" si="9"/>
        <v>4.625</v>
      </c>
      <c r="AA17" s="2">
        <f t="shared" si="10"/>
        <v>4.2592592592592595</v>
      </c>
      <c r="AB17" s="2">
        <f t="shared" si="11"/>
        <v>7</v>
      </c>
      <c r="AC17">
        <f t="shared" si="12"/>
        <v>7</v>
      </c>
      <c r="AD17" s="2">
        <f t="shared" si="13"/>
        <v>0.60846560846560849</v>
      </c>
      <c r="AF17">
        <f t="shared" si="14"/>
        <v>4</v>
      </c>
      <c r="AG17">
        <f>(1.4*Q17-0.6*T17-3*E17+0.1*(F17+G17)+0.9*(O17-P17))*1.1</f>
        <v>4.3999999999999995</v>
      </c>
      <c r="AH17">
        <f t="shared" si="15"/>
        <v>1</v>
      </c>
      <c r="AI17">
        <f t="shared" si="16"/>
        <v>1</v>
      </c>
    </row>
    <row r="18" spans="1:35" x14ac:dyDescent="0.55000000000000004">
      <c r="A18" s="4" t="s">
        <v>43</v>
      </c>
      <c r="B18" s="4">
        <f>UWG!B18+NACC!B18+Tenn!B18+Lipscomb!B18</f>
        <v>0</v>
      </c>
      <c r="C18" s="4">
        <f>UWG!C18+NACC!C18+Tenn!C18+Lipscomb!C18</f>
        <v>0</v>
      </c>
      <c r="D18" s="4">
        <f>UWG!D18+NACC!D18+Tenn!D18+Lipscomb!D18</f>
        <v>0</v>
      </c>
      <c r="E18" s="4">
        <f>UWG!E18+NACC!E18+Tenn!E18+Lipscomb!E18</f>
        <v>0</v>
      </c>
      <c r="F18" s="4">
        <f>UWG!F18+NACC!F18+Tenn!F18+Lipscomb!F18</f>
        <v>2</v>
      </c>
      <c r="G18" s="4">
        <f>UWG!G18+NACC!G18+Tenn!G18+Lipscomb!G18</f>
        <v>0</v>
      </c>
      <c r="H18" s="4">
        <f>UWG!H18+NACC!H18+Tenn!H18+Lipscomb!H18</f>
        <v>2</v>
      </c>
      <c r="I18" s="4">
        <f>UWG!I18+NACC!I18+Tenn!I18+Lipscomb!I18</f>
        <v>2</v>
      </c>
      <c r="J18" s="4">
        <f>UWG!J18+NACC!J18+Tenn!J18+Lipscomb!J18</f>
        <v>0</v>
      </c>
      <c r="K18" s="4">
        <f>UWG!K18+NACC!K18+Tenn!K18+Lipscomb!K18</f>
        <v>0</v>
      </c>
      <c r="L18" s="4">
        <f>UWG!L18+NACC!L18+Tenn!L18+Lipscomb!L18</f>
        <v>0</v>
      </c>
      <c r="M18" s="4">
        <f>UWG!M18+NACC!M18+Tenn!M18+Lipscomb!M18</f>
        <v>0</v>
      </c>
      <c r="N18" s="4">
        <f>UWG!N18+NACC!N18+Tenn!N18+Lipscomb!N18</f>
        <v>0</v>
      </c>
      <c r="O18" s="4">
        <f>UWG!O18+NACC!O18+Tenn!O18+Lipscomb!O18</f>
        <v>0</v>
      </c>
      <c r="P18" s="4">
        <f>UWG!P18+NACC!P18+Tenn!P18+Lipscomb!P18</f>
        <v>0</v>
      </c>
      <c r="Q18" s="4">
        <f>B18+C18*2+D18*3+E18*4</f>
        <v>0</v>
      </c>
      <c r="R18" s="4">
        <f>B18+C18+D18+E18+H18+I18+J18+K18+L18+M18</f>
        <v>4</v>
      </c>
      <c r="S18" s="4">
        <f>R18+F18+G18+N18</f>
        <v>6</v>
      </c>
      <c r="T18" s="4">
        <f>B18+C18+D18+E18</f>
        <v>0</v>
      </c>
      <c r="U18" s="5">
        <f t="shared" ref="U18" si="29">T18/R18</f>
        <v>0</v>
      </c>
      <c r="V18" s="5">
        <f t="shared" ref="V18" si="30">(T18+F18+G18)/S18</f>
        <v>0.33333333333333331</v>
      </c>
      <c r="W18" s="5">
        <f t="shared" ref="W18" si="31">Q18/S18</f>
        <v>0</v>
      </c>
      <c r="X18" s="5">
        <f t="shared" ref="X18" si="32">V18+W18</f>
        <v>0.33333333333333331</v>
      </c>
      <c r="Y18" s="5">
        <f t="shared" ref="Y18" si="33">((F18*0.69)+(G18*0.72)+(B18*0.86)+(C18*1.2)+(D18*1.55)+(E18*2))/S18</f>
        <v>0.22999999999999998</v>
      </c>
      <c r="Z18" s="6">
        <f t="shared" ref="Z18" si="34">((T18+F18-P18)*(Q18+(0.55*O18)))/(R18+F18)</f>
        <v>0</v>
      </c>
      <c r="AA18" s="6">
        <f t="shared" ref="AA18" si="35">((AF18*AG18)/(AG18+AH18))+AI18</f>
        <v>0.10426540284360192</v>
      </c>
      <c r="AB18" s="6" t="e">
        <f>S18/O18</f>
        <v>#DIV/0!</v>
      </c>
      <c r="AC18" s="4" t="e">
        <f>S18/E18</f>
        <v>#DIV/0!</v>
      </c>
      <c r="AD18" s="6">
        <f t="shared" si="13"/>
        <v>1.737756714060032E-2</v>
      </c>
      <c r="AF18">
        <f t="shared" si="14"/>
        <v>2</v>
      </c>
      <c r="AG18">
        <f>(1.4*Q18-0.6*T18-3*E18+0.1*(F18+G18)+0.9*(O18-P18))*1.1</f>
        <v>0.22000000000000003</v>
      </c>
      <c r="AH18">
        <f t="shared" si="15"/>
        <v>4</v>
      </c>
      <c r="AI18">
        <f t="shared" si="16"/>
        <v>0</v>
      </c>
    </row>
    <row r="19" spans="1:35" x14ac:dyDescent="0.55000000000000004">
      <c r="A19" t="s">
        <v>50</v>
      </c>
      <c r="B19">
        <f>SUM(B2:B18)</f>
        <v>25</v>
      </c>
      <c r="C19">
        <f t="shared" ref="C19:T19" si="36">SUM(C2:C18)</f>
        <v>8</v>
      </c>
      <c r="D19">
        <f t="shared" si="36"/>
        <v>4</v>
      </c>
      <c r="E19">
        <f t="shared" si="36"/>
        <v>3</v>
      </c>
      <c r="F19">
        <f t="shared" si="36"/>
        <v>17</v>
      </c>
      <c r="G19">
        <f t="shared" si="36"/>
        <v>1</v>
      </c>
      <c r="H19">
        <f t="shared" si="36"/>
        <v>19</v>
      </c>
      <c r="I19">
        <f t="shared" si="36"/>
        <v>9</v>
      </c>
      <c r="J19">
        <f t="shared" si="36"/>
        <v>13</v>
      </c>
      <c r="K19">
        <f t="shared" si="36"/>
        <v>30</v>
      </c>
      <c r="L19">
        <f t="shared" si="36"/>
        <v>5</v>
      </c>
      <c r="M19">
        <f t="shared" si="36"/>
        <v>2</v>
      </c>
      <c r="N19">
        <f t="shared" si="36"/>
        <v>2</v>
      </c>
      <c r="O19">
        <f t="shared" si="36"/>
        <v>9</v>
      </c>
      <c r="P19">
        <f t="shared" si="36"/>
        <v>1</v>
      </c>
      <c r="Q19">
        <f t="shared" si="36"/>
        <v>65</v>
      </c>
      <c r="R19">
        <f t="shared" si="36"/>
        <v>118</v>
      </c>
      <c r="S19">
        <f t="shared" si="36"/>
        <v>138</v>
      </c>
      <c r="T19">
        <f t="shared" si="36"/>
        <v>40</v>
      </c>
      <c r="U19" s="3">
        <f t="shared" ref="U19" si="37">T19/R19</f>
        <v>0.33898305084745761</v>
      </c>
      <c r="V19" s="3">
        <f t="shared" ref="V19" si="38">(T19+F19+G19)/S19</f>
        <v>0.42028985507246375</v>
      </c>
      <c r="W19" s="3">
        <f t="shared" ref="W19" si="39">Q19/S19</f>
        <v>0.47101449275362317</v>
      </c>
      <c r="X19" s="3">
        <f t="shared" ref="X19" si="40">V19+W19</f>
        <v>0.89130434782608692</v>
      </c>
      <c r="Y19" s="3">
        <f t="shared" ref="Y19" si="41">((F19*0.69)+(G19*0.72)+(B19*0.86)+(C19*1.2)+(D19*1.55)+(E19*2))/S19</f>
        <v>0.40398550724637688</v>
      </c>
      <c r="Z19" s="2">
        <f t="shared" ref="Z19" si="42">((T19+F19-P19)*(Q19+(0.55*O19)))/(R19+F19)</f>
        <v>29.0162962962963</v>
      </c>
      <c r="AA19" s="2">
        <f t="shared" ref="AA19" si="43">((AF19*AG19)/(AG19+AH19))+AI19</f>
        <v>29.54551407989522</v>
      </c>
      <c r="AD19" s="2">
        <f t="shared" si="13"/>
        <v>0.21409792811518275</v>
      </c>
      <c r="AF19">
        <f t="shared" ref="AF19" si="44">T19+F19+G19-E19</f>
        <v>55</v>
      </c>
      <c r="AG19">
        <f>(1.4*Q19-0.6*T19-3*E19+0.1*(F19+G19)+0.9*(O19-P19))*1.1</f>
        <v>73.7</v>
      </c>
      <c r="AH19">
        <f t="shared" ref="AH19" si="45">R19-T19+P19</f>
        <v>79</v>
      </c>
      <c r="AI19">
        <f t="shared" ref="AI19" si="46">E19</f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DD710-5C2C-42E1-A61A-74980D90E107}">
  <dimension ref="A1:AI19"/>
  <sheetViews>
    <sheetView topLeftCell="K1" workbookViewId="0">
      <selection activeCell="M26" sqref="M26"/>
    </sheetView>
  </sheetViews>
  <sheetFormatPr defaultRowHeight="14.4" x14ac:dyDescent="0.55000000000000004"/>
  <cols>
    <col min="1" max="1" width="15.9453125" bestFit="1" customWidth="1"/>
    <col min="2" max="4" width="2.734375" bestFit="1" customWidth="1"/>
    <col min="5" max="5" width="2.9453125" bestFit="1" customWidth="1"/>
    <col min="6" max="6" width="2.7890625" bestFit="1" customWidth="1"/>
    <col min="7" max="7" width="3.9453125" bestFit="1" customWidth="1"/>
    <col min="8" max="8" width="1.68359375" bestFit="1" customWidth="1"/>
    <col min="9" max="9" width="3" bestFit="1" customWidth="1"/>
    <col min="10" max="10" width="2.89453125" bestFit="1" customWidth="1"/>
    <col min="11" max="11" width="3.20703125" bestFit="1" customWidth="1"/>
    <col min="12" max="12" width="2.83984375" bestFit="1" customWidth="1"/>
    <col min="13" max="13" width="4" bestFit="1" customWidth="1"/>
    <col min="14" max="14" width="3.20703125" bestFit="1" customWidth="1"/>
    <col min="15" max="16" width="2.62890625" bestFit="1" customWidth="1"/>
    <col min="17" max="17" width="2.68359375" bestFit="1" customWidth="1"/>
    <col min="18" max="18" width="2.83984375" bestFit="1" customWidth="1"/>
    <col min="19" max="19" width="2.7890625" bestFit="1" customWidth="1"/>
    <col min="20" max="20" width="2.68359375" bestFit="1" customWidth="1"/>
    <col min="21" max="29" width="6.7890625" bestFit="1" customWidth="1"/>
  </cols>
  <sheetData>
    <row r="1" spans="1:35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49</v>
      </c>
      <c r="AF1" s="1" t="s">
        <v>45</v>
      </c>
      <c r="AG1" s="1" t="s">
        <v>46</v>
      </c>
      <c r="AH1" s="1" t="s">
        <v>47</v>
      </c>
      <c r="AI1" s="1" t="s">
        <v>48</v>
      </c>
    </row>
    <row r="2" spans="1:35" x14ac:dyDescent="0.55000000000000004">
      <c r="A2" t="s">
        <v>28</v>
      </c>
      <c r="B2">
        <v>1</v>
      </c>
      <c r="F2">
        <v>1</v>
      </c>
      <c r="K2">
        <v>2</v>
      </c>
      <c r="O2">
        <v>1</v>
      </c>
      <c r="Q2">
        <f>B2+C2*2+D2*3+E2*4</f>
        <v>1</v>
      </c>
      <c r="R2">
        <f>B2+C2+D2+E2+H2+I2+J2+K2+L2+M2</f>
        <v>3</v>
      </c>
      <c r="S2">
        <f>R2+F2+G2+N2</f>
        <v>4</v>
      </c>
      <c r="T2">
        <f>B2+C2+D2+E2</f>
        <v>1</v>
      </c>
      <c r="U2" s="3">
        <f>T2/R2</f>
        <v>0.33333333333333331</v>
      </c>
      <c r="V2" s="3">
        <f>(T2+F2+G2)/S2</f>
        <v>0.5</v>
      </c>
      <c r="W2" s="3">
        <f>Q2/S2</f>
        <v>0.25</v>
      </c>
      <c r="X2" s="3">
        <f>V2+W2</f>
        <v>0.75</v>
      </c>
      <c r="Y2" s="3">
        <f>((F2*0.69)+(G2*0.72)+(B2*0.86)+(C2*1.2)+(D2*1.55)+(E2*2))/S2</f>
        <v>0.38749999999999996</v>
      </c>
      <c r="Z2" s="2">
        <f>((T2+F2-P2)*(Q2+(0.55*O2)))/(R2+F2)</f>
        <v>0.77500000000000002</v>
      </c>
      <c r="AA2" s="2">
        <f>((AF2*AG2)/(AG2+AH2))+AI2</f>
        <v>0.99497487437185927</v>
      </c>
      <c r="AB2" s="2">
        <f>S2/O2</f>
        <v>4</v>
      </c>
      <c r="AC2" t="e">
        <f>S2/E2</f>
        <v>#DIV/0!</v>
      </c>
      <c r="AD2" s="2">
        <f>AA2/S2</f>
        <v>0.24874371859296482</v>
      </c>
      <c r="AF2">
        <f>T2+F2+G2-E2</f>
        <v>2</v>
      </c>
      <c r="AG2">
        <f t="shared" ref="AG2" si="0">(1.4*Q2-0.6*T2-3*E2+0.1*(F2+G2)+0.9*(O2-P2))*1.1</f>
        <v>1.98</v>
      </c>
      <c r="AH2">
        <f>R2-T2+P2</f>
        <v>2</v>
      </c>
      <c r="AI2">
        <f>E2</f>
        <v>0</v>
      </c>
    </row>
    <row r="3" spans="1:35" x14ac:dyDescent="0.55000000000000004">
      <c r="A3" t="s">
        <v>44</v>
      </c>
      <c r="B3">
        <v>2</v>
      </c>
      <c r="H3">
        <v>1</v>
      </c>
      <c r="I3">
        <v>1</v>
      </c>
      <c r="O3">
        <v>1</v>
      </c>
      <c r="Q3">
        <f t="shared" ref="Q3:Q17" si="1">B3+C3*2+D3*3+E3*4</f>
        <v>2</v>
      </c>
      <c r="R3">
        <f t="shared" ref="R3:R17" si="2">B3+C3+D3+E3+H3+I3+J3+K3+L3+M3</f>
        <v>4</v>
      </c>
      <c r="S3">
        <f t="shared" ref="S3:S17" si="3">R3+F3+G3+N3</f>
        <v>4</v>
      </c>
      <c r="T3">
        <f t="shared" ref="T3:T17" si="4">B3+C3+D3+E3</f>
        <v>2</v>
      </c>
      <c r="U3" s="3">
        <f t="shared" ref="U3:U17" si="5">T3/R3</f>
        <v>0.5</v>
      </c>
      <c r="V3" s="3">
        <f t="shared" ref="V3:V17" si="6">(T3+F3+G3)/S3</f>
        <v>0.5</v>
      </c>
      <c r="W3" s="3">
        <f t="shared" ref="W3:W17" si="7">Q3/S3</f>
        <v>0.5</v>
      </c>
      <c r="X3" s="3">
        <f t="shared" ref="X3:X17" si="8">V3+W3</f>
        <v>1</v>
      </c>
      <c r="Y3" s="3">
        <f t="shared" ref="Y3:Y17" si="9">((F3*0.69)+(G3*0.72)+(B3*0.86)+(C3*1.2)+(D3*1.55)+(E3*2))/S3</f>
        <v>0.43</v>
      </c>
      <c r="Z3" s="2">
        <f t="shared" ref="Z3:Z17" si="10">((T3+F3-P3)*(Q3+(0.55*O3)))/(R3+F3)</f>
        <v>1.2749999999999999</v>
      </c>
      <c r="AA3" s="2">
        <f t="shared" ref="AA3:AA17" si="11">((AF3*AG3)/(AG3+AH3))+AI3</f>
        <v>1.1578947368421053</v>
      </c>
      <c r="AB3" s="2">
        <f t="shared" ref="AB3:AB17" si="12">S3/O3</f>
        <v>4</v>
      </c>
      <c r="AC3" t="e">
        <f t="shared" ref="AC3:AC17" si="13">S3/E3</f>
        <v>#DIV/0!</v>
      </c>
      <c r="AD3" s="2">
        <f t="shared" ref="AD3:AD19" si="14">AA3/S3</f>
        <v>0.28947368421052633</v>
      </c>
      <c r="AF3">
        <f t="shared" ref="AF3:AF18" si="15">T3+F3+G3-E3</f>
        <v>2</v>
      </c>
      <c r="AG3">
        <f t="shared" ref="AG3:AG18" si="16">(1.4*Q3-0.6*T3-3*E3+0.1*(F3+G3)+0.9*(O3-P3))*1.1</f>
        <v>2.75</v>
      </c>
      <c r="AH3">
        <f t="shared" ref="AH3:AH18" si="17">R3-T3+P3</f>
        <v>2</v>
      </c>
      <c r="AI3">
        <f t="shared" ref="AI3:AI18" si="18">E3</f>
        <v>0</v>
      </c>
    </row>
    <row r="4" spans="1:35" x14ac:dyDescent="0.55000000000000004">
      <c r="A4" t="s">
        <v>29</v>
      </c>
      <c r="B4">
        <v>2</v>
      </c>
      <c r="I4">
        <v>2</v>
      </c>
      <c r="Q4">
        <f t="shared" si="1"/>
        <v>2</v>
      </c>
      <c r="R4">
        <f t="shared" si="2"/>
        <v>4</v>
      </c>
      <c r="S4">
        <f t="shared" si="3"/>
        <v>4</v>
      </c>
      <c r="T4">
        <f t="shared" si="4"/>
        <v>2</v>
      </c>
      <c r="U4" s="3">
        <f t="shared" si="5"/>
        <v>0.5</v>
      </c>
      <c r="V4" s="3">
        <f t="shared" si="6"/>
        <v>0.5</v>
      </c>
      <c r="W4" s="3">
        <f t="shared" si="7"/>
        <v>0.5</v>
      </c>
      <c r="X4" s="3">
        <f t="shared" si="8"/>
        <v>1</v>
      </c>
      <c r="Y4" s="3">
        <f t="shared" si="9"/>
        <v>0.43</v>
      </c>
      <c r="Z4" s="2">
        <f t="shared" si="10"/>
        <v>1</v>
      </c>
      <c r="AA4" s="2">
        <f t="shared" si="11"/>
        <v>0.93617021276595747</v>
      </c>
      <c r="AB4" s="2" t="e">
        <f t="shared" si="12"/>
        <v>#DIV/0!</v>
      </c>
      <c r="AC4" t="e">
        <f t="shared" si="13"/>
        <v>#DIV/0!</v>
      </c>
      <c r="AD4" s="2">
        <f t="shared" si="14"/>
        <v>0.23404255319148937</v>
      </c>
      <c r="AF4">
        <f t="shared" si="15"/>
        <v>2</v>
      </c>
      <c r="AG4">
        <f t="shared" si="16"/>
        <v>1.76</v>
      </c>
      <c r="AH4">
        <f t="shared" si="17"/>
        <v>2</v>
      </c>
      <c r="AI4">
        <f t="shared" si="18"/>
        <v>0</v>
      </c>
    </row>
    <row r="5" spans="1:35" x14ac:dyDescent="0.55000000000000004">
      <c r="A5" t="s">
        <v>30</v>
      </c>
      <c r="B5">
        <v>2</v>
      </c>
      <c r="F5">
        <v>1</v>
      </c>
      <c r="K5">
        <v>1</v>
      </c>
      <c r="Q5">
        <f t="shared" si="1"/>
        <v>2</v>
      </c>
      <c r="R5">
        <f t="shared" si="2"/>
        <v>3</v>
      </c>
      <c r="S5">
        <f t="shared" si="3"/>
        <v>4</v>
      </c>
      <c r="T5">
        <f t="shared" si="4"/>
        <v>2</v>
      </c>
      <c r="U5" s="3">
        <f t="shared" si="5"/>
        <v>0.66666666666666663</v>
      </c>
      <c r="V5" s="3">
        <f t="shared" si="6"/>
        <v>0.75</v>
      </c>
      <c r="W5" s="3">
        <f t="shared" si="7"/>
        <v>0.5</v>
      </c>
      <c r="X5" s="3">
        <f t="shared" si="8"/>
        <v>1.25</v>
      </c>
      <c r="Y5" s="3">
        <f t="shared" si="9"/>
        <v>0.60250000000000004</v>
      </c>
      <c r="Z5" s="2">
        <f t="shared" si="10"/>
        <v>1.5</v>
      </c>
      <c r="AA5" s="2">
        <f t="shared" si="11"/>
        <v>1.9547038327526132</v>
      </c>
      <c r="AB5" s="2" t="e">
        <f t="shared" si="12"/>
        <v>#DIV/0!</v>
      </c>
      <c r="AC5" t="e">
        <f t="shared" si="13"/>
        <v>#DIV/0!</v>
      </c>
      <c r="AD5" s="2">
        <f t="shared" si="14"/>
        <v>0.48867595818815329</v>
      </c>
      <c r="AF5">
        <f t="shared" si="15"/>
        <v>3</v>
      </c>
      <c r="AG5">
        <f t="shared" si="16"/>
        <v>1.87</v>
      </c>
      <c r="AH5">
        <f t="shared" si="17"/>
        <v>1</v>
      </c>
      <c r="AI5">
        <f t="shared" si="18"/>
        <v>0</v>
      </c>
    </row>
    <row r="6" spans="1:35" x14ac:dyDescent="0.55000000000000004">
      <c r="A6" t="s">
        <v>31</v>
      </c>
      <c r="H6">
        <v>1</v>
      </c>
      <c r="J6">
        <v>1</v>
      </c>
      <c r="K6">
        <v>1</v>
      </c>
      <c r="Q6">
        <f t="shared" si="1"/>
        <v>0</v>
      </c>
      <c r="R6">
        <f t="shared" si="2"/>
        <v>3</v>
      </c>
      <c r="S6">
        <f t="shared" si="3"/>
        <v>3</v>
      </c>
      <c r="T6">
        <f t="shared" si="4"/>
        <v>0</v>
      </c>
      <c r="U6" s="3">
        <f t="shared" si="5"/>
        <v>0</v>
      </c>
      <c r="V6" s="3">
        <f t="shared" si="6"/>
        <v>0</v>
      </c>
      <c r="W6" s="3">
        <f t="shared" si="7"/>
        <v>0</v>
      </c>
      <c r="X6" s="3">
        <f t="shared" si="8"/>
        <v>0</v>
      </c>
      <c r="Y6" s="3">
        <f t="shared" si="9"/>
        <v>0</v>
      </c>
      <c r="Z6" s="2">
        <f t="shared" si="10"/>
        <v>0</v>
      </c>
      <c r="AA6" s="2">
        <f t="shared" si="11"/>
        <v>0</v>
      </c>
      <c r="AB6" s="2" t="e">
        <f t="shared" si="12"/>
        <v>#DIV/0!</v>
      </c>
      <c r="AC6" t="e">
        <f t="shared" si="13"/>
        <v>#DIV/0!</v>
      </c>
      <c r="AD6" s="2">
        <f t="shared" si="14"/>
        <v>0</v>
      </c>
      <c r="AF6">
        <f t="shared" si="15"/>
        <v>0</v>
      </c>
      <c r="AG6">
        <f t="shared" si="16"/>
        <v>0</v>
      </c>
      <c r="AH6">
        <f t="shared" si="17"/>
        <v>3</v>
      </c>
      <c r="AI6">
        <f t="shared" si="18"/>
        <v>0</v>
      </c>
    </row>
    <row r="7" spans="1:35" x14ac:dyDescent="0.55000000000000004">
      <c r="A7" t="s">
        <v>32</v>
      </c>
      <c r="K7">
        <v>1</v>
      </c>
      <c r="Q7">
        <f t="shared" si="1"/>
        <v>0</v>
      </c>
      <c r="R7">
        <f t="shared" si="2"/>
        <v>1</v>
      </c>
      <c r="S7">
        <f t="shared" si="3"/>
        <v>1</v>
      </c>
      <c r="T7">
        <f t="shared" si="4"/>
        <v>0</v>
      </c>
      <c r="U7" s="3">
        <f t="shared" si="5"/>
        <v>0</v>
      </c>
      <c r="V7" s="3">
        <f t="shared" si="6"/>
        <v>0</v>
      </c>
      <c r="W7" s="3">
        <f t="shared" si="7"/>
        <v>0</v>
      </c>
      <c r="X7" s="3">
        <f t="shared" si="8"/>
        <v>0</v>
      </c>
      <c r="Y7" s="3">
        <f t="shared" si="9"/>
        <v>0</v>
      </c>
      <c r="Z7" s="2">
        <f t="shared" si="10"/>
        <v>0</v>
      </c>
      <c r="AA7" s="2">
        <f t="shared" si="11"/>
        <v>0</v>
      </c>
      <c r="AB7" s="2" t="e">
        <f t="shared" si="12"/>
        <v>#DIV/0!</v>
      </c>
      <c r="AC7" t="e">
        <f t="shared" si="13"/>
        <v>#DIV/0!</v>
      </c>
      <c r="AD7" s="2">
        <f t="shared" si="14"/>
        <v>0</v>
      </c>
      <c r="AF7">
        <f t="shared" si="15"/>
        <v>0</v>
      </c>
      <c r="AG7">
        <f t="shared" si="16"/>
        <v>0</v>
      </c>
      <c r="AH7">
        <f t="shared" si="17"/>
        <v>1</v>
      </c>
      <c r="AI7">
        <f t="shared" si="18"/>
        <v>0</v>
      </c>
    </row>
    <row r="8" spans="1:35" x14ac:dyDescent="0.55000000000000004">
      <c r="A8" t="s">
        <v>33</v>
      </c>
      <c r="Q8">
        <f t="shared" si="1"/>
        <v>0</v>
      </c>
      <c r="R8">
        <f t="shared" si="2"/>
        <v>0</v>
      </c>
      <c r="S8">
        <f t="shared" si="3"/>
        <v>0</v>
      </c>
      <c r="T8">
        <f t="shared" si="4"/>
        <v>0</v>
      </c>
      <c r="U8" s="3" t="e">
        <f t="shared" ref="U8:U11" si="19">T8/R8</f>
        <v>#DIV/0!</v>
      </c>
      <c r="V8" s="3" t="e">
        <f t="shared" ref="V8:V11" si="20">(T8+F8+G8)/S8</f>
        <v>#DIV/0!</v>
      </c>
      <c r="W8" s="3" t="e">
        <f t="shared" ref="W8:W11" si="21">Q8/S8</f>
        <v>#DIV/0!</v>
      </c>
      <c r="X8" s="3" t="e">
        <f t="shared" ref="X8:X11" si="22">V8+W8</f>
        <v>#DIV/0!</v>
      </c>
      <c r="Y8" s="3" t="e">
        <f t="shared" ref="Y8:Y11" si="23">((F8*0.69)+(G8*0.72)+(B8*0.86)+(C8*1.2)+(D8*1.55)+(E8*2))/S8</f>
        <v>#DIV/0!</v>
      </c>
      <c r="Z8" s="2" t="e">
        <f t="shared" ref="Z8:Z11" si="24">((T8+F8-P8)*(Q8+(0.55*O8)))/(R8+F8)</f>
        <v>#DIV/0!</v>
      </c>
      <c r="AA8" s="2" t="e">
        <f t="shared" ref="AA8:AA11" si="25">((AF8*AG8)/(AG8+AH8))+AI8</f>
        <v>#DIV/0!</v>
      </c>
      <c r="AB8" s="2" t="e">
        <f t="shared" si="12"/>
        <v>#DIV/0!</v>
      </c>
      <c r="AC8" t="e">
        <f t="shared" si="13"/>
        <v>#DIV/0!</v>
      </c>
      <c r="AD8" s="2" t="e">
        <f t="shared" si="14"/>
        <v>#DIV/0!</v>
      </c>
      <c r="AF8">
        <f t="shared" si="15"/>
        <v>0</v>
      </c>
      <c r="AG8">
        <f t="shared" si="16"/>
        <v>0</v>
      </c>
      <c r="AH8">
        <f t="shared" si="17"/>
        <v>0</v>
      </c>
      <c r="AI8">
        <f t="shared" si="18"/>
        <v>0</v>
      </c>
    </row>
    <row r="9" spans="1:35" x14ac:dyDescent="0.55000000000000004">
      <c r="A9" t="s">
        <v>34</v>
      </c>
      <c r="Q9">
        <f t="shared" si="1"/>
        <v>0</v>
      </c>
      <c r="R9">
        <f t="shared" si="2"/>
        <v>0</v>
      </c>
      <c r="S9">
        <f t="shared" si="3"/>
        <v>0</v>
      </c>
      <c r="T9">
        <f t="shared" si="4"/>
        <v>0</v>
      </c>
      <c r="U9" s="3" t="e">
        <f t="shared" si="19"/>
        <v>#DIV/0!</v>
      </c>
      <c r="V9" s="3" t="e">
        <f t="shared" si="20"/>
        <v>#DIV/0!</v>
      </c>
      <c r="W9" s="3" t="e">
        <f t="shared" si="21"/>
        <v>#DIV/0!</v>
      </c>
      <c r="X9" s="3" t="e">
        <f t="shared" si="22"/>
        <v>#DIV/0!</v>
      </c>
      <c r="Y9" s="3" t="e">
        <f t="shared" si="23"/>
        <v>#DIV/0!</v>
      </c>
      <c r="Z9" s="2" t="e">
        <f t="shared" si="24"/>
        <v>#DIV/0!</v>
      </c>
      <c r="AA9" s="2" t="e">
        <f t="shared" si="25"/>
        <v>#DIV/0!</v>
      </c>
      <c r="AB9" s="2" t="e">
        <f t="shared" si="12"/>
        <v>#DIV/0!</v>
      </c>
      <c r="AC9" t="e">
        <f t="shared" si="13"/>
        <v>#DIV/0!</v>
      </c>
      <c r="AD9" s="2" t="e">
        <f t="shared" si="14"/>
        <v>#DIV/0!</v>
      </c>
      <c r="AF9">
        <f t="shared" si="15"/>
        <v>0</v>
      </c>
      <c r="AG9">
        <f t="shared" si="16"/>
        <v>0</v>
      </c>
      <c r="AH9">
        <f t="shared" si="17"/>
        <v>0</v>
      </c>
      <c r="AI9">
        <f t="shared" si="18"/>
        <v>0</v>
      </c>
    </row>
    <row r="10" spans="1:35" x14ac:dyDescent="0.55000000000000004">
      <c r="A10" t="s">
        <v>42</v>
      </c>
      <c r="Q10">
        <f t="shared" si="1"/>
        <v>0</v>
      </c>
      <c r="R10">
        <f t="shared" si="2"/>
        <v>0</v>
      </c>
      <c r="S10">
        <f t="shared" si="3"/>
        <v>0</v>
      </c>
      <c r="T10">
        <f t="shared" si="4"/>
        <v>0</v>
      </c>
      <c r="U10" s="3" t="e">
        <f t="shared" si="19"/>
        <v>#DIV/0!</v>
      </c>
      <c r="V10" s="3" t="e">
        <f t="shared" si="20"/>
        <v>#DIV/0!</v>
      </c>
      <c r="W10" s="3" t="e">
        <f t="shared" si="21"/>
        <v>#DIV/0!</v>
      </c>
      <c r="X10" s="3" t="e">
        <f t="shared" si="22"/>
        <v>#DIV/0!</v>
      </c>
      <c r="Y10" s="3" t="e">
        <f t="shared" si="23"/>
        <v>#DIV/0!</v>
      </c>
      <c r="Z10" s="2" t="e">
        <f t="shared" si="24"/>
        <v>#DIV/0!</v>
      </c>
      <c r="AA10" s="2" t="e">
        <f t="shared" si="25"/>
        <v>#DIV/0!</v>
      </c>
      <c r="AB10" s="2" t="e">
        <f t="shared" si="12"/>
        <v>#DIV/0!</v>
      </c>
      <c r="AC10" t="e">
        <f t="shared" si="13"/>
        <v>#DIV/0!</v>
      </c>
      <c r="AD10" s="2" t="e">
        <f t="shared" si="14"/>
        <v>#DIV/0!</v>
      </c>
      <c r="AF10">
        <f t="shared" si="15"/>
        <v>0</v>
      </c>
      <c r="AG10">
        <f t="shared" si="16"/>
        <v>0</v>
      </c>
      <c r="AH10">
        <f t="shared" si="17"/>
        <v>0</v>
      </c>
      <c r="AI10">
        <f t="shared" si="18"/>
        <v>0</v>
      </c>
    </row>
    <row r="11" spans="1:35" x14ac:dyDescent="0.55000000000000004">
      <c r="A11" t="s">
        <v>35</v>
      </c>
      <c r="Q11">
        <f t="shared" si="1"/>
        <v>0</v>
      </c>
      <c r="R11">
        <f t="shared" si="2"/>
        <v>0</v>
      </c>
      <c r="S11">
        <f t="shared" si="3"/>
        <v>0</v>
      </c>
      <c r="T11">
        <f t="shared" si="4"/>
        <v>0</v>
      </c>
      <c r="U11" s="3" t="e">
        <f t="shared" si="19"/>
        <v>#DIV/0!</v>
      </c>
      <c r="V11" s="3" t="e">
        <f t="shared" si="20"/>
        <v>#DIV/0!</v>
      </c>
      <c r="W11" s="3" t="e">
        <f t="shared" si="21"/>
        <v>#DIV/0!</v>
      </c>
      <c r="X11" s="3" t="e">
        <f t="shared" si="22"/>
        <v>#DIV/0!</v>
      </c>
      <c r="Y11" s="3" t="e">
        <f t="shared" si="23"/>
        <v>#DIV/0!</v>
      </c>
      <c r="Z11" s="2" t="e">
        <f t="shared" si="24"/>
        <v>#DIV/0!</v>
      </c>
      <c r="AA11" s="2" t="e">
        <f t="shared" si="25"/>
        <v>#DIV/0!</v>
      </c>
      <c r="AB11" s="2" t="e">
        <f t="shared" si="12"/>
        <v>#DIV/0!</v>
      </c>
      <c r="AC11" t="e">
        <f t="shared" si="13"/>
        <v>#DIV/0!</v>
      </c>
      <c r="AD11" s="2" t="e">
        <f t="shared" si="14"/>
        <v>#DIV/0!</v>
      </c>
      <c r="AF11">
        <f t="shared" si="15"/>
        <v>0</v>
      </c>
      <c r="AG11">
        <f t="shared" si="16"/>
        <v>0</v>
      </c>
      <c r="AH11">
        <f t="shared" si="17"/>
        <v>0</v>
      </c>
      <c r="AI11">
        <f t="shared" si="18"/>
        <v>0</v>
      </c>
    </row>
    <row r="12" spans="1:35" x14ac:dyDescent="0.55000000000000004">
      <c r="A12" t="s">
        <v>36</v>
      </c>
      <c r="B12">
        <v>1</v>
      </c>
      <c r="K12">
        <v>2</v>
      </c>
      <c r="Q12">
        <f t="shared" si="1"/>
        <v>1</v>
      </c>
      <c r="R12">
        <f t="shared" si="2"/>
        <v>3</v>
      </c>
      <c r="S12">
        <f t="shared" si="3"/>
        <v>3</v>
      </c>
      <c r="T12">
        <f t="shared" si="4"/>
        <v>1</v>
      </c>
      <c r="U12" s="3">
        <f t="shared" si="5"/>
        <v>0.33333333333333331</v>
      </c>
      <c r="V12" s="3">
        <f t="shared" si="6"/>
        <v>0.33333333333333331</v>
      </c>
      <c r="W12" s="3">
        <f t="shared" si="7"/>
        <v>0.33333333333333331</v>
      </c>
      <c r="X12" s="3">
        <f t="shared" si="8"/>
        <v>0.66666666666666663</v>
      </c>
      <c r="Y12" s="3">
        <f t="shared" si="9"/>
        <v>0.28666666666666668</v>
      </c>
      <c r="Z12" s="2">
        <f t="shared" si="10"/>
        <v>0.33333333333333331</v>
      </c>
      <c r="AA12" s="2">
        <f t="shared" si="11"/>
        <v>0.30555555555555558</v>
      </c>
      <c r="AB12" s="2" t="e">
        <f t="shared" si="12"/>
        <v>#DIV/0!</v>
      </c>
      <c r="AC12" t="e">
        <f t="shared" si="13"/>
        <v>#DIV/0!</v>
      </c>
      <c r="AD12" s="2">
        <f t="shared" si="14"/>
        <v>0.10185185185185186</v>
      </c>
      <c r="AF12">
        <f t="shared" si="15"/>
        <v>1</v>
      </c>
      <c r="AG12">
        <f t="shared" si="16"/>
        <v>0.88</v>
      </c>
      <c r="AH12">
        <f t="shared" si="17"/>
        <v>2</v>
      </c>
      <c r="AI12">
        <f t="shared" si="18"/>
        <v>0</v>
      </c>
    </row>
    <row r="13" spans="1:35" x14ac:dyDescent="0.55000000000000004">
      <c r="A13" t="s">
        <v>37</v>
      </c>
      <c r="B13">
        <v>1</v>
      </c>
      <c r="J13">
        <v>1</v>
      </c>
      <c r="K13">
        <v>1</v>
      </c>
      <c r="L13">
        <v>1</v>
      </c>
      <c r="Q13">
        <f t="shared" si="1"/>
        <v>1</v>
      </c>
      <c r="R13">
        <f t="shared" si="2"/>
        <v>4</v>
      </c>
      <c r="S13">
        <f t="shared" si="3"/>
        <v>4</v>
      </c>
      <c r="T13">
        <f t="shared" si="4"/>
        <v>1</v>
      </c>
      <c r="U13" s="3">
        <f t="shared" si="5"/>
        <v>0.25</v>
      </c>
      <c r="V13" s="3">
        <f t="shared" si="6"/>
        <v>0.25</v>
      </c>
      <c r="W13" s="3">
        <f t="shared" si="7"/>
        <v>0.25</v>
      </c>
      <c r="X13" s="3">
        <f t="shared" si="8"/>
        <v>0.5</v>
      </c>
      <c r="Y13" s="3">
        <f t="shared" si="9"/>
        <v>0.215</v>
      </c>
      <c r="Z13" s="2">
        <f t="shared" si="10"/>
        <v>0.25</v>
      </c>
      <c r="AA13" s="2">
        <f t="shared" si="11"/>
        <v>0.22680412371134021</v>
      </c>
      <c r="AB13" s="2" t="e">
        <f t="shared" si="12"/>
        <v>#DIV/0!</v>
      </c>
      <c r="AC13" t="e">
        <f t="shared" si="13"/>
        <v>#DIV/0!</v>
      </c>
      <c r="AD13" s="2">
        <f t="shared" si="14"/>
        <v>5.6701030927835051E-2</v>
      </c>
      <c r="AF13">
        <f t="shared" si="15"/>
        <v>1</v>
      </c>
      <c r="AG13">
        <f t="shared" si="16"/>
        <v>0.88</v>
      </c>
      <c r="AH13">
        <f t="shared" si="17"/>
        <v>3</v>
      </c>
      <c r="AI13">
        <f t="shared" si="18"/>
        <v>0</v>
      </c>
    </row>
    <row r="14" spans="1:35" x14ac:dyDescent="0.55000000000000004">
      <c r="A14" t="s">
        <v>38</v>
      </c>
      <c r="K14">
        <v>1</v>
      </c>
      <c r="M14">
        <v>1</v>
      </c>
      <c r="Q14">
        <f t="shared" si="1"/>
        <v>0</v>
      </c>
      <c r="R14">
        <f t="shared" si="2"/>
        <v>2</v>
      </c>
      <c r="S14">
        <f t="shared" si="3"/>
        <v>2</v>
      </c>
      <c r="T14">
        <f t="shared" si="4"/>
        <v>0</v>
      </c>
      <c r="U14" s="3">
        <f t="shared" si="5"/>
        <v>0</v>
      </c>
      <c r="V14" s="3">
        <f t="shared" si="6"/>
        <v>0</v>
      </c>
      <c r="W14" s="3">
        <f t="shared" si="7"/>
        <v>0</v>
      </c>
      <c r="X14" s="3">
        <f t="shared" si="8"/>
        <v>0</v>
      </c>
      <c r="Y14" s="3">
        <f t="shared" si="9"/>
        <v>0</v>
      </c>
      <c r="Z14" s="2">
        <f t="shared" si="10"/>
        <v>0</v>
      </c>
      <c r="AA14" s="2">
        <f t="shared" si="11"/>
        <v>0</v>
      </c>
      <c r="AB14" s="2" t="e">
        <f t="shared" si="12"/>
        <v>#DIV/0!</v>
      </c>
      <c r="AC14" t="e">
        <f t="shared" si="13"/>
        <v>#DIV/0!</v>
      </c>
      <c r="AD14" s="2">
        <f t="shared" si="14"/>
        <v>0</v>
      </c>
      <c r="AF14">
        <f t="shared" si="15"/>
        <v>0</v>
      </c>
      <c r="AG14">
        <f t="shared" si="16"/>
        <v>0</v>
      </c>
      <c r="AH14">
        <f t="shared" si="17"/>
        <v>2</v>
      </c>
      <c r="AI14">
        <f t="shared" si="18"/>
        <v>0</v>
      </c>
    </row>
    <row r="15" spans="1:35" x14ac:dyDescent="0.55000000000000004">
      <c r="A15" t="s">
        <v>39</v>
      </c>
      <c r="J15">
        <v>1</v>
      </c>
      <c r="L15">
        <v>1</v>
      </c>
      <c r="Q15">
        <f t="shared" si="1"/>
        <v>0</v>
      </c>
      <c r="R15">
        <f t="shared" si="2"/>
        <v>2</v>
      </c>
      <c r="S15">
        <f t="shared" si="3"/>
        <v>2</v>
      </c>
      <c r="T15">
        <f t="shared" si="4"/>
        <v>0</v>
      </c>
      <c r="U15" s="3">
        <f t="shared" si="5"/>
        <v>0</v>
      </c>
      <c r="V15" s="3">
        <f t="shared" si="6"/>
        <v>0</v>
      </c>
      <c r="W15" s="3">
        <f t="shared" si="7"/>
        <v>0</v>
      </c>
      <c r="X15" s="3">
        <f t="shared" si="8"/>
        <v>0</v>
      </c>
      <c r="Y15" s="3">
        <f t="shared" si="9"/>
        <v>0</v>
      </c>
      <c r="Z15" s="2">
        <f t="shared" si="10"/>
        <v>0</v>
      </c>
      <c r="AA15" s="2">
        <f t="shared" si="11"/>
        <v>0</v>
      </c>
      <c r="AB15" s="2" t="e">
        <f t="shared" si="12"/>
        <v>#DIV/0!</v>
      </c>
      <c r="AC15" t="e">
        <f t="shared" si="13"/>
        <v>#DIV/0!</v>
      </c>
      <c r="AD15" s="2">
        <f t="shared" si="14"/>
        <v>0</v>
      </c>
      <c r="AF15">
        <f t="shared" si="15"/>
        <v>0</v>
      </c>
      <c r="AG15">
        <f t="shared" si="16"/>
        <v>0</v>
      </c>
      <c r="AH15">
        <f t="shared" si="17"/>
        <v>2</v>
      </c>
      <c r="AI15">
        <f t="shared" si="18"/>
        <v>0</v>
      </c>
    </row>
    <row r="16" spans="1:35" x14ac:dyDescent="0.55000000000000004">
      <c r="A16" t="s">
        <v>40</v>
      </c>
      <c r="M16">
        <v>1</v>
      </c>
      <c r="Q16">
        <f t="shared" si="1"/>
        <v>0</v>
      </c>
      <c r="R16">
        <f t="shared" si="2"/>
        <v>1</v>
      </c>
      <c r="S16">
        <f t="shared" si="3"/>
        <v>1</v>
      </c>
      <c r="T16">
        <f t="shared" si="4"/>
        <v>0</v>
      </c>
      <c r="U16" s="3">
        <f t="shared" si="5"/>
        <v>0</v>
      </c>
      <c r="V16" s="3">
        <f t="shared" si="6"/>
        <v>0</v>
      </c>
      <c r="W16" s="3">
        <f t="shared" si="7"/>
        <v>0</v>
      </c>
      <c r="X16" s="3">
        <f t="shared" si="8"/>
        <v>0</v>
      </c>
      <c r="Y16" s="3">
        <f t="shared" si="9"/>
        <v>0</v>
      </c>
      <c r="Z16" s="2">
        <f t="shared" si="10"/>
        <v>0</v>
      </c>
      <c r="AA16" s="2">
        <f t="shared" si="11"/>
        <v>0</v>
      </c>
      <c r="AB16" s="2" t="e">
        <f t="shared" si="12"/>
        <v>#DIV/0!</v>
      </c>
      <c r="AC16" t="e">
        <f t="shared" si="13"/>
        <v>#DIV/0!</v>
      </c>
      <c r="AD16" s="2">
        <f t="shared" si="14"/>
        <v>0</v>
      </c>
      <c r="AF16">
        <f t="shared" si="15"/>
        <v>0</v>
      </c>
      <c r="AG16">
        <f t="shared" si="16"/>
        <v>0</v>
      </c>
      <c r="AH16">
        <f t="shared" si="17"/>
        <v>1</v>
      </c>
      <c r="AI16">
        <f t="shared" si="18"/>
        <v>0</v>
      </c>
    </row>
    <row r="17" spans="1:35" x14ac:dyDescent="0.55000000000000004">
      <c r="A17" t="s">
        <v>41</v>
      </c>
      <c r="B17">
        <v>1</v>
      </c>
      <c r="Q17">
        <f t="shared" si="1"/>
        <v>1</v>
      </c>
      <c r="R17">
        <f t="shared" si="2"/>
        <v>1</v>
      </c>
      <c r="S17">
        <f t="shared" si="3"/>
        <v>1</v>
      </c>
      <c r="T17">
        <f t="shared" si="4"/>
        <v>1</v>
      </c>
      <c r="U17" s="3">
        <f t="shared" si="5"/>
        <v>1</v>
      </c>
      <c r="V17" s="3">
        <f t="shared" si="6"/>
        <v>1</v>
      </c>
      <c r="W17" s="3">
        <f t="shared" si="7"/>
        <v>1</v>
      </c>
      <c r="X17" s="3">
        <f t="shared" si="8"/>
        <v>2</v>
      </c>
      <c r="Y17" s="3">
        <f t="shared" si="9"/>
        <v>0.86</v>
      </c>
      <c r="Z17" s="2">
        <f t="shared" si="10"/>
        <v>1</v>
      </c>
      <c r="AA17" s="2">
        <f t="shared" si="11"/>
        <v>1</v>
      </c>
      <c r="AB17" s="2" t="e">
        <f t="shared" si="12"/>
        <v>#DIV/0!</v>
      </c>
      <c r="AC17" t="e">
        <f t="shared" si="13"/>
        <v>#DIV/0!</v>
      </c>
      <c r="AD17" s="2">
        <f t="shared" si="14"/>
        <v>1</v>
      </c>
      <c r="AF17">
        <f t="shared" si="15"/>
        <v>1</v>
      </c>
      <c r="AG17">
        <f t="shared" si="16"/>
        <v>0.88</v>
      </c>
      <c r="AH17">
        <f t="shared" si="17"/>
        <v>0</v>
      </c>
      <c r="AI17">
        <f t="shared" si="18"/>
        <v>0</v>
      </c>
    </row>
    <row r="18" spans="1:35" x14ac:dyDescent="0.55000000000000004">
      <c r="A18" s="4" t="s">
        <v>43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>
        <f>B18+C18*2+D18*3+E18*4</f>
        <v>0</v>
      </c>
      <c r="R18" s="4">
        <f>B18+C18+D18+E18+H18+I18+J18+K18+L18+M18</f>
        <v>0</v>
      </c>
      <c r="S18" s="4">
        <f>R18+F18+G18+N18</f>
        <v>0</v>
      </c>
      <c r="T18" s="4">
        <f>B18+C18+D18+E18</f>
        <v>0</v>
      </c>
      <c r="U18" s="5" t="e">
        <f t="shared" ref="U18" si="26">T18/R18</f>
        <v>#DIV/0!</v>
      </c>
      <c r="V18" s="5" t="e">
        <f t="shared" ref="V18" si="27">(T18+F18+G18)/S18</f>
        <v>#DIV/0!</v>
      </c>
      <c r="W18" s="5" t="e">
        <f t="shared" ref="W18" si="28">Q18/S18</f>
        <v>#DIV/0!</v>
      </c>
      <c r="X18" s="5" t="e">
        <f t="shared" ref="X18" si="29">V18+W18</f>
        <v>#DIV/0!</v>
      </c>
      <c r="Y18" s="5" t="e">
        <f t="shared" ref="Y18" si="30">((F18*0.69)+(G18*0.72)+(B18*0.86)+(C18*1.2)+(D18*1.55)+(E18*2))/S18</f>
        <v>#DIV/0!</v>
      </c>
      <c r="Z18" s="6" t="e">
        <f t="shared" ref="Z18" si="31">((T18+F18-P18)*(Q18+(0.55*O18)))/(R18+F18)</f>
        <v>#DIV/0!</v>
      </c>
      <c r="AA18" s="6" t="e">
        <f t="shared" ref="AA18" si="32">((AF18*AG18)/(AG18+AH18))+AI18</f>
        <v>#DIV/0!</v>
      </c>
      <c r="AB18" s="6" t="e">
        <f>S18/O18</f>
        <v>#DIV/0!</v>
      </c>
      <c r="AC18" s="4" t="e">
        <f>S18/E18</f>
        <v>#DIV/0!</v>
      </c>
      <c r="AD18" s="6" t="e">
        <f t="shared" si="14"/>
        <v>#DIV/0!</v>
      </c>
      <c r="AF18">
        <f t="shared" si="15"/>
        <v>0</v>
      </c>
      <c r="AG18">
        <f t="shared" si="16"/>
        <v>0</v>
      </c>
      <c r="AH18">
        <f t="shared" si="17"/>
        <v>0</v>
      </c>
      <c r="AI18">
        <f t="shared" si="18"/>
        <v>0</v>
      </c>
    </row>
    <row r="19" spans="1:35" x14ac:dyDescent="0.55000000000000004">
      <c r="A19" t="s">
        <v>50</v>
      </c>
      <c r="B19">
        <f>SUM(B2:B18)</f>
        <v>10</v>
      </c>
      <c r="C19">
        <f t="shared" ref="C19:P19" si="33">SUM(C2:C18)</f>
        <v>0</v>
      </c>
      <c r="D19">
        <f t="shared" si="33"/>
        <v>0</v>
      </c>
      <c r="E19">
        <f t="shared" si="33"/>
        <v>0</v>
      </c>
      <c r="F19">
        <f t="shared" si="33"/>
        <v>2</v>
      </c>
      <c r="G19">
        <f t="shared" si="33"/>
        <v>0</v>
      </c>
      <c r="H19">
        <f t="shared" si="33"/>
        <v>2</v>
      </c>
      <c r="I19">
        <f t="shared" si="33"/>
        <v>3</v>
      </c>
      <c r="J19">
        <f t="shared" si="33"/>
        <v>3</v>
      </c>
      <c r="K19">
        <f t="shared" si="33"/>
        <v>9</v>
      </c>
      <c r="L19">
        <f t="shared" si="33"/>
        <v>2</v>
      </c>
      <c r="M19">
        <f t="shared" si="33"/>
        <v>2</v>
      </c>
      <c r="N19">
        <f t="shared" si="33"/>
        <v>0</v>
      </c>
      <c r="O19">
        <f t="shared" si="33"/>
        <v>2</v>
      </c>
      <c r="P19">
        <f t="shared" si="33"/>
        <v>0</v>
      </c>
      <c r="Q19">
        <f>SUM(Q2:Q18)</f>
        <v>10</v>
      </c>
      <c r="R19">
        <f t="shared" ref="R19" si="34">SUM(R2:R18)</f>
        <v>31</v>
      </c>
      <c r="S19">
        <f t="shared" ref="S19" si="35">SUM(S2:S18)</f>
        <v>33</v>
      </c>
      <c r="T19">
        <f t="shared" ref="T19" si="36">SUM(T2:T18)</f>
        <v>10</v>
      </c>
      <c r="U19" s="3">
        <f t="shared" ref="U18:U19" si="37">T19/R19</f>
        <v>0.32258064516129031</v>
      </c>
      <c r="V19" s="3">
        <f t="shared" ref="V18:V19" si="38">(T19+F19+G19)/S19</f>
        <v>0.36363636363636365</v>
      </c>
      <c r="W19" s="3">
        <f t="shared" ref="W18:W19" si="39">Q19/S19</f>
        <v>0.30303030303030304</v>
      </c>
      <c r="X19" s="3">
        <f t="shared" ref="X18:X19" si="40">V19+W19</f>
        <v>0.66666666666666674</v>
      </c>
      <c r="Y19" s="3">
        <f t="shared" ref="Y18:Y19" si="41">((F19*0.69)+(G19*0.72)+(B19*0.86)+(C19*1.2)+(D19*1.55)+(E19*2))/S19</f>
        <v>0.30242424242424243</v>
      </c>
      <c r="Z19" s="2">
        <f t="shared" ref="Z18:Z19" si="42">((T19+F19-P19)*(Q19+(0.55*O19)))/(R19+F19)</f>
        <v>4.0363636363636362</v>
      </c>
      <c r="AA19" s="2">
        <f t="shared" ref="AA18:AA19" si="43">((AF19*AG19)/(AG19+AH19))+AI19</f>
        <v>4.125</v>
      </c>
      <c r="AD19" s="2">
        <f t="shared" si="14"/>
        <v>0.125</v>
      </c>
      <c r="AF19">
        <f t="shared" ref="AF19" si="44">T19+F19+G19-E19</f>
        <v>12</v>
      </c>
      <c r="AG19">
        <f t="shared" ref="AG19" si="45">(1.4*Q19-0.6*T19-3*E19+0.1*(F19+G19)+0.9*(O19-P19))*1.1</f>
        <v>11</v>
      </c>
      <c r="AH19">
        <f t="shared" ref="AH19" si="46">R19-T19+P19</f>
        <v>21</v>
      </c>
      <c r="AI19">
        <f t="shared" ref="AI19" si="47">E19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51014-4763-45CC-9974-F68856D733CD}">
  <dimension ref="A1:AI19"/>
  <sheetViews>
    <sheetView topLeftCell="J1" workbookViewId="0">
      <selection activeCell="M26" sqref="M26"/>
    </sheetView>
  </sheetViews>
  <sheetFormatPr defaultRowHeight="14.4" x14ac:dyDescent="0.55000000000000004"/>
  <cols>
    <col min="1" max="1" width="15.9453125" bestFit="1" customWidth="1"/>
    <col min="2" max="4" width="2.734375" bestFit="1" customWidth="1"/>
    <col min="5" max="5" width="2.9453125" bestFit="1" customWidth="1"/>
    <col min="6" max="6" width="2.7890625" bestFit="1" customWidth="1"/>
    <col min="7" max="7" width="3.9453125" bestFit="1" customWidth="1"/>
    <col min="8" max="8" width="1.68359375" bestFit="1" customWidth="1"/>
    <col min="9" max="9" width="3" bestFit="1" customWidth="1"/>
    <col min="10" max="10" width="2.89453125" bestFit="1" customWidth="1"/>
    <col min="11" max="11" width="3.20703125" bestFit="1" customWidth="1"/>
    <col min="12" max="12" width="2.83984375" bestFit="1" customWidth="1"/>
    <col min="13" max="13" width="4" bestFit="1" customWidth="1"/>
    <col min="14" max="14" width="3.20703125" bestFit="1" customWidth="1"/>
    <col min="15" max="16" width="2.62890625" bestFit="1" customWidth="1"/>
    <col min="17" max="17" width="2.68359375" bestFit="1" customWidth="1"/>
    <col min="18" max="18" width="2.83984375" bestFit="1" customWidth="1"/>
    <col min="19" max="19" width="2.7890625" bestFit="1" customWidth="1"/>
    <col min="20" max="20" width="2.68359375" bestFit="1" customWidth="1"/>
    <col min="21" max="29" width="6.7890625" bestFit="1" customWidth="1"/>
  </cols>
  <sheetData>
    <row r="1" spans="1:35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49</v>
      </c>
      <c r="AF1" s="1" t="s">
        <v>45</v>
      </c>
      <c r="AG1" s="1" t="s">
        <v>46</v>
      </c>
      <c r="AH1" s="1" t="s">
        <v>47</v>
      </c>
      <c r="AI1" s="1" t="s">
        <v>48</v>
      </c>
    </row>
    <row r="2" spans="1:35" x14ac:dyDescent="0.55000000000000004">
      <c r="A2" t="s">
        <v>28</v>
      </c>
      <c r="B2">
        <v>1</v>
      </c>
      <c r="F2">
        <v>1</v>
      </c>
      <c r="K2">
        <v>1</v>
      </c>
      <c r="Q2">
        <f>B2+C2*2+D2*3+E2*4</f>
        <v>1</v>
      </c>
      <c r="R2">
        <f>B2+C2+D2+E2+H2+I2+J2+K2+L2+M2</f>
        <v>2</v>
      </c>
      <c r="S2">
        <f>R2+F2+G2+N2</f>
        <v>3</v>
      </c>
      <c r="T2">
        <f>B2+C2+D2+E2</f>
        <v>1</v>
      </c>
      <c r="U2" s="3">
        <f>T2/R2</f>
        <v>0.5</v>
      </c>
      <c r="V2" s="3">
        <f>(T2+F2+G2)/S2</f>
        <v>0.66666666666666663</v>
      </c>
      <c r="W2" s="3">
        <f>Q2/S2</f>
        <v>0.33333333333333331</v>
      </c>
      <c r="X2" s="3">
        <f>V2+W2</f>
        <v>1</v>
      </c>
      <c r="Y2" s="3">
        <f>((F2*0.69)+(G2*0.72)+(B2*0.86)+(C2*1.2)+(D2*1.55)+(E2*2))/S2</f>
        <v>0.51666666666666661</v>
      </c>
      <c r="Z2" s="2">
        <f>((T2+F2-P2)*(Q2+(0.55*O2)))/(R2+F2)</f>
        <v>0.66666666666666663</v>
      </c>
      <c r="AA2" s="2">
        <f>((AF2*AG2)/(AG2+AH2))+AI2</f>
        <v>0.99497487437185927</v>
      </c>
      <c r="AB2" s="2" t="e">
        <f>S2/O2</f>
        <v>#DIV/0!</v>
      </c>
      <c r="AC2" t="e">
        <f>S2/E2</f>
        <v>#DIV/0!</v>
      </c>
      <c r="AD2" s="2">
        <f>AA2/S2</f>
        <v>0.33165829145728642</v>
      </c>
      <c r="AF2">
        <f>T2+F2+G2-E2</f>
        <v>2</v>
      </c>
      <c r="AG2">
        <f t="shared" ref="AG2:AG18" si="0">(1.4*Q2-0.6*T2-3*E2+0.1*(F2+G2)+0.9*(O2-P2))*1.1</f>
        <v>0.99</v>
      </c>
      <c r="AH2">
        <f>R2-T2+P2</f>
        <v>1</v>
      </c>
      <c r="AI2">
        <f>E2</f>
        <v>0</v>
      </c>
    </row>
    <row r="3" spans="1:35" x14ac:dyDescent="0.55000000000000004">
      <c r="A3" t="s">
        <v>44</v>
      </c>
      <c r="K3">
        <v>2</v>
      </c>
      <c r="Q3">
        <f t="shared" ref="Q3:Q17" si="1">B3+C3*2+D3*3+E3*4</f>
        <v>0</v>
      </c>
      <c r="R3">
        <f t="shared" ref="R3:R17" si="2">B3+C3+D3+E3+H3+I3+J3+K3+L3+M3</f>
        <v>2</v>
      </c>
      <c r="S3">
        <f t="shared" ref="S3:S17" si="3">R3+F3+G3+N3</f>
        <v>2</v>
      </c>
      <c r="T3">
        <f t="shared" ref="T3:T17" si="4">B3+C3+D3+E3</f>
        <v>0</v>
      </c>
      <c r="U3" s="3">
        <f t="shared" ref="U3:U17" si="5">T3/R3</f>
        <v>0</v>
      </c>
      <c r="V3" s="3">
        <f t="shared" ref="V3:V17" si="6">(T3+F3+G3)/S3</f>
        <v>0</v>
      </c>
      <c r="W3" s="3">
        <f t="shared" ref="W3:W17" si="7">Q3/S3</f>
        <v>0</v>
      </c>
      <c r="X3" s="3">
        <f t="shared" ref="X3:X17" si="8">V3+W3</f>
        <v>0</v>
      </c>
      <c r="Y3" s="3">
        <f t="shared" ref="Y3:Y17" si="9">((F3*0.69)+(G3*0.72)+(B3*0.86)+(C3*1.2)+(D3*1.55)+(E3*2))/S3</f>
        <v>0</v>
      </c>
      <c r="Z3" s="2">
        <f t="shared" ref="Z3:Z17" si="10">((T3+F3-P3)*(Q3+(0.55*O3)))/(R3+F3)</f>
        <v>0</v>
      </c>
      <c r="AA3" s="2">
        <f t="shared" ref="AA3:AA17" si="11">((AF3*AG3)/(AG3+AH3))+AI3</f>
        <v>0</v>
      </c>
      <c r="AB3" s="2" t="e">
        <f t="shared" ref="AB3:AB17" si="12">S3/O3</f>
        <v>#DIV/0!</v>
      </c>
      <c r="AC3" t="e">
        <f t="shared" ref="AC3:AC17" si="13">S3/E3</f>
        <v>#DIV/0!</v>
      </c>
      <c r="AD3" s="2">
        <f t="shared" ref="AD3:AD19" si="14">AA3/S3</f>
        <v>0</v>
      </c>
      <c r="AF3">
        <f t="shared" ref="AF3:AF18" si="15">T3+F3+G3-E3</f>
        <v>0</v>
      </c>
      <c r="AG3">
        <f t="shared" si="0"/>
        <v>0</v>
      </c>
      <c r="AH3">
        <f t="shared" ref="AH3:AH18" si="16">R3-T3+P3</f>
        <v>2</v>
      </c>
      <c r="AI3">
        <f t="shared" ref="AI3:AI18" si="17">E3</f>
        <v>0</v>
      </c>
    </row>
    <row r="4" spans="1:35" x14ac:dyDescent="0.55000000000000004">
      <c r="A4" t="s">
        <v>29</v>
      </c>
      <c r="B4">
        <v>1</v>
      </c>
      <c r="D4">
        <v>1</v>
      </c>
      <c r="E4">
        <v>1</v>
      </c>
      <c r="Q4">
        <f t="shared" si="1"/>
        <v>8</v>
      </c>
      <c r="R4">
        <f t="shared" si="2"/>
        <v>3</v>
      </c>
      <c r="S4">
        <f t="shared" si="3"/>
        <v>3</v>
      </c>
      <c r="T4">
        <f t="shared" si="4"/>
        <v>3</v>
      </c>
      <c r="U4" s="3">
        <f t="shared" si="5"/>
        <v>1</v>
      </c>
      <c r="V4" s="3">
        <f t="shared" si="6"/>
        <v>1</v>
      </c>
      <c r="W4" s="3">
        <f t="shared" si="7"/>
        <v>2.6666666666666665</v>
      </c>
      <c r="X4" s="3">
        <f t="shared" si="8"/>
        <v>3.6666666666666665</v>
      </c>
      <c r="Y4" s="3">
        <f t="shared" si="9"/>
        <v>1.47</v>
      </c>
      <c r="Z4" s="2">
        <f t="shared" si="10"/>
        <v>8</v>
      </c>
      <c r="AA4" s="2">
        <f t="shared" si="11"/>
        <v>3</v>
      </c>
      <c r="AB4" s="2" t="e">
        <f t="shared" si="12"/>
        <v>#DIV/0!</v>
      </c>
      <c r="AC4">
        <f t="shared" si="13"/>
        <v>3</v>
      </c>
      <c r="AD4" s="2">
        <f t="shared" si="14"/>
        <v>1</v>
      </c>
      <c r="AF4">
        <f t="shared" si="15"/>
        <v>2</v>
      </c>
      <c r="AG4">
        <f t="shared" si="0"/>
        <v>7.0399999999999991</v>
      </c>
      <c r="AH4">
        <f t="shared" si="16"/>
        <v>0</v>
      </c>
      <c r="AI4">
        <f t="shared" si="17"/>
        <v>1</v>
      </c>
    </row>
    <row r="5" spans="1:35" x14ac:dyDescent="0.55000000000000004">
      <c r="A5" t="s">
        <v>30</v>
      </c>
      <c r="C5">
        <v>1</v>
      </c>
      <c r="D5">
        <v>1</v>
      </c>
      <c r="J5">
        <v>1</v>
      </c>
      <c r="K5">
        <v>1</v>
      </c>
      <c r="Q5">
        <f t="shared" si="1"/>
        <v>5</v>
      </c>
      <c r="R5">
        <f t="shared" si="2"/>
        <v>4</v>
      </c>
      <c r="S5">
        <f t="shared" si="3"/>
        <v>4</v>
      </c>
      <c r="T5">
        <f t="shared" si="4"/>
        <v>2</v>
      </c>
      <c r="U5" s="3">
        <f t="shared" si="5"/>
        <v>0.5</v>
      </c>
      <c r="V5" s="3">
        <f t="shared" si="6"/>
        <v>0.5</v>
      </c>
      <c r="W5" s="3">
        <f t="shared" si="7"/>
        <v>1.25</v>
      </c>
      <c r="X5" s="3">
        <f t="shared" si="8"/>
        <v>1.75</v>
      </c>
      <c r="Y5" s="3">
        <f t="shared" si="9"/>
        <v>0.6875</v>
      </c>
      <c r="Z5" s="2">
        <f t="shared" si="10"/>
        <v>2.5</v>
      </c>
      <c r="AA5" s="2">
        <f t="shared" si="11"/>
        <v>1.5226730310262531</v>
      </c>
      <c r="AB5" s="2" t="e">
        <f t="shared" si="12"/>
        <v>#DIV/0!</v>
      </c>
      <c r="AC5" t="e">
        <f t="shared" si="13"/>
        <v>#DIV/0!</v>
      </c>
      <c r="AD5" s="2">
        <f t="shared" si="14"/>
        <v>0.38066825775656327</v>
      </c>
      <c r="AF5">
        <f t="shared" si="15"/>
        <v>2</v>
      </c>
      <c r="AG5">
        <f t="shared" si="0"/>
        <v>6.38</v>
      </c>
      <c r="AH5">
        <f t="shared" si="16"/>
        <v>2</v>
      </c>
      <c r="AI5">
        <f t="shared" si="17"/>
        <v>0</v>
      </c>
    </row>
    <row r="6" spans="1:35" x14ac:dyDescent="0.55000000000000004">
      <c r="A6" t="s">
        <v>31</v>
      </c>
      <c r="K6">
        <v>1</v>
      </c>
      <c r="L6">
        <v>1</v>
      </c>
      <c r="Q6">
        <f t="shared" si="1"/>
        <v>0</v>
      </c>
      <c r="R6">
        <f t="shared" si="2"/>
        <v>2</v>
      </c>
      <c r="S6">
        <f t="shared" si="3"/>
        <v>2</v>
      </c>
      <c r="T6">
        <f t="shared" si="4"/>
        <v>0</v>
      </c>
      <c r="U6" s="3">
        <f t="shared" si="5"/>
        <v>0</v>
      </c>
      <c r="V6" s="3">
        <f t="shared" si="6"/>
        <v>0</v>
      </c>
      <c r="W6" s="3">
        <f t="shared" si="7"/>
        <v>0</v>
      </c>
      <c r="X6" s="3">
        <f t="shared" si="8"/>
        <v>0</v>
      </c>
      <c r="Y6" s="3">
        <f t="shared" si="9"/>
        <v>0</v>
      </c>
      <c r="Z6" s="2">
        <f t="shared" si="10"/>
        <v>0</v>
      </c>
      <c r="AA6" s="2">
        <f t="shared" si="11"/>
        <v>0</v>
      </c>
      <c r="AB6" s="2" t="e">
        <f t="shared" si="12"/>
        <v>#DIV/0!</v>
      </c>
      <c r="AC6" t="e">
        <f t="shared" si="13"/>
        <v>#DIV/0!</v>
      </c>
      <c r="AD6" s="2">
        <f t="shared" si="14"/>
        <v>0</v>
      </c>
      <c r="AF6">
        <f t="shared" si="15"/>
        <v>0</v>
      </c>
      <c r="AG6">
        <f t="shared" si="0"/>
        <v>0</v>
      </c>
      <c r="AH6">
        <f t="shared" si="16"/>
        <v>2</v>
      </c>
      <c r="AI6">
        <f t="shared" si="17"/>
        <v>0</v>
      </c>
    </row>
    <row r="7" spans="1:35" x14ac:dyDescent="0.55000000000000004">
      <c r="A7" t="s">
        <v>32</v>
      </c>
      <c r="B7">
        <v>2</v>
      </c>
      <c r="J7">
        <v>1</v>
      </c>
      <c r="Q7">
        <f t="shared" si="1"/>
        <v>2</v>
      </c>
      <c r="R7">
        <f t="shared" si="2"/>
        <v>3</v>
      </c>
      <c r="S7">
        <f t="shared" si="3"/>
        <v>3</v>
      </c>
      <c r="T7">
        <f t="shared" si="4"/>
        <v>2</v>
      </c>
      <c r="U7" s="3">
        <f t="shared" si="5"/>
        <v>0.66666666666666663</v>
      </c>
      <c r="V7" s="3">
        <f t="shared" si="6"/>
        <v>0.66666666666666663</v>
      </c>
      <c r="W7" s="3">
        <f t="shared" si="7"/>
        <v>0.66666666666666663</v>
      </c>
      <c r="X7" s="3">
        <f t="shared" si="8"/>
        <v>1.3333333333333333</v>
      </c>
      <c r="Y7" s="3">
        <f t="shared" si="9"/>
        <v>0.57333333333333336</v>
      </c>
      <c r="Z7" s="2">
        <f t="shared" si="10"/>
        <v>1.3333333333333333</v>
      </c>
      <c r="AA7" s="2">
        <f t="shared" si="11"/>
        <v>1.2753623188405798</v>
      </c>
      <c r="AB7" s="2" t="e">
        <f t="shared" si="12"/>
        <v>#DIV/0!</v>
      </c>
      <c r="AC7" t="e">
        <f t="shared" si="13"/>
        <v>#DIV/0!</v>
      </c>
      <c r="AD7" s="2">
        <f t="shared" si="14"/>
        <v>0.42512077294685996</v>
      </c>
      <c r="AF7">
        <f t="shared" si="15"/>
        <v>2</v>
      </c>
      <c r="AG7">
        <f t="shared" si="0"/>
        <v>1.76</v>
      </c>
      <c r="AH7">
        <f t="shared" si="16"/>
        <v>1</v>
      </c>
      <c r="AI7">
        <f t="shared" si="17"/>
        <v>0</v>
      </c>
    </row>
    <row r="8" spans="1:35" x14ac:dyDescent="0.55000000000000004">
      <c r="A8" t="s">
        <v>33</v>
      </c>
      <c r="B8">
        <v>1</v>
      </c>
      <c r="F8">
        <v>1</v>
      </c>
      <c r="H8">
        <v>2</v>
      </c>
      <c r="K8">
        <v>1</v>
      </c>
      <c r="Q8">
        <f t="shared" si="1"/>
        <v>1</v>
      </c>
      <c r="R8">
        <f t="shared" si="2"/>
        <v>4</v>
      </c>
      <c r="S8">
        <f t="shared" si="3"/>
        <v>5</v>
      </c>
      <c r="T8">
        <f t="shared" si="4"/>
        <v>1</v>
      </c>
      <c r="U8" s="3">
        <f t="shared" ref="U8:U11" si="18">T8/R8</f>
        <v>0.25</v>
      </c>
      <c r="V8" s="3">
        <f t="shared" ref="V8:V11" si="19">(T8+F8+G8)/S8</f>
        <v>0.4</v>
      </c>
      <c r="W8" s="3">
        <f t="shared" ref="W8:W11" si="20">Q8/S8</f>
        <v>0.2</v>
      </c>
      <c r="X8" s="3">
        <f t="shared" ref="X8:X11" si="21">V8+W8</f>
        <v>0.60000000000000009</v>
      </c>
      <c r="Y8" s="3">
        <f t="shared" ref="Y8:Y11" si="22">((F8*0.69)+(G8*0.72)+(B8*0.86)+(C8*1.2)+(D8*1.55)+(E8*2))/S8</f>
        <v>0.30999999999999994</v>
      </c>
      <c r="Z8" s="2">
        <f t="shared" ref="Z8:Z11" si="23">((T8+F8-P8)*(Q8+(0.55*O8)))/(R8+F8)</f>
        <v>0.4</v>
      </c>
      <c r="AA8" s="2">
        <f t="shared" ref="AA8:AA11" si="24">((AF8*AG8)/(AG8+AH8))+AI8</f>
        <v>0.49624060150375937</v>
      </c>
      <c r="AB8" s="2" t="e">
        <f t="shared" si="12"/>
        <v>#DIV/0!</v>
      </c>
      <c r="AC8" t="e">
        <f t="shared" si="13"/>
        <v>#DIV/0!</v>
      </c>
      <c r="AD8" s="2">
        <f t="shared" si="14"/>
        <v>9.9248120300751877E-2</v>
      </c>
      <c r="AF8">
        <f t="shared" si="15"/>
        <v>2</v>
      </c>
      <c r="AG8">
        <f t="shared" si="0"/>
        <v>0.99</v>
      </c>
      <c r="AH8">
        <f t="shared" si="16"/>
        <v>3</v>
      </c>
      <c r="AI8">
        <f t="shared" si="17"/>
        <v>0</v>
      </c>
    </row>
    <row r="9" spans="1:35" x14ac:dyDescent="0.55000000000000004">
      <c r="A9" t="s">
        <v>34</v>
      </c>
      <c r="B9">
        <v>2</v>
      </c>
      <c r="D9">
        <v>1</v>
      </c>
      <c r="K9">
        <v>1</v>
      </c>
      <c r="O9">
        <v>2</v>
      </c>
      <c r="Q9">
        <f t="shared" si="1"/>
        <v>5</v>
      </c>
      <c r="R9">
        <f t="shared" si="2"/>
        <v>4</v>
      </c>
      <c r="S9">
        <f t="shared" si="3"/>
        <v>4</v>
      </c>
      <c r="T9">
        <f t="shared" si="4"/>
        <v>3</v>
      </c>
      <c r="U9" s="3">
        <f t="shared" si="18"/>
        <v>0.75</v>
      </c>
      <c r="V9" s="3">
        <f t="shared" si="19"/>
        <v>0.75</v>
      </c>
      <c r="W9" s="3">
        <f t="shared" si="20"/>
        <v>1.25</v>
      </c>
      <c r="X9" s="3">
        <f t="shared" si="21"/>
        <v>2</v>
      </c>
      <c r="Y9" s="3">
        <f t="shared" si="22"/>
        <v>0.8175</v>
      </c>
      <c r="Z9" s="2">
        <f t="shared" si="23"/>
        <v>4.5749999999999993</v>
      </c>
      <c r="AA9" s="2">
        <f t="shared" si="24"/>
        <v>2.6551724137931032</v>
      </c>
      <c r="AB9" s="2">
        <f t="shared" si="12"/>
        <v>2</v>
      </c>
      <c r="AC9" t="e">
        <f t="shared" si="13"/>
        <v>#DIV/0!</v>
      </c>
      <c r="AD9" s="2">
        <f t="shared" si="14"/>
        <v>0.6637931034482758</v>
      </c>
      <c r="AF9">
        <f t="shared" si="15"/>
        <v>3</v>
      </c>
      <c r="AG9">
        <f t="shared" si="0"/>
        <v>7.7000000000000011</v>
      </c>
      <c r="AH9">
        <f t="shared" si="16"/>
        <v>1</v>
      </c>
      <c r="AI9">
        <f t="shared" si="17"/>
        <v>0</v>
      </c>
    </row>
    <row r="10" spans="1:35" x14ac:dyDescent="0.55000000000000004">
      <c r="A10" t="s">
        <v>42</v>
      </c>
      <c r="F10">
        <v>1</v>
      </c>
      <c r="Q10">
        <f t="shared" si="1"/>
        <v>0</v>
      </c>
      <c r="R10">
        <f t="shared" si="2"/>
        <v>0</v>
      </c>
      <c r="S10">
        <f t="shared" si="3"/>
        <v>1</v>
      </c>
      <c r="T10">
        <f t="shared" si="4"/>
        <v>0</v>
      </c>
      <c r="U10" s="3" t="e">
        <f t="shared" si="18"/>
        <v>#DIV/0!</v>
      </c>
      <c r="V10" s="3">
        <f t="shared" si="19"/>
        <v>1</v>
      </c>
      <c r="W10" s="3">
        <f t="shared" si="20"/>
        <v>0</v>
      </c>
      <c r="X10" s="3">
        <f t="shared" si="21"/>
        <v>1</v>
      </c>
      <c r="Y10" s="3">
        <f t="shared" si="22"/>
        <v>0.69</v>
      </c>
      <c r="Z10" s="2">
        <f t="shared" si="23"/>
        <v>0</v>
      </c>
      <c r="AA10" s="2">
        <f t="shared" si="24"/>
        <v>1</v>
      </c>
      <c r="AB10" s="2" t="e">
        <f t="shared" si="12"/>
        <v>#DIV/0!</v>
      </c>
      <c r="AC10" t="e">
        <f t="shared" si="13"/>
        <v>#DIV/0!</v>
      </c>
      <c r="AD10" s="2">
        <f t="shared" si="14"/>
        <v>1</v>
      </c>
      <c r="AF10">
        <f t="shared" si="15"/>
        <v>1</v>
      </c>
      <c r="AG10">
        <f t="shared" si="0"/>
        <v>0.11000000000000001</v>
      </c>
      <c r="AH10">
        <f t="shared" si="16"/>
        <v>0</v>
      </c>
      <c r="AI10">
        <f t="shared" si="17"/>
        <v>0</v>
      </c>
    </row>
    <row r="11" spans="1:35" x14ac:dyDescent="0.55000000000000004">
      <c r="A11" t="s">
        <v>35</v>
      </c>
      <c r="Q11">
        <f t="shared" si="1"/>
        <v>0</v>
      </c>
      <c r="R11">
        <f t="shared" si="2"/>
        <v>0</v>
      </c>
      <c r="S11">
        <f t="shared" si="3"/>
        <v>0</v>
      </c>
      <c r="T11">
        <f t="shared" si="4"/>
        <v>0</v>
      </c>
      <c r="U11" s="3"/>
      <c r="V11" s="3"/>
      <c r="W11" s="3"/>
      <c r="X11" s="3"/>
      <c r="Y11" s="3"/>
      <c r="Z11" s="2"/>
      <c r="AA11" s="2"/>
      <c r="AB11" s="2" t="e">
        <f t="shared" si="12"/>
        <v>#DIV/0!</v>
      </c>
      <c r="AC11" t="e">
        <f t="shared" si="13"/>
        <v>#DIV/0!</v>
      </c>
      <c r="AD11" s="2" t="e">
        <f t="shared" si="14"/>
        <v>#DIV/0!</v>
      </c>
      <c r="AF11">
        <f t="shared" si="15"/>
        <v>0</v>
      </c>
      <c r="AG11">
        <f t="shared" si="0"/>
        <v>0</v>
      </c>
      <c r="AH11">
        <f t="shared" si="16"/>
        <v>0</v>
      </c>
      <c r="AI11">
        <f t="shared" si="17"/>
        <v>0</v>
      </c>
    </row>
    <row r="12" spans="1:35" x14ac:dyDescent="0.55000000000000004">
      <c r="A12" t="s">
        <v>36</v>
      </c>
      <c r="C12">
        <v>1</v>
      </c>
      <c r="K12">
        <v>1</v>
      </c>
      <c r="Q12">
        <f t="shared" si="1"/>
        <v>2</v>
      </c>
      <c r="R12">
        <f t="shared" si="2"/>
        <v>2</v>
      </c>
      <c r="S12">
        <f t="shared" si="3"/>
        <v>2</v>
      </c>
      <c r="T12">
        <f t="shared" si="4"/>
        <v>1</v>
      </c>
      <c r="U12" s="3">
        <f t="shared" si="5"/>
        <v>0.5</v>
      </c>
      <c r="V12" s="3">
        <f t="shared" si="6"/>
        <v>0.5</v>
      </c>
      <c r="W12" s="3">
        <f t="shared" si="7"/>
        <v>1</v>
      </c>
      <c r="X12" s="3">
        <f t="shared" si="8"/>
        <v>1.5</v>
      </c>
      <c r="Y12" s="3">
        <f t="shared" si="9"/>
        <v>0.6</v>
      </c>
      <c r="Z12" s="2">
        <f t="shared" si="10"/>
        <v>1</v>
      </c>
      <c r="AA12" s="2">
        <f t="shared" si="11"/>
        <v>0.70760233918128657</v>
      </c>
      <c r="AB12" s="2" t="e">
        <f t="shared" si="12"/>
        <v>#DIV/0!</v>
      </c>
      <c r="AC12" t="e">
        <f t="shared" si="13"/>
        <v>#DIV/0!</v>
      </c>
      <c r="AD12" s="2">
        <f t="shared" si="14"/>
        <v>0.35380116959064328</v>
      </c>
      <c r="AF12">
        <f t="shared" si="15"/>
        <v>1</v>
      </c>
      <c r="AG12">
        <f t="shared" si="0"/>
        <v>2.42</v>
      </c>
      <c r="AH12">
        <f t="shared" si="16"/>
        <v>1</v>
      </c>
      <c r="AI12">
        <f t="shared" si="17"/>
        <v>0</v>
      </c>
    </row>
    <row r="13" spans="1:35" x14ac:dyDescent="0.55000000000000004">
      <c r="A13" t="s">
        <v>37</v>
      </c>
      <c r="J13">
        <v>1</v>
      </c>
      <c r="Q13">
        <f t="shared" si="1"/>
        <v>0</v>
      </c>
      <c r="R13">
        <f t="shared" si="2"/>
        <v>1</v>
      </c>
      <c r="S13">
        <f t="shared" si="3"/>
        <v>1</v>
      </c>
      <c r="T13">
        <f t="shared" si="4"/>
        <v>0</v>
      </c>
      <c r="U13" s="3">
        <f t="shared" si="5"/>
        <v>0</v>
      </c>
      <c r="V13" s="3">
        <f t="shared" si="6"/>
        <v>0</v>
      </c>
      <c r="W13" s="3">
        <f t="shared" si="7"/>
        <v>0</v>
      </c>
      <c r="X13" s="3">
        <f t="shared" si="8"/>
        <v>0</v>
      </c>
      <c r="Y13" s="3">
        <f t="shared" si="9"/>
        <v>0</v>
      </c>
      <c r="Z13" s="2">
        <f t="shared" si="10"/>
        <v>0</v>
      </c>
      <c r="AA13" s="2">
        <f t="shared" si="11"/>
        <v>0</v>
      </c>
      <c r="AB13" s="2" t="e">
        <f t="shared" si="12"/>
        <v>#DIV/0!</v>
      </c>
      <c r="AC13" t="e">
        <f t="shared" si="13"/>
        <v>#DIV/0!</v>
      </c>
      <c r="AD13" s="2">
        <f t="shared" si="14"/>
        <v>0</v>
      </c>
      <c r="AF13">
        <f t="shared" si="15"/>
        <v>0</v>
      </c>
      <c r="AG13">
        <f t="shared" si="0"/>
        <v>0</v>
      </c>
      <c r="AH13">
        <f t="shared" si="16"/>
        <v>1</v>
      </c>
      <c r="AI13">
        <f t="shared" si="17"/>
        <v>0</v>
      </c>
    </row>
    <row r="14" spans="1:35" x14ac:dyDescent="0.55000000000000004">
      <c r="A14" t="s">
        <v>38</v>
      </c>
      <c r="B14">
        <v>1</v>
      </c>
      <c r="C14">
        <v>1</v>
      </c>
      <c r="F14">
        <v>1</v>
      </c>
      <c r="J14">
        <v>1</v>
      </c>
      <c r="Q14">
        <f t="shared" si="1"/>
        <v>3</v>
      </c>
      <c r="R14">
        <f t="shared" si="2"/>
        <v>3</v>
      </c>
      <c r="S14">
        <f t="shared" si="3"/>
        <v>4</v>
      </c>
      <c r="T14">
        <f t="shared" si="4"/>
        <v>2</v>
      </c>
      <c r="U14" s="3">
        <f t="shared" si="5"/>
        <v>0.66666666666666663</v>
      </c>
      <c r="V14" s="3">
        <f t="shared" si="6"/>
        <v>0.75</v>
      </c>
      <c r="W14" s="3">
        <f t="shared" si="7"/>
        <v>0.75</v>
      </c>
      <c r="X14" s="3">
        <f t="shared" si="8"/>
        <v>1.5</v>
      </c>
      <c r="Y14" s="3">
        <f t="shared" si="9"/>
        <v>0.6875</v>
      </c>
      <c r="Z14" s="2">
        <f t="shared" si="10"/>
        <v>2.25</v>
      </c>
      <c r="AA14" s="2">
        <f t="shared" si="11"/>
        <v>2.3197278911564623</v>
      </c>
      <c r="AB14" s="2" t="e">
        <f t="shared" si="12"/>
        <v>#DIV/0!</v>
      </c>
      <c r="AC14" t="e">
        <f t="shared" si="13"/>
        <v>#DIV/0!</v>
      </c>
      <c r="AD14" s="2">
        <f t="shared" si="14"/>
        <v>0.57993197278911557</v>
      </c>
      <c r="AF14">
        <f t="shared" si="15"/>
        <v>3</v>
      </c>
      <c r="AG14">
        <f t="shared" si="0"/>
        <v>3.4099999999999993</v>
      </c>
      <c r="AH14">
        <f t="shared" si="16"/>
        <v>1</v>
      </c>
      <c r="AI14">
        <f t="shared" si="17"/>
        <v>0</v>
      </c>
    </row>
    <row r="15" spans="1:35" x14ac:dyDescent="0.55000000000000004">
      <c r="A15" t="s">
        <v>39</v>
      </c>
      <c r="H15">
        <v>1</v>
      </c>
      <c r="Q15">
        <f t="shared" si="1"/>
        <v>0</v>
      </c>
      <c r="R15">
        <f t="shared" si="2"/>
        <v>1</v>
      </c>
      <c r="S15">
        <f t="shared" si="3"/>
        <v>1</v>
      </c>
      <c r="T15">
        <f t="shared" si="4"/>
        <v>0</v>
      </c>
      <c r="U15" s="3">
        <f t="shared" si="5"/>
        <v>0</v>
      </c>
      <c r="V15" s="3">
        <f t="shared" si="6"/>
        <v>0</v>
      </c>
      <c r="W15" s="3">
        <f t="shared" si="7"/>
        <v>0</v>
      </c>
      <c r="X15" s="3">
        <f t="shared" si="8"/>
        <v>0</v>
      </c>
      <c r="Y15" s="3">
        <f t="shared" si="9"/>
        <v>0</v>
      </c>
      <c r="Z15" s="2">
        <f t="shared" si="10"/>
        <v>0</v>
      </c>
      <c r="AA15" s="2">
        <f t="shared" si="11"/>
        <v>0</v>
      </c>
      <c r="AB15" s="2" t="e">
        <f t="shared" si="12"/>
        <v>#DIV/0!</v>
      </c>
      <c r="AC15" t="e">
        <f t="shared" si="13"/>
        <v>#DIV/0!</v>
      </c>
      <c r="AD15" s="2">
        <f t="shared" si="14"/>
        <v>0</v>
      </c>
      <c r="AF15">
        <f t="shared" si="15"/>
        <v>0</v>
      </c>
      <c r="AG15">
        <f t="shared" si="0"/>
        <v>0</v>
      </c>
      <c r="AH15">
        <f t="shared" si="16"/>
        <v>1</v>
      </c>
      <c r="AI15">
        <f t="shared" si="17"/>
        <v>0</v>
      </c>
    </row>
    <row r="16" spans="1:35" x14ac:dyDescent="0.55000000000000004">
      <c r="A16" t="s">
        <v>40</v>
      </c>
      <c r="B16">
        <v>1</v>
      </c>
      <c r="K16">
        <v>2</v>
      </c>
      <c r="L16">
        <v>1</v>
      </c>
      <c r="Q16">
        <f t="shared" si="1"/>
        <v>1</v>
      </c>
      <c r="R16">
        <f t="shared" si="2"/>
        <v>4</v>
      </c>
      <c r="S16">
        <f t="shared" si="3"/>
        <v>4</v>
      </c>
      <c r="T16">
        <f t="shared" si="4"/>
        <v>1</v>
      </c>
      <c r="U16" s="3">
        <f t="shared" si="5"/>
        <v>0.25</v>
      </c>
      <c r="V16" s="3">
        <f t="shared" si="6"/>
        <v>0.25</v>
      </c>
      <c r="W16" s="3">
        <f t="shared" si="7"/>
        <v>0.25</v>
      </c>
      <c r="X16" s="3">
        <f t="shared" si="8"/>
        <v>0.5</v>
      </c>
      <c r="Y16" s="3">
        <f t="shared" si="9"/>
        <v>0.215</v>
      </c>
      <c r="Z16" s="2">
        <f t="shared" si="10"/>
        <v>0.25</v>
      </c>
      <c r="AA16" s="2">
        <f t="shared" si="11"/>
        <v>0.22680412371134021</v>
      </c>
      <c r="AB16" s="2" t="e">
        <f t="shared" si="12"/>
        <v>#DIV/0!</v>
      </c>
      <c r="AC16" t="e">
        <f t="shared" si="13"/>
        <v>#DIV/0!</v>
      </c>
      <c r="AD16" s="2">
        <f t="shared" si="14"/>
        <v>5.6701030927835051E-2</v>
      </c>
      <c r="AF16">
        <f t="shared" si="15"/>
        <v>1</v>
      </c>
      <c r="AG16">
        <f t="shared" si="0"/>
        <v>0.88</v>
      </c>
      <c r="AH16">
        <f t="shared" si="16"/>
        <v>3</v>
      </c>
      <c r="AI16">
        <f t="shared" si="17"/>
        <v>0</v>
      </c>
    </row>
    <row r="17" spans="1:35" x14ac:dyDescent="0.55000000000000004">
      <c r="A17" t="s">
        <v>41</v>
      </c>
      <c r="F17">
        <v>2</v>
      </c>
      <c r="I17">
        <v>1</v>
      </c>
      <c r="Q17">
        <f t="shared" si="1"/>
        <v>0</v>
      </c>
      <c r="R17">
        <f t="shared" si="2"/>
        <v>1</v>
      </c>
      <c r="S17">
        <f t="shared" si="3"/>
        <v>3</v>
      </c>
      <c r="T17">
        <f t="shared" si="4"/>
        <v>0</v>
      </c>
      <c r="U17" s="3">
        <f t="shared" si="5"/>
        <v>0</v>
      </c>
      <c r="V17" s="3">
        <f t="shared" si="6"/>
        <v>0.66666666666666663</v>
      </c>
      <c r="W17" s="3">
        <f t="shared" si="7"/>
        <v>0</v>
      </c>
      <c r="X17" s="3">
        <f t="shared" si="8"/>
        <v>0.66666666666666663</v>
      </c>
      <c r="Y17" s="3">
        <f t="shared" si="9"/>
        <v>0.45999999999999996</v>
      </c>
      <c r="Z17" s="2">
        <f t="shared" si="10"/>
        <v>0</v>
      </c>
      <c r="AA17" s="2">
        <f t="shared" si="11"/>
        <v>0.3606557377049181</v>
      </c>
      <c r="AB17" s="2" t="e">
        <f t="shared" si="12"/>
        <v>#DIV/0!</v>
      </c>
      <c r="AC17" t="e">
        <f t="shared" si="13"/>
        <v>#DIV/0!</v>
      </c>
      <c r="AD17" s="2">
        <f t="shared" si="14"/>
        <v>0.1202185792349727</v>
      </c>
      <c r="AF17">
        <f t="shared" si="15"/>
        <v>2</v>
      </c>
      <c r="AG17">
        <f t="shared" si="0"/>
        <v>0.22000000000000003</v>
      </c>
      <c r="AH17">
        <f t="shared" si="16"/>
        <v>1</v>
      </c>
      <c r="AI17">
        <f t="shared" si="17"/>
        <v>0</v>
      </c>
    </row>
    <row r="18" spans="1:35" x14ac:dyDescent="0.55000000000000004">
      <c r="A18" s="4" t="s">
        <v>43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>
        <f>B18+C18*2+D18*3+E18*4</f>
        <v>0</v>
      </c>
      <c r="R18" s="4">
        <f>B18+C18+D18+E18+H18+I18+J18+K18+L18+M18</f>
        <v>0</v>
      </c>
      <c r="S18" s="4">
        <f>R18+F18+G18+N18</f>
        <v>0</v>
      </c>
      <c r="T18" s="4">
        <f>B18+C18+D18+E18</f>
        <v>0</v>
      </c>
      <c r="U18" s="5" t="e">
        <f t="shared" ref="U18:U19" si="25">T18/R18</f>
        <v>#DIV/0!</v>
      </c>
      <c r="V18" s="5" t="e">
        <f t="shared" ref="V18:V19" si="26">(T18+F18+G18)/S18</f>
        <v>#DIV/0!</v>
      </c>
      <c r="W18" s="5" t="e">
        <f t="shared" ref="W18:W19" si="27">Q18/S18</f>
        <v>#DIV/0!</v>
      </c>
      <c r="X18" s="5" t="e">
        <f t="shared" ref="X18:X19" si="28">V18+W18</f>
        <v>#DIV/0!</v>
      </c>
      <c r="Y18" s="5" t="e">
        <f t="shared" ref="Y18:Y19" si="29">((F18*0.69)+(G18*0.72)+(B18*0.86)+(C18*1.2)+(D18*1.55)+(E18*2))/S18</f>
        <v>#DIV/0!</v>
      </c>
      <c r="Z18" s="6" t="e">
        <f t="shared" ref="Z18:Z19" si="30">((T18+F18-P18)*(Q18+(0.55*O18)))/(R18+F18)</f>
        <v>#DIV/0!</v>
      </c>
      <c r="AA18" s="6" t="e">
        <f t="shared" ref="AA18:AA19" si="31">((AF18*AG18)/(AG18+AH18))+AI18</f>
        <v>#DIV/0!</v>
      </c>
      <c r="AB18" s="6" t="e">
        <f>S18/O18</f>
        <v>#DIV/0!</v>
      </c>
      <c r="AC18" s="4" t="e">
        <f>S18/E18</f>
        <v>#DIV/0!</v>
      </c>
      <c r="AD18" s="6" t="e">
        <f t="shared" si="14"/>
        <v>#DIV/0!</v>
      </c>
      <c r="AF18">
        <f t="shared" si="15"/>
        <v>0</v>
      </c>
      <c r="AG18">
        <f t="shared" si="0"/>
        <v>0</v>
      </c>
      <c r="AH18">
        <f t="shared" si="16"/>
        <v>0</v>
      </c>
      <c r="AI18">
        <f t="shared" si="17"/>
        <v>0</v>
      </c>
    </row>
    <row r="19" spans="1:35" x14ac:dyDescent="0.55000000000000004">
      <c r="A19" t="s">
        <v>50</v>
      </c>
      <c r="B19">
        <f>SUM(B2:B18)</f>
        <v>9</v>
      </c>
      <c r="C19">
        <f t="shared" ref="C19:T19" si="32">SUM(C2:C18)</f>
        <v>3</v>
      </c>
      <c r="D19">
        <f t="shared" si="32"/>
        <v>3</v>
      </c>
      <c r="E19">
        <f t="shared" si="32"/>
        <v>1</v>
      </c>
      <c r="F19">
        <f t="shared" si="32"/>
        <v>6</v>
      </c>
      <c r="G19">
        <f t="shared" si="32"/>
        <v>0</v>
      </c>
      <c r="H19">
        <f t="shared" si="32"/>
        <v>3</v>
      </c>
      <c r="I19">
        <f t="shared" si="32"/>
        <v>1</v>
      </c>
      <c r="J19">
        <f t="shared" si="32"/>
        <v>4</v>
      </c>
      <c r="K19">
        <f t="shared" si="32"/>
        <v>10</v>
      </c>
      <c r="L19">
        <f t="shared" si="32"/>
        <v>2</v>
      </c>
      <c r="M19">
        <f t="shared" si="32"/>
        <v>0</v>
      </c>
      <c r="N19">
        <f t="shared" si="32"/>
        <v>0</v>
      </c>
      <c r="O19">
        <f t="shared" si="32"/>
        <v>2</v>
      </c>
      <c r="P19">
        <f t="shared" si="32"/>
        <v>0</v>
      </c>
      <c r="Q19">
        <f t="shared" si="32"/>
        <v>28</v>
      </c>
      <c r="R19">
        <f t="shared" si="32"/>
        <v>36</v>
      </c>
      <c r="S19">
        <f t="shared" si="32"/>
        <v>42</v>
      </c>
      <c r="T19">
        <f t="shared" si="32"/>
        <v>16</v>
      </c>
      <c r="U19" s="3">
        <f t="shared" si="25"/>
        <v>0.44444444444444442</v>
      </c>
      <c r="V19" s="3">
        <f t="shared" si="26"/>
        <v>0.52380952380952384</v>
      </c>
      <c r="W19" s="3">
        <f t="shared" si="27"/>
        <v>0.66666666666666663</v>
      </c>
      <c r="X19" s="3">
        <f t="shared" si="28"/>
        <v>1.1904761904761905</v>
      </c>
      <c r="Y19" s="3">
        <f t="shared" si="29"/>
        <v>0.52690476190476188</v>
      </c>
      <c r="Z19" s="2">
        <f t="shared" si="30"/>
        <v>15.242857142857144</v>
      </c>
      <c r="AA19" s="2">
        <f t="shared" si="31"/>
        <v>13.907514450867051</v>
      </c>
      <c r="AD19" s="2">
        <f t="shared" si="14"/>
        <v>0.33113129644921552</v>
      </c>
      <c r="AF19">
        <f t="shared" ref="AF19:AF20" si="33">T19+F19+G19-E19</f>
        <v>21</v>
      </c>
      <c r="AG19">
        <f t="shared" ref="AG19:AG20" si="34">(1.4*Q19-0.6*T19-3*E19+0.1*(F19+G19)+0.9*(O19-P19))*1.1</f>
        <v>31.9</v>
      </c>
      <c r="AH19">
        <f t="shared" ref="AH19:AH20" si="35">R19-T19+P19</f>
        <v>20</v>
      </c>
      <c r="AI19">
        <f t="shared" ref="AI19:AI20" si="36">E19</f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5BFE-3EE9-4C38-A0B5-837B39FFF524}">
  <dimension ref="A1:AI19"/>
  <sheetViews>
    <sheetView topLeftCell="M1" workbookViewId="0">
      <selection activeCell="AC24" sqref="AC24"/>
    </sheetView>
  </sheetViews>
  <sheetFormatPr defaultRowHeight="14.4" x14ac:dyDescent="0.55000000000000004"/>
  <cols>
    <col min="1" max="1" width="15.9453125" bestFit="1" customWidth="1"/>
    <col min="2" max="4" width="2.734375" bestFit="1" customWidth="1"/>
    <col min="5" max="5" width="2.9453125" bestFit="1" customWidth="1"/>
    <col min="6" max="6" width="2.7890625" bestFit="1" customWidth="1"/>
    <col min="7" max="7" width="3.9453125" bestFit="1" customWidth="1"/>
    <col min="8" max="8" width="1.68359375" bestFit="1" customWidth="1"/>
    <col min="9" max="9" width="3" bestFit="1" customWidth="1"/>
    <col min="10" max="10" width="2.89453125" bestFit="1" customWidth="1"/>
    <col min="11" max="11" width="3.20703125" bestFit="1" customWidth="1"/>
    <col min="12" max="12" width="2.83984375" bestFit="1" customWidth="1"/>
    <col min="13" max="13" width="4" bestFit="1" customWidth="1"/>
    <col min="14" max="14" width="3.20703125" bestFit="1" customWidth="1"/>
    <col min="15" max="16" width="2.62890625" bestFit="1" customWidth="1"/>
    <col min="17" max="17" width="2.68359375" bestFit="1" customWidth="1"/>
    <col min="18" max="18" width="2.83984375" bestFit="1" customWidth="1"/>
    <col min="19" max="19" width="2.7890625" bestFit="1" customWidth="1"/>
    <col min="20" max="20" width="1.89453125" bestFit="1" customWidth="1"/>
    <col min="21" max="29" width="6.7890625" bestFit="1" customWidth="1"/>
  </cols>
  <sheetData>
    <row r="1" spans="1:35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49</v>
      </c>
      <c r="AF1" s="1" t="s">
        <v>45</v>
      </c>
      <c r="AG1" s="1" t="s">
        <v>46</v>
      </c>
      <c r="AH1" s="1" t="s">
        <v>47</v>
      </c>
      <c r="AI1" s="1" t="s">
        <v>48</v>
      </c>
    </row>
    <row r="2" spans="1:35" x14ac:dyDescent="0.55000000000000004">
      <c r="A2" t="s">
        <v>28</v>
      </c>
      <c r="K2">
        <v>2</v>
      </c>
      <c r="Q2">
        <f>B2+C2*2+D2*3+E2*4</f>
        <v>0</v>
      </c>
      <c r="R2">
        <f>B2+C2+D2+E2+H2+I2+J2+K2+L2+M2</f>
        <v>2</v>
      </c>
      <c r="S2">
        <f>R2+F2+G2+N2</f>
        <v>2</v>
      </c>
      <c r="T2">
        <f>B2+C2+D2+E2</f>
        <v>0</v>
      </c>
      <c r="U2" s="3">
        <f>T2/R2</f>
        <v>0</v>
      </c>
      <c r="V2" s="3">
        <f>(T2+F2+G2)/S2</f>
        <v>0</v>
      </c>
      <c r="W2" s="3">
        <f>Q2/S2</f>
        <v>0</v>
      </c>
      <c r="X2" s="3">
        <f>V2+W2</f>
        <v>0</v>
      </c>
      <c r="Y2" s="3">
        <f>((F2*0.69)+(G2*0.72)+(B2*0.86)+(C2*1.2)+(D2*1.55)+(E2*2))/S2</f>
        <v>0</v>
      </c>
      <c r="Z2" s="2">
        <f>((T2+F2-P2)*(Q2+(0.55*O2)))/(R2+F2)</f>
        <v>0</v>
      </c>
      <c r="AA2" s="2">
        <f>((AF2*AG2)/(AG2+AH2))+AI2</f>
        <v>0</v>
      </c>
      <c r="AB2" s="2" t="e">
        <f>S2/O2</f>
        <v>#DIV/0!</v>
      </c>
      <c r="AC2" t="e">
        <f>S2/E2</f>
        <v>#DIV/0!</v>
      </c>
      <c r="AD2" s="2">
        <f>AA2/S2</f>
        <v>0</v>
      </c>
      <c r="AF2">
        <f>T2+F2+G2-E2</f>
        <v>0</v>
      </c>
      <c r="AG2">
        <f t="shared" ref="AG2:AG18" si="0">(1.4*Q2-0.6*T2-3*E2+0.1*(F2+G2)+0.9*(O2-P2))*1.1</f>
        <v>0</v>
      </c>
      <c r="AH2">
        <f>R2-T2+P2</f>
        <v>2</v>
      </c>
      <c r="AI2">
        <f>E2</f>
        <v>0</v>
      </c>
    </row>
    <row r="3" spans="1:35" x14ac:dyDescent="0.55000000000000004">
      <c r="A3" t="s">
        <v>44</v>
      </c>
      <c r="G3">
        <v>1</v>
      </c>
      <c r="H3">
        <v>1</v>
      </c>
      <c r="J3">
        <v>1</v>
      </c>
      <c r="P3">
        <v>1</v>
      </c>
      <c r="Q3">
        <f t="shared" ref="Q3:Q17" si="1">B3+C3*2+D3*3+E3*4</f>
        <v>0</v>
      </c>
      <c r="R3">
        <f t="shared" ref="R3:R17" si="2">B3+C3+D3+E3+H3+I3+J3+K3+L3+M3</f>
        <v>2</v>
      </c>
      <c r="S3">
        <f t="shared" ref="S3:S17" si="3">R3+F3+G3+N3</f>
        <v>3</v>
      </c>
      <c r="T3">
        <f t="shared" ref="T3:T17" si="4">B3+C3+D3+E3</f>
        <v>0</v>
      </c>
      <c r="U3" s="3">
        <f t="shared" ref="U3:U17" si="5">T3/R3</f>
        <v>0</v>
      </c>
      <c r="V3" s="3">
        <f t="shared" ref="V3:V17" si="6">(T3+F3+G3)/S3</f>
        <v>0.33333333333333331</v>
      </c>
      <c r="W3" s="3">
        <f t="shared" ref="W3:W17" si="7">Q3/S3</f>
        <v>0</v>
      </c>
      <c r="X3" s="3">
        <f t="shared" ref="X3:X17" si="8">V3+W3</f>
        <v>0.33333333333333331</v>
      </c>
      <c r="Y3" s="3">
        <f t="shared" ref="Y3:Y17" si="9">((F3*0.69)+(G3*0.72)+(B3*0.86)+(C3*1.2)+(D3*1.55)+(E3*2))/S3</f>
        <v>0.24</v>
      </c>
      <c r="Z3" s="2">
        <f t="shared" ref="Z3:Z17" si="10">((T3+F3-P3)*(Q3+(0.55*O3)))/(R3+F3)</f>
        <v>0</v>
      </c>
      <c r="AA3" s="2">
        <f t="shared" ref="AA3:AA17" si="11">((AF3*AG3)/(AG3+AH3))+AI3</f>
        <v>-0.41509433962264153</v>
      </c>
      <c r="AB3" s="2" t="e">
        <f t="shared" ref="AB3:AB17" si="12">S3/O3</f>
        <v>#DIV/0!</v>
      </c>
      <c r="AC3" t="e">
        <f t="shared" ref="AC3:AC17" si="13">S3/E3</f>
        <v>#DIV/0!</v>
      </c>
      <c r="AD3" s="2">
        <f t="shared" ref="AD3:AD19" si="14">AA3/S3</f>
        <v>-0.13836477987421383</v>
      </c>
      <c r="AF3">
        <f t="shared" ref="AF3:AF18" si="15">T3+F3+G3-E3</f>
        <v>1</v>
      </c>
      <c r="AG3">
        <f t="shared" si="0"/>
        <v>-0.88000000000000012</v>
      </c>
      <c r="AH3">
        <f t="shared" ref="AH3:AH18" si="16">R3-T3+P3</f>
        <v>3</v>
      </c>
      <c r="AI3">
        <f t="shared" ref="AI3:AI18" si="17">E3</f>
        <v>0</v>
      </c>
    </row>
    <row r="4" spans="1:35" x14ac:dyDescent="0.55000000000000004">
      <c r="A4" t="s">
        <v>29</v>
      </c>
      <c r="B4">
        <v>2</v>
      </c>
      <c r="K4">
        <v>1</v>
      </c>
      <c r="Q4">
        <f t="shared" si="1"/>
        <v>2</v>
      </c>
      <c r="R4">
        <f t="shared" si="2"/>
        <v>3</v>
      </c>
      <c r="S4">
        <f t="shared" si="3"/>
        <v>3</v>
      </c>
      <c r="T4">
        <f t="shared" si="4"/>
        <v>2</v>
      </c>
      <c r="U4" s="3">
        <f t="shared" si="5"/>
        <v>0.66666666666666663</v>
      </c>
      <c r="V4" s="3">
        <f t="shared" si="6"/>
        <v>0.66666666666666663</v>
      </c>
      <c r="W4" s="3">
        <f t="shared" si="7"/>
        <v>0.66666666666666663</v>
      </c>
      <c r="X4" s="3">
        <f t="shared" si="8"/>
        <v>1.3333333333333333</v>
      </c>
      <c r="Y4" s="3">
        <f t="shared" si="9"/>
        <v>0.57333333333333336</v>
      </c>
      <c r="Z4" s="2">
        <f t="shared" si="10"/>
        <v>1.3333333333333333</v>
      </c>
      <c r="AA4" s="2">
        <f t="shared" si="11"/>
        <v>1.2753623188405798</v>
      </c>
      <c r="AB4" s="2" t="e">
        <f t="shared" si="12"/>
        <v>#DIV/0!</v>
      </c>
      <c r="AC4" t="e">
        <f t="shared" si="13"/>
        <v>#DIV/0!</v>
      </c>
      <c r="AD4" s="2">
        <f t="shared" si="14"/>
        <v>0.42512077294685996</v>
      </c>
      <c r="AF4">
        <f t="shared" si="15"/>
        <v>2</v>
      </c>
      <c r="AG4">
        <f t="shared" si="0"/>
        <v>1.76</v>
      </c>
      <c r="AH4">
        <f t="shared" si="16"/>
        <v>1</v>
      </c>
      <c r="AI4">
        <f t="shared" si="17"/>
        <v>0</v>
      </c>
    </row>
    <row r="5" spans="1:35" x14ac:dyDescent="0.55000000000000004">
      <c r="A5" t="s">
        <v>30</v>
      </c>
      <c r="C5">
        <v>1</v>
      </c>
      <c r="K5">
        <v>2</v>
      </c>
      <c r="Q5">
        <f t="shared" si="1"/>
        <v>2</v>
      </c>
      <c r="R5">
        <f t="shared" si="2"/>
        <v>3</v>
      </c>
      <c r="S5">
        <f t="shared" si="3"/>
        <v>3</v>
      </c>
      <c r="T5">
        <f t="shared" si="4"/>
        <v>1</v>
      </c>
      <c r="U5" s="3">
        <f t="shared" si="5"/>
        <v>0.33333333333333331</v>
      </c>
      <c r="V5" s="3">
        <f t="shared" si="6"/>
        <v>0.33333333333333331</v>
      </c>
      <c r="W5" s="3">
        <f t="shared" si="7"/>
        <v>0.66666666666666663</v>
      </c>
      <c r="X5" s="3">
        <f t="shared" si="8"/>
        <v>1</v>
      </c>
      <c r="Y5" s="3">
        <f t="shared" si="9"/>
        <v>0.39999999999999997</v>
      </c>
      <c r="Z5" s="2">
        <f t="shared" si="10"/>
        <v>0.66666666666666663</v>
      </c>
      <c r="AA5" s="2">
        <f t="shared" si="11"/>
        <v>0.54751131221719451</v>
      </c>
      <c r="AB5" s="2" t="e">
        <f t="shared" si="12"/>
        <v>#DIV/0!</v>
      </c>
      <c r="AC5" t="e">
        <f t="shared" si="13"/>
        <v>#DIV/0!</v>
      </c>
      <c r="AD5" s="2">
        <f t="shared" si="14"/>
        <v>0.18250377073906485</v>
      </c>
      <c r="AF5">
        <f t="shared" si="15"/>
        <v>1</v>
      </c>
      <c r="AG5">
        <f t="shared" si="0"/>
        <v>2.42</v>
      </c>
      <c r="AH5">
        <f t="shared" si="16"/>
        <v>2</v>
      </c>
      <c r="AI5">
        <f t="shared" si="17"/>
        <v>0</v>
      </c>
    </row>
    <row r="6" spans="1:35" x14ac:dyDescent="0.55000000000000004">
      <c r="A6" t="s">
        <v>31</v>
      </c>
      <c r="B6">
        <v>1</v>
      </c>
      <c r="H6">
        <v>1</v>
      </c>
      <c r="Q6">
        <f t="shared" si="1"/>
        <v>1</v>
      </c>
      <c r="R6">
        <f t="shared" si="2"/>
        <v>2</v>
      </c>
      <c r="S6">
        <f t="shared" si="3"/>
        <v>2</v>
      </c>
      <c r="T6">
        <f t="shared" si="4"/>
        <v>1</v>
      </c>
      <c r="U6" s="3">
        <f t="shared" si="5"/>
        <v>0.5</v>
      </c>
      <c r="V6" s="3">
        <f t="shared" si="6"/>
        <v>0.5</v>
      </c>
      <c r="W6" s="3">
        <f t="shared" si="7"/>
        <v>0.5</v>
      </c>
      <c r="X6" s="3">
        <f t="shared" si="8"/>
        <v>1</v>
      </c>
      <c r="Y6" s="3">
        <f t="shared" si="9"/>
        <v>0.43</v>
      </c>
      <c r="Z6" s="2">
        <f t="shared" si="10"/>
        <v>0.5</v>
      </c>
      <c r="AA6" s="2">
        <f t="shared" si="11"/>
        <v>0.46808510638297873</v>
      </c>
      <c r="AB6" s="2" t="e">
        <f t="shared" si="12"/>
        <v>#DIV/0!</v>
      </c>
      <c r="AC6" t="e">
        <f t="shared" si="13"/>
        <v>#DIV/0!</v>
      </c>
      <c r="AD6" s="2">
        <f t="shared" si="14"/>
        <v>0.23404255319148937</v>
      </c>
      <c r="AF6">
        <f t="shared" si="15"/>
        <v>1</v>
      </c>
      <c r="AG6">
        <f t="shared" si="0"/>
        <v>0.88</v>
      </c>
      <c r="AH6">
        <f t="shared" si="16"/>
        <v>1</v>
      </c>
      <c r="AI6">
        <f t="shared" si="17"/>
        <v>0</v>
      </c>
    </row>
    <row r="7" spans="1:35" x14ac:dyDescent="0.55000000000000004">
      <c r="A7" t="s">
        <v>32</v>
      </c>
      <c r="Q7">
        <f t="shared" si="1"/>
        <v>0</v>
      </c>
      <c r="R7">
        <f t="shared" si="2"/>
        <v>0</v>
      </c>
      <c r="S7">
        <f t="shared" si="3"/>
        <v>0</v>
      </c>
      <c r="T7">
        <f t="shared" si="4"/>
        <v>0</v>
      </c>
      <c r="U7" s="3" t="e">
        <f t="shared" ref="U7:U19" si="18">T7/R7</f>
        <v>#DIV/0!</v>
      </c>
      <c r="V7" s="3" t="e">
        <f t="shared" ref="V7:V19" si="19">(T7+F7+G7)/S7</f>
        <v>#DIV/0!</v>
      </c>
      <c r="W7" s="3" t="e">
        <f t="shared" ref="W7:W19" si="20">Q7/S7</f>
        <v>#DIV/0!</v>
      </c>
      <c r="X7" s="3" t="e">
        <f t="shared" ref="X7:X19" si="21">V7+W7</f>
        <v>#DIV/0!</v>
      </c>
      <c r="Y7" s="3" t="e">
        <f t="shared" ref="Y7:Y19" si="22">((F7*0.69)+(G7*0.72)+(B7*0.86)+(C7*1.2)+(D7*1.55)+(E7*2))/S7</f>
        <v>#DIV/0!</v>
      </c>
      <c r="Z7" s="2" t="e">
        <f t="shared" ref="Z7:Z19" si="23">((T7+F7-P7)*(Q7+(0.55*O7)))/(R7+F7)</f>
        <v>#DIV/0!</v>
      </c>
      <c r="AA7" s="2" t="e">
        <f t="shared" ref="AA7:AA19" si="24">((AF7*AG7)/(AG7+AH7))+AI7</f>
        <v>#DIV/0!</v>
      </c>
      <c r="AB7" s="2" t="e">
        <f t="shared" si="12"/>
        <v>#DIV/0!</v>
      </c>
      <c r="AC7" t="e">
        <f t="shared" si="13"/>
        <v>#DIV/0!</v>
      </c>
      <c r="AD7" s="2" t="e">
        <f t="shared" si="14"/>
        <v>#DIV/0!</v>
      </c>
      <c r="AF7">
        <f t="shared" si="15"/>
        <v>0</v>
      </c>
      <c r="AG7">
        <f t="shared" si="0"/>
        <v>0</v>
      </c>
      <c r="AH7">
        <f t="shared" si="16"/>
        <v>0</v>
      </c>
      <c r="AI7">
        <f t="shared" si="17"/>
        <v>0</v>
      </c>
    </row>
    <row r="8" spans="1:35" x14ac:dyDescent="0.55000000000000004">
      <c r="A8" t="s">
        <v>33</v>
      </c>
      <c r="H8">
        <v>1</v>
      </c>
      <c r="Q8">
        <f t="shared" si="1"/>
        <v>0</v>
      </c>
      <c r="R8">
        <f t="shared" si="2"/>
        <v>1</v>
      </c>
      <c r="S8">
        <f t="shared" si="3"/>
        <v>1</v>
      </c>
      <c r="T8">
        <f t="shared" si="4"/>
        <v>0</v>
      </c>
      <c r="U8" s="3">
        <f t="shared" si="18"/>
        <v>0</v>
      </c>
      <c r="V8" s="3">
        <f t="shared" si="19"/>
        <v>0</v>
      </c>
      <c r="W8" s="3">
        <f t="shared" si="20"/>
        <v>0</v>
      </c>
      <c r="X8" s="3">
        <f t="shared" si="21"/>
        <v>0</v>
      </c>
      <c r="Y8" s="3">
        <f t="shared" si="22"/>
        <v>0</v>
      </c>
      <c r="Z8" s="2">
        <f t="shared" si="23"/>
        <v>0</v>
      </c>
      <c r="AA8" s="2">
        <f t="shared" si="24"/>
        <v>0</v>
      </c>
      <c r="AB8" s="2" t="e">
        <f t="shared" si="12"/>
        <v>#DIV/0!</v>
      </c>
      <c r="AC8" t="e">
        <f t="shared" si="13"/>
        <v>#DIV/0!</v>
      </c>
      <c r="AD8" s="2">
        <f t="shared" si="14"/>
        <v>0</v>
      </c>
      <c r="AF8">
        <f t="shared" si="15"/>
        <v>0</v>
      </c>
      <c r="AG8">
        <f t="shared" si="0"/>
        <v>0</v>
      </c>
      <c r="AH8">
        <f t="shared" si="16"/>
        <v>1</v>
      </c>
      <c r="AI8">
        <f t="shared" si="17"/>
        <v>0</v>
      </c>
    </row>
    <row r="9" spans="1:35" x14ac:dyDescent="0.55000000000000004">
      <c r="A9" t="s">
        <v>34</v>
      </c>
      <c r="Q9">
        <f t="shared" si="1"/>
        <v>0</v>
      </c>
      <c r="R9">
        <f t="shared" si="2"/>
        <v>0</v>
      </c>
      <c r="S9">
        <f t="shared" si="3"/>
        <v>0</v>
      </c>
      <c r="T9">
        <f t="shared" si="4"/>
        <v>0</v>
      </c>
      <c r="U9" s="3" t="e">
        <f t="shared" si="18"/>
        <v>#DIV/0!</v>
      </c>
      <c r="V9" s="3" t="e">
        <f t="shared" si="19"/>
        <v>#DIV/0!</v>
      </c>
      <c r="W9" s="3" t="e">
        <f t="shared" si="20"/>
        <v>#DIV/0!</v>
      </c>
      <c r="X9" s="3" t="e">
        <f t="shared" si="21"/>
        <v>#DIV/0!</v>
      </c>
      <c r="Y9" s="3" t="e">
        <f t="shared" si="22"/>
        <v>#DIV/0!</v>
      </c>
      <c r="Z9" s="2" t="e">
        <f t="shared" si="23"/>
        <v>#DIV/0!</v>
      </c>
      <c r="AA9" s="2" t="e">
        <f t="shared" si="24"/>
        <v>#DIV/0!</v>
      </c>
      <c r="AB9" s="2" t="e">
        <f t="shared" si="12"/>
        <v>#DIV/0!</v>
      </c>
      <c r="AC9" t="e">
        <f t="shared" si="13"/>
        <v>#DIV/0!</v>
      </c>
      <c r="AD9" s="2" t="e">
        <f t="shared" si="14"/>
        <v>#DIV/0!</v>
      </c>
      <c r="AF9">
        <f t="shared" si="15"/>
        <v>0</v>
      </c>
      <c r="AG9">
        <f t="shared" si="0"/>
        <v>0</v>
      </c>
      <c r="AH9">
        <f t="shared" si="16"/>
        <v>0</v>
      </c>
      <c r="AI9">
        <f t="shared" si="17"/>
        <v>0</v>
      </c>
    </row>
    <row r="10" spans="1:35" x14ac:dyDescent="0.55000000000000004">
      <c r="A10" t="s">
        <v>42</v>
      </c>
      <c r="Q10">
        <f t="shared" si="1"/>
        <v>0</v>
      </c>
      <c r="R10">
        <f t="shared" si="2"/>
        <v>0</v>
      </c>
      <c r="S10">
        <f t="shared" si="3"/>
        <v>0</v>
      </c>
      <c r="T10">
        <f t="shared" si="4"/>
        <v>0</v>
      </c>
      <c r="U10" s="3" t="e">
        <f t="shared" si="18"/>
        <v>#DIV/0!</v>
      </c>
      <c r="V10" s="3" t="e">
        <f t="shared" si="19"/>
        <v>#DIV/0!</v>
      </c>
      <c r="W10" s="3" t="e">
        <f t="shared" si="20"/>
        <v>#DIV/0!</v>
      </c>
      <c r="X10" s="3" t="e">
        <f t="shared" si="21"/>
        <v>#DIV/0!</v>
      </c>
      <c r="Y10" s="3" t="e">
        <f t="shared" si="22"/>
        <v>#DIV/0!</v>
      </c>
      <c r="Z10" s="2" t="e">
        <f t="shared" si="23"/>
        <v>#DIV/0!</v>
      </c>
      <c r="AA10" s="2" t="e">
        <f t="shared" si="24"/>
        <v>#DIV/0!</v>
      </c>
      <c r="AB10" s="2" t="e">
        <f t="shared" si="12"/>
        <v>#DIV/0!</v>
      </c>
      <c r="AC10" t="e">
        <f t="shared" si="13"/>
        <v>#DIV/0!</v>
      </c>
      <c r="AD10" s="2" t="e">
        <f t="shared" si="14"/>
        <v>#DIV/0!</v>
      </c>
      <c r="AF10">
        <f t="shared" si="15"/>
        <v>0</v>
      </c>
      <c r="AG10">
        <f t="shared" si="0"/>
        <v>0</v>
      </c>
      <c r="AH10">
        <f t="shared" si="16"/>
        <v>0</v>
      </c>
      <c r="AI10">
        <f t="shared" si="17"/>
        <v>0</v>
      </c>
    </row>
    <row r="11" spans="1:35" x14ac:dyDescent="0.55000000000000004">
      <c r="A11" t="s">
        <v>35</v>
      </c>
      <c r="Q11">
        <f t="shared" si="1"/>
        <v>0</v>
      </c>
      <c r="R11">
        <f t="shared" si="2"/>
        <v>0</v>
      </c>
      <c r="S11">
        <f t="shared" si="3"/>
        <v>0</v>
      </c>
      <c r="T11">
        <f t="shared" si="4"/>
        <v>0</v>
      </c>
      <c r="U11" s="3" t="e">
        <f t="shared" si="18"/>
        <v>#DIV/0!</v>
      </c>
      <c r="V11" s="3" t="e">
        <f t="shared" si="19"/>
        <v>#DIV/0!</v>
      </c>
      <c r="W11" s="3" t="e">
        <f t="shared" si="20"/>
        <v>#DIV/0!</v>
      </c>
      <c r="X11" s="3" t="e">
        <f t="shared" si="21"/>
        <v>#DIV/0!</v>
      </c>
      <c r="Y11" s="3" t="e">
        <f t="shared" si="22"/>
        <v>#DIV/0!</v>
      </c>
      <c r="Z11" s="2" t="e">
        <f t="shared" si="23"/>
        <v>#DIV/0!</v>
      </c>
      <c r="AA11" s="2" t="e">
        <f t="shared" si="24"/>
        <v>#DIV/0!</v>
      </c>
      <c r="AB11" s="2" t="e">
        <f t="shared" si="12"/>
        <v>#DIV/0!</v>
      </c>
      <c r="AC11" t="e">
        <f t="shared" si="13"/>
        <v>#DIV/0!</v>
      </c>
      <c r="AD11" s="2" t="e">
        <f t="shared" si="14"/>
        <v>#DIV/0!</v>
      </c>
      <c r="AF11">
        <f t="shared" si="15"/>
        <v>0</v>
      </c>
      <c r="AG11">
        <f t="shared" si="0"/>
        <v>0</v>
      </c>
      <c r="AH11">
        <f t="shared" si="16"/>
        <v>0</v>
      </c>
      <c r="AI11">
        <f t="shared" si="17"/>
        <v>0</v>
      </c>
    </row>
    <row r="12" spans="1:35" x14ac:dyDescent="0.55000000000000004">
      <c r="A12" t="s">
        <v>36</v>
      </c>
      <c r="C12">
        <v>1</v>
      </c>
      <c r="H12">
        <v>1</v>
      </c>
      <c r="J12">
        <v>1</v>
      </c>
      <c r="Q12">
        <f t="shared" si="1"/>
        <v>2</v>
      </c>
      <c r="R12">
        <f t="shared" si="2"/>
        <v>3</v>
      </c>
      <c r="S12">
        <f t="shared" si="3"/>
        <v>3</v>
      </c>
      <c r="T12">
        <f t="shared" si="4"/>
        <v>1</v>
      </c>
      <c r="U12" s="3">
        <f t="shared" si="18"/>
        <v>0.33333333333333331</v>
      </c>
      <c r="V12" s="3">
        <f t="shared" si="19"/>
        <v>0.33333333333333331</v>
      </c>
      <c r="W12" s="3">
        <f t="shared" si="20"/>
        <v>0.66666666666666663</v>
      </c>
      <c r="X12" s="3">
        <f t="shared" si="21"/>
        <v>1</v>
      </c>
      <c r="Y12" s="3">
        <f t="shared" si="22"/>
        <v>0.39999999999999997</v>
      </c>
      <c r="Z12" s="2">
        <f t="shared" si="23"/>
        <v>0.66666666666666663</v>
      </c>
      <c r="AA12" s="2">
        <f t="shared" si="24"/>
        <v>0.54751131221719451</v>
      </c>
      <c r="AB12" s="2" t="e">
        <f t="shared" si="12"/>
        <v>#DIV/0!</v>
      </c>
      <c r="AC12" t="e">
        <f t="shared" si="13"/>
        <v>#DIV/0!</v>
      </c>
      <c r="AD12" s="2">
        <f t="shared" si="14"/>
        <v>0.18250377073906485</v>
      </c>
      <c r="AF12">
        <f t="shared" si="15"/>
        <v>1</v>
      </c>
      <c r="AG12">
        <f t="shared" si="0"/>
        <v>2.42</v>
      </c>
      <c r="AH12">
        <f t="shared" si="16"/>
        <v>2</v>
      </c>
      <c r="AI12">
        <f t="shared" si="17"/>
        <v>0</v>
      </c>
    </row>
    <row r="13" spans="1:35" x14ac:dyDescent="0.55000000000000004">
      <c r="A13" t="s">
        <v>37</v>
      </c>
      <c r="C13">
        <v>1</v>
      </c>
      <c r="K13">
        <v>1</v>
      </c>
      <c r="Q13">
        <f t="shared" si="1"/>
        <v>2</v>
      </c>
      <c r="R13">
        <f t="shared" si="2"/>
        <v>2</v>
      </c>
      <c r="S13">
        <f t="shared" si="3"/>
        <v>2</v>
      </c>
      <c r="T13">
        <f t="shared" si="4"/>
        <v>1</v>
      </c>
      <c r="U13" s="3">
        <f t="shared" si="18"/>
        <v>0.5</v>
      </c>
      <c r="V13" s="3">
        <f t="shared" si="19"/>
        <v>0.5</v>
      </c>
      <c r="W13" s="3">
        <f t="shared" si="20"/>
        <v>1</v>
      </c>
      <c r="X13" s="3">
        <f t="shared" si="21"/>
        <v>1.5</v>
      </c>
      <c r="Y13" s="3">
        <f t="shared" si="22"/>
        <v>0.6</v>
      </c>
      <c r="Z13" s="2">
        <f t="shared" si="23"/>
        <v>1</v>
      </c>
      <c r="AA13" s="2">
        <f t="shared" si="24"/>
        <v>0.70760233918128657</v>
      </c>
      <c r="AB13" s="2" t="e">
        <f t="shared" si="12"/>
        <v>#DIV/0!</v>
      </c>
      <c r="AC13" t="e">
        <f t="shared" si="13"/>
        <v>#DIV/0!</v>
      </c>
      <c r="AD13" s="2">
        <f t="shared" si="14"/>
        <v>0.35380116959064328</v>
      </c>
      <c r="AF13">
        <f t="shared" si="15"/>
        <v>1</v>
      </c>
      <c r="AG13">
        <f t="shared" si="0"/>
        <v>2.42</v>
      </c>
      <c r="AH13">
        <f t="shared" si="16"/>
        <v>1</v>
      </c>
      <c r="AI13">
        <f t="shared" si="17"/>
        <v>0</v>
      </c>
    </row>
    <row r="14" spans="1:35" x14ac:dyDescent="0.55000000000000004">
      <c r="A14" t="s">
        <v>38</v>
      </c>
      <c r="H14">
        <v>2</v>
      </c>
      <c r="I14">
        <v>1</v>
      </c>
      <c r="Q14">
        <f t="shared" si="1"/>
        <v>0</v>
      </c>
      <c r="R14">
        <f t="shared" si="2"/>
        <v>3</v>
      </c>
      <c r="S14">
        <f t="shared" si="3"/>
        <v>3</v>
      </c>
      <c r="T14">
        <f t="shared" si="4"/>
        <v>0</v>
      </c>
      <c r="U14" s="3">
        <f t="shared" si="18"/>
        <v>0</v>
      </c>
      <c r="V14" s="3">
        <f t="shared" si="19"/>
        <v>0</v>
      </c>
      <c r="W14" s="3">
        <f t="shared" si="20"/>
        <v>0</v>
      </c>
      <c r="X14" s="3">
        <f t="shared" si="21"/>
        <v>0</v>
      </c>
      <c r="Y14" s="3">
        <f t="shared" si="22"/>
        <v>0</v>
      </c>
      <c r="Z14" s="2">
        <f t="shared" si="23"/>
        <v>0</v>
      </c>
      <c r="AA14" s="2">
        <f t="shared" si="24"/>
        <v>0</v>
      </c>
      <c r="AB14" s="2" t="e">
        <f t="shared" si="12"/>
        <v>#DIV/0!</v>
      </c>
      <c r="AC14" t="e">
        <f t="shared" si="13"/>
        <v>#DIV/0!</v>
      </c>
      <c r="AD14" s="2">
        <f t="shared" si="14"/>
        <v>0</v>
      </c>
      <c r="AF14">
        <f t="shared" si="15"/>
        <v>0</v>
      </c>
      <c r="AG14">
        <f t="shared" si="0"/>
        <v>0</v>
      </c>
      <c r="AH14">
        <f t="shared" si="16"/>
        <v>3</v>
      </c>
      <c r="AI14">
        <f t="shared" si="17"/>
        <v>0</v>
      </c>
    </row>
    <row r="15" spans="1:35" x14ac:dyDescent="0.55000000000000004">
      <c r="A15" t="s">
        <v>39</v>
      </c>
      <c r="Q15">
        <f t="shared" si="1"/>
        <v>0</v>
      </c>
      <c r="R15">
        <f t="shared" si="2"/>
        <v>0</v>
      </c>
      <c r="S15">
        <f t="shared" si="3"/>
        <v>0</v>
      </c>
      <c r="T15">
        <f t="shared" si="4"/>
        <v>0</v>
      </c>
      <c r="U15" s="3" t="e">
        <f t="shared" si="18"/>
        <v>#DIV/0!</v>
      </c>
      <c r="V15" s="3" t="e">
        <f t="shared" si="19"/>
        <v>#DIV/0!</v>
      </c>
      <c r="W15" s="3" t="e">
        <f t="shared" si="20"/>
        <v>#DIV/0!</v>
      </c>
      <c r="X15" s="3" t="e">
        <f t="shared" si="21"/>
        <v>#DIV/0!</v>
      </c>
      <c r="Y15" s="3" t="e">
        <f t="shared" si="22"/>
        <v>#DIV/0!</v>
      </c>
      <c r="Z15" s="2" t="e">
        <f t="shared" si="23"/>
        <v>#DIV/0!</v>
      </c>
      <c r="AA15" s="2" t="e">
        <f t="shared" si="24"/>
        <v>#DIV/0!</v>
      </c>
      <c r="AB15" s="2" t="e">
        <f t="shared" si="12"/>
        <v>#DIV/0!</v>
      </c>
      <c r="AC15" t="e">
        <f t="shared" si="13"/>
        <v>#DIV/0!</v>
      </c>
      <c r="AD15" s="2" t="e">
        <f t="shared" si="14"/>
        <v>#DIV/0!</v>
      </c>
      <c r="AF15">
        <f t="shared" si="15"/>
        <v>0</v>
      </c>
      <c r="AG15">
        <f t="shared" si="0"/>
        <v>0</v>
      </c>
      <c r="AH15">
        <f t="shared" si="16"/>
        <v>0</v>
      </c>
      <c r="AI15">
        <f t="shared" si="17"/>
        <v>0</v>
      </c>
    </row>
    <row r="16" spans="1:35" x14ac:dyDescent="0.55000000000000004">
      <c r="A16" t="s">
        <v>40</v>
      </c>
      <c r="H16">
        <v>2</v>
      </c>
      <c r="Q16">
        <f t="shared" si="1"/>
        <v>0</v>
      </c>
      <c r="R16">
        <f t="shared" si="2"/>
        <v>2</v>
      </c>
      <c r="S16">
        <f t="shared" si="3"/>
        <v>2</v>
      </c>
      <c r="T16">
        <f t="shared" si="4"/>
        <v>0</v>
      </c>
      <c r="U16" s="3">
        <f t="shared" si="18"/>
        <v>0</v>
      </c>
      <c r="V16" s="3">
        <f t="shared" si="19"/>
        <v>0</v>
      </c>
      <c r="W16" s="3">
        <f t="shared" si="20"/>
        <v>0</v>
      </c>
      <c r="X16" s="3">
        <f t="shared" si="21"/>
        <v>0</v>
      </c>
      <c r="Y16" s="3">
        <f t="shared" si="22"/>
        <v>0</v>
      </c>
      <c r="Z16" s="2">
        <f t="shared" si="23"/>
        <v>0</v>
      </c>
      <c r="AA16" s="2">
        <f t="shared" si="24"/>
        <v>0</v>
      </c>
      <c r="AB16" s="2" t="e">
        <f t="shared" si="12"/>
        <v>#DIV/0!</v>
      </c>
      <c r="AC16" t="e">
        <f t="shared" si="13"/>
        <v>#DIV/0!</v>
      </c>
      <c r="AD16" s="2">
        <f t="shared" si="14"/>
        <v>0</v>
      </c>
      <c r="AF16">
        <f t="shared" si="15"/>
        <v>0</v>
      </c>
      <c r="AG16">
        <f t="shared" si="0"/>
        <v>0</v>
      </c>
      <c r="AH16">
        <f t="shared" si="16"/>
        <v>2</v>
      </c>
      <c r="AI16">
        <f t="shared" si="17"/>
        <v>0</v>
      </c>
    </row>
    <row r="17" spans="1:35" x14ac:dyDescent="0.55000000000000004">
      <c r="A17" t="s">
        <v>41</v>
      </c>
      <c r="O17">
        <v>1</v>
      </c>
      <c r="Q17">
        <f t="shared" si="1"/>
        <v>0</v>
      </c>
      <c r="R17">
        <f t="shared" si="2"/>
        <v>0</v>
      </c>
      <c r="S17">
        <f t="shared" si="3"/>
        <v>0</v>
      </c>
      <c r="T17">
        <f t="shared" si="4"/>
        <v>0</v>
      </c>
      <c r="U17" s="3" t="e">
        <f t="shared" si="18"/>
        <v>#DIV/0!</v>
      </c>
      <c r="V17" s="3" t="e">
        <f t="shared" si="19"/>
        <v>#DIV/0!</v>
      </c>
      <c r="W17" s="3" t="e">
        <f t="shared" si="20"/>
        <v>#DIV/0!</v>
      </c>
      <c r="X17" s="3" t="e">
        <f t="shared" si="21"/>
        <v>#DIV/0!</v>
      </c>
      <c r="Y17" s="3" t="e">
        <f t="shared" si="22"/>
        <v>#DIV/0!</v>
      </c>
      <c r="Z17" s="2" t="e">
        <f t="shared" si="23"/>
        <v>#DIV/0!</v>
      </c>
      <c r="AA17" s="2">
        <f t="shared" si="24"/>
        <v>0</v>
      </c>
      <c r="AB17" s="2">
        <f t="shared" si="12"/>
        <v>0</v>
      </c>
      <c r="AC17" t="e">
        <f t="shared" si="13"/>
        <v>#DIV/0!</v>
      </c>
      <c r="AD17" s="2" t="e">
        <f t="shared" si="14"/>
        <v>#DIV/0!</v>
      </c>
      <c r="AF17">
        <f t="shared" si="15"/>
        <v>0</v>
      </c>
      <c r="AG17">
        <f t="shared" si="0"/>
        <v>0.9900000000000001</v>
      </c>
      <c r="AH17">
        <f t="shared" si="16"/>
        <v>0</v>
      </c>
      <c r="AI17">
        <f t="shared" si="17"/>
        <v>0</v>
      </c>
    </row>
    <row r="18" spans="1:35" x14ac:dyDescent="0.55000000000000004">
      <c r="A18" s="4" t="s">
        <v>43</v>
      </c>
      <c r="B18" s="4"/>
      <c r="C18" s="4"/>
      <c r="D18" s="4"/>
      <c r="E18" s="4"/>
      <c r="F18" s="4"/>
      <c r="G18" s="4"/>
      <c r="H18" s="4">
        <v>2</v>
      </c>
      <c r="I18" s="4"/>
      <c r="J18" s="4"/>
      <c r="K18" s="4"/>
      <c r="L18" s="4"/>
      <c r="M18" s="4"/>
      <c r="N18" s="4"/>
      <c r="O18" s="4"/>
      <c r="P18" s="4"/>
      <c r="Q18" s="4">
        <f>B18+C18*2+D18*3+E18*4</f>
        <v>0</v>
      </c>
      <c r="R18" s="4">
        <f>B18+C18+D18+E18+H18+I18+J18+K18+L18+M18</f>
        <v>2</v>
      </c>
      <c r="S18" s="4">
        <f>R18+F18+G18+N18</f>
        <v>2</v>
      </c>
      <c r="T18" s="4">
        <f>B18+C18+D18+E18</f>
        <v>0</v>
      </c>
      <c r="U18" s="5">
        <f t="shared" si="18"/>
        <v>0</v>
      </c>
      <c r="V18" s="5">
        <f t="shared" si="19"/>
        <v>0</v>
      </c>
      <c r="W18" s="5">
        <f t="shared" si="20"/>
        <v>0</v>
      </c>
      <c r="X18" s="5">
        <f t="shared" si="21"/>
        <v>0</v>
      </c>
      <c r="Y18" s="5">
        <f t="shared" si="22"/>
        <v>0</v>
      </c>
      <c r="Z18" s="6">
        <f t="shared" si="23"/>
        <v>0</v>
      </c>
      <c r="AA18" s="6">
        <f t="shared" si="24"/>
        <v>0</v>
      </c>
      <c r="AB18" s="6" t="e">
        <f>S18/O18</f>
        <v>#DIV/0!</v>
      </c>
      <c r="AC18" s="4" t="e">
        <f>S18/E18</f>
        <v>#DIV/0!</v>
      </c>
      <c r="AD18" s="6">
        <f t="shared" si="14"/>
        <v>0</v>
      </c>
      <c r="AF18">
        <f t="shared" si="15"/>
        <v>0</v>
      </c>
      <c r="AG18">
        <f t="shared" si="0"/>
        <v>0</v>
      </c>
      <c r="AH18">
        <f t="shared" si="16"/>
        <v>2</v>
      </c>
      <c r="AI18">
        <f t="shared" si="17"/>
        <v>0</v>
      </c>
    </row>
    <row r="19" spans="1:35" x14ac:dyDescent="0.55000000000000004">
      <c r="A19" t="s">
        <v>50</v>
      </c>
      <c r="B19">
        <f>SUM(B2:B18)</f>
        <v>3</v>
      </c>
      <c r="C19">
        <f t="shared" ref="C19:T19" si="25">SUM(C2:C18)</f>
        <v>3</v>
      </c>
      <c r="D19">
        <f t="shared" si="25"/>
        <v>0</v>
      </c>
      <c r="E19">
        <f t="shared" si="25"/>
        <v>0</v>
      </c>
      <c r="F19">
        <f t="shared" si="25"/>
        <v>0</v>
      </c>
      <c r="G19">
        <f t="shared" si="25"/>
        <v>1</v>
      </c>
      <c r="H19">
        <f t="shared" si="25"/>
        <v>10</v>
      </c>
      <c r="I19">
        <f t="shared" si="25"/>
        <v>1</v>
      </c>
      <c r="J19">
        <f t="shared" si="25"/>
        <v>2</v>
      </c>
      <c r="K19">
        <f t="shared" si="25"/>
        <v>6</v>
      </c>
      <c r="L19">
        <f t="shared" si="25"/>
        <v>0</v>
      </c>
      <c r="M19">
        <f t="shared" si="25"/>
        <v>0</v>
      </c>
      <c r="N19">
        <f t="shared" si="25"/>
        <v>0</v>
      </c>
      <c r="O19">
        <f t="shared" si="25"/>
        <v>1</v>
      </c>
      <c r="P19">
        <f t="shared" si="25"/>
        <v>1</v>
      </c>
      <c r="Q19">
        <f t="shared" si="25"/>
        <v>9</v>
      </c>
      <c r="R19">
        <f t="shared" si="25"/>
        <v>25</v>
      </c>
      <c r="S19">
        <f t="shared" si="25"/>
        <v>26</v>
      </c>
      <c r="T19">
        <f t="shared" si="25"/>
        <v>6</v>
      </c>
      <c r="U19" s="3">
        <f t="shared" si="18"/>
        <v>0.24</v>
      </c>
      <c r="V19" s="3">
        <f t="shared" si="19"/>
        <v>0.26923076923076922</v>
      </c>
      <c r="W19" s="3">
        <f t="shared" si="20"/>
        <v>0.34615384615384615</v>
      </c>
      <c r="X19" s="3">
        <f t="shared" si="21"/>
        <v>0.61538461538461542</v>
      </c>
      <c r="Y19" s="3">
        <f t="shared" si="22"/>
        <v>0.26538461538461539</v>
      </c>
      <c r="Z19" s="2">
        <f t="shared" si="23"/>
        <v>1.91</v>
      </c>
      <c r="AA19" s="2">
        <f t="shared" si="24"/>
        <v>2.334888370543152</v>
      </c>
      <c r="AD19" s="2">
        <f t="shared" si="14"/>
        <v>8.9803398867044304E-2</v>
      </c>
      <c r="AF19">
        <f t="shared" ref="AF19" si="26">T19+F19+G19-E19</f>
        <v>7</v>
      </c>
      <c r="AG19">
        <f t="shared" ref="AG19" si="27">(1.4*Q19-0.6*T19-3*E19+0.1*(F19+G19)+0.9*(O19-P19))*1.1</f>
        <v>10.01</v>
      </c>
      <c r="AH19">
        <f t="shared" ref="AH19" si="28">R19-T19+P19</f>
        <v>20</v>
      </c>
      <c r="AI19">
        <f t="shared" ref="AI19" si="29">E19</f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B4674-E4EC-43D9-81C2-27B69338C958}">
  <dimension ref="A1:AI19"/>
  <sheetViews>
    <sheetView topLeftCell="K1" workbookViewId="0">
      <selection activeCell="O27" sqref="O27"/>
    </sheetView>
  </sheetViews>
  <sheetFormatPr defaultRowHeight="14.4" x14ac:dyDescent="0.55000000000000004"/>
  <cols>
    <col min="1" max="1" width="15.9453125" bestFit="1" customWidth="1"/>
    <col min="2" max="4" width="2.734375" bestFit="1" customWidth="1"/>
    <col min="5" max="5" width="2.9453125" bestFit="1" customWidth="1"/>
    <col min="6" max="6" width="2.7890625" bestFit="1" customWidth="1"/>
    <col min="7" max="7" width="3.9453125" bestFit="1" customWidth="1"/>
    <col min="8" max="8" width="1.68359375" bestFit="1" customWidth="1"/>
    <col min="9" max="9" width="3" bestFit="1" customWidth="1"/>
    <col min="10" max="10" width="2.89453125" bestFit="1" customWidth="1"/>
    <col min="11" max="11" width="3.20703125" bestFit="1" customWidth="1"/>
    <col min="12" max="12" width="2.83984375" bestFit="1" customWidth="1"/>
    <col min="13" max="13" width="4" bestFit="1" customWidth="1"/>
    <col min="14" max="14" width="3.20703125" bestFit="1" customWidth="1"/>
    <col min="15" max="16" width="2.62890625" bestFit="1" customWidth="1"/>
    <col min="17" max="17" width="2.68359375" bestFit="1" customWidth="1"/>
    <col min="18" max="18" width="2.83984375" bestFit="1" customWidth="1"/>
    <col min="19" max="19" width="2.7890625" bestFit="1" customWidth="1"/>
    <col min="20" max="20" width="1.89453125" bestFit="1" customWidth="1"/>
    <col min="21" max="29" width="6.7890625" bestFit="1" customWidth="1"/>
  </cols>
  <sheetData>
    <row r="1" spans="1:35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49</v>
      </c>
      <c r="AF1" s="1" t="s">
        <v>45</v>
      </c>
      <c r="AG1" s="1" t="s">
        <v>46</v>
      </c>
      <c r="AH1" s="1" t="s">
        <v>47</v>
      </c>
      <c r="AI1" s="1" t="s">
        <v>48</v>
      </c>
    </row>
    <row r="2" spans="1:35" x14ac:dyDescent="0.55000000000000004">
      <c r="A2" t="s">
        <v>28</v>
      </c>
      <c r="C2">
        <v>1</v>
      </c>
      <c r="O2">
        <v>2</v>
      </c>
      <c r="Q2">
        <f>B2+C2*2+D2*3+E2*4</f>
        <v>2</v>
      </c>
      <c r="R2">
        <f>B2+C2+D2+E2+H2+I2+J2+K2+L2+M2</f>
        <v>1</v>
      </c>
      <c r="S2">
        <f>R2+F2+G2+N2</f>
        <v>1</v>
      </c>
      <c r="T2">
        <f>B2+C2+D2+E2</f>
        <v>1</v>
      </c>
      <c r="U2" s="3">
        <f>T2/R2</f>
        <v>1</v>
      </c>
      <c r="V2" s="3">
        <f>(T2+F2+G2)/S2</f>
        <v>1</v>
      </c>
      <c r="W2" s="3">
        <f>Q2/S2</f>
        <v>2</v>
      </c>
      <c r="X2" s="3">
        <f>V2+W2</f>
        <v>3</v>
      </c>
      <c r="Y2" s="3">
        <f>((F2*0.69)+(G2*0.72)+(B2*0.86)+(C2*1.2)+(D2*1.55)+(E2*2))/S2</f>
        <v>1.2</v>
      </c>
      <c r="Z2" s="2">
        <f>((T2+F2-P2)*(Q2+(0.55*O2)))/(R2+F2)</f>
        <v>3.1</v>
      </c>
      <c r="AA2" s="2">
        <f>((AF2*AG2)/(AG2+AH2))+AI2</f>
        <v>1</v>
      </c>
      <c r="AB2" s="2">
        <f>S2/O2</f>
        <v>0.5</v>
      </c>
      <c r="AC2" t="e">
        <f>S2/E2</f>
        <v>#DIV/0!</v>
      </c>
      <c r="AD2" s="2">
        <f>AA2/S2</f>
        <v>1</v>
      </c>
      <c r="AF2">
        <f>T2+F2+G2-E2</f>
        <v>1</v>
      </c>
      <c r="AG2">
        <f t="shared" ref="AG2:AG18" si="0">(1.4*Q2-0.6*T2-3*E2+0.1*(F2+G2)+0.9*(O2-P2))*1.1</f>
        <v>4.4000000000000004</v>
      </c>
      <c r="AH2">
        <f>R2-T2+P2</f>
        <v>0</v>
      </c>
      <c r="AI2">
        <f>E2</f>
        <v>0</v>
      </c>
    </row>
    <row r="3" spans="1:35" x14ac:dyDescent="0.55000000000000004">
      <c r="A3" t="s">
        <v>44</v>
      </c>
      <c r="F3">
        <v>1</v>
      </c>
      <c r="O3">
        <v>1</v>
      </c>
      <c r="Q3">
        <f t="shared" ref="Q3:Q17" si="1">B3+C3*2+D3*3+E3*4</f>
        <v>0</v>
      </c>
      <c r="R3">
        <f t="shared" ref="R3:R17" si="2">B3+C3+D3+E3+H3+I3+J3+K3+L3+M3</f>
        <v>0</v>
      </c>
      <c r="S3">
        <f t="shared" ref="S3:S17" si="3">R3+F3+G3+N3</f>
        <v>1</v>
      </c>
      <c r="T3">
        <f t="shared" ref="T3:T17" si="4">B3+C3+D3+E3</f>
        <v>0</v>
      </c>
      <c r="U3" s="3" t="e">
        <f t="shared" ref="U3:U17" si="5">T3/R3</f>
        <v>#DIV/0!</v>
      </c>
      <c r="V3" s="3">
        <f t="shared" ref="V3:V17" si="6">(T3+F3+G3)/S3</f>
        <v>1</v>
      </c>
      <c r="W3" s="3">
        <f t="shared" ref="W3:W17" si="7">Q3/S3</f>
        <v>0</v>
      </c>
      <c r="X3" s="3">
        <f t="shared" ref="X3:X17" si="8">V3+W3</f>
        <v>1</v>
      </c>
      <c r="Y3" s="3">
        <f t="shared" ref="Y3:Y17" si="9">((F3*0.69)+(G3*0.72)+(B3*0.86)+(C3*1.2)+(D3*1.55)+(E3*2))/S3</f>
        <v>0.69</v>
      </c>
      <c r="Z3" s="2">
        <f t="shared" ref="Z3:Z17" si="10">((T3+F3-P3)*(Q3+(0.55*O3)))/(R3+F3)</f>
        <v>0.55000000000000004</v>
      </c>
      <c r="AA3" s="2">
        <f t="shared" ref="AA3:AA17" si="11">((AF3*AG3)/(AG3+AH3))+AI3</f>
        <v>1</v>
      </c>
      <c r="AB3" s="2">
        <f t="shared" ref="AB3:AB17" si="12">S3/O3</f>
        <v>1</v>
      </c>
      <c r="AC3" t="e">
        <f t="shared" ref="AC3:AC17" si="13">S3/E3</f>
        <v>#DIV/0!</v>
      </c>
      <c r="AD3" s="2">
        <f t="shared" ref="AD3:AD19" si="14">AA3/S3</f>
        <v>1</v>
      </c>
      <c r="AF3">
        <f t="shared" ref="AF3:AF18" si="15">T3+F3+G3-E3</f>
        <v>1</v>
      </c>
      <c r="AG3">
        <f t="shared" si="0"/>
        <v>1.1000000000000001</v>
      </c>
      <c r="AH3">
        <f t="shared" ref="AH3:AH18" si="16">R3-T3+P3</f>
        <v>0</v>
      </c>
      <c r="AI3">
        <f t="shared" ref="AI3:AI18" si="17">E3</f>
        <v>0</v>
      </c>
    </row>
    <row r="4" spans="1:35" x14ac:dyDescent="0.55000000000000004">
      <c r="A4" t="s">
        <v>29</v>
      </c>
      <c r="I4">
        <v>1</v>
      </c>
      <c r="J4">
        <v>1</v>
      </c>
      <c r="Q4">
        <f t="shared" si="1"/>
        <v>0</v>
      </c>
      <c r="R4">
        <f t="shared" si="2"/>
        <v>2</v>
      </c>
      <c r="S4">
        <f t="shared" si="3"/>
        <v>2</v>
      </c>
      <c r="T4">
        <f t="shared" si="4"/>
        <v>0</v>
      </c>
      <c r="U4" s="3">
        <f t="shared" si="5"/>
        <v>0</v>
      </c>
      <c r="V4" s="3">
        <f t="shared" si="6"/>
        <v>0</v>
      </c>
      <c r="W4" s="3">
        <f t="shared" si="7"/>
        <v>0</v>
      </c>
      <c r="X4" s="3">
        <f t="shared" si="8"/>
        <v>0</v>
      </c>
      <c r="Y4" s="3">
        <f t="shared" si="9"/>
        <v>0</v>
      </c>
      <c r="Z4" s="2">
        <f t="shared" si="10"/>
        <v>0</v>
      </c>
      <c r="AA4" s="2">
        <f t="shared" si="11"/>
        <v>0</v>
      </c>
      <c r="AB4" s="2" t="e">
        <f t="shared" si="12"/>
        <v>#DIV/0!</v>
      </c>
      <c r="AC4" t="e">
        <f t="shared" si="13"/>
        <v>#DIV/0!</v>
      </c>
      <c r="AD4" s="2">
        <f t="shared" si="14"/>
        <v>0</v>
      </c>
      <c r="AF4">
        <f t="shared" si="15"/>
        <v>0</v>
      </c>
      <c r="AG4">
        <f t="shared" si="0"/>
        <v>0</v>
      </c>
      <c r="AH4">
        <f t="shared" si="16"/>
        <v>2</v>
      </c>
      <c r="AI4">
        <f t="shared" si="17"/>
        <v>0</v>
      </c>
    </row>
    <row r="5" spans="1:35" x14ac:dyDescent="0.55000000000000004">
      <c r="A5" t="s">
        <v>30</v>
      </c>
      <c r="F5">
        <v>1</v>
      </c>
      <c r="H5">
        <v>1</v>
      </c>
      <c r="J5">
        <v>1</v>
      </c>
      <c r="Q5">
        <f t="shared" si="1"/>
        <v>0</v>
      </c>
      <c r="R5">
        <f t="shared" si="2"/>
        <v>2</v>
      </c>
      <c r="S5">
        <f t="shared" si="3"/>
        <v>3</v>
      </c>
      <c r="T5">
        <f t="shared" si="4"/>
        <v>0</v>
      </c>
      <c r="U5" s="3">
        <f t="shared" si="5"/>
        <v>0</v>
      </c>
      <c r="V5" s="3">
        <f t="shared" si="6"/>
        <v>0.33333333333333331</v>
      </c>
      <c r="W5" s="3">
        <f t="shared" si="7"/>
        <v>0</v>
      </c>
      <c r="X5" s="3">
        <f t="shared" si="8"/>
        <v>0.33333333333333331</v>
      </c>
      <c r="Y5" s="3">
        <f t="shared" si="9"/>
        <v>0.22999999999999998</v>
      </c>
      <c r="Z5" s="2">
        <f t="shared" si="10"/>
        <v>0</v>
      </c>
      <c r="AA5" s="2">
        <f t="shared" si="11"/>
        <v>5.2132701421800959E-2</v>
      </c>
      <c r="AB5" s="2" t="e">
        <f t="shared" si="12"/>
        <v>#DIV/0!</v>
      </c>
      <c r="AC5" t="e">
        <f t="shared" si="13"/>
        <v>#DIV/0!</v>
      </c>
      <c r="AD5" s="2">
        <f t="shared" si="14"/>
        <v>1.737756714060032E-2</v>
      </c>
      <c r="AF5">
        <f t="shared" si="15"/>
        <v>1</v>
      </c>
      <c r="AG5">
        <f t="shared" si="0"/>
        <v>0.11000000000000001</v>
      </c>
      <c r="AH5">
        <f t="shared" si="16"/>
        <v>2</v>
      </c>
      <c r="AI5">
        <f t="shared" si="17"/>
        <v>0</v>
      </c>
    </row>
    <row r="6" spans="1:35" x14ac:dyDescent="0.55000000000000004">
      <c r="A6" t="s">
        <v>31</v>
      </c>
      <c r="E6">
        <v>1</v>
      </c>
      <c r="F6">
        <v>2</v>
      </c>
      <c r="I6">
        <v>1</v>
      </c>
      <c r="Q6">
        <f t="shared" si="1"/>
        <v>4</v>
      </c>
      <c r="R6">
        <f t="shared" si="2"/>
        <v>2</v>
      </c>
      <c r="S6">
        <f t="shared" si="3"/>
        <v>4</v>
      </c>
      <c r="T6">
        <f t="shared" si="4"/>
        <v>1</v>
      </c>
      <c r="U6" s="3">
        <f t="shared" si="5"/>
        <v>0.5</v>
      </c>
      <c r="V6" s="3">
        <f t="shared" si="6"/>
        <v>0.75</v>
      </c>
      <c r="W6" s="3">
        <f t="shared" si="7"/>
        <v>1</v>
      </c>
      <c r="X6" s="3">
        <f t="shared" si="8"/>
        <v>1.75</v>
      </c>
      <c r="Y6" s="3">
        <f t="shared" si="9"/>
        <v>0.84499999999999997</v>
      </c>
      <c r="Z6" s="2">
        <f t="shared" si="10"/>
        <v>3</v>
      </c>
      <c r="AA6" s="2">
        <f t="shared" si="11"/>
        <v>2.4152046783625734</v>
      </c>
      <c r="AB6" s="2" t="e">
        <f t="shared" si="12"/>
        <v>#DIV/0!</v>
      </c>
      <c r="AC6">
        <f t="shared" si="13"/>
        <v>4</v>
      </c>
      <c r="AD6" s="2">
        <f t="shared" si="14"/>
        <v>0.60380116959064334</v>
      </c>
      <c r="AF6">
        <f t="shared" si="15"/>
        <v>2</v>
      </c>
      <c r="AG6">
        <f t="shared" si="0"/>
        <v>2.4200000000000004</v>
      </c>
      <c r="AH6">
        <f t="shared" si="16"/>
        <v>1</v>
      </c>
      <c r="AI6">
        <f t="shared" si="17"/>
        <v>1</v>
      </c>
    </row>
    <row r="7" spans="1:35" x14ac:dyDescent="0.55000000000000004">
      <c r="A7" t="s">
        <v>32</v>
      </c>
      <c r="B7">
        <v>2</v>
      </c>
      <c r="J7">
        <v>1</v>
      </c>
      <c r="K7">
        <v>1</v>
      </c>
      <c r="Q7">
        <f t="shared" si="1"/>
        <v>2</v>
      </c>
      <c r="R7">
        <f t="shared" si="2"/>
        <v>4</v>
      </c>
      <c r="S7">
        <f t="shared" si="3"/>
        <v>4</v>
      </c>
      <c r="T7">
        <f t="shared" si="4"/>
        <v>2</v>
      </c>
      <c r="U7" s="3">
        <f t="shared" si="5"/>
        <v>0.5</v>
      </c>
      <c r="V7" s="3">
        <f t="shared" si="6"/>
        <v>0.5</v>
      </c>
      <c r="W7" s="3">
        <f t="shared" si="7"/>
        <v>0.5</v>
      </c>
      <c r="X7" s="3">
        <f t="shared" si="8"/>
        <v>1</v>
      </c>
      <c r="Y7" s="3">
        <f t="shared" si="9"/>
        <v>0.43</v>
      </c>
      <c r="Z7" s="2">
        <f t="shared" si="10"/>
        <v>1</v>
      </c>
      <c r="AA7" s="2">
        <f t="shared" si="11"/>
        <v>0.93617021276595747</v>
      </c>
      <c r="AB7" s="2" t="e">
        <f t="shared" si="12"/>
        <v>#DIV/0!</v>
      </c>
      <c r="AC7" t="e">
        <f t="shared" si="13"/>
        <v>#DIV/0!</v>
      </c>
      <c r="AD7" s="2">
        <f t="shared" si="14"/>
        <v>0.23404255319148937</v>
      </c>
      <c r="AF7">
        <f t="shared" si="15"/>
        <v>2</v>
      </c>
      <c r="AG7">
        <f t="shared" si="0"/>
        <v>1.76</v>
      </c>
      <c r="AH7">
        <f t="shared" si="16"/>
        <v>2</v>
      </c>
      <c r="AI7">
        <f t="shared" si="17"/>
        <v>0</v>
      </c>
    </row>
    <row r="8" spans="1:35" x14ac:dyDescent="0.55000000000000004">
      <c r="A8" t="s">
        <v>33</v>
      </c>
      <c r="H8">
        <v>2</v>
      </c>
      <c r="Q8">
        <f t="shared" si="1"/>
        <v>0</v>
      </c>
      <c r="R8">
        <f t="shared" si="2"/>
        <v>2</v>
      </c>
      <c r="S8">
        <f t="shared" si="3"/>
        <v>2</v>
      </c>
      <c r="T8">
        <f t="shared" si="4"/>
        <v>0</v>
      </c>
      <c r="U8" s="3">
        <f t="shared" si="5"/>
        <v>0</v>
      </c>
      <c r="V8" s="3">
        <f t="shared" si="6"/>
        <v>0</v>
      </c>
      <c r="W8" s="3">
        <f t="shared" si="7"/>
        <v>0</v>
      </c>
      <c r="X8" s="3">
        <f t="shared" si="8"/>
        <v>0</v>
      </c>
      <c r="Y8" s="3">
        <f t="shared" si="9"/>
        <v>0</v>
      </c>
      <c r="Z8" s="2">
        <f t="shared" si="10"/>
        <v>0</v>
      </c>
      <c r="AA8" s="2">
        <f t="shared" si="11"/>
        <v>0</v>
      </c>
      <c r="AB8" s="2" t="e">
        <f t="shared" si="12"/>
        <v>#DIV/0!</v>
      </c>
      <c r="AC8" t="e">
        <f t="shared" si="13"/>
        <v>#DIV/0!</v>
      </c>
      <c r="AD8" s="2">
        <f t="shared" si="14"/>
        <v>0</v>
      </c>
      <c r="AF8">
        <f t="shared" si="15"/>
        <v>0</v>
      </c>
      <c r="AG8">
        <f t="shared" si="0"/>
        <v>0</v>
      </c>
      <c r="AH8">
        <f t="shared" si="16"/>
        <v>2</v>
      </c>
      <c r="AI8">
        <f t="shared" si="17"/>
        <v>0</v>
      </c>
    </row>
    <row r="9" spans="1:35" x14ac:dyDescent="0.55000000000000004">
      <c r="A9" t="s">
        <v>34</v>
      </c>
      <c r="F9">
        <v>1</v>
      </c>
      <c r="K9">
        <v>1</v>
      </c>
      <c r="N9">
        <v>1</v>
      </c>
      <c r="O9">
        <v>1</v>
      </c>
      <c r="Q9">
        <f t="shared" si="1"/>
        <v>0</v>
      </c>
      <c r="R9">
        <f t="shared" si="2"/>
        <v>1</v>
      </c>
      <c r="S9">
        <f t="shared" si="3"/>
        <v>3</v>
      </c>
      <c r="T9">
        <f t="shared" si="4"/>
        <v>0</v>
      </c>
      <c r="U9" s="3">
        <f t="shared" si="5"/>
        <v>0</v>
      </c>
      <c r="V9" s="3">
        <f t="shared" si="6"/>
        <v>0.33333333333333331</v>
      </c>
      <c r="W9" s="3">
        <f t="shared" si="7"/>
        <v>0</v>
      </c>
      <c r="X9" s="3">
        <f t="shared" si="8"/>
        <v>0.33333333333333331</v>
      </c>
      <c r="Y9" s="3">
        <f t="shared" si="9"/>
        <v>0.22999999999999998</v>
      </c>
      <c r="Z9" s="2">
        <f t="shared" si="10"/>
        <v>0.27500000000000002</v>
      </c>
      <c r="AA9" s="2">
        <f t="shared" si="11"/>
        <v>0.52380952380952384</v>
      </c>
      <c r="AB9" s="2">
        <f t="shared" si="12"/>
        <v>3</v>
      </c>
      <c r="AC9" t="e">
        <f t="shared" si="13"/>
        <v>#DIV/0!</v>
      </c>
      <c r="AD9" s="2">
        <f t="shared" si="14"/>
        <v>0.17460317460317462</v>
      </c>
      <c r="AF9">
        <f t="shared" si="15"/>
        <v>1</v>
      </c>
      <c r="AG9">
        <f t="shared" si="0"/>
        <v>1.1000000000000001</v>
      </c>
      <c r="AH9">
        <f t="shared" si="16"/>
        <v>1</v>
      </c>
      <c r="AI9">
        <f t="shared" si="17"/>
        <v>0</v>
      </c>
    </row>
    <row r="10" spans="1:35" x14ac:dyDescent="0.55000000000000004">
      <c r="A10" t="s">
        <v>42</v>
      </c>
      <c r="Q10">
        <f t="shared" si="1"/>
        <v>0</v>
      </c>
      <c r="R10">
        <f t="shared" si="2"/>
        <v>0</v>
      </c>
      <c r="S10">
        <f t="shared" si="3"/>
        <v>0</v>
      </c>
      <c r="T10">
        <f t="shared" si="4"/>
        <v>0</v>
      </c>
      <c r="U10" s="3" t="e">
        <f t="shared" ref="U10:U19" si="18">T10/R10</f>
        <v>#DIV/0!</v>
      </c>
      <c r="V10" s="3" t="e">
        <f t="shared" ref="V10:V19" si="19">(T10+F10+G10)/S10</f>
        <v>#DIV/0!</v>
      </c>
      <c r="W10" s="3" t="e">
        <f t="shared" ref="W10:W19" si="20">Q10/S10</f>
        <v>#DIV/0!</v>
      </c>
      <c r="X10" s="3" t="e">
        <f t="shared" ref="X10:X19" si="21">V10+W10</f>
        <v>#DIV/0!</v>
      </c>
      <c r="Y10" s="3" t="e">
        <f t="shared" ref="Y10:Y19" si="22">((F10*0.69)+(G10*0.72)+(B10*0.86)+(C10*1.2)+(D10*1.55)+(E10*2))/S10</f>
        <v>#DIV/0!</v>
      </c>
      <c r="Z10" s="2" t="e">
        <f t="shared" ref="Z10:Z19" si="23">((T10+F10-P10)*(Q10+(0.55*O10)))/(R10+F10)</f>
        <v>#DIV/0!</v>
      </c>
      <c r="AA10" s="2" t="e">
        <f t="shared" ref="AA10:AA19" si="24">((AF10*AG10)/(AG10+AH10))+AI10</f>
        <v>#DIV/0!</v>
      </c>
      <c r="AB10" s="2" t="e">
        <f t="shared" si="12"/>
        <v>#DIV/0!</v>
      </c>
      <c r="AC10" t="e">
        <f t="shared" si="13"/>
        <v>#DIV/0!</v>
      </c>
      <c r="AD10" s="2" t="e">
        <f t="shared" si="14"/>
        <v>#DIV/0!</v>
      </c>
      <c r="AF10">
        <f t="shared" si="15"/>
        <v>0</v>
      </c>
      <c r="AG10">
        <f t="shared" si="0"/>
        <v>0</v>
      </c>
      <c r="AH10">
        <f t="shared" si="16"/>
        <v>0</v>
      </c>
      <c r="AI10">
        <f t="shared" si="17"/>
        <v>0</v>
      </c>
    </row>
    <row r="11" spans="1:35" x14ac:dyDescent="0.55000000000000004">
      <c r="A11" t="s">
        <v>35</v>
      </c>
      <c r="Q11">
        <f t="shared" si="1"/>
        <v>0</v>
      </c>
      <c r="R11">
        <f t="shared" si="2"/>
        <v>0</v>
      </c>
      <c r="S11">
        <f t="shared" si="3"/>
        <v>0</v>
      </c>
      <c r="T11">
        <f t="shared" si="4"/>
        <v>0</v>
      </c>
      <c r="U11" s="3" t="e">
        <f t="shared" si="18"/>
        <v>#DIV/0!</v>
      </c>
      <c r="V11" s="3" t="e">
        <f t="shared" si="19"/>
        <v>#DIV/0!</v>
      </c>
      <c r="W11" s="3" t="e">
        <f t="shared" si="20"/>
        <v>#DIV/0!</v>
      </c>
      <c r="X11" s="3" t="e">
        <f t="shared" si="21"/>
        <v>#DIV/0!</v>
      </c>
      <c r="Y11" s="3" t="e">
        <f t="shared" si="22"/>
        <v>#DIV/0!</v>
      </c>
      <c r="Z11" s="2" t="e">
        <f t="shared" si="23"/>
        <v>#DIV/0!</v>
      </c>
      <c r="AA11" s="2" t="e">
        <f t="shared" si="24"/>
        <v>#DIV/0!</v>
      </c>
      <c r="AB11" s="2" t="e">
        <f t="shared" si="12"/>
        <v>#DIV/0!</v>
      </c>
      <c r="AC11" t="e">
        <f t="shared" si="13"/>
        <v>#DIV/0!</v>
      </c>
      <c r="AD11" s="2" t="e">
        <f t="shared" si="14"/>
        <v>#DIV/0!</v>
      </c>
      <c r="AF11">
        <f t="shared" si="15"/>
        <v>0</v>
      </c>
      <c r="AG11">
        <f t="shared" si="0"/>
        <v>0</v>
      </c>
      <c r="AH11">
        <f t="shared" si="16"/>
        <v>0</v>
      </c>
      <c r="AI11">
        <f t="shared" si="17"/>
        <v>0</v>
      </c>
    </row>
    <row r="12" spans="1:35" x14ac:dyDescent="0.55000000000000004">
      <c r="A12" t="s">
        <v>36</v>
      </c>
      <c r="B12">
        <v>1</v>
      </c>
      <c r="H12">
        <v>1</v>
      </c>
      <c r="J12">
        <v>1</v>
      </c>
      <c r="L12">
        <v>1</v>
      </c>
      <c r="Q12">
        <f t="shared" si="1"/>
        <v>1</v>
      </c>
      <c r="R12">
        <f t="shared" si="2"/>
        <v>4</v>
      </c>
      <c r="S12">
        <f t="shared" si="3"/>
        <v>4</v>
      </c>
      <c r="T12">
        <f t="shared" si="4"/>
        <v>1</v>
      </c>
      <c r="U12" s="3">
        <f t="shared" si="18"/>
        <v>0.25</v>
      </c>
      <c r="V12" s="3">
        <f t="shared" si="19"/>
        <v>0.25</v>
      </c>
      <c r="W12" s="3">
        <f t="shared" si="20"/>
        <v>0.25</v>
      </c>
      <c r="X12" s="3">
        <f t="shared" si="21"/>
        <v>0.5</v>
      </c>
      <c r="Y12" s="3">
        <f t="shared" si="22"/>
        <v>0.215</v>
      </c>
      <c r="Z12" s="2">
        <f t="shared" si="23"/>
        <v>0.25</v>
      </c>
      <c r="AA12" s="2">
        <f t="shared" si="24"/>
        <v>0.22680412371134021</v>
      </c>
      <c r="AB12" s="2" t="e">
        <f t="shared" si="12"/>
        <v>#DIV/0!</v>
      </c>
      <c r="AC12" t="e">
        <f t="shared" si="13"/>
        <v>#DIV/0!</v>
      </c>
      <c r="AD12" s="2">
        <f t="shared" si="14"/>
        <v>5.6701030927835051E-2</v>
      </c>
      <c r="AF12">
        <f t="shared" si="15"/>
        <v>1</v>
      </c>
      <c r="AG12">
        <f t="shared" si="0"/>
        <v>0.88</v>
      </c>
      <c r="AH12">
        <f t="shared" si="16"/>
        <v>3</v>
      </c>
      <c r="AI12">
        <f t="shared" si="17"/>
        <v>0</v>
      </c>
    </row>
    <row r="13" spans="1:35" x14ac:dyDescent="0.55000000000000004">
      <c r="A13" t="s">
        <v>37</v>
      </c>
      <c r="K13">
        <v>1</v>
      </c>
      <c r="Q13">
        <f t="shared" si="1"/>
        <v>0</v>
      </c>
      <c r="R13">
        <f t="shared" si="2"/>
        <v>1</v>
      </c>
      <c r="S13">
        <f t="shared" si="3"/>
        <v>1</v>
      </c>
      <c r="T13">
        <f t="shared" si="4"/>
        <v>0</v>
      </c>
      <c r="U13" s="3">
        <f t="shared" si="18"/>
        <v>0</v>
      </c>
      <c r="V13" s="3">
        <f t="shared" si="19"/>
        <v>0</v>
      </c>
      <c r="W13" s="3">
        <f t="shared" si="20"/>
        <v>0</v>
      </c>
      <c r="X13" s="3">
        <f t="shared" si="21"/>
        <v>0</v>
      </c>
      <c r="Y13" s="3">
        <f t="shared" si="22"/>
        <v>0</v>
      </c>
      <c r="Z13" s="2">
        <f t="shared" si="23"/>
        <v>0</v>
      </c>
      <c r="AA13" s="2">
        <f t="shared" si="24"/>
        <v>0</v>
      </c>
      <c r="AB13" s="2" t="e">
        <f t="shared" si="12"/>
        <v>#DIV/0!</v>
      </c>
      <c r="AC13" t="e">
        <f t="shared" si="13"/>
        <v>#DIV/0!</v>
      </c>
      <c r="AD13" s="2">
        <f t="shared" si="14"/>
        <v>0</v>
      </c>
      <c r="AF13">
        <f t="shared" si="15"/>
        <v>0</v>
      </c>
      <c r="AG13">
        <f t="shared" si="0"/>
        <v>0</v>
      </c>
      <c r="AH13">
        <f t="shared" si="16"/>
        <v>1</v>
      </c>
      <c r="AI13">
        <f t="shared" si="17"/>
        <v>0</v>
      </c>
    </row>
    <row r="14" spans="1:35" x14ac:dyDescent="0.55000000000000004">
      <c r="A14" t="s">
        <v>38</v>
      </c>
      <c r="D14">
        <v>1</v>
      </c>
      <c r="Q14">
        <f t="shared" si="1"/>
        <v>3</v>
      </c>
      <c r="R14">
        <f t="shared" si="2"/>
        <v>1</v>
      </c>
      <c r="S14">
        <f t="shared" si="3"/>
        <v>1</v>
      </c>
      <c r="T14">
        <f t="shared" si="4"/>
        <v>1</v>
      </c>
      <c r="U14" s="3">
        <f t="shared" si="18"/>
        <v>1</v>
      </c>
      <c r="V14" s="3">
        <f t="shared" si="19"/>
        <v>1</v>
      </c>
      <c r="W14" s="3">
        <f t="shared" si="20"/>
        <v>3</v>
      </c>
      <c r="X14" s="3">
        <f t="shared" si="21"/>
        <v>4</v>
      </c>
      <c r="Y14" s="3">
        <f t="shared" si="22"/>
        <v>1.55</v>
      </c>
      <c r="Z14" s="2">
        <f t="shared" si="23"/>
        <v>3</v>
      </c>
      <c r="AA14" s="2">
        <f t="shared" si="24"/>
        <v>1</v>
      </c>
      <c r="AB14" s="2" t="e">
        <f t="shared" si="12"/>
        <v>#DIV/0!</v>
      </c>
      <c r="AC14" t="e">
        <f t="shared" si="13"/>
        <v>#DIV/0!</v>
      </c>
      <c r="AD14" s="2">
        <f t="shared" si="14"/>
        <v>1</v>
      </c>
      <c r="AF14">
        <f t="shared" si="15"/>
        <v>1</v>
      </c>
      <c r="AG14">
        <f t="shared" si="0"/>
        <v>3.9599999999999995</v>
      </c>
      <c r="AH14">
        <f t="shared" si="16"/>
        <v>0</v>
      </c>
      <c r="AI14">
        <f t="shared" si="17"/>
        <v>0</v>
      </c>
    </row>
    <row r="15" spans="1:35" x14ac:dyDescent="0.55000000000000004">
      <c r="A15" t="s">
        <v>39</v>
      </c>
      <c r="C15">
        <v>1</v>
      </c>
      <c r="F15">
        <v>1</v>
      </c>
      <c r="K15">
        <v>2</v>
      </c>
      <c r="Q15">
        <f t="shared" si="1"/>
        <v>2</v>
      </c>
      <c r="R15">
        <f t="shared" si="2"/>
        <v>3</v>
      </c>
      <c r="S15">
        <f t="shared" si="3"/>
        <v>4</v>
      </c>
      <c r="T15">
        <f t="shared" si="4"/>
        <v>1</v>
      </c>
      <c r="U15" s="3">
        <f t="shared" si="18"/>
        <v>0.33333333333333331</v>
      </c>
      <c r="V15" s="3">
        <f t="shared" si="19"/>
        <v>0.5</v>
      </c>
      <c r="W15" s="3">
        <f t="shared" si="20"/>
        <v>0.5</v>
      </c>
      <c r="X15" s="3">
        <f t="shared" si="21"/>
        <v>1</v>
      </c>
      <c r="Y15" s="3">
        <f t="shared" si="22"/>
        <v>0.47249999999999998</v>
      </c>
      <c r="Z15" s="2">
        <f t="shared" si="23"/>
        <v>1</v>
      </c>
      <c r="AA15" s="2">
        <f t="shared" si="24"/>
        <v>1.1169977924944814</v>
      </c>
      <c r="AB15" s="2" t="e">
        <f t="shared" si="12"/>
        <v>#DIV/0!</v>
      </c>
      <c r="AC15" t="e">
        <f t="shared" si="13"/>
        <v>#DIV/0!</v>
      </c>
      <c r="AD15" s="2">
        <f t="shared" si="14"/>
        <v>0.27924944812362035</v>
      </c>
      <c r="AF15">
        <f t="shared" si="15"/>
        <v>2</v>
      </c>
      <c r="AG15">
        <f t="shared" si="0"/>
        <v>2.5299999999999998</v>
      </c>
      <c r="AH15">
        <f t="shared" si="16"/>
        <v>2</v>
      </c>
      <c r="AI15">
        <f t="shared" si="17"/>
        <v>0</v>
      </c>
    </row>
    <row r="16" spans="1:35" x14ac:dyDescent="0.55000000000000004">
      <c r="A16" t="s">
        <v>40</v>
      </c>
      <c r="Q16">
        <f t="shared" si="1"/>
        <v>0</v>
      </c>
      <c r="R16">
        <f t="shared" si="2"/>
        <v>0</v>
      </c>
      <c r="S16">
        <f t="shared" si="3"/>
        <v>0</v>
      </c>
      <c r="T16">
        <f t="shared" si="4"/>
        <v>0</v>
      </c>
      <c r="U16" s="3" t="e">
        <f t="shared" si="18"/>
        <v>#DIV/0!</v>
      </c>
      <c r="V16" s="3" t="e">
        <f t="shared" si="19"/>
        <v>#DIV/0!</v>
      </c>
      <c r="W16" s="3" t="e">
        <f t="shared" si="20"/>
        <v>#DIV/0!</v>
      </c>
      <c r="X16" s="3" t="e">
        <f t="shared" si="21"/>
        <v>#DIV/0!</v>
      </c>
      <c r="Y16" s="3" t="e">
        <f t="shared" si="22"/>
        <v>#DIV/0!</v>
      </c>
      <c r="Z16" s="2" t="e">
        <f t="shared" si="23"/>
        <v>#DIV/0!</v>
      </c>
      <c r="AA16" s="2" t="e">
        <f t="shared" si="24"/>
        <v>#DIV/0!</v>
      </c>
      <c r="AB16" s="2" t="e">
        <f t="shared" si="12"/>
        <v>#DIV/0!</v>
      </c>
      <c r="AC16" t="e">
        <f t="shared" si="13"/>
        <v>#DIV/0!</v>
      </c>
      <c r="AD16" s="2" t="e">
        <f t="shared" si="14"/>
        <v>#DIV/0!</v>
      </c>
      <c r="AF16">
        <f t="shared" si="15"/>
        <v>0</v>
      </c>
      <c r="AG16">
        <f t="shared" si="0"/>
        <v>0</v>
      </c>
      <c r="AH16">
        <f t="shared" si="16"/>
        <v>0</v>
      </c>
      <c r="AI16">
        <f t="shared" si="17"/>
        <v>0</v>
      </c>
    </row>
    <row r="17" spans="1:35" x14ac:dyDescent="0.55000000000000004">
      <c r="A17" t="s">
        <v>41</v>
      </c>
      <c r="E17">
        <v>1</v>
      </c>
      <c r="F17">
        <v>1</v>
      </c>
      <c r="N17">
        <v>1</v>
      </c>
      <c r="Q17">
        <f t="shared" si="1"/>
        <v>4</v>
      </c>
      <c r="R17">
        <f t="shared" si="2"/>
        <v>1</v>
      </c>
      <c r="S17">
        <f t="shared" si="3"/>
        <v>3</v>
      </c>
      <c r="T17">
        <f t="shared" si="4"/>
        <v>1</v>
      </c>
      <c r="U17" s="3">
        <f t="shared" si="18"/>
        <v>1</v>
      </c>
      <c r="V17" s="3">
        <f t="shared" si="19"/>
        <v>0.66666666666666663</v>
      </c>
      <c r="W17" s="3">
        <f t="shared" si="20"/>
        <v>1.3333333333333333</v>
      </c>
      <c r="X17" s="3">
        <f t="shared" si="21"/>
        <v>2</v>
      </c>
      <c r="Y17" s="3">
        <f t="shared" si="22"/>
        <v>0.89666666666666661</v>
      </c>
      <c r="Z17" s="2">
        <f t="shared" si="23"/>
        <v>4</v>
      </c>
      <c r="AA17" s="2">
        <f t="shared" si="24"/>
        <v>2</v>
      </c>
      <c r="AB17" s="2" t="e">
        <f t="shared" si="12"/>
        <v>#DIV/0!</v>
      </c>
      <c r="AC17">
        <f t="shared" si="13"/>
        <v>3</v>
      </c>
      <c r="AD17" s="2">
        <f t="shared" si="14"/>
        <v>0.66666666666666663</v>
      </c>
      <c r="AF17">
        <f t="shared" si="15"/>
        <v>1</v>
      </c>
      <c r="AG17">
        <f t="shared" si="0"/>
        <v>2.3100000000000005</v>
      </c>
      <c r="AH17">
        <f t="shared" si="16"/>
        <v>0</v>
      </c>
      <c r="AI17">
        <f t="shared" si="17"/>
        <v>1</v>
      </c>
    </row>
    <row r="18" spans="1:35" x14ac:dyDescent="0.55000000000000004">
      <c r="A18" s="4" t="s">
        <v>43</v>
      </c>
      <c r="B18" s="4"/>
      <c r="C18" s="4"/>
      <c r="D18" s="4"/>
      <c r="E18" s="4"/>
      <c r="F18" s="4">
        <v>2</v>
      </c>
      <c r="G18" s="4"/>
      <c r="H18" s="4"/>
      <c r="I18" s="4">
        <v>2</v>
      </c>
      <c r="J18" s="4"/>
      <c r="K18" s="4"/>
      <c r="L18" s="4"/>
      <c r="M18" s="4"/>
      <c r="N18" s="4"/>
      <c r="O18" s="4"/>
      <c r="P18" s="4"/>
      <c r="Q18" s="4">
        <f>B18+C18*2+D18*3+E18*4</f>
        <v>0</v>
      </c>
      <c r="R18" s="4">
        <f>B18+C18+D18+E18+H18+I18+J18+K18+L18+M18</f>
        <v>2</v>
      </c>
      <c r="S18" s="4">
        <f>R18+F18+G18+N18</f>
        <v>4</v>
      </c>
      <c r="T18" s="4">
        <f>B18+C18+D18+E18</f>
        <v>0</v>
      </c>
      <c r="U18" s="5">
        <f t="shared" si="18"/>
        <v>0</v>
      </c>
      <c r="V18" s="5">
        <f t="shared" si="19"/>
        <v>0.5</v>
      </c>
      <c r="W18" s="5">
        <f t="shared" si="20"/>
        <v>0</v>
      </c>
      <c r="X18" s="5">
        <f t="shared" si="21"/>
        <v>0.5</v>
      </c>
      <c r="Y18" s="5">
        <f t="shared" si="22"/>
        <v>0.34499999999999997</v>
      </c>
      <c r="Z18" s="6">
        <f t="shared" si="23"/>
        <v>0</v>
      </c>
      <c r="AA18" s="6">
        <f t="shared" si="24"/>
        <v>0.1981981981981982</v>
      </c>
      <c r="AB18" s="6" t="e">
        <f>S18/O18</f>
        <v>#DIV/0!</v>
      </c>
      <c r="AC18" s="4" t="e">
        <f>S18/E18</f>
        <v>#DIV/0!</v>
      </c>
      <c r="AD18" s="6">
        <f t="shared" si="14"/>
        <v>4.954954954954955E-2</v>
      </c>
      <c r="AF18">
        <f t="shared" si="15"/>
        <v>2</v>
      </c>
      <c r="AG18">
        <f t="shared" si="0"/>
        <v>0.22000000000000003</v>
      </c>
      <c r="AH18">
        <f t="shared" si="16"/>
        <v>2</v>
      </c>
      <c r="AI18">
        <f t="shared" si="17"/>
        <v>0</v>
      </c>
    </row>
    <row r="19" spans="1:35" x14ac:dyDescent="0.55000000000000004">
      <c r="A19" t="s">
        <v>50</v>
      </c>
      <c r="B19">
        <f>SUM(B2:B18)</f>
        <v>3</v>
      </c>
      <c r="C19">
        <f t="shared" ref="C19:T19" si="25">SUM(C2:C18)</f>
        <v>2</v>
      </c>
      <c r="D19">
        <f t="shared" si="25"/>
        <v>1</v>
      </c>
      <c r="E19">
        <f t="shared" si="25"/>
        <v>2</v>
      </c>
      <c r="F19">
        <f t="shared" si="25"/>
        <v>9</v>
      </c>
      <c r="G19">
        <f t="shared" si="25"/>
        <v>0</v>
      </c>
      <c r="H19">
        <f t="shared" si="25"/>
        <v>4</v>
      </c>
      <c r="I19">
        <f t="shared" si="25"/>
        <v>4</v>
      </c>
      <c r="J19">
        <f t="shared" si="25"/>
        <v>4</v>
      </c>
      <c r="K19">
        <f t="shared" si="25"/>
        <v>5</v>
      </c>
      <c r="L19">
        <f t="shared" si="25"/>
        <v>1</v>
      </c>
      <c r="M19">
        <f t="shared" si="25"/>
        <v>0</v>
      </c>
      <c r="N19">
        <f t="shared" si="25"/>
        <v>2</v>
      </c>
      <c r="O19">
        <f t="shared" si="25"/>
        <v>4</v>
      </c>
      <c r="P19">
        <f t="shared" si="25"/>
        <v>0</v>
      </c>
      <c r="Q19">
        <f t="shared" si="25"/>
        <v>18</v>
      </c>
      <c r="R19">
        <f t="shared" si="25"/>
        <v>26</v>
      </c>
      <c r="S19">
        <f t="shared" si="25"/>
        <v>37</v>
      </c>
      <c r="T19">
        <f t="shared" si="25"/>
        <v>8</v>
      </c>
      <c r="U19" s="3">
        <f t="shared" si="18"/>
        <v>0.30769230769230771</v>
      </c>
      <c r="V19" s="3">
        <f t="shared" si="19"/>
        <v>0.45945945945945948</v>
      </c>
      <c r="W19" s="3">
        <f t="shared" si="20"/>
        <v>0.48648648648648651</v>
      </c>
      <c r="X19" s="3">
        <f t="shared" si="21"/>
        <v>0.94594594594594605</v>
      </c>
      <c r="Y19" s="3">
        <f t="shared" si="22"/>
        <v>0.45243243243243247</v>
      </c>
      <c r="Z19" s="2">
        <f t="shared" si="23"/>
        <v>9.8114285714285714</v>
      </c>
      <c r="AA19" s="2">
        <f t="shared" si="24"/>
        <v>10.039443155452435</v>
      </c>
      <c r="AD19" s="2">
        <f t="shared" si="14"/>
        <v>0.27133630149871446</v>
      </c>
      <c r="AF19">
        <f t="shared" ref="AF19" si="26">T19+F19+G19-E19</f>
        <v>15</v>
      </c>
      <c r="AG19">
        <f t="shared" ref="AG19" si="27">(1.4*Q19-0.6*T19-3*E19+0.1*(F19+G19)+0.9*(O19-P19))*1.1</f>
        <v>20.79</v>
      </c>
      <c r="AH19">
        <f t="shared" ref="AH19" si="28">R19-T19+P19</f>
        <v>18</v>
      </c>
      <c r="AI19">
        <f t="shared" ref="AI19" si="29">E19</f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</vt:lpstr>
      <vt:lpstr>UWG</vt:lpstr>
      <vt:lpstr>NACC</vt:lpstr>
      <vt:lpstr>Tenn</vt:lpstr>
      <vt:lpstr>Lipscomb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Boland, Deven</dc:creator>
  <cp:lastModifiedBy>Boland, Deven</cp:lastModifiedBy>
  <dcterms:created xsi:type="dcterms:W3CDTF">2024-09-23T17:45:21Z</dcterms:created>
  <dcterms:modified xsi:type="dcterms:W3CDTF">2024-09-28T23:36:20Z</dcterms:modified>
</cp:coreProperties>
</file>