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32E76754-EEC1-4A77-9191-51B14F5F68A8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Behavior'!$B$1:$K$42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7" i="152"/>
  <c r="P6" i="152"/>
  <c r="P5" i="152"/>
  <c r="Q2" i="152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N17" i="156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N34" i="140"/>
  <c r="O35" i="140" s="1"/>
  <c r="M34" i="140"/>
  <c r="K34" i="140"/>
  <c r="I34" i="140"/>
  <c r="A34" i="140"/>
  <c r="AA33" i="140"/>
  <c r="S33" i="140"/>
  <c r="Q33" i="140"/>
  <c r="N33" i="140"/>
  <c r="O34" i="140" s="1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O26" i="140"/>
  <c r="N26" i="140"/>
  <c r="O27" i="140" s="1"/>
  <c r="M26" i="140"/>
  <c r="K26" i="140"/>
  <c r="I26" i="140"/>
  <c r="A26" i="140"/>
  <c r="AA25" i="140"/>
  <c r="S25" i="140"/>
  <c r="Q25" i="140"/>
  <c r="N25" i="140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N22" i="142"/>
  <c r="O23" i="142" s="1"/>
  <c r="M22" i="142"/>
  <c r="K22" i="142"/>
  <c r="I22" i="142"/>
  <c r="A22" i="142"/>
  <c r="AA21" i="142"/>
  <c r="S21" i="142"/>
  <c r="Q21" i="142"/>
  <c r="N21" i="142"/>
  <c r="O22" i="142" s="1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O30" i="146"/>
  <c r="N30" i="146"/>
  <c r="O31" i="146" s="1"/>
  <c r="M30" i="146"/>
  <c r="K30" i="146"/>
  <c r="I30" i="146"/>
  <c r="A30" i="146"/>
  <c r="AA29" i="146"/>
  <c r="S29" i="146"/>
  <c r="Q29" i="146"/>
  <c r="N29" i="146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N24" i="152" s="1"/>
  <c r="O25" i="152" s="1"/>
  <c r="S24" i="152"/>
  <c r="A24" i="152"/>
  <c r="AA23" i="152"/>
  <c r="N23" i="152" s="1"/>
  <c r="S23" i="152"/>
  <c r="A23" i="152"/>
  <c r="AA22" i="152"/>
  <c r="N22" i="152" s="1"/>
  <c r="S22" i="152"/>
  <c r="A22" i="152"/>
  <c r="AA21" i="152"/>
  <c r="N21" i="152" s="1"/>
  <c r="S21" i="152"/>
  <c r="A21" i="152"/>
  <c r="AA20" i="152"/>
  <c r="N20" i="152" s="1"/>
  <c r="S20" i="152"/>
  <c r="A20" i="152"/>
  <c r="AA19" i="152"/>
  <c r="N19" i="152" s="1"/>
  <c r="S19" i="152"/>
  <c r="A19" i="152"/>
  <c r="AA18" i="152"/>
  <c r="N18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S15" i="152"/>
  <c r="O15" i="152"/>
  <c r="N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N23" i="151" s="1"/>
  <c r="O24" i="151" s="1"/>
  <c r="S23" i="151"/>
  <c r="A23" i="151"/>
  <c r="AA22" i="151"/>
  <c r="N22" i="151" s="1"/>
  <c r="S22" i="151"/>
  <c r="A22" i="151"/>
  <c r="AA21" i="151"/>
  <c r="S21" i="151"/>
  <c r="N21" i="151"/>
  <c r="A21" i="151"/>
  <c r="AA20" i="151"/>
  <c r="S20" i="151"/>
  <c r="N20" i="151"/>
  <c r="A20" i="151"/>
  <c r="AA19" i="151"/>
  <c r="S19" i="151"/>
  <c r="N19" i="151"/>
  <c r="A19" i="151"/>
  <c r="AA18" i="151"/>
  <c r="S18" i="151"/>
  <c r="N18" i="151"/>
  <c r="A18" i="151"/>
  <c r="AA17" i="151"/>
  <c r="S17" i="151"/>
  <c r="N17" i="151"/>
  <c r="A17" i="151"/>
  <c r="AA16" i="151"/>
  <c r="S16" i="151"/>
  <c r="N16" i="151"/>
  <c r="O17" i="151" s="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S19" i="150"/>
  <c r="N19" i="150"/>
  <c r="A19" i="150"/>
  <c r="AA18" i="150"/>
  <c r="S18" i="150"/>
  <c r="N18" i="150"/>
  <c r="O19" i="150" s="1"/>
  <c r="A18" i="150"/>
  <c r="AA17" i="150"/>
  <c r="S17" i="150"/>
  <c r="N17" i="150"/>
  <c r="A17" i="150"/>
  <c r="AA16" i="150"/>
  <c r="S16" i="150"/>
  <c r="N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N21" i="149"/>
  <c r="O22" i="149" s="1"/>
  <c r="A21" i="149"/>
  <c r="AA20" i="149"/>
  <c r="S20" i="149"/>
  <c r="N20" i="149"/>
  <c r="A20" i="149"/>
  <c r="AA19" i="149"/>
  <c r="S19" i="149"/>
  <c r="N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N24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S21" i="148"/>
  <c r="N21" i="148"/>
  <c r="A21" i="148"/>
  <c r="AA20" i="148"/>
  <c r="S20" i="148"/>
  <c r="N20" i="148"/>
  <c r="A20" i="148"/>
  <c r="AA19" i="148"/>
  <c r="S19" i="148"/>
  <c r="N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2" i="148"/>
  <c r="E7" i="147"/>
  <c r="E6" i="147"/>
  <c r="O20" i="152" l="1"/>
  <c r="O21" i="151"/>
  <c r="O25" i="148"/>
  <c r="O24" i="152"/>
  <c r="O23" i="152"/>
  <c r="O22" i="152"/>
  <c r="O21" i="152"/>
  <c r="O19" i="152"/>
  <c r="O18" i="152"/>
  <c r="O17" i="152"/>
  <c r="O16" i="152"/>
  <c r="O23" i="151"/>
  <c r="O22" i="151"/>
  <c r="O20" i="151"/>
  <c r="O19" i="151"/>
  <c r="O18" i="151"/>
  <c r="O16" i="151"/>
  <c r="O21" i="150"/>
  <c r="O20" i="150"/>
  <c r="O18" i="150"/>
  <c r="O17" i="150"/>
  <c r="O16" i="150"/>
  <c r="O21" i="149"/>
  <c r="O20" i="149"/>
  <c r="O19" i="149"/>
  <c r="O18" i="149"/>
  <c r="O17" i="149"/>
  <c r="O16" i="149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C17" i="139" s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<sst xmlns="http://schemas.openxmlformats.org/spreadsheetml/2006/main" count="1723" uniqueCount="193">
  <si>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</si>
  <si>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</si>
  <si>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</si>
  <si>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</si>
  <si>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</si>
  <si>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</si>
  <si>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</si>
  <si>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</si>
  <si>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</si>
  <si>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</si>
  <si>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</si>
  <si>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</si>
  <si>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</si>
  <si>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</si>
  <si>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</si>
  <si>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</si>
  <si>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</si>
  <si>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</si>
  <si>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</si>
  <si>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</si>
  <si>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</si>
  <si>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</si>
  <si>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</si>
  <si>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</si>
  <si>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</si>
  <si>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</si>
  <si>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</si>
  <si>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</si>
  <si>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</si>
  <si>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</si>
  <si>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</si>
  <si>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</si>
  <si>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</si>
  <si>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</si>
  <si>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</si>
  <si>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</si>
  <si>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</si>
  <si>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</si>
  <si>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</si>
  <si>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</si>
  <si>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</si>
  <si>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</si>
  <si>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</si>
  <si>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</si>
  <si>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</si>
  <si>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</si>
  <si>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</si>
  <si>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</si>
  <si>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</si>
  <si>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</si>
  <si>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</si>
  <si>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</si>
  <si>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</si>
  <si>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</si>
  <si>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</si>
  <si>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</si>
  <si>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</si>
  <si>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</si>
  <si>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</si>
  <si>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</si>
  <si>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</si>
  <si>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</si>
  <si>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</si>
  <si>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</si>
  <si>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</si>
  <si>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</si>
  <si>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</si>
  <si>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</si>
  <si>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</si>
  <si>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</si>
  <si>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</si>
  <si>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</si>
  <si>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</si>
  <si>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</si>
  <si>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</si>
  <si>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</si>
  <si>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</si>
  <si>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</si>
  <si>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</si>
  <si>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</si>
  <si>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</si>
  <si>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DPT-5</t>
  </si>
  <si>
    <t>Trinity</t>
  </si>
  <si>
    <t>No Change When Hammer Stopped</t>
  </si>
  <si>
    <t>6/28/2020:13:09:00</t>
  </si>
  <si>
    <t>NA</t>
  </si>
  <si>
    <t>6/28/2020:13:10:49</t>
  </si>
  <si>
    <t>6/28/2020:13:13:30</t>
  </si>
  <si>
    <t>6/28/2020:13:16:02</t>
  </si>
  <si>
    <t>6/28/2020:13:30:53</t>
  </si>
  <si>
    <t>6/28/2020:13:33:15</t>
  </si>
  <si>
    <t>IK Decreased When Hammer Stopped</t>
  </si>
  <si>
    <t>6/28/2020:13:36:53</t>
  </si>
  <si>
    <t>6/28/2020:13:41:23</t>
  </si>
  <si>
    <t>6/28/2020:13:41:50</t>
  </si>
  <si>
    <t>6/28/2020:13:42:23</t>
  </si>
  <si>
    <t>6/28/2020:14:28:05</t>
  </si>
  <si>
    <t>6/28/2020:14:49:50</t>
  </si>
  <si>
    <t>6/28/2020:14:50:17</t>
  </si>
  <si>
    <t>6/28/2020:14:53:19</t>
  </si>
  <si>
    <t>6/29/2020:08:25:44</t>
  </si>
  <si>
    <t>6/29/2020:12:02:51</t>
  </si>
  <si>
    <t>6/29/2020:12:04:00</t>
  </si>
  <si>
    <t>6/29/2020:12:05:57</t>
  </si>
  <si>
    <t>6/29/2020:14:24:38</t>
  </si>
  <si>
    <t>6/29/2020:14:27:27</t>
  </si>
  <si>
    <t>6/29/2020:14:29:13</t>
  </si>
  <si>
    <t>6/29/2020:16:48:37</t>
  </si>
  <si>
    <t>6/29/2020:16:51:57</t>
  </si>
  <si>
    <t>6/29/2020:16:53:08</t>
  </si>
  <si>
    <t>6/30/2020:08:22:43</t>
  </si>
  <si>
    <t>6/30/2020:08:31:46</t>
  </si>
  <si>
    <t>6/30/2020:08:33:21</t>
  </si>
  <si>
    <t>6/30/2020:15:39:49</t>
  </si>
  <si>
    <t>ROP Dropped Below Threshold</t>
  </si>
  <si>
    <t>Other</t>
  </si>
  <si>
    <t>6/30/2020:12:32:39</t>
  </si>
  <si>
    <t>Possible Equipment Problems</t>
  </si>
  <si>
    <t>06/28/2020:15:21:51</t>
  </si>
  <si>
    <t>06/28/2020:15:27:52</t>
  </si>
  <si>
    <t>06/28/2020:15:34:40</t>
  </si>
  <si>
    <t>06/28/2020:15:43:20</t>
  </si>
  <si>
    <t>06/28/2020:15:48:39</t>
  </si>
  <si>
    <t>06/28/2020:15:55:38</t>
  </si>
  <si>
    <t>06/28/2020:16:02:49</t>
  </si>
  <si>
    <t>06/28/2020:16:09:55</t>
  </si>
  <si>
    <t>06/29/2020:08:57:36</t>
  </si>
  <si>
    <t>06/29/2020:09:04:59</t>
  </si>
  <si>
    <t>06/29/2020:09:12:51</t>
  </si>
  <si>
    <t>06/29/2020:09:20:03</t>
  </si>
  <si>
    <t>06/29/2020:09:30:58</t>
  </si>
  <si>
    <t>06/29/2020:09:51:14</t>
  </si>
  <si>
    <t>06/29/2020:09:59:48</t>
  </si>
  <si>
    <t>06/29/2020:10:07:05</t>
  </si>
  <si>
    <t>06/29/2020:10:14:52</t>
  </si>
  <si>
    <t>06/29/2020:10:21:39</t>
  </si>
  <si>
    <t>06/29/2020:10:29:14</t>
  </si>
  <si>
    <t>06/29/2020:12:30:03</t>
  </si>
  <si>
    <t>06/29/2020:12:38:29</t>
  </si>
  <si>
    <t>06/29/2020:12:49:17</t>
  </si>
  <si>
    <t>06/29/2020:12:57:37</t>
  </si>
  <si>
    <t>06/29/2020:13:04:48</t>
  </si>
  <si>
    <t>06/29/2020:13:17:00</t>
  </si>
  <si>
    <t>06/29/2020:13:25:34</t>
  </si>
  <si>
    <t>06/29/2020:13:35:55</t>
  </si>
  <si>
    <t>06/29/2020:14:58:40</t>
  </si>
  <si>
    <t>06/29/2020:15:06:27</t>
  </si>
  <si>
    <t>06/29/2020:15:13:57</t>
  </si>
  <si>
    <t>06/29/2020:15:21:14</t>
  </si>
  <si>
    <t>06/29/2020:15:30:00</t>
  </si>
  <si>
    <t>06/29/2020:15:51:26</t>
  </si>
  <si>
    <t>06/29/2020:15:59:23</t>
  </si>
  <si>
    <t>06/29/2020:16:06:39</t>
  </si>
  <si>
    <t>06/29/2020:17:08:51</t>
  </si>
  <si>
    <t>06/29/2020:17:13:59</t>
  </si>
  <si>
    <t>06/29/2020:17:17:37</t>
  </si>
  <si>
    <t>06/29/2020:17:21:39</t>
  </si>
  <si>
    <t>06/29/2020:17:25:12</t>
  </si>
  <si>
    <t>Dumped all sediment // Restarting Collection</t>
  </si>
  <si>
    <t>06/29/2020:17:43:50</t>
  </si>
  <si>
    <t>06/29/2020:17:47:05</t>
  </si>
  <si>
    <t>06/29/2020:17:54:51</t>
  </si>
  <si>
    <t>06/29/2020:17:58:06</t>
  </si>
  <si>
    <t>06/29/2020:18:01:38</t>
  </si>
  <si>
    <t>Duplicate Pulled</t>
  </si>
  <si>
    <t>06/30/2020:09:00:55</t>
  </si>
  <si>
    <t>06/30/2020:09:06:57</t>
  </si>
  <si>
    <t>06/30/2020:09:14:04</t>
  </si>
  <si>
    <t>06/30/2020:09:21:41</t>
  </si>
  <si>
    <t>06/30/2020:09:28:42</t>
  </si>
  <si>
    <t>06/30/2020:09:35:19</t>
  </si>
  <si>
    <t>06/30/2020:09:42:26</t>
  </si>
  <si>
    <t>06/30/2020:09:49:09</t>
  </si>
  <si>
    <t>06/30/2020:09:56:45</t>
  </si>
  <si>
    <t>06/30/2020:10:06:09</t>
  </si>
  <si>
    <t>06/30/2020:10:11:17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</si>
  <si>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</si>
  <si>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</si>
  <si>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</si>
  <si>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</si>
  <si>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</si>
  <si>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</si>
  <si>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</si>
  <si>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40-50 PSI</t>
  </si>
  <si>
    <t xml:space="preserve"> NC</t>
  </si>
  <si>
    <t>40-45 PSI</t>
  </si>
  <si>
    <t>45-50 PSI</t>
  </si>
  <si>
    <t>50-55 PSI</t>
  </si>
  <si>
    <t>Start Depth = 3.4 ft bgs</t>
  </si>
  <si>
    <t>CS</t>
  </si>
  <si>
    <t>MSTJV</t>
  </si>
  <si>
    <t>DPT05</t>
  </si>
  <si>
    <t>40-50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</si>
</sst>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39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0" fontId="21" fillId="6" borderId="19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1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164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2" xfId="0" applyNumberFormat="1" applyFont="1" applyBorder="1" applyAlignment="1" applyProtection="1">
      <alignment horizontal="left" vertical="center" wrapText="1"/>
      <protection locked="0"/>
    </xf>
    <xf numFmtId="164" fontId="0" fillId="0" borderId="19" xfId="0" applyNumberFormat="1" applyFont="1" applyBorder="1" applyAlignment="1" applyProtection="1">
      <alignment horizontal="left" vertical="center" wrapText="1"/>
      <protection locked="0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7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Ik'!$H$2:$H$2934</c:f>
              <c:numCache>
                <c:formatCode>General</c:formatCode>
                <c:ptCount val="2933"/>
                <c:pt idx="0">
                  <c:v>3.7502999999999997</c:v>
                </c:pt>
                <c:pt idx="1">
                  <c:v>3.7602000000000002</c:v>
                </c:pt>
                <c:pt idx="2">
                  <c:v>3.7926000000000006</c:v>
                </c:pt>
                <c:pt idx="3">
                  <c:v>3.7944000000000004</c:v>
                </c:pt>
                <c:pt idx="4">
                  <c:v>3.7656000000000001</c:v>
                </c:pt>
                <c:pt idx="5">
                  <c:v>3.798</c:v>
                </c:pt>
                <c:pt idx="6">
                  <c:v>3.8079000000000001</c:v>
                </c:pt>
                <c:pt idx="7">
                  <c:v>3.7890000000000001</c:v>
                </c:pt>
                <c:pt idx="8">
                  <c:v>3.7872000000000003</c:v>
                </c:pt>
                <c:pt idx="9">
                  <c:v>3.8024999999999998</c:v>
                </c:pt>
                <c:pt idx="10">
                  <c:v>3.8178000000000001</c:v>
                </c:pt>
                <c:pt idx="11">
                  <c:v>3.8033999999999999</c:v>
                </c:pt>
                <c:pt idx="12">
                  <c:v>3.7872000000000003</c:v>
                </c:pt>
                <c:pt idx="13">
                  <c:v>3.7952999999999997</c:v>
                </c:pt>
                <c:pt idx="14">
                  <c:v>3.7926000000000006</c:v>
                </c:pt>
                <c:pt idx="15">
                  <c:v>3.8123999999999998</c:v>
                </c:pt>
                <c:pt idx="16">
                  <c:v>3.8429999999999995</c:v>
                </c:pt>
                <c:pt idx="17">
                  <c:v>3.8547000000000002</c:v>
                </c:pt>
                <c:pt idx="18">
                  <c:v>3.8483999999999998</c:v>
                </c:pt>
                <c:pt idx="19">
                  <c:v>3.8259000000000003</c:v>
                </c:pt>
                <c:pt idx="20">
                  <c:v>3.8061000000000003</c:v>
                </c:pt>
                <c:pt idx="21">
                  <c:v>3.7773000000000003</c:v>
                </c:pt>
                <c:pt idx="22">
                  <c:v>3.8285999999999998</c:v>
                </c:pt>
                <c:pt idx="23">
                  <c:v>3.8222999999999998</c:v>
                </c:pt>
                <c:pt idx="24">
                  <c:v>3.8061000000000003</c:v>
                </c:pt>
                <c:pt idx="25">
                  <c:v>3.7899000000000003</c:v>
                </c:pt>
                <c:pt idx="26">
                  <c:v>3.7539000000000002</c:v>
                </c:pt>
                <c:pt idx="27">
                  <c:v>3.7458</c:v>
                </c:pt>
                <c:pt idx="28">
                  <c:v>3.7845</c:v>
                </c:pt>
                <c:pt idx="29">
                  <c:v>3.7611000000000003</c:v>
                </c:pt>
                <c:pt idx="30">
                  <c:v>3.7539000000000002</c:v>
                </c:pt>
                <c:pt idx="31">
                  <c:v>3.7574999999999998</c:v>
                </c:pt>
                <c:pt idx="32">
                  <c:v>3.7413000000000003</c:v>
                </c:pt>
                <c:pt idx="33">
                  <c:v>3.7008000000000001</c:v>
                </c:pt>
                <c:pt idx="34">
                  <c:v>3.7602000000000002</c:v>
                </c:pt>
                <c:pt idx="35">
                  <c:v>3.6513000000000004</c:v>
                </c:pt>
                <c:pt idx="36">
                  <c:v>3.4767000000000001</c:v>
                </c:pt>
                <c:pt idx="37">
                  <c:v>3.2850000000000001</c:v>
                </c:pt>
                <c:pt idx="38">
                  <c:v>3.2084999999999999</c:v>
                </c:pt>
                <c:pt idx="39">
                  <c:v>3.1383000000000001</c:v>
                </c:pt>
                <c:pt idx="40">
                  <c:v>3.0996000000000001</c:v>
                </c:pt>
                <c:pt idx="41">
                  <c:v>3.1985999999999999</c:v>
                </c:pt>
                <c:pt idx="42">
                  <c:v>3.2841</c:v>
                </c:pt>
                <c:pt idx="43">
                  <c:v>3.2408999999999999</c:v>
                </c:pt>
                <c:pt idx="44">
                  <c:v>3.1068000000000002</c:v>
                </c:pt>
                <c:pt idx="45">
                  <c:v>2.9898000000000002</c:v>
                </c:pt>
                <c:pt idx="46">
                  <c:v>2.8881000000000001</c:v>
                </c:pt>
                <c:pt idx="47">
                  <c:v>2.4822000000000002</c:v>
                </c:pt>
                <c:pt idx="48">
                  <c:v>2.0538000000000003</c:v>
                </c:pt>
                <c:pt idx="49">
                  <c:v>1.9142999999999999</c:v>
                </c:pt>
                <c:pt idx="50">
                  <c:v>2.0232000000000001</c:v>
                </c:pt>
                <c:pt idx="51">
                  <c:v>2.1311999999999998</c:v>
                </c:pt>
                <c:pt idx="52">
                  <c:v>2.0951999999999997</c:v>
                </c:pt>
                <c:pt idx="53">
                  <c:v>1.9494</c:v>
                </c:pt>
                <c:pt idx="54">
                  <c:v>1.7189999999999999</c:v>
                </c:pt>
                <c:pt idx="55">
                  <c:v>0.99629999999999996</c:v>
                </c:pt>
                <c:pt idx="56">
                  <c:v>1.1520000000000001</c:v>
                </c:pt>
                <c:pt idx="57">
                  <c:v>1.359</c:v>
                </c:pt>
                <c:pt idx="58">
                  <c:v>0.98100000000000009</c:v>
                </c:pt>
                <c:pt idx="59">
                  <c:v>0.88019999999999998</c:v>
                </c:pt>
                <c:pt idx="60">
                  <c:v>0.86129999999999995</c:v>
                </c:pt>
                <c:pt idx="61">
                  <c:v>0.83160000000000001</c:v>
                </c:pt>
                <c:pt idx="62">
                  <c:v>0.77670000000000006</c:v>
                </c:pt>
                <c:pt idx="63">
                  <c:v>0.62280000000000002</c:v>
                </c:pt>
                <c:pt idx="64">
                  <c:v>0.45990000000000003</c:v>
                </c:pt>
                <c:pt idx="65">
                  <c:v>0.31679999999999997</c:v>
                </c:pt>
                <c:pt idx="66">
                  <c:v>0.20700000000000002</c:v>
                </c:pt>
                <c:pt idx="67">
                  <c:v>0.13139999999999999</c:v>
                </c:pt>
                <c:pt idx="68">
                  <c:v>8.7300000000000003E-2</c:v>
                </c:pt>
                <c:pt idx="69">
                  <c:v>5.3999999999999999E-2</c:v>
                </c:pt>
                <c:pt idx="70">
                  <c:v>8.6400000000000005E-2</c:v>
                </c:pt>
                <c:pt idx="71">
                  <c:v>0.17280000000000001</c:v>
                </c:pt>
                <c:pt idx="72">
                  <c:v>0.16739999999999999</c:v>
                </c:pt>
                <c:pt idx="73">
                  <c:v>0.12869999999999998</c:v>
                </c:pt>
                <c:pt idx="74">
                  <c:v>9.1799999999999993E-2</c:v>
                </c:pt>
                <c:pt idx="75">
                  <c:v>5.67E-2</c:v>
                </c:pt>
                <c:pt idx="76">
                  <c:v>4.7699999999999999E-2</c:v>
                </c:pt>
                <c:pt idx="77">
                  <c:v>4.7699999999999999E-2</c:v>
                </c:pt>
                <c:pt idx="78">
                  <c:v>3.9599999999999996E-2</c:v>
                </c:pt>
                <c:pt idx="79">
                  <c:v>3.9599999999999996E-2</c:v>
                </c:pt>
                <c:pt idx="80">
                  <c:v>0.14850000000000002</c:v>
                </c:pt>
                <c:pt idx="81">
                  <c:v>0.21870000000000001</c:v>
                </c:pt>
                <c:pt idx="82">
                  <c:v>0.1953</c:v>
                </c:pt>
                <c:pt idx="83">
                  <c:v>0.28170000000000001</c:v>
                </c:pt>
                <c:pt idx="84">
                  <c:v>0.55530000000000002</c:v>
                </c:pt>
                <c:pt idx="85">
                  <c:v>0.59760000000000002</c:v>
                </c:pt>
                <c:pt idx="86">
                  <c:v>0.42030000000000001</c:v>
                </c:pt>
                <c:pt idx="87">
                  <c:v>0.27539999999999998</c:v>
                </c:pt>
                <c:pt idx="88">
                  <c:v>0.16020000000000001</c:v>
                </c:pt>
                <c:pt idx="89">
                  <c:v>9.5399999999999999E-2</c:v>
                </c:pt>
                <c:pt idx="90">
                  <c:v>5.8500000000000003E-2</c:v>
                </c:pt>
                <c:pt idx="91">
                  <c:v>0.1368</c:v>
                </c:pt>
                <c:pt idx="92">
                  <c:v>0.43290000000000001</c:v>
                </c:pt>
                <c:pt idx="93">
                  <c:v>0.77129999999999999</c:v>
                </c:pt>
                <c:pt idx="94">
                  <c:v>1.0737000000000001</c:v>
                </c:pt>
                <c:pt idx="95">
                  <c:v>1.2726</c:v>
                </c:pt>
                <c:pt idx="96">
                  <c:v>1.4229000000000001</c:v>
                </c:pt>
                <c:pt idx="97">
                  <c:v>1.7019</c:v>
                </c:pt>
                <c:pt idx="98">
                  <c:v>1.9368000000000001</c:v>
                </c:pt>
                <c:pt idx="99">
                  <c:v>1.6389</c:v>
                </c:pt>
                <c:pt idx="100">
                  <c:v>1.0197000000000001</c:v>
                </c:pt>
                <c:pt idx="101">
                  <c:v>0.60030000000000006</c:v>
                </c:pt>
                <c:pt idx="102">
                  <c:v>0.34379999999999999</c:v>
                </c:pt>
                <c:pt idx="103">
                  <c:v>0.20430000000000001</c:v>
                </c:pt>
                <c:pt idx="104">
                  <c:v>0.32940000000000003</c:v>
                </c:pt>
                <c:pt idx="105">
                  <c:v>0.75870000000000004</c:v>
                </c:pt>
                <c:pt idx="106">
                  <c:v>1.1798999999999999</c:v>
                </c:pt>
                <c:pt idx="107">
                  <c:v>1.5084</c:v>
                </c:pt>
                <c:pt idx="108">
                  <c:v>1.5867</c:v>
                </c:pt>
                <c:pt idx="109">
                  <c:v>1.4805000000000001</c:v>
                </c:pt>
                <c:pt idx="110">
                  <c:v>1.2231000000000001</c:v>
                </c:pt>
                <c:pt idx="111">
                  <c:v>1.0764</c:v>
                </c:pt>
                <c:pt idx="112">
                  <c:v>1.1916</c:v>
                </c:pt>
                <c:pt idx="113">
                  <c:v>1.341</c:v>
                </c:pt>
                <c:pt idx="114">
                  <c:v>1.3851</c:v>
                </c:pt>
                <c:pt idx="115">
                  <c:v>1.5129000000000001</c:v>
                </c:pt>
                <c:pt idx="116">
                  <c:v>1.7009999999999998</c:v>
                </c:pt>
                <c:pt idx="117">
                  <c:v>1.9620000000000002</c:v>
                </c:pt>
                <c:pt idx="118">
                  <c:v>2.2185000000000001</c:v>
                </c:pt>
                <c:pt idx="119">
                  <c:v>2.3463000000000003</c:v>
                </c:pt>
                <c:pt idx="120">
                  <c:v>0.42299999999999999</c:v>
                </c:pt>
                <c:pt idx="121">
                  <c:v>0.18180000000000002</c:v>
                </c:pt>
                <c:pt idx="122">
                  <c:v>8.3699999999999997E-2</c:v>
                </c:pt>
                <c:pt idx="123">
                  <c:v>7.9199999999999993E-2</c:v>
                </c:pt>
                <c:pt idx="124">
                  <c:v>5.9400000000000001E-2</c:v>
                </c:pt>
                <c:pt idx="125">
                  <c:v>0.30690000000000001</c:v>
                </c:pt>
                <c:pt idx="126">
                  <c:v>0.61470000000000002</c:v>
                </c:pt>
                <c:pt idx="127">
                  <c:v>0.747</c:v>
                </c:pt>
                <c:pt idx="128">
                  <c:v>0.67680000000000007</c:v>
                </c:pt>
                <c:pt idx="129">
                  <c:v>0.41940000000000005</c:v>
                </c:pt>
                <c:pt idx="130">
                  <c:v>0.18000000000000002</c:v>
                </c:pt>
                <c:pt idx="131">
                  <c:v>0.108</c:v>
                </c:pt>
                <c:pt idx="132">
                  <c:v>8.5500000000000007E-2</c:v>
                </c:pt>
                <c:pt idx="133">
                  <c:v>0.25739999999999996</c:v>
                </c:pt>
                <c:pt idx="134">
                  <c:v>0.41940000000000005</c:v>
                </c:pt>
                <c:pt idx="135">
                  <c:v>0.54090000000000005</c:v>
                </c:pt>
                <c:pt idx="136">
                  <c:v>0.63629999999999998</c:v>
                </c:pt>
                <c:pt idx="137">
                  <c:v>0.69390000000000007</c:v>
                </c:pt>
                <c:pt idx="138">
                  <c:v>0.65790000000000004</c:v>
                </c:pt>
                <c:pt idx="139">
                  <c:v>9.1799999999999993E-2</c:v>
                </c:pt>
                <c:pt idx="140">
                  <c:v>0.47700000000000004</c:v>
                </c:pt>
                <c:pt idx="141">
                  <c:v>0.58320000000000005</c:v>
                </c:pt>
                <c:pt idx="142">
                  <c:v>0.53190000000000004</c:v>
                </c:pt>
                <c:pt idx="143">
                  <c:v>0.37259999999999999</c:v>
                </c:pt>
                <c:pt idx="144">
                  <c:v>0.24750000000000003</c:v>
                </c:pt>
                <c:pt idx="145">
                  <c:v>0.1467</c:v>
                </c:pt>
                <c:pt idx="146">
                  <c:v>0.12240000000000001</c:v>
                </c:pt>
                <c:pt idx="147">
                  <c:v>0.9405</c:v>
                </c:pt>
                <c:pt idx="148">
                  <c:v>1.8305999999999998</c:v>
                </c:pt>
                <c:pt idx="149">
                  <c:v>2.3633999999999999</c:v>
                </c:pt>
                <c:pt idx="150">
                  <c:v>2.6631</c:v>
                </c:pt>
                <c:pt idx="151">
                  <c:v>2.7107999999999999</c:v>
                </c:pt>
                <c:pt idx="152">
                  <c:v>2.5947</c:v>
                </c:pt>
                <c:pt idx="153">
                  <c:v>2.4786000000000001</c:v>
                </c:pt>
                <c:pt idx="154">
                  <c:v>2.3786999999999998</c:v>
                </c:pt>
                <c:pt idx="155">
                  <c:v>2.2734000000000001</c:v>
                </c:pt>
                <c:pt idx="156">
                  <c:v>2.2103999999999999</c:v>
                </c:pt>
                <c:pt idx="157">
                  <c:v>2.1311999999999998</c:v>
                </c:pt>
                <c:pt idx="158">
                  <c:v>2.0591999999999997</c:v>
                </c:pt>
                <c:pt idx="159">
                  <c:v>2.0267999999999997</c:v>
                </c:pt>
                <c:pt idx="160">
                  <c:v>1.9260000000000002</c:v>
                </c:pt>
                <c:pt idx="161">
                  <c:v>1.7595000000000001</c:v>
                </c:pt>
                <c:pt idx="162">
                  <c:v>1.5039</c:v>
                </c:pt>
                <c:pt idx="163">
                  <c:v>1.2168000000000001</c:v>
                </c:pt>
                <c:pt idx="164">
                  <c:v>1.0529999999999999</c:v>
                </c:pt>
                <c:pt idx="165">
                  <c:v>1.0791000000000002</c:v>
                </c:pt>
                <c:pt idx="166">
                  <c:v>1.2375</c:v>
                </c:pt>
                <c:pt idx="167">
                  <c:v>1.4292</c:v>
                </c:pt>
                <c:pt idx="168">
                  <c:v>1.6416000000000002</c:v>
                </c:pt>
                <c:pt idx="169">
                  <c:v>1.8053999999999999</c:v>
                </c:pt>
                <c:pt idx="170">
                  <c:v>1.7379</c:v>
                </c:pt>
                <c:pt idx="171">
                  <c:v>1.4580000000000002</c:v>
                </c:pt>
                <c:pt idx="172">
                  <c:v>1.1682000000000001</c:v>
                </c:pt>
                <c:pt idx="173">
                  <c:v>1.1358000000000001</c:v>
                </c:pt>
                <c:pt idx="174">
                  <c:v>1.4445000000000001</c:v>
                </c:pt>
                <c:pt idx="175">
                  <c:v>1.9016999999999999</c:v>
                </c:pt>
                <c:pt idx="176">
                  <c:v>2.4327000000000001</c:v>
                </c:pt>
                <c:pt idx="177">
                  <c:v>2.8008000000000002</c:v>
                </c:pt>
                <c:pt idx="178">
                  <c:v>3.0627</c:v>
                </c:pt>
                <c:pt idx="179">
                  <c:v>3.1194000000000002</c:v>
                </c:pt>
                <c:pt idx="180">
                  <c:v>2.9339999999999997</c:v>
                </c:pt>
                <c:pt idx="181">
                  <c:v>2.6343000000000001</c:v>
                </c:pt>
                <c:pt idx="182">
                  <c:v>2.3103000000000002</c:v>
                </c:pt>
                <c:pt idx="183">
                  <c:v>2.0241000000000002</c:v>
                </c:pt>
                <c:pt idx="184">
                  <c:v>1.5885</c:v>
                </c:pt>
                <c:pt idx="185">
                  <c:v>1.2582</c:v>
                </c:pt>
                <c:pt idx="186">
                  <c:v>0.65339999999999998</c:v>
                </c:pt>
                <c:pt idx="187">
                  <c:v>0.82440000000000002</c:v>
                </c:pt>
                <c:pt idx="188">
                  <c:v>1.7000999999999999</c:v>
                </c:pt>
                <c:pt idx="189">
                  <c:v>2.3211000000000004</c:v>
                </c:pt>
                <c:pt idx="190">
                  <c:v>2.7873000000000001</c:v>
                </c:pt>
                <c:pt idx="191">
                  <c:v>3.0375000000000001</c:v>
                </c:pt>
                <c:pt idx="192">
                  <c:v>3.1158000000000001</c:v>
                </c:pt>
                <c:pt idx="193">
                  <c:v>2.9853000000000001</c:v>
                </c:pt>
                <c:pt idx="194">
                  <c:v>2.6244000000000001</c:v>
                </c:pt>
                <c:pt idx="195">
                  <c:v>1.9620000000000002</c:v>
                </c:pt>
                <c:pt idx="196">
                  <c:v>1.3707</c:v>
                </c:pt>
                <c:pt idx="197">
                  <c:v>0.88560000000000005</c:v>
                </c:pt>
                <c:pt idx="198">
                  <c:v>0.55349999999999999</c:v>
                </c:pt>
                <c:pt idx="199">
                  <c:v>0.34200000000000003</c:v>
                </c:pt>
                <c:pt idx="200">
                  <c:v>0.20070000000000002</c:v>
                </c:pt>
                <c:pt idx="201">
                  <c:v>0.13319999999999999</c:v>
                </c:pt>
                <c:pt idx="202">
                  <c:v>0.12420000000000002</c:v>
                </c:pt>
                <c:pt idx="203">
                  <c:v>0.28350000000000003</c:v>
                </c:pt>
                <c:pt idx="204">
                  <c:v>0.49230000000000007</c:v>
                </c:pt>
                <c:pt idx="205">
                  <c:v>0.73349999999999993</c:v>
                </c:pt>
                <c:pt idx="206">
                  <c:v>0.82440000000000002</c:v>
                </c:pt>
                <c:pt idx="207">
                  <c:v>0.73170000000000002</c:v>
                </c:pt>
                <c:pt idx="208">
                  <c:v>0.5202</c:v>
                </c:pt>
                <c:pt idx="209">
                  <c:v>0.35640000000000005</c:v>
                </c:pt>
                <c:pt idx="210">
                  <c:v>0.33029999999999998</c:v>
                </c:pt>
                <c:pt idx="211">
                  <c:v>0.71730000000000005</c:v>
                </c:pt>
                <c:pt idx="212">
                  <c:v>1.0169999999999999</c:v>
                </c:pt>
                <c:pt idx="213">
                  <c:v>1.2114</c:v>
                </c:pt>
                <c:pt idx="214">
                  <c:v>1.4877</c:v>
                </c:pt>
                <c:pt idx="215">
                  <c:v>1.5651000000000002</c:v>
                </c:pt>
                <c:pt idx="216">
                  <c:v>1.4355</c:v>
                </c:pt>
                <c:pt idx="217">
                  <c:v>1.2915000000000001</c:v>
                </c:pt>
                <c:pt idx="218">
                  <c:v>1.071</c:v>
                </c:pt>
                <c:pt idx="219">
                  <c:v>0.76229999999999998</c:v>
                </c:pt>
                <c:pt idx="220">
                  <c:v>0.52739999999999998</c:v>
                </c:pt>
                <c:pt idx="221">
                  <c:v>0.42749999999999999</c:v>
                </c:pt>
                <c:pt idx="222">
                  <c:v>0.45450000000000002</c:v>
                </c:pt>
                <c:pt idx="223">
                  <c:v>0.53190000000000004</c:v>
                </c:pt>
                <c:pt idx="224">
                  <c:v>0.38340000000000002</c:v>
                </c:pt>
                <c:pt idx="225">
                  <c:v>0.25919999999999999</c:v>
                </c:pt>
                <c:pt idx="226">
                  <c:v>0.17820000000000003</c:v>
                </c:pt>
                <c:pt idx="227">
                  <c:v>0.1062</c:v>
                </c:pt>
                <c:pt idx="228">
                  <c:v>7.3800000000000004E-2</c:v>
                </c:pt>
                <c:pt idx="229">
                  <c:v>4.5899999999999996E-2</c:v>
                </c:pt>
                <c:pt idx="230">
                  <c:v>3.0600000000000002E-2</c:v>
                </c:pt>
                <c:pt idx="231">
                  <c:v>0.15570000000000001</c:v>
                </c:pt>
                <c:pt idx="232">
                  <c:v>0.40500000000000003</c:v>
                </c:pt>
                <c:pt idx="233">
                  <c:v>0.57240000000000002</c:v>
                </c:pt>
                <c:pt idx="234">
                  <c:v>0.64529999999999998</c:v>
                </c:pt>
                <c:pt idx="235">
                  <c:v>0.70830000000000004</c:v>
                </c:pt>
                <c:pt idx="236">
                  <c:v>0.92609999999999992</c:v>
                </c:pt>
                <c:pt idx="237">
                  <c:v>1.1871</c:v>
                </c:pt>
                <c:pt idx="238">
                  <c:v>1.3527</c:v>
                </c:pt>
                <c:pt idx="239">
                  <c:v>1.4202000000000001</c:v>
                </c:pt>
                <c:pt idx="240">
                  <c:v>1.4373</c:v>
                </c:pt>
                <c:pt idx="241">
                  <c:v>1.4013</c:v>
                </c:pt>
                <c:pt idx="242">
                  <c:v>1.0323</c:v>
                </c:pt>
                <c:pt idx="243">
                  <c:v>0.64080000000000004</c:v>
                </c:pt>
                <c:pt idx="244">
                  <c:v>0.37440000000000001</c:v>
                </c:pt>
                <c:pt idx="245">
                  <c:v>0.23760000000000001</c:v>
                </c:pt>
                <c:pt idx="246">
                  <c:v>0.1575</c:v>
                </c:pt>
                <c:pt idx="247">
                  <c:v>0.1089</c:v>
                </c:pt>
                <c:pt idx="248">
                  <c:v>7.2000000000000008E-2</c:v>
                </c:pt>
                <c:pt idx="249">
                  <c:v>0.1845</c:v>
                </c:pt>
                <c:pt idx="250">
                  <c:v>0.50759999999999994</c:v>
                </c:pt>
                <c:pt idx="251">
                  <c:v>0.58320000000000005</c:v>
                </c:pt>
                <c:pt idx="252">
                  <c:v>0.42299999999999999</c:v>
                </c:pt>
                <c:pt idx="253">
                  <c:v>0.27900000000000003</c:v>
                </c:pt>
                <c:pt idx="254">
                  <c:v>0.17100000000000001</c:v>
                </c:pt>
                <c:pt idx="255">
                  <c:v>0.10260000000000001</c:v>
                </c:pt>
                <c:pt idx="256">
                  <c:v>6.93E-2</c:v>
                </c:pt>
                <c:pt idx="257">
                  <c:v>5.7600000000000005E-2</c:v>
                </c:pt>
                <c:pt idx="258">
                  <c:v>6.93E-2</c:v>
                </c:pt>
                <c:pt idx="259">
                  <c:v>0.23040000000000002</c:v>
                </c:pt>
                <c:pt idx="260">
                  <c:v>0.1764</c:v>
                </c:pt>
                <c:pt idx="261">
                  <c:v>0.10350000000000001</c:v>
                </c:pt>
                <c:pt idx="262">
                  <c:v>7.2900000000000006E-2</c:v>
                </c:pt>
                <c:pt idx="263">
                  <c:v>8.2799999999999999E-2</c:v>
                </c:pt>
                <c:pt idx="264">
                  <c:v>6.93E-2</c:v>
                </c:pt>
                <c:pt idx="265">
                  <c:v>0.1008</c:v>
                </c:pt>
                <c:pt idx="266">
                  <c:v>0.1656</c:v>
                </c:pt>
                <c:pt idx="267">
                  <c:v>0.14580000000000001</c:v>
                </c:pt>
                <c:pt idx="268">
                  <c:v>6.93E-2</c:v>
                </c:pt>
                <c:pt idx="269">
                  <c:v>0.22140000000000001</c:v>
                </c:pt>
                <c:pt idx="270">
                  <c:v>0.37529999999999997</c:v>
                </c:pt>
                <c:pt idx="271">
                  <c:v>0.61560000000000004</c:v>
                </c:pt>
                <c:pt idx="272">
                  <c:v>0.75509999999999999</c:v>
                </c:pt>
                <c:pt idx="273">
                  <c:v>1.0008000000000001</c:v>
                </c:pt>
                <c:pt idx="274">
                  <c:v>1.1664000000000001</c:v>
                </c:pt>
                <c:pt idx="275">
                  <c:v>1.1907000000000001</c:v>
                </c:pt>
                <c:pt idx="276">
                  <c:v>1.1142000000000001</c:v>
                </c:pt>
                <c:pt idx="277">
                  <c:v>1.0098</c:v>
                </c:pt>
                <c:pt idx="278">
                  <c:v>0.83340000000000003</c:v>
                </c:pt>
                <c:pt idx="279">
                  <c:v>0.53820000000000001</c:v>
                </c:pt>
                <c:pt idx="280">
                  <c:v>0.24390000000000003</c:v>
                </c:pt>
                <c:pt idx="281">
                  <c:v>9.1799999999999993E-2</c:v>
                </c:pt>
                <c:pt idx="282">
                  <c:v>5.9400000000000001E-2</c:v>
                </c:pt>
                <c:pt idx="283">
                  <c:v>0.1953</c:v>
                </c:pt>
                <c:pt idx="284">
                  <c:v>0.39510000000000001</c:v>
                </c:pt>
                <c:pt idx="285">
                  <c:v>0.64529999999999998</c:v>
                </c:pt>
                <c:pt idx="286">
                  <c:v>0.67590000000000006</c:v>
                </c:pt>
                <c:pt idx="287">
                  <c:v>0.56700000000000006</c:v>
                </c:pt>
                <c:pt idx="288">
                  <c:v>0.4239</c:v>
                </c:pt>
                <c:pt idx="289">
                  <c:v>0.31140000000000001</c:v>
                </c:pt>
                <c:pt idx="290">
                  <c:v>0.21149999999999999</c:v>
                </c:pt>
                <c:pt idx="291">
                  <c:v>0.14580000000000001</c:v>
                </c:pt>
                <c:pt idx="292">
                  <c:v>8.8200000000000001E-2</c:v>
                </c:pt>
                <c:pt idx="293">
                  <c:v>5.4899999999999997E-2</c:v>
                </c:pt>
                <c:pt idx="294">
                  <c:v>3.5099999999999999E-2</c:v>
                </c:pt>
                <c:pt idx="295">
                  <c:v>3.4200000000000001E-2</c:v>
                </c:pt>
                <c:pt idx="296">
                  <c:v>0.18539999999999998</c:v>
                </c:pt>
                <c:pt idx="297">
                  <c:v>0.38519999999999999</c:v>
                </c:pt>
                <c:pt idx="298">
                  <c:v>0.6039000000000001</c:v>
                </c:pt>
                <c:pt idx="299">
                  <c:v>0.80280000000000007</c:v>
                </c:pt>
                <c:pt idx="300">
                  <c:v>0.94500000000000006</c:v>
                </c:pt>
                <c:pt idx="301">
                  <c:v>0.96209999999999996</c:v>
                </c:pt>
                <c:pt idx="302">
                  <c:v>0.80280000000000007</c:v>
                </c:pt>
                <c:pt idx="303">
                  <c:v>0.54720000000000002</c:v>
                </c:pt>
                <c:pt idx="304">
                  <c:v>0.34470000000000001</c:v>
                </c:pt>
                <c:pt idx="305">
                  <c:v>0.2142</c:v>
                </c:pt>
                <c:pt idx="306">
                  <c:v>0.13319999999999999</c:v>
                </c:pt>
                <c:pt idx="307">
                  <c:v>8.1000000000000003E-2</c:v>
                </c:pt>
                <c:pt idx="308">
                  <c:v>5.04E-2</c:v>
                </c:pt>
                <c:pt idx="309">
                  <c:v>3.8699999999999998E-2</c:v>
                </c:pt>
                <c:pt idx="310">
                  <c:v>0.12869999999999998</c:v>
                </c:pt>
                <c:pt idx="311">
                  <c:v>0.33210000000000001</c:v>
                </c:pt>
                <c:pt idx="312">
                  <c:v>0.57150000000000001</c:v>
                </c:pt>
                <c:pt idx="313">
                  <c:v>0.73349999999999993</c:v>
                </c:pt>
                <c:pt idx="314">
                  <c:v>0.79649999999999999</c:v>
                </c:pt>
                <c:pt idx="315">
                  <c:v>0.76770000000000005</c:v>
                </c:pt>
                <c:pt idx="316">
                  <c:v>0.74249999999999994</c:v>
                </c:pt>
                <c:pt idx="317">
                  <c:v>0.75690000000000002</c:v>
                </c:pt>
                <c:pt idx="318">
                  <c:v>0.87480000000000002</c:v>
                </c:pt>
                <c:pt idx="319">
                  <c:v>1.1637</c:v>
                </c:pt>
                <c:pt idx="320">
                  <c:v>1.5093000000000001</c:v>
                </c:pt>
                <c:pt idx="321">
                  <c:v>1.8360000000000001</c:v>
                </c:pt>
                <c:pt idx="322">
                  <c:v>2.1482999999999999</c:v>
                </c:pt>
                <c:pt idx="323">
                  <c:v>2.3805000000000001</c:v>
                </c:pt>
                <c:pt idx="324">
                  <c:v>2.4803999999999999</c:v>
                </c:pt>
                <c:pt idx="325">
                  <c:v>2.5002</c:v>
                </c:pt>
                <c:pt idx="326">
                  <c:v>2.4525000000000001</c:v>
                </c:pt>
                <c:pt idx="327">
                  <c:v>2.2572000000000001</c:v>
                </c:pt>
                <c:pt idx="328">
                  <c:v>2.1087000000000002</c:v>
                </c:pt>
                <c:pt idx="329">
                  <c:v>2.0205000000000002</c:v>
                </c:pt>
                <c:pt idx="330">
                  <c:v>1.9826999999999999</c:v>
                </c:pt>
                <c:pt idx="331">
                  <c:v>2.0286</c:v>
                </c:pt>
                <c:pt idx="332">
                  <c:v>2.0493000000000001</c:v>
                </c:pt>
                <c:pt idx="333">
                  <c:v>2.0411999999999999</c:v>
                </c:pt>
                <c:pt idx="334">
                  <c:v>1.9053</c:v>
                </c:pt>
                <c:pt idx="335">
                  <c:v>0.99270000000000003</c:v>
                </c:pt>
                <c:pt idx="336">
                  <c:v>1.0242</c:v>
                </c:pt>
                <c:pt idx="337">
                  <c:v>0.96750000000000003</c:v>
                </c:pt>
                <c:pt idx="338">
                  <c:v>0.6381</c:v>
                </c:pt>
                <c:pt idx="339">
                  <c:v>0.26910000000000001</c:v>
                </c:pt>
                <c:pt idx="340">
                  <c:v>9.9900000000000003E-2</c:v>
                </c:pt>
                <c:pt idx="341">
                  <c:v>4.2300000000000004E-2</c:v>
                </c:pt>
                <c:pt idx="342">
                  <c:v>1.9799999999999998E-2</c:v>
                </c:pt>
                <c:pt idx="343">
                  <c:v>0.15300000000000002</c:v>
                </c:pt>
                <c:pt idx="344">
                  <c:v>0.4158</c:v>
                </c:pt>
                <c:pt idx="345">
                  <c:v>0.5877</c:v>
                </c:pt>
                <c:pt idx="346">
                  <c:v>0.73709999999999998</c:v>
                </c:pt>
                <c:pt idx="347">
                  <c:v>0.92520000000000002</c:v>
                </c:pt>
                <c:pt idx="348">
                  <c:v>1.1934</c:v>
                </c:pt>
                <c:pt idx="349">
                  <c:v>1.4094</c:v>
                </c:pt>
                <c:pt idx="350">
                  <c:v>1.5551999999999999</c:v>
                </c:pt>
                <c:pt idx="351">
                  <c:v>1.53</c:v>
                </c:pt>
                <c:pt idx="352">
                  <c:v>1.2527999999999999</c:v>
                </c:pt>
                <c:pt idx="353">
                  <c:v>0.9</c:v>
                </c:pt>
                <c:pt idx="354">
                  <c:v>0.61470000000000002</c:v>
                </c:pt>
                <c:pt idx="355">
                  <c:v>0.29610000000000003</c:v>
                </c:pt>
                <c:pt idx="356">
                  <c:v>0.12240000000000001</c:v>
                </c:pt>
                <c:pt idx="357">
                  <c:v>5.1300000000000005E-2</c:v>
                </c:pt>
                <c:pt idx="358">
                  <c:v>0.29880000000000001</c:v>
                </c:pt>
                <c:pt idx="359">
                  <c:v>0.66149999999999998</c:v>
                </c:pt>
                <c:pt idx="360">
                  <c:v>0.83160000000000001</c:v>
                </c:pt>
                <c:pt idx="361">
                  <c:v>1.0044000000000002</c:v>
                </c:pt>
                <c:pt idx="362">
                  <c:v>1.0305</c:v>
                </c:pt>
                <c:pt idx="363">
                  <c:v>0.80910000000000004</c:v>
                </c:pt>
                <c:pt idx="364">
                  <c:v>0.5949000000000001</c:v>
                </c:pt>
                <c:pt idx="365">
                  <c:v>0.3735</c:v>
                </c:pt>
                <c:pt idx="366">
                  <c:v>0.17100000000000001</c:v>
                </c:pt>
                <c:pt idx="367">
                  <c:v>6.7500000000000004E-2</c:v>
                </c:pt>
                <c:pt idx="368">
                  <c:v>4.5899999999999996E-2</c:v>
                </c:pt>
                <c:pt idx="369">
                  <c:v>3.9599999999999996E-2</c:v>
                </c:pt>
                <c:pt idx="370">
                  <c:v>2.07E-2</c:v>
                </c:pt>
                <c:pt idx="371">
                  <c:v>1.0800000000000001E-2</c:v>
                </c:pt>
                <c:pt idx="372">
                  <c:v>0.37890000000000001</c:v>
                </c:pt>
                <c:pt idx="373">
                  <c:v>1.1475</c:v>
                </c:pt>
                <c:pt idx="374">
                  <c:v>1.7784</c:v>
                </c:pt>
                <c:pt idx="375">
                  <c:v>1.764</c:v>
                </c:pt>
                <c:pt idx="376">
                  <c:v>0.92789999999999995</c:v>
                </c:pt>
                <c:pt idx="377">
                  <c:v>0.34740000000000004</c:v>
                </c:pt>
                <c:pt idx="378">
                  <c:v>0.12689999999999999</c:v>
                </c:pt>
                <c:pt idx="379">
                  <c:v>4.7699999999999999E-2</c:v>
                </c:pt>
                <c:pt idx="380">
                  <c:v>2.1600000000000001E-2</c:v>
                </c:pt>
                <c:pt idx="381">
                  <c:v>2.07E-2</c:v>
                </c:pt>
                <c:pt idx="382">
                  <c:v>2.7E-2</c:v>
                </c:pt>
                <c:pt idx="383">
                  <c:v>1.35E-2</c:v>
                </c:pt>
                <c:pt idx="384">
                  <c:v>8.0999999999999996E-3</c:v>
                </c:pt>
                <c:pt idx="385">
                  <c:v>6.3E-3</c:v>
                </c:pt>
                <c:pt idx="386">
                  <c:v>6.3E-3</c:v>
                </c:pt>
                <c:pt idx="387">
                  <c:v>5.4000000000000003E-3</c:v>
                </c:pt>
                <c:pt idx="388">
                  <c:v>5.4000000000000003E-3</c:v>
                </c:pt>
                <c:pt idx="389">
                  <c:v>5.4000000000000003E-3</c:v>
                </c:pt>
                <c:pt idx="390">
                  <c:v>5.4000000000000003E-3</c:v>
                </c:pt>
                <c:pt idx="391">
                  <c:v>5.4000000000000003E-3</c:v>
                </c:pt>
                <c:pt idx="392">
                  <c:v>5.4000000000000003E-3</c:v>
                </c:pt>
                <c:pt idx="393">
                  <c:v>5.4000000000000003E-3</c:v>
                </c:pt>
                <c:pt idx="394">
                  <c:v>5.4000000000000003E-3</c:v>
                </c:pt>
                <c:pt idx="395">
                  <c:v>5.4000000000000003E-3</c:v>
                </c:pt>
                <c:pt idx="396">
                  <c:v>5.4000000000000003E-3</c:v>
                </c:pt>
                <c:pt idx="397">
                  <c:v>5.4000000000000003E-3</c:v>
                </c:pt>
                <c:pt idx="398">
                  <c:v>1.9799999999999998E-2</c:v>
                </c:pt>
                <c:pt idx="399">
                  <c:v>5.2200000000000003E-2</c:v>
                </c:pt>
                <c:pt idx="400">
                  <c:v>4.1399999999999999E-2</c:v>
                </c:pt>
                <c:pt idx="401">
                  <c:v>2.1600000000000001E-2</c:v>
                </c:pt>
                <c:pt idx="402">
                  <c:v>1.0800000000000001E-2</c:v>
                </c:pt>
                <c:pt idx="403">
                  <c:v>7.2000000000000007E-3</c:v>
                </c:pt>
                <c:pt idx="404">
                  <c:v>6.3E-3</c:v>
                </c:pt>
                <c:pt idx="405">
                  <c:v>5.4000000000000003E-3</c:v>
                </c:pt>
                <c:pt idx="406">
                  <c:v>5.4000000000000003E-3</c:v>
                </c:pt>
                <c:pt idx="407">
                  <c:v>5.4000000000000003E-3</c:v>
                </c:pt>
                <c:pt idx="408">
                  <c:v>5.4000000000000003E-3</c:v>
                </c:pt>
                <c:pt idx="409">
                  <c:v>5.4000000000000003E-3</c:v>
                </c:pt>
                <c:pt idx="410">
                  <c:v>5.4000000000000003E-3</c:v>
                </c:pt>
                <c:pt idx="411">
                  <c:v>5.4000000000000003E-3</c:v>
                </c:pt>
                <c:pt idx="412">
                  <c:v>5.4000000000000003E-3</c:v>
                </c:pt>
                <c:pt idx="413">
                  <c:v>5.4000000000000003E-3</c:v>
                </c:pt>
                <c:pt idx="414">
                  <c:v>5.4000000000000003E-3</c:v>
                </c:pt>
                <c:pt idx="415">
                  <c:v>5.4000000000000003E-3</c:v>
                </c:pt>
                <c:pt idx="416">
                  <c:v>5.4000000000000003E-3</c:v>
                </c:pt>
                <c:pt idx="417">
                  <c:v>5.4000000000000003E-3</c:v>
                </c:pt>
                <c:pt idx="418">
                  <c:v>5.4000000000000003E-3</c:v>
                </c:pt>
                <c:pt idx="419">
                  <c:v>5.4000000000000003E-3</c:v>
                </c:pt>
                <c:pt idx="420">
                  <c:v>1.17E-2</c:v>
                </c:pt>
                <c:pt idx="421">
                  <c:v>1.26E-2</c:v>
                </c:pt>
                <c:pt idx="422">
                  <c:v>1.0800000000000001E-2</c:v>
                </c:pt>
                <c:pt idx="423">
                  <c:v>7.2000000000000007E-3</c:v>
                </c:pt>
                <c:pt idx="424">
                  <c:v>5.4000000000000003E-3</c:v>
                </c:pt>
                <c:pt idx="425">
                  <c:v>5.4000000000000003E-3</c:v>
                </c:pt>
                <c:pt idx="426">
                  <c:v>5.4000000000000003E-3</c:v>
                </c:pt>
                <c:pt idx="427">
                  <c:v>5.4000000000000003E-3</c:v>
                </c:pt>
                <c:pt idx="428">
                  <c:v>5.4000000000000003E-3</c:v>
                </c:pt>
                <c:pt idx="429">
                  <c:v>5.4000000000000003E-3</c:v>
                </c:pt>
                <c:pt idx="430">
                  <c:v>5.4000000000000003E-3</c:v>
                </c:pt>
                <c:pt idx="431">
                  <c:v>5.4000000000000003E-3</c:v>
                </c:pt>
                <c:pt idx="432">
                  <c:v>5.4000000000000003E-3</c:v>
                </c:pt>
                <c:pt idx="433">
                  <c:v>0.1179</c:v>
                </c:pt>
                <c:pt idx="434">
                  <c:v>0.44190000000000002</c:v>
                </c:pt>
                <c:pt idx="435">
                  <c:v>0.61470000000000002</c:v>
                </c:pt>
                <c:pt idx="436">
                  <c:v>0.78659999999999997</c:v>
                </c:pt>
                <c:pt idx="437">
                  <c:v>1.0835999999999999</c:v>
                </c:pt>
                <c:pt idx="438">
                  <c:v>0.88829999999999998</c:v>
                </c:pt>
                <c:pt idx="439">
                  <c:v>0.86399999999999999</c:v>
                </c:pt>
                <c:pt idx="440">
                  <c:v>0.99809999999999999</c:v>
                </c:pt>
                <c:pt idx="441">
                  <c:v>1.2491999999999999</c:v>
                </c:pt>
                <c:pt idx="442">
                  <c:v>1.4472</c:v>
                </c:pt>
                <c:pt idx="443">
                  <c:v>1.3626</c:v>
                </c:pt>
                <c:pt idx="444">
                  <c:v>1.0529999999999999</c:v>
                </c:pt>
                <c:pt idx="445">
                  <c:v>0.80280000000000007</c:v>
                </c:pt>
                <c:pt idx="446">
                  <c:v>0.66510000000000002</c:v>
                </c:pt>
                <c:pt idx="447">
                  <c:v>0.50490000000000002</c:v>
                </c:pt>
                <c:pt idx="448">
                  <c:v>0.49590000000000006</c:v>
                </c:pt>
                <c:pt idx="449">
                  <c:v>0.5454</c:v>
                </c:pt>
                <c:pt idx="450">
                  <c:v>0.46530000000000005</c:v>
                </c:pt>
                <c:pt idx="451">
                  <c:v>0.51119999999999999</c:v>
                </c:pt>
                <c:pt idx="452">
                  <c:v>0.60930000000000006</c:v>
                </c:pt>
                <c:pt idx="453">
                  <c:v>0.67500000000000004</c:v>
                </c:pt>
                <c:pt idx="454">
                  <c:v>0.51659999999999995</c:v>
                </c:pt>
                <c:pt idx="455">
                  <c:v>0.26100000000000001</c:v>
                </c:pt>
                <c:pt idx="456">
                  <c:v>0.11520000000000001</c:v>
                </c:pt>
                <c:pt idx="457">
                  <c:v>2.8800000000000003E-2</c:v>
                </c:pt>
                <c:pt idx="458">
                  <c:v>0.40950000000000003</c:v>
                </c:pt>
                <c:pt idx="459">
                  <c:v>0.62909999999999999</c:v>
                </c:pt>
                <c:pt idx="460">
                  <c:v>0.46260000000000001</c:v>
                </c:pt>
                <c:pt idx="461">
                  <c:v>0.40679999999999999</c:v>
                </c:pt>
                <c:pt idx="462">
                  <c:v>0.49680000000000007</c:v>
                </c:pt>
                <c:pt idx="463">
                  <c:v>0.52290000000000003</c:v>
                </c:pt>
                <c:pt idx="464">
                  <c:v>0.71640000000000004</c:v>
                </c:pt>
                <c:pt idx="465">
                  <c:v>0.93689999999999996</c:v>
                </c:pt>
                <c:pt idx="466">
                  <c:v>0.89639999999999997</c:v>
                </c:pt>
                <c:pt idx="467">
                  <c:v>0.82440000000000002</c:v>
                </c:pt>
                <c:pt idx="468">
                  <c:v>0.98280000000000012</c:v>
                </c:pt>
                <c:pt idx="469">
                  <c:v>1.1493</c:v>
                </c:pt>
                <c:pt idx="470">
                  <c:v>0.92520000000000002</c:v>
                </c:pt>
                <c:pt idx="471">
                  <c:v>0.58230000000000004</c:v>
                </c:pt>
                <c:pt idx="472">
                  <c:v>0.32850000000000001</c:v>
                </c:pt>
                <c:pt idx="473">
                  <c:v>0.29160000000000003</c:v>
                </c:pt>
                <c:pt idx="474">
                  <c:v>0.29339999999999999</c:v>
                </c:pt>
                <c:pt idx="475">
                  <c:v>0.24390000000000003</c:v>
                </c:pt>
                <c:pt idx="476">
                  <c:v>0.16920000000000002</c:v>
                </c:pt>
                <c:pt idx="477">
                  <c:v>8.5500000000000007E-2</c:v>
                </c:pt>
                <c:pt idx="478">
                  <c:v>2.7E-2</c:v>
                </c:pt>
                <c:pt idx="479">
                  <c:v>1.0458000000000001</c:v>
                </c:pt>
                <c:pt idx="480">
                  <c:v>1.1798999999999999</c:v>
                </c:pt>
                <c:pt idx="481">
                  <c:v>1.0431000000000001</c:v>
                </c:pt>
                <c:pt idx="482">
                  <c:v>0.99629999999999996</c:v>
                </c:pt>
                <c:pt idx="483">
                  <c:v>1.0089000000000001</c:v>
                </c:pt>
                <c:pt idx="484">
                  <c:v>0.98009999999999997</c:v>
                </c:pt>
                <c:pt idx="485">
                  <c:v>0.89280000000000004</c:v>
                </c:pt>
                <c:pt idx="486">
                  <c:v>0.70920000000000005</c:v>
                </c:pt>
                <c:pt idx="487">
                  <c:v>0.41670000000000001</c:v>
                </c:pt>
                <c:pt idx="488">
                  <c:v>0.39779999999999999</c:v>
                </c:pt>
                <c:pt idx="489">
                  <c:v>0.4284</c:v>
                </c:pt>
                <c:pt idx="490">
                  <c:v>0.42299999999999999</c:v>
                </c:pt>
                <c:pt idx="491">
                  <c:v>0.40140000000000003</c:v>
                </c:pt>
                <c:pt idx="492">
                  <c:v>0.32850000000000001</c:v>
                </c:pt>
                <c:pt idx="493">
                  <c:v>0.28889999999999999</c:v>
                </c:pt>
                <c:pt idx="494">
                  <c:v>0.27360000000000001</c:v>
                </c:pt>
                <c:pt idx="495">
                  <c:v>0.24210000000000001</c:v>
                </c:pt>
                <c:pt idx="496">
                  <c:v>0.98370000000000002</c:v>
                </c:pt>
                <c:pt idx="497">
                  <c:v>1.1223000000000001</c:v>
                </c:pt>
                <c:pt idx="498">
                  <c:v>1.0737000000000001</c:v>
                </c:pt>
                <c:pt idx="499">
                  <c:v>1.2987000000000002</c:v>
                </c:pt>
                <c:pt idx="500">
                  <c:v>1.5543</c:v>
                </c:pt>
                <c:pt idx="501">
                  <c:v>1.6146</c:v>
                </c:pt>
                <c:pt idx="502">
                  <c:v>1.4562000000000002</c:v>
                </c:pt>
                <c:pt idx="503">
                  <c:v>1.2969000000000002</c:v>
                </c:pt>
                <c:pt idx="504">
                  <c:v>1.4040000000000001</c:v>
                </c:pt>
                <c:pt idx="505">
                  <c:v>1.4364000000000001</c:v>
                </c:pt>
                <c:pt idx="506">
                  <c:v>1.4256000000000002</c:v>
                </c:pt>
                <c:pt idx="507">
                  <c:v>1.3491000000000002</c:v>
                </c:pt>
                <c:pt idx="508">
                  <c:v>1.3347000000000002</c:v>
                </c:pt>
                <c:pt idx="509">
                  <c:v>1.3356000000000001</c:v>
                </c:pt>
                <c:pt idx="510">
                  <c:v>1.3455000000000001</c:v>
                </c:pt>
                <c:pt idx="511">
                  <c:v>1.3716000000000002</c:v>
                </c:pt>
                <c:pt idx="512">
                  <c:v>1.3922999999999999</c:v>
                </c:pt>
                <c:pt idx="513">
                  <c:v>1.1835</c:v>
                </c:pt>
                <c:pt idx="514">
                  <c:v>1.35</c:v>
                </c:pt>
                <c:pt idx="515">
                  <c:v>1.4778</c:v>
                </c:pt>
                <c:pt idx="516">
                  <c:v>1.5147000000000002</c:v>
                </c:pt>
                <c:pt idx="517">
                  <c:v>1.6506000000000001</c:v>
                </c:pt>
                <c:pt idx="518">
                  <c:v>1.4526000000000001</c:v>
                </c:pt>
                <c:pt idx="519">
                  <c:v>1.9782</c:v>
                </c:pt>
                <c:pt idx="520">
                  <c:v>2.1707999999999998</c:v>
                </c:pt>
                <c:pt idx="521">
                  <c:v>2.2707000000000002</c:v>
                </c:pt>
                <c:pt idx="522">
                  <c:v>2.6379000000000001</c:v>
                </c:pt>
                <c:pt idx="523">
                  <c:v>2.9834999999999998</c:v>
                </c:pt>
                <c:pt idx="524">
                  <c:v>3.0294000000000003</c:v>
                </c:pt>
                <c:pt idx="525">
                  <c:v>3.1175999999999999</c:v>
                </c:pt>
                <c:pt idx="526">
                  <c:v>3.0258000000000003</c:v>
                </c:pt>
                <c:pt idx="527">
                  <c:v>2.9843999999999999</c:v>
                </c:pt>
                <c:pt idx="528">
                  <c:v>2.9862000000000002</c:v>
                </c:pt>
                <c:pt idx="529">
                  <c:v>2.9529000000000001</c:v>
                </c:pt>
                <c:pt idx="530">
                  <c:v>2.8898999999999999</c:v>
                </c:pt>
                <c:pt idx="531">
                  <c:v>2.8386</c:v>
                </c:pt>
                <c:pt idx="532">
                  <c:v>2.7909000000000002</c:v>
                </c:pt>
                <c:pt idx="533">
                  <c:v>2.7593999999999999</c:v>
                </c:pt>
                <c:pt idx="534">
                  <c:v>2.6280000000000001</c:v>
                </c:pt>
                <c:pt idx="535">
                  <c:v>2.5407000000000002</c:v>
                </c:pt>
                <c:pt idx="536">
                  <c:v>2.4732000000000003</c:v>
                </c:pt>
                <c:pt idx="537">
                  <c:v>2.3607000000000005</c:v>
                </c:pt>
                <c:pt idx="538">
                  <c:v>2.2815000000000003</c:v>
                </c:pt>
                <c:pt idx="539">
                  <c:v>2.1860999999999997</c:v>
                </c:pt>
                <c:pt idx="540">
                  <c:v>2.1429</c:v>
                </c:pt>
                <c:pt idx="541">
                  <c:v>2.0682</c:v>
                </c:pt>
                <c:pt idx="542">
                  <c:v>2.0232000000000001</c:v>
                </c:pt>
                <c:pt idx="543">
                  <c:v>1.9638</c:v>
                </c:pt>
                <c:pt idx="544">
                  <c:v>1.8639000000000001</c:v>
                </c:pt>
                <c:pt idx="545">
                  <c:v>1.7063999999999999</c:v>
                </c:pt>
                <c:pt idx="546">
                  <c:v>1.4733000000000001</c:v>
                </c:pt>
                <c:pt idx="547">
                  <c:v>1.3211999999999999</c:v>
                </c:pt>
                <c:pt idx="548">
                  <c:v>1.2302999999999999</c:v>
                </c:pt>
                <c:pt idx="549">
                  <c:v>1.1258999999999999</c:v>
                </c:pt>
                <c:pt idx="550">
                  <c:v>1.1384999999999998</c:v>
                </c:pt>
                <c:pt idx="551">
                  <c:v>1.1412</c:v>
                </c:pt>
                <c:pt idx="552">
                  <c:v>1.1169000000000002</c:v>
                </c:pt>
                <c:pt idx="553">
                  <c:v>1.1187</c:v>
                </c:pt>
                <c:pt idx="554">
                  <c:v>1.1762999999999999</c:v>
                </c:pt>
                <c:pt idx="555">
                  <c:v>1.1880000000000002</c:v>
                </c:pt>
                <c:pt idx="556">
                  <c:v>1.1700000000000002</c:v>
                </c:pt>
                <c:pt idx="557">
                  <c:v>1.1142000000000001</c:v>
                </c:pt>
                <c:pt idx="558">
                  <c:v>1.1043000000000001</c:v>
                </c:pt>
                <c:pt idx="559">
                  <c:v>1.548</c:v>
                </c:pt>
                <c:pt idx="560">
                  <c:v>2.8754999999999997</c:v>
                </c:pt>
                <c:pt idx="561">
                  <c:v>3.7134000000000005</c:v>
                </c:pt>
                <c:pt idx="562">
                  <c:v>2.9934000000000003</c:v>
                </c:pt>
                <c:pt idx="563">
                  <c:v>2.4569999999999999</c:v>
                </c:pt>
                <c:pt idx="564">
                  <c:v>2.2482000000000002</c:v>
                </c:pt>
                <c:pt idx="565">
                  <c:v>2.0565000000000002</c:v>
                </c:pt>
                <c:pt idx="566">
                  <c:v>2.0042999999999997</c:v>
                </c:pt>
                <c:pt idx="567">
                  <c:v>2.3058000000000001</c:v>
                </c:pt>
                <c:pt idx="568">
                  <c:v>2.1825000000000001</c:v>
                </c:pt>
                <c:pt idx="569">
                  <c:v>1.9548000000000001</c:v>
                </c:pt>
                <c:pt idx="570">
                  <c:v>1.53</c:v>
                </c:pt>
                <c:pt idx="571">
                  <c:v>1.0475999999999999</c:v>
                </c:pt>
                <c:pt idx="572">
                  <c:v>0.84419999999999995</c:v>
                </c:pt>
                <c:pt idx="573">
                  <c:v>0.72180000000000011</c:v>
                </c:pt>
                <c:pt idx="574">
                  <c:v>0.8649</c:v>
                </c:pt>
                <c:pt idx="575">
                  <c:v>0.97109999999999996</c:v>
                </c:pt>
                <c:pt idx="576">
                  <c:v>1.125</c:v>
                </c:pt>
                <c:pt idx="577">
                  <c:v>1.2141</c:v>
                </c:pt>
                <c:pt idx="578">
                  <c:v>1.1511</c:v>
                </c:pt>
                <c:pt idx="579">
                  <c:v>1.1079000000000001</c:v>
                </c:pt>
                <c:pt idx="580">
                  <c:v>0.97560000000000013</c:v>
                </c:pt>
                <c:pt idx="581">
                  <c:v>0.80459999999999998</c:v>
                </c:pt>
                <c:pt idx="582">
                  <c:v>0.73980000000000001</c:v>
                </c:pt>
                <c:pt idx="583">
                  <c:v>0.66059999999999997</c:v>
                </c:pt>
                <c:pt idx="584">
                  <c:v>0.65339999999999998</c:v>
                </c:pt>
                <c:pt idx="585">
                  <c:v>1.7649000000000001</c:v>
                </c:pt>
                <c:pt idx="586">
                  <c:v>3.3849</c:v>
                </c:pt>
                <c:pt idx="587">
                  <c:v>2.2896000000000001</c:v>
                </c:pt>
                <c:pt idx="588">
                  <c:v>1.6371</c:v>
                </c:pt>
                <c:pt idx="589">
                  <c:v>0.34920000000000001</c:v>
                </c:pt>
                <c:pt idx="590">
                  <c:v>1.3464</c:v>
                </c:pt>
                <c:pt idx="591">
                  <c:v>1.6839</c:v>
                </c:pt>
                <c:pt idx="592">
                  <c:v>1.8405</c:v>
                </c:pt>
                <c:pt idx="593">
                  <c:v>1.7694000000000001</c:v>
                </c:pt>
                <c:pt idx="594">
                  <c:v>1.8152999999999999</c:v>
                </c:pt>
                <c:pt idx="595">
                  <c:v>1.6623000000000001</c:v>
                </c:pt>
                <c:pt idx="596">
                  <c:v>1.6658999999999999</c:v>
                </c:pt>
                <c:pt idx="597">
                  <c:v>1.5624</c:v>
                </c:pt>
                <c:pt idx="598">
                  <c:v>1.3031999999999999</c:v>
                </c:pt>
                <c:pt idx="599">
                  <c:v>0.80640000000000001</c:v>
                </c:pt>
                <c:pt idx="600">
                  <c:v>0.81359999999999999</c:v>
                </c:pt>
                <c:pt idx="601">
                  <c:v>0.90989999999999993</c:v>
                </c:pt>
                <c:pt idx="602">
                  <c:v>0.87119999999999997</c:v>
                </c:pt>
                <c:pt idx="603">
                  <c:v>0.94229999999999992</c:v>
                </c:pt>
                <c:pt idx="604">
                  <c:v>0.93600000000000005</c:v>
                </c:pt>
                <c:pt idx="605">
                  <c:v>1.0539000000000001</c:v>
                </c:pt>
                <c:pt idx="606">
                  <c:v>1.0611000000000002</c:v>
                </c:pt>
                <c:pt idx="607">
                  <c:v>1.0737000000000001</c:v>
                </c:pt>
                <c:pt idx="608">
                  <c:v>1.1187</c:v>
                </c:pt>
                <c:pt idx="609">
                  <c:v>1.1682000000000001</c:v>
                </c:pt>
                <c:pt idx="610">
                  <c:v>1.2213000000000001</c:v>
                </c:pt>
                <c:pt idx="611">
                  <c:v>1.1952</c:v>
                </c:pt>
                <c:pt idx="612">
                  <c:v>1.1700000000000002</c:v>
                </c:pt>
                <c:pt idx="613">
                  <c:v>1.2978000000000001</c:v>
                </c:pt>
                <c:pt idx="614">
                  <c:v>1.278</c:v>
                </c:pt>
                <c:pt idx="615">
                  <c:v>1.1618999999999999</c:v>
                </c:pt>
                <c:pt idx="616">
                  <c:v>1.1727000000000001</c:v>
                </c:pt>
                <c:pt idx="617">
                  <c:v>1.8</c:v>
                </c:pt>
                <c:pt idx="618">
                  <c:v>2.4516000000000004</c:v>
                </c:pt>
                <c:pt idx="619">
                  <c:v>3.1608000000000001</c:v>
                </c:pt>
                <c:pt idx="620">
                  <c:v>4.2336</c:v>
                </c:pt>
                <c:pt idx="621">
                  <c:v>4.7250000000000005</c:v>
                </c:pt>
                <c:pt idx="622">
                  <c:v>4.8033000000000001</c:v>
                </c:pt>
                <c:pt idx="623">
                  <c:v>4.8717000000000006</c:v>
                </c:pt>
                <c:pt idx="624">
                  <c:v>3.8997000000000002</c:v>
                </c:pt>
                <c:pt idx="625">
                  <c:v>1.6326000000000001</c:v>
                </c:pt>
                <c:pt idx="626">
                  <c:v>2.2023000000000001</c:v>
                </c:pt>
                <c:pt idx="627">
                  <c:v>2.1069000000000004</c:v>
                </c:pt>
                <c:pt idx="628">
                  <c:v>2.2491000000000003</c:v>
                </c:pt>
                <c:pt idx="629">
                  <c:v>2.6073</c:v>
                </c:pt>
                <c:pt idx="630">
                  <c:v>2.6892</c:v>
                </c:pt>
                <c:pt idx="631">
                  <c:v>2.8277999999999999</c:v>
                </c:pt>
                <c:pt idx="632">
                  <c:v>3.6936</c:v>
                </c:pt>
                <c:pt idx="633">
                  <c:v>4.1913</c:v>
                </c:pt>
                <c:pt idx="634">
                  <c:v>3.8322000000000003</c:v>
                </c:pt>
                <c:pt idx="635">
                  <c:v>3.7952999999999997</c:v>
                </c:pt>
                <c:pt idx="636">
                  <c:v>3.8222999999999998</c:v>
                </c:pt>
                <c:pt idx="637">
                  <c:v>3.8277000000000001</c:v>
                </c:pt>
                <c:pt idx="638">
                  <c:v>3.9546000000000001</c:v>
                </c:pt>
                <c:pt idx="639">
                  <c:v>3.8691000000000004</c:v>
                </c:pt>
                <c:pt idx="640">
                  <c:v>3.8403000000000005</c:v>
                </c:pt>
                <c:pt idx="641">
                  <c:v>3.9330000000000003</c:v>
                </c:pt>
                <c:pt idx="642">
                  <c:v>3.8142000000000005</c:v>
                </c:pt>
                <c:pt idx="643">
                  <c:v>3.8294999999999999</c:v>
                </c:pt>
                <c:pt idx="644">
                  <c:v>3.8268</c:v>
                </c:pt>
                <c:pt idx="645">
                  <c:v>3.9249000000000001</c:v>
                </c:pt>
                <c:pt idx="646">
                  <c:v>3.8781000000000003</c:v>
                </c:pt>
                <c:pt idx="647">
                  <c:v>3.8727</c:v>
                </c:pt>
                <c:pt idx="648">
                  <c:v>3.8573999999999997</c:v>
                </c:pt>
                <c:pt idx="649">
                  <c:v>3.8853000000000004</c:v>
                </c:pt>
                <c:pt idx="650">
                  <c:v>3.9203999999999999</c:v>
                </c:pt>
                <c:pt idx="651">
                  <c:v>3.8555999999999999</c:v>
                </c:pt>
                <c:pt idx="652">
                  <c:v>3.9320999999999997</c:v>
                </c:pt>
                <c:pt idx="653">
                  <c:v>3.9609000000000001</c:v>
                </c:pt>
                <c:pt idx="654">
                  <c:v>3.9708000000000001</c:v>
                </c:pt>
                <c:pt idx="655">
                  <c:v>3.9725999999999999</c:v>
                </c:pt>
                <c:pt idx="656">
                  <c:v>3.9285000000000001</c:v>
                </c:pt>
                <c:pt idx="657">
                  <c:v>4.0301999999999998</c:v>
                </c:pt>
                <c:pt idx="658">
                  <c:v>3.9834000000000001</c:v>
                </c:pt>
                <c:pt idx="659">
                  <c:v>3.9554999999999998</c:v>
                </c:pt>
                <c:pt idx="660">
                  <c:v>3.9609000000000001</c:v>
                </c:pt>
                <c:pt idx="661">
                  <c:v>3.9789000000000003</c:v>
                </c:pt>
                <c:pt idx="662">
                  <c:v>3.9546000000000001</c:v>
                </c:pt>
                <c:pt idx="663">
                  <c:v>3.9357000000000002</c:v>
                </c:pt>
                <c:pt idx="664">
                  <c:v>3.9888000000000003</c:v>
                </c:pt>
                <c:pt idx="665">
                  <c:v>3.8826000000000001</c:v>
                </c:pt>
                <c:pt idx="666">
                  <c:v>3.8717999999999999</c:v>
                </c:pt>
                <c:pt idx="667">
                  <c:v>4.0338000000000003</c:v>
                </c:pt>
                <c:pt idx="668">
                  <c:v>3.9320999999999997</c:v>
                </c:pt>
                <c:pt idx="669">
                  <c:v>3.9869999999999997</c:v>
                </c:pt>
                <c:pt idx="670">
                  <c:v>3.9690000000000003</c:v>
                </c:pt>
                <c:pt idx="671">
                  <c:v>3.9096000000000002</c:v>
                </c:pt>
                <c:pt idx="672">
                  <c:v>3.9986999999999999</c:v>
                </c:pt>
                <c:pt idx="673">
                  <c:v>4.0202999999999998</c:v>
                </c:pt>
                <c:pt idx="674">
                  <c:v>4.0068000000000001</c:v>
                </c:pt>
                <c:pt idx="675">
                  <c:v>3.9240000000000004</c:v>
                </c:pt>
                <c:pt idx="676">
                  <c:v>3.9996</c:v>
                </c:pt>
                <c:pt idx="677">
                  <c:v>4.0140000000000002</c:v>
                </c:pt>
                <c:pt idx="678">
                  <c:v>3.9573000000000005</c:v>
                </c:pt>
                <c:pt idx="679">
                  <c:v>4.0176000000000007</c:v>
                </c:pt>
                <c:pt idx="680">
                  <c:v>4.0535999999999994</c:v>
                </c:pt>
                <c:pt idx="681">
                  <c:v>4.0365000000000002</c:v>
                </c:pt>
                <c:pt idx="682">
                  <c:v>3.9888000000000003</c:v>
                </c:pt>
                <c:pt idx="683">
                  <c:v>3.9996</c:v>
                </c:pt>
                <c:pt idx="684">
                  <c:v>4.0706999999999995</c:v>
                </c:pt>
                <c:pt idx="685">
                  <c:v>3.9879000000000002</c:v>
                </c:pt>
                <c:pt idx="686">
                  <c:v>4.0185000000000004</c:v>
                </c:pt>
                <c:pt idx="687">
                  <c:v>4.0068000000000001</c:v>
                </c:pt>
                <c:pt idx="688">
                  <c:v>4.0077000000000007</c:v>
                </c:pt>
                <c:pt idx="689">
                  <c:v>4.1076000000000006</c:v>
                </c:pt>
                <c:pt idx="690">
                  <c:v>4.0229999999999997</c:v>
                </c:pt>
                <c:pt idx="691">
                  <c:v>4.0419</c:v>
                </c:pt>
                <c:pt idx="692">
                  <c:v>4.0698000000000008</c:v>
                </c:pt>
                <c:pt idx="693">
                  <c:v>4.0905000000000005</c:v>
                </c:pt>
                <c:pt idx="694">
                  <c:v>3.9906000000000001</c:v>
                </c:pt>
                <c:pt idx="695">
                  <c:v>4.0527000000000006</c:v>
                </c:pt>
                <c:pt idx="696">
                  <c:v>4.0301999999999998</c:v>
                </c:pt>
                <c:pt idx="697">
                  <c:v>4.0491000000000001</c:v>
                </c:pt>
                <c:pt idx="698">
                  <c:v>4.1975999999999996</c:v>
                </c:pt>
                <c:pt idx="699">
                  <c:v>4.1706000000000003</c:v>
                </c:pt>
                <c:pt idx="700">
                  <c:v>4.2129000000000003</c:v>
                </c:pt>
                <c:pt idx="701">
                  <c:v>4.1652000000000005</c:v>
                </c:pt>
                <c:pt idx="702">
                  <c:v>4.1642999999999999</c:v>
                </c:pt>
                <c:pt idx="703">
                  <c:v>4.1570999999999998</c:v>
                </c:pt>
                <c:pt idx="704">
                  <c:v>4.0113000000000003</c:v>
                </c:pt>
                <c:pt idx="705">
                  <c:v>4.2174000000000005</c:v>
                </c:pt>
                <c:pt idx="706">
                  <c:v>4.1498999999999997</c:v>
                </c:pt>
                <c:pt idx="707">
                  <c:v>4.2092999999999998</c:v>
                </c:pt>
                <c:pt idx="708">
                  <c:v>4.1652000000000005</c:v>
                </c:pt>
                <c:pt idx="709">
                  <c:v>4.1634000000000002</c:v>
                </c:pt>
                <c:pt idx="710">
                  <c:v>4.1967000000000008</c:v>
                </c:pt>
                <c:pt idx="711">
                  <c:v>4.2111000000000001</c:v>
                </c:pt>
                <c:pt idx="712">
                  <c:v>4.2092999999999998</c:v>
                </c:pt>
                <c:pt idx="713">
                  <c:v>4.1876999999999995</c:v>
                </c:pt>
                <c:pt idx="714">
                  <c:v>4.1445000000000007</c:v>
                </c:pt>
                <c:pt idx="715">
                  <c:v>4.1445000000000007</c:v>
                </c:pt>
                <c:pt idx="716">
                  <c:v>4.2201000000000004</c:v>
                </c:pt>
                <c:pt idx="717">
                  <c:v>4.2039</c:v>
                </c:pt>
                <c:pt idx="718">
                  <c:v>4.2066000000000008</c:v>
                </c:pt>
                <c:pt idx="719">
                  <c:v>4.1048999999999998</c:v>
                </c:pt>
                <c:pt idx="720">
                  <c:v>4.1967000000000008</c:v>
                </c:pt>
                <c:pt idx="721">
                  <c:v>4.1391</c:v>
                </c:pt>
                <c:pt idx="722">
                  <c:v>4.1832000000000003</c:v>
                </c:pt>
                <c:pt idx="723">
                  <c:v>4.2191999999999998</c:v>
                </c:pt>
                <c:pt idx="724">
                  <c:v>4.2534000000000001</c:v>
                </c:pt>
                <c:pt idx="725">
                  <c:v>4.1859000000000002</c:v>
                </c:pt>
                <c:pt idx="726">
                  <c:v>4.1796000000000006</c:v>
                </c:pt>
                <c:pt idx="727">
                  <c:v>4.1922000000000006</c:v>
                </c:pt>
                <c:pt idx="728">
                  <c:v>4.1471999999999998</c:v>
                </c:pt>
                <c:pt idx="729">
                  <c:v>4.1445000000000007</c:v>
                </c:pt>
                <c:pt idx="730">
                  <c:v>4.1895000000000007</c:v>
                </c:pt>
                <c:pt idx="731">
                  <c:v>4.2210000000000001</c:v>
                </c:pt>
                <c:pt idx="732">
                  <c:v>4.2138000000000009</c:v>
                </c:pt>
                <c:pt idx="733">
                  <c:v>4.2039</c:v>
                </c:pt>
                <c:pt idx="734">
                  <c:v>4.2119999999999997</c:v>
                </c:pt>
                <c:pt idx="735">
                  <c:v>4.1768999999999998</c:v>
                </c:pt>
                <c:pt idx="736">
                  <c:v>4.1886000000000001</c:v>
                </c:pt>
                <c:pt idx="737">
                  <c:v>4.2498000000000005</c:v>
                </c:pt>
                <c:pt idx="738">
                  <c:v>4.1193</c:v>
                </c:pt>
                <c:pt idx="739">
                  <c:v>4.2201000000000004</c:v>
                </c:pt>
                <c:pt idx="740">
                  <c:v>3.3525</c:v>
                </c:pt>
                <c:pt idx="741">
                  <c:v>3.3578999999999999</c:v>
                </c:pt>
                <c:pt idx="742">
                  <c:v>3.3498000000000001</c:v>
                </c:pt>
                <c:pt idx="743">
                  <c:v>3.3353999999999999</c:v>
                </c:pt>
                <c:pt idx="744">
                  <c:v>3.3921000000000001</c:v>
                </c:pt>
                <c:pt idx="745">
                  <c:v>3.33</c:v>
                </c:pt>
                <c:pt idx="746">
                  <c:v>3.3669000000000002</c:v>
                </c:pt>
                <c:pt idx="747">
                  <c:v>2.3714999999999997</c:v>
                </c:pt>
                <c:pt idx="748">
                  <c:v>1.7982</c:v>
                </c:pt>
                <c:pt idx="749">
                  <c:v>1.9665000000000001</c:v>
                </c:pt>
                <c:pt idx="750">
                  <c:v>1.7316</c:v>
                </c:pt>
                <c:pt idx="751">
                  <c:v>1.6326000000000001</c:v>
                </c:pt>
                <c:pt idx="752">
                  <c:v>1.5264</c:v>
                </c:pt>
                <c:pt idx="753">
                  <c:v>1.6587000000000001</c:v>
                </c:pt>
                <c:pt idx="754">
                  <c:v>1.863</c:v>
                </c:pt>
                <c:pt idx="755">
                  <c:v>1.9629000000000001</c:v>
                </c:pt>
                <c:pt idx="756">
                  <c:v>2.0745</c:v>
                </c:pt>
                <c:pt idx="757">
                  <c:v>2.0727000000000002</c:v>
                </c:pt>
                <c:pt idx="758">
                  <c:v>2.0438999999999998</c:v>
                </c:pt>
                <c:pt idx="759">
                  <c:v>2.0241000000000002</c:v>
                </c:pt>
                <c:pt idx="760">
                  <c:v>2.1249000000000002</c:v>
                </c:pt>
                <c:pt idx="761">
                  <c:v>2.0186999999999999</c:v>
                </c:pt>
                <c:pt idx="762">
                  <c:v>1.8332999999999999</c:v>
                </c:pt>
                <c:pt idx="763">
                  <c:v>1.8053999999999999</c:v>
                </c:pt>
                <c:pt idx="764">
                  <c:v>1.7703000000000002</c:v>
                </c:pt>
                <c:pt idx="765">
                  <c:v>1.8099000000000001</c:v>
                </c:pt>
                <c:pt idx="766">
                  <c:v>1.8135000000000001</c:v>
                </c:pt>
                <c:pt idx="767">
                  <c:v>1.8711000000000002</c:v>
                </c:pt>
                <c:pt idx="768">
                  <c:v>1.9745999999999999</c:v>
                </c:pt>
                <c:pt idx="769">
                  <c:v>1.8945000000000001</c:v>
                </c:pt>
                <c:pt idx="770">
                  <c:v>1.9377</c:v>
                </c:pt>
                <c:pt idx="771">
                  <c:v>2.0367000000000002</c:v>
                </c:pt>
                <c:pt idx="772">
                  <c:v>2.1419999999999999</c:v>
                </c:pt>
                <c:pt idx="773">
                  <c:v>2.5443000000000002</c:v>
                </c:pt>
                <c:pt idx="774">
                  <c:v>2.9331</c:v>
                </c:pt>
                <c:pt idx="775">
                  <c:v>3.1455000000000002</c:v>
                </c:pt>
                <c:pt idx="776">
                  <c:v>3.2436000000000003</c:v>
                </c:pt>
                <c:pt idx="777">
                  <c:v>3.2139000000000002</c:v>
                </c:pt>
                <c:pt idx="778">
                  <c:v>3.1806000000000001</c:v>
                </c:pt>
                <c:pt idx="779">
                  <c:v>3.2481</c:v>
                </c:pt>
                <c:pt idx="780">
                  <c:v>3.3849</c:v>
                </c:pt>
                <c:pt idx="781">
                  <c:v>3.6225000000000005</c:v>
                </c:pt>
                <c:pt idx="782">
                  <c:v>3.7206000000000006</c:v>
                </c:pt>
                <c:pt idx="783">
                  <c:v>3.7304999999999997</c:v>
                </c:pt>
                <c:pt idx="784">
                  <c:v>3.7286999999999999</c:v>
                </c:pt>
                <c:pt idx="785">
                  <c:v>3.7818000000000001</c:v>
                </c:pt>
                <c:pt idx="786">
                  <c:v>3.7368000000000001</c:v>
                </c:pt>
                <c:pt idx="787">
                  <c:v>3.7746</c:v>
                </c:pt>
                <c:pt idx="788">
                  <c:v>3.7782000000000004</c:v>
                </c:pt>
                <c:pt idx="789">
                  <c:v>3.8214000000000006</c:v>
                </c:pt>
                <c:pt idx="790">
                  <c:v>3.8240999999999996</c:v>
                </c:pt>
                <c:pt idx="791">
                  <c:v>3.7691999999999997</c:v>
                </c:pt>
                <c:pt idx="792">
                  <c:v>3.8322000000000003</c:v>
                </c:pt>
                <c:pt idx="793">
                  <c:v>3.7746</c:v>
                </c:pt>
                <c:pt idx="794">
                  <c:v>3.7962000000000002</c:v>
                </c:pt>
                <c:pt idx="795">
                  <c:v>3.8294999999999999</c:v>
                </c:pt>
                <c:pt idx="796">
                  <c:v>3.8205</c:v>
                </c:pt>
                <c:pt idx="797">
                  <c:v>3.8898000000000001</c:v>
                </c:pt>
                <c:pt idx="798">
                  <c:v>3.8771999999999998</c:v>
                </c:pt>
                <c:pt idx="799">
                  <c:v>3.7701000000000002</c:v>
                </c:pt>
                <c:pt idx="800">
                  <c:v>3.8340000000000001</c:v>
                </c:pt>
                <c:pt idx="801">
                  <c:v>3.8898000000000001</c:v>
                </c:pt>
                <c:pt idx="802">
                  <c:v>3.8403000000000005</c:v>
                </c:pt>
                <c:pt idx="803">
                  <c:v>3.8277000000000001</c:v>
                </c:pt>
                <c:pt idx="804">
                  <c:v>3.8600999999999996</c:v>
                </c:pt>
                <c:pt idx="805">
                  <c:v>3.8717999999999999</c:v>
                </c:pt>
                <c:pt idx="806">
                  <c:v>3.8816999999999999</c:v>
                </c:pt>
                <c:pt idx="807">
                  <c:v>3.8619000000000003</c:v>
                </c:pt>
                <c:pt idx="808">
                  <c:v>3.8709000000000002</c:v>
                </c:pt>
                <c:pt idx="809">
                  <c:v>3.9474</c:v>
                </c:pt>
                <c:pt idx="810">
                  <c:v>3.8448000000000002</c:v>
                </c:pt>
                <c:pt idx="811">
                  <c:v>3.9420000000000002</c:v>
                </c:pt>
                <c:pt idx="812">
                  <c:v>3.9456000000000002</c:v>
                </c:pt>
                <c:pt idx="813">
                  <c:v>3.8889</c:v>
                </c:pt>
                <c:pt idx="814">
                  <c:v>3.9051000000000005</c:v>
                </c:pt>
                <c:pt idx="815">
                  <c:v>3.8565</c:v>
                </c:pt>
                <c:pt idx="816">
                  <c:v>3.9249000000000001</c:v>
                </c:pt>
                <c:pt idx="817">
                  <c:v>3.9365999999999999</c:v>
                </c:pt>
                <c:pt idx="818">
                  <c:v>3.9554999999999998</c:v>
                </c:pt>
                <c:pt idx="819">
                  <c:v>3.9600000000000004</c:v>
                </c:pt>
                <c:pt idx="820">
                  <c:v>3.9375</c:v>
                </c:pt>
                <c:pt idx="821">
                  <c:v>3.8682000000000003</c:v>
                </c:pt>
                <c:pt idx="822">
                  <c:v>3.9609000000000001</c:v>
                </c:pt>
                <c:pt idx="823">
                  <c:v>3.9177</c:v>
                </c:pt>
                <c:pt idx="824">
                  <c:v>3.9365999999999999</c:v>
                </c:pt>
                <c:pt idx="825">
                  <c:v>3.8501999999999996</c:v>
                </c:pt>
                <c:pt idx="826">
                  <c:v>3.9636</c:v>
                </c:pt>
                <c:pt idx="827">
                  <c:v>4.0085999999999995</c:v>
                </c:pt>
                <c:pt idx="828">
                  <c:v>3.9087000000000001</c:v>
                </c:pt>
                <c:pt idx="829">
                  <c:v>3.9528000000000003</c:v>
                </c:pt>
                <c:pt idx="830">
                  <c:v>3.9509999999999996</c:v>
                </c:pt>
                <c:pt idx="831">
                  <c:v>3.7791000000000001</c:v>
                </c:pt>
                <c:pt idx="832">
                  <c:v>0.189</c:v>
                </c:pt>
                <c:pt idx="833">
                  <c:v>0.52829999999999999</c:v>
                </c:pt>
                <c:pt idx="834">
                  <c:v>0.77849999999999997</c:v>
                </c:pt>
                <c:pt idx="835">
                  <c:v>0.54900000000000004</c:v>
                </c:pt>
                <c:pt idx="836">
                  <c:v>0.59850000000000003</c:v>
                </c:pt>
                <c:pt idx="837">
                  <c:v>0.47250000000000003</c:v>
                </c:pt>
                <c:pt idx="838">
                  <c:v>0.28620000000000001</c:v>
                </c:pt>
                <c:pt idx="839">
                  <c:v>0.20700000000000002</c:v>
                </c:pt>
                <c:pt idx="840">
                  <c:v>0.16830000000000001</c:v>
                </c:pt>
                <c:pt idx="841">
                  <c:v>9.9900000000000003E-2</c:v>
                </c:pt>
                <c:pt idx="842">
                  <c:v>6.5699999999999995E-2</c:v>
                </c:pt>
                <c:pt idx="843">
                  <c:v>5.7600000000000005E-2</c:v>
                </c:pt>
                <c:pt idx="844">
                  <c:v>9.8100000000000007E-2</c:v>
                </c:pt>
                <c:pt idx="845">
                  <c:v>0.12150000000000001</c:v>
                </c:pt>
                <c:pt idx="846">
                  <c:v>0.13769999999999999</c:v>
                </c:pt>
                <c:pt idx="847">
                  <c:v>0.17370000000000002</c:v>
                </c:pt>
                <c:pt idx="848">
                  <c:v>0.23220000000000002</c:v>
                </c:pt>
                <c:pt idx="849">
                  <c:v>0.58950000000000002</c:v>
                </c:pt>
                <c:pt idx="850">
                  <c:v>0.92880000000000007</c:v>
                </c:pt>
                <c:pt idx="851">
                  <c:v>1.0584</c:v>
                </c:pt>
                <c:pt idx="852">
                  <c:v>1.1187</c:v>
                </c:pt>
                <c:pt idx="853">
                  <c:v>1.4472</c:v>
                </c:pt>
                <c:pt idx="854">
                  <c:v>3.8222999999999998</c:v>
                </c:pt>
                <c:pt idx="855">
                  <c:v>3.8331000000000004</c:v>
                </c:pt>
                <c:pt idx="856">
                  <c:v>3.8727</c:v>
                </c:pt>
                <c:pt idx="857">
                  <c:v>3.8682000000000003</c:v>
                </c:pt>
                <c:pt idx="858">
                  <c:v>3.7926000000000006</c:v>
                </c:pt>
                <c:pt idx="859">
                  <c:v>3.6801000000000004</c:v>
                </c:pt>
                <c:pt idx="860">
                  <c:v>3.2607000000000004</c:v>
                </c:pt>
                <c:pt idx="861">
                  <c:v>2.9834999999999998</c:v>
                </c:pt>
                <c:pt idx="862">
                  <c:v>3.1149</c:v>
                </c:pt>
                <c:pt idx="863">
                  <c:v>3.6395999999999997</c:v>
                </c:pt>
                <c:pt idx="864">
                  <c:v>3.7385999999999999</c:v>
                </c:pt>
                <c:pt idx="865">
                  <c:v>3.6801000000000004</c:v>
                </c:pt>
                <c:pt idx="866">
                  <c:v>3.8195999999999999</c:v>
                </c:pt>
                <c:pt idx="867">
                  <c:v>3.7899000000000003</c:v>
                </c:pt>
                <c:pt idx="868">
                  <c:v>3.6827999999999999</c:v>
                </c:pt>
                <c:pt idx="869">
                  <c:v>3.6621000000000001</c:v>
                </c:pt>
                <c:pt idx="870">
                  <c:v>3.8088000000000002</c:v>
                </c:pt>
                <c:pt idx="871">
                  <c:v>3.8115000000000006</c:v>
                </c:pt>
                <c:pt idx="872">
                  <c:v>3.9410999999999996</c:v>
                </c:pt>
                <c:pt idx="873">
                  <c:v>3.9690000000000003</c:v>
                </c:pt>
                <c:pt idx="874">
                  <c:v>3.9410999999999996</c:v>
                </c:pt>
                <c:pt idx="875">
                  <c:v>4.0049999999999999</c:v>
                </c:pt>
                <c:pt idx="876">
                  <c:v>4.0328999999999997</c:v>
                </c:pt>
                <c:pt idx="877">
                  <c:v>4.0634999999999994</c:v>
                </c:pt>
                <c:pt idx="878">
                  <c:v>3.9807000000000001</c:v>
                </c:pt>
                <c:pt idx="879">
                  <c:v>3.9438</c:v>
                </c:pt>
                <c:pt idx="880">
                  <c:v>4.0338000000000003</c:v>
                </c:pt>
                <c:pt idx="881">
                  <c:v>3.9735</c:v>
                </c:pt>
                <c:pt idx="882">
                  <c:v>3.9456000000000002</c:v>
                </c:pt>
                <c:pt idx="883">
                  <c:v>3.9231000000000003</c:v>
                </c:pt>
                <c:pt idx="884">
                  <c:v>3.9087000000000001</c:v>
                </c:pt>
                <c:pt idx="885">
                  <c:v>3.9600000000000004</c:v>
                </c:pt>
                <c:pt idx="886">
                  <c:v>4.0373999999999999</c:v>
                </c:pt>
                <c:pt idx="887">
                  <c:v>3.9618000000000002</c:v>
                </c:pt>
                <c:pt idx="888">
                  <c:v>3.9420000000000002</c:v>
                </c:pt>
                <c:pt idx="889">
                  <c:v>4.0400999999999998</c:v>
                </c:pt>
                <c:pt idx="890">
                  <c:v>3.9339000000000004</c:v>
                </c:pt>
                <c:pt idx="891">
                  <c:v>4.0085999999999995</c:v>
                </c:pt>
                <c:pt idx="892">
                  <c:v>3.9725999999999999</c:v>
                </c:pt>
                <c:pt idx="893">
                  <c:v>4.0113000000000003</c:v>
                </c:pt>
                <c:pt idx="894">
                  <c:v>4.0157999999999996</c:v>
                </c:pt>
                <c:pt idx="895">
                  <c:v>4.0266000000000002</c:v>
                </c:pt>
                <c:pt idx="896">
                  <c:v>4.0877999999999997</c:v>
                </c:pt>
                <c:pt idx="897">
                  <c:v>4.0491000000000001</c:v>
                </c:pt>
                <c:pt idx="898">
                  <c:v>4.0356000000000005</c:v>
                </c:pt>
                <c:pt idx="899">
                  <c:v>4.0788000000000002</c:v>
                </c:pt>
                <c:pt idx="900">
                  <c:v>4.0437000000000003</c:v>
                </c:pt>
                <c:pt idx="901">
                  <c:v>4.05</c:v>
                </c:pt>
                <c:pt idx="902">
                  <c:v>4.0185000000000004</c:v>
                </c:pt>
                <c:pt idx="903">
                  <c:v>4.0400999999999998</c:v>
                </c:pt>
                <c:pt idx="904">
                  <c:v>4.077</c:v>
                </c:pt>
                <c:pt idx="905">
                  <c:v>3.9770999999999996</c:v>
                </c:pt>
                <c:pt idx="906">
                  <c:v>3.8547000000000002</c:v>
                </c:pt>
                <c:pt idx="907">
                  <c:v>3.9951000000000003</c:v>
                </c:pt>
                <c:pt idx="908">
                  <c:v>3.9735</c:v>
                </c:pt>
                <c:pt idx="909">
                  <c:v>3.9653999999999998</c:v>
                </c:pt>
                <c:pt idx="910">
                  <c:v>3.9923999999999999</c:v>
                </c:pt>
                <c:pt idx="911">
                  <c:v>3.9482999999999997</c:v>
                </c:pt>
                <c:pt idx="912">
                  <c:v>3.9690000000000003</c:v>
                </c:pt>
                <c:pt idx="913">
                  <c:v>3.9941999999999998</c:v>
                </c:pt>
                <c:pt idx="914">
                  <c:v>4.077</c:v>
                </c:pt>
                <c:pt idx="915">
                  <c:v>4.0670999999999999</c:v>
                </c:pt>
                <c:pt idx="916">
                  <c:v>4.1679000000000004</c:v>
                </c:pt>
                <c:pt idx="917">
                  <c:v>3.9573000000000005</c:v>
                </c:pt>
                <c:pt idx="918">
                  <c:v>3.9735</c:v>
                </c:pt>
                <c:pt idx="919">
                  <c:v>3.8619000000000003</c:v>
                </c:pt>
                <c:pt idx="920">
                  <c:v>3.8952000000000004</c:v>
                </c:pt>
                <c:pt idx="921">
                  <c:v>3.8600999999999996</c:v>
                </c:pt>
                <c:pt idx="922">
                  <c:v>3.8843999999999999</c:v>
                </c:pt>
                <c:pt idx="923">
                  <c:v>3.9015</c:v>
                </c:pt>
                <c:pt idx="924">
                  <c:v>3.8322000000000003</c:v>
                </c:pt>
                <c:pt idx="925">
                  <c:v>3.8403000000000005</c:v>
                </c:pt>
                <c:pt idx="926">
                  <c:v>3.9375</c:v>
                </c:pt>
                <c:pt idx="927">
                  <c:v>3.9482999999999997</c:v>
                </c:pt>
                <c:pt idx="928">
                  <c:v>3.9186000000000001</c:v>
                </c:pt>
                <c:pt idx="929">
                  <c:v>3.8240999999999996</c:v>
                </c:pt>
                <c:pt idx="930">
                  <c:v>2.2662</c:v>
                </c:pt>
                <c:pt idx="931">
                  <c:v>1.5462</c:v>
                </c:pt>
                <c:pt idx="932">
                  <c:v>0.99809999999999999</c:v>
                </c:pt>
                <c:pt idx="933">
                  <c:v>0.78570000000000007</c:v>
                </c:pt>
                <c:pt idx="934">
                  <c:v>1.2006000000000001</c:v>
                </c:pt>
                <c:pt idx="935">
                  <c:v>1.1853</c:v>
                </c:pt>
                <c:pt idx="936">
                  <c:v>1.1475</c:v>
                </c:pt>
                <c:pt idx="937">
                  <c:v>0.8649</c:v>
                </c:pt>
                <c:pt idx="938">
                  <c:v>0.64259999999999995</c:v>
                </c:pt>
                <c:pt idx="939">
                  <c:v>0.54090000000000005</c:v>
                </c:pt>
                <c:pt idx="940">
                  <c:v>0.53369999999999995</c:v>
                </c:pt>
                <c:pt idx="941">
                  <c:v>0.60840000000000005</c:v>
                </c:pt>
                <c:pt idx="942">
                  <c:v>0.76859999999999995</c:v>
                </c:pt>
                <c:pt idx="943">
                  <c:v>0.94589999999999996</c:v>
                </c:pt>
                <c:pt idx="944">
                  <c:v>1.0737000000000001</c:v>
                </c:pt>
                <c:pt idx="945">
                  <c:v>1.2078000000000002</c:v>
                </c:pt>
                <c:pt idx="946">
                  <c:v>1.3986000000000001</c:v>
                </c:pt>
                <c:pt idx="947">
                  <c:v>1.5075000000000001</c:v>
                </c:pt>
                <c:pt idx="948">
                  <c:v>1.6605000000000001</c:v>
                </c:pt>
                <c:pt idx="949">
                  <c:v>1.6677</c:v>
                </c:pt>
                <c:pt idx="950">
                  <c:v>1.8233999999999999</c:v>
                </c:pt>
                <c:pt idx="951">
                  <c:v>1.8972000000000002</c:v>
                </c:pt>
                <c:pt idx="952">
                  <c:v>1.9458</c:v>
                </c:pt>
                <c:pt idx="953">
                  <c:v>2.0699999999999998</c:v>
                </c:pt>
                <c:pt idx="954">
                  <c:v>2.1951000000000001</c:v>
                </c:pt>
                <c:pt idx="955">
                  <c:v>2.1059999999999999</c:v>
                </c:pt>
                <c:pt idx="956">
                  <c:v>2.5667999999999997</c:v>
                </c:pt>
                <c:pt idx="957">
                  <c:v>2.7107999999999999</c:v>
                </c:pt>
                <c:pt idx="958">
                  <c:v>3.0546000000000002</c:v>
                </c:pt>
                <c:pt idx="959">
                  <c:v>3.3281999999999998</c:v>
                </c:pt>
                <c:pt idx="960">
                  <c:v>3.3578999999999999</c:v>
                </c:pt>
                <c:pt idx="961">
                  <c:v>3.5838000000000001</c:v>
                </c:pt>
                <c:pt idx="962">
                  <c:v>3.6774000000000004</c:v>
                </c:pt>
                <c:pt idx="963">
                  <c:v>3.7646999999999999</c:v>
                </c:pt>
                <c:pt idx="964">
                  <c:v>3.7944000000000004</c:v>
                </c:pt>
                <c:pt idx="965">
                  <c:v>1.4697</c:v>
                </c:pt>
                <c:pt idx="966">
                  <c:v>3.0672000000000001</c:v>
                </c:pt>
                <c:pt idx="967">
                  <c:v>0.7056</c:v>
                </c:pt>
                <c:pt idx="968">
                  <c:v>2.0052000000000003</c:v>
                </c:pt>
                <c:pt idx="969">
                  <c:v>3.9357000000000002</c:v>
                </c:pt>
                <c:pt idx="970">
                  <c:v>4.2084000000000001</c:v>
                </c:pt>
                <c:pt idx="971">
                  <c:v>4.2290999999999999</c:v>
                </c:pt>
                <c:pt idx="972">
                  <c:v>4.2480000000000002</c:v>
                </c:pt>
                <c:pt idx="973">
                  <c:v>4.2948000000000004</c:v>
                </c:pt>
                <c:pt idx="974">
                  <c:v>4.2282000000000002</c:v>
                </c:pt>
                <c:pt idx="975">
                  <c:v>4.2228000000000003</c:v>
                </c:pt>
                <c:pt idx="976">
                  <c:v>4.2426000000000004</c:v>
                </c:pt>
                <c:pt idx="977">
                  <c:v>4.3073999999999995</c:v>
                </c:pt>
                <c:pt idx="978">
                  <c:v>4.2804000000000002</c:v>
                </c:pt>
                <c:pt idx="979">
                  <c:v>4.2885</c:v>
                </c:pt>
                <c:pt idx="980">
                  <c:v>4.2984</c:v>
                </c:pt>
                <c:pt idx="981">
                  <c:v>4.2183000000000002</c:v>
                </c:pt>
                <c:pt idx="982">
                  <c:v>4.3605</c:v>
                </c:pt>
                <c:pt idx="983">
                  <c:v>4.2174000000000005</c:v>
                </c:pt>
                <c:pt idx="984">
                  <c:v>4.3244999999999996</c:v>
                </c:pt>
                <c:pt idx="985">
                  <c:v>4.3614000000000006</c:v>
                </c:pt>
                <c:pt idx="986">
                  <c:v>4.3361999999999998</c:v>
                </c:pt>
                <c:pt idx="987">
                  <c:v>4.3227000000000002</c:v>
                </c:pt>
                <c:pt idx="988">
                  <c:v>4.3551000000000002</c:v>
                </c:pt>
                <c:pt idx="989">
                  <c:v>4.2759</c:v>
                </c:pt>
                <c:pt idx="990">
                  <c:v>4.3109999999999999</c:v>
                </c:pt>
                <c:pt idx="991">
                  <c:v>4.3191000000000006</c:v>
                </c:pt>
                <c:pt idx="992">
                  <c:v>4.3164000000000007</c:v>
                </c:pt>
                <c:pt idx="993">
                  <c:v>4.3605</c:v>
                </c:pt>
                <c:pt idx="994">
                  <c:v>4.3155000000000001</c:v>
                </c:pt>
                <c:pt idx="995">
                  <c:v>4.3388999999999998</c:v>
                </c:pt>
                <c:pt idx="996">
                  <c:v>4.2596999999999996</c:v>
                </c:pt>
                <c:pt idx="997">
                  <c:v>4.4028</c:v>
                </c:pt>
                <c:pt idx="998">
                  <c:v>4.3514999999999997</c:v>
                </c:pt>
                <c:pt idx="999">
                  <c:v>4.3460999999999999</c:v>
                </c:pt>
                <c:pt idx="1000">
                  <c:v>4.3335000000000008</c:v>
                </c:pt>
                <c:pt idx="1001">
                  <c:v>4.3073999999999995</c:v>
                </c:pt>
                <c:pt idx="1002">
                  <c:v>4.2858000000000001</c:v>
                </c:pt>
                <c:pt idx="1003">
                  <c:v>4.3596000000000004</c:v>
                </c:pt>
                <c:pt idx="1004">
                  <c:v>4.2993000000000006</c:v>
                </c:pt>
                <c:pt idx="1005">
                  <c:v>4.3010999999999999</c:v>
                </c:pt>
                <c:pt idx="1006">
                  <c:v>4.2651000000000003</c:v>
                </c:pt>
                <c:pt idx="1007">
                  <c:v>4.3172999999999995</c:v>
                </c:pt>
                <c:pt idx="1008">
                  <c:v>4.3757999999999999</c:v>
                </c:pt>
                <c:pt idx="1009">
                  <c:v>4.3182</c:v>
                </c:pt>
                <c:pt idx="1010">
                  <c:v>4.2794999999999996</c:v>
                </c:pt>
                <c:pt idx="1011">
                  <c:v>4.2336</c:v>
                </c:pt>
                <c:pt idx="1012">
                  <c:v>4.1760000000000002</c:v>
                </c:pt>
                <c:pt idx="1013">
                  <c:v>4.0716000000000001</c:v>
                </c:pt>
                <c:pt idx="1014">
                  <c:v>3.8771999999999998</c:v>
                </c:pt>
                <c:pt idx="1015">
                  <c:v>3.6738</c:v>
                </c:pt>
                <c:pt idx="1016">
                  <c:v>4.0005000000000006</c:v>
                </c:pt>
                <c:pt idx="1017">
                  <c:v>3.4983</c:v>
                </c:pt>
                <c:pt idx="1018">
                  <c:v>3.6648000000000001</c:v>
                </c:pt>
                <c:pt idx="1019">
                  <c:v>3.7646999999999999</c:v>
                </c:pt>
                <c:pt idx="1020">
                  <c:v>3.2130000000000001</c:v>
                </c:pt>
                <c:pt idx="1021">
                  <c:v>3.3498000000000001</c:v>
                </c:pt>
                <c:pt idx="1022">
                  <c:v>3.3759000000000001</c:v>
                </c:pt>
                <c:pt idx="1023">
                  <c:v>3.1932</c:v>
                </c:pt>
                <c:pt idx="1024">
                  <c:v>3.0438000000000001</c:v>
                </c:pt>
                <c:pt idx="1025">
                  <c:v>2.6288999999999998</c:v>
                </c:pt>
                <c:pt idx="1026">
                  <c:v>2.4084000000000003</c:v>
                </c:pt>
                <c:pt idx="1027">
                  <c:v>2.2815000000000003</c:v>
                </c:pt>
                <c:pt idx="1028">
                  <c:v>2.2158000000000002</c:v>
                </c:pt>
                <c:pt idx="1029">
                  <c:v>2.0052000000000003</c:v>
                </c:pt>
                <c:pt idx="1030">
                  <c:v>2.0907</c:v>
                </c:pt>
                <c:pt idx="1031">
                  <c:v>2.5038</c:v>
                </c:pt>
                <c:pt idx="1032">
                  <c:v>2.9114999999999998</c:v>
                </c:pt>
                <c:pt idx="1033">
                  <c:v>2.3607000000000005</c:v>
                </c:pt>
                <c:pt idx="1034">
                  <c:v>2.1383999999999999</c:v>
                </c:pt>
                <c:pt idx="1035">
                  <c:v>2.2787999999999999</c:v>
                </c:pt>
                <c:pt idx="1036">
                  <c:v>2.6226000000000003</c:v>
                </c:pt>
                <c:pt idx="1037">
                  <c:v>2.6423999999999999</c:v>
                </c:pt>
                <c:pt idx="1038">
                  <c:v>3.1463999999999999</c:v>
                </c:pt>
                <c:pt idx="1039">
                  <c:v>3.4928999999999997</c:v>
                </c:pt>
                <c:pt idx="1040">
                  <c:v>3.5270999999999999</c:v>
                </c:pt>
                <c:pt idx="1041">
                  <c:v>3.5748000000000002</c:v>
                </c:pt>
                <c:pt idx="1042">
                  <c:v>3.1257000000000001</c:v>
                </c:pt>
                <c:pt idx="1043">
                  <c:v>3.4272</c:v>
                </c:pt>
                <c:pt idx="1044">
                  <c:v>3.1257000000000001</c:v>
                </c:pt>
                <c:pt idx="1045">
                  <c:v>3.3633000000000002</c:v>
                </c:pt>
                <c:pt idx="1046">
                  <c:v>3.1527000000000003</c:v>
                </c:pt>
                <c:pt idx="1047">
                  <c:v>2.7720000000000002</c:v>
                </c:pt>
                <c:pt idx="1048">
                  <c:v>2.7063000000000001</c:v>
                </c:pt>
                <c:pt idx="1049">
                  <c:v>2.3607000000000005</c:v>
                </c:pt>
                <c:pt idx="1050">
                  <c:v>3.3732000000000002</c:v>
                </c:pt>
                <c:pt idx="1051">
                  <c:v>3.6072000000000002</c:v>
                </c:pt>
                <c:pt idx="1052">
                  <c:v>3.3677999999999999</c:v>
                </c:pt>
                <c:pt idx="1053">
                  <c:v>3.4803000000000002</c:v>
                </c:pt>
                <c:pt idx="1054">
                  <c:v>2.8800000000000003</c:v>
                </c:pt>
                <c:pt idx="1055">
                  <c:v>2.3220000000000001</c:v>
                </c:pt>
                <c:pt idx="1056">
                  <c:v>2.3868</c:v>
                </c:pt>
                <c:pt idx="1057">
                  <c:v>2.5389000000000004</c:v>
                </c:pt>
                <c:pt idx="1058">
                  <c:v>2.8944000000000001</c:v>
                </c:pt>
                <c:pt idx="1059">
                  <c:v>3.3156000000000003</c:v>
                </c:pt>
                <c:pt idx="1060">
                  <c:v>3.0672000000000001</c:v>
                </c:pt>
                <c:pt idx="1061">
                  <c:v>3.0483000000000002</c:v>
                </c:pt>
                <c:pt idx="1062">
                  <c:v>3.1400999999999999</c:v>
                </c:pt>
                <c:pt idx="1063">
                  <c:v>3.0987</c:v>
                </c:pt>
                <c:pt idx="1064">
                  <c:v>2.9186999999999999</c:v>
                </c:pt>
                <c:pt idx="1065">
                  <c:v>2.4983999999999997</c:v>
                </c:pt>
                <c:pt idx="1066">
                  <c:v>2.3004000000000002</c:v>
                </c:pt>
                <c:pt idx="1067">
                  <c:v>2.1267</c:v>
                </c:pt>
                <c:pt idx="1068">
                  <c:v>2.0493000000000001</c:v>
                </c:pt>
                <c:pt idx="1069">
                  <c:v>2.0088000000000004</c:v>
                </c:pt>
                <c:pt idx="1070">
                  <c:v>1.9953000000000001</c:v>
                </c:pt>
                <c:pt idx="1071">
                  <c:v>2.0114999999999998</c:v>
                </c:pt>
                <c:pt idx="1072">
                  <c:v>1.9097999999999999</c:v>
                </c:pt>
                <c:pt idx="1073">
                  <c:v>1.9502999999999999</c:v>
                </c:pt>
                <c:pt idx="1074">
                  <c:v>2.0448</c:v>
                </c:pt>
                <c:pt idx="1075">
                  <c:v>1.9638</c:v>
                </c:pt>
                <c:pt idx="1076">
                  <c:v>2.0798999999999999</c:v>
                </c:pt>
                <c:pt idx="1077">
                  <c:v>1.2627000000000002</c:v>
                </c:pt>
                <c:pt idx="1078">
                  <c:v>1.6020000000000001</c:v>
                </c:pt>
                <c:pt idx="1079">
                  <c:v>1.494</c:v>
                </c:pt>
                <c:pt idx="1080">
                  <c:v>1.4841</c:v>
                </c:pt>
                <c:pt idx="1081">
                  <c:v>1.5660000000000001</c:v>
                </c:pt>
                <c:pt idx="1082">
                  <c:v>1.3428</c:v>
                </c:pt>
                <c:pt idx="1083">
                  <c:v>1.3662000000000001</c:v>
                </c:pt>
                <c:pt idx="1084">
                  <c:v>1.3914</c:v>
                </c:pt>
                <c:pt idx="1085">
                  <c:v>1.5075000000000001</c:v>
                </c:pt>
                <c:pt idx="1086">
                  <c:v>1.5543</c:v>
                </c:pt>
                <c:pt idx="1087">
                  <c:v>1.5255000000000001</c:v>
                </c:pt>
                <c:pt idx="1088">
                  <c:v>1.6452</c:v>
                </c:pt>
                <c:pt idx="1089">
                  <c:v>1.6164000000000001</c:v>
                </c:pt>
                <c:pt idx="1090">
                  <c:v>1.6857</c:v>
                </c:pt>
                <c:pt idx="1091">
                  <c:v>1.9188000000000001</c:v>
                </c:pt>
                <c:pt idx="1092">
                  <c:v>3.0339</c:v>
                </c:pt>
                <c:pt idx="1093">
                  <c:v>3.8582999999999998</c:v>
                </c:pt>
                <c:pt idx="1094">
                  <c:v>4.0581000000000005</c:v>
                </c:pt>
                <c:pt idx="1095">
                  <c:v>4.1346000000000007</c:v>
                </c:pt>
                <c:pt idx="1096">
                  <c:v>4.1166</c:v>
                </c:pt>
                <c:pt idx="1097">
                  <c:v>4.1130000000000004</c:v>
                </c:pt>
                <c:pt idx="1098">
                  <c:v>4.0860000000000003</c:v>
                </c:pt>
                <c:pt idx="1099">
                  <c:v>4.1391</c:v>
                </c:pt>
                <c:pt idx="1100">
                  <c:v>4.1832000000000003</c:v>
                </c:pt>
                <c:pt idx="1101">
                  <c:v>4.0725000000000007</c:v>
                </c:pt>
                <c:pt idx="1102">
                  <c:v>4.2020999999999997</c:v>
                </c:pt>
                <c:pt idx="1103">
                  <c:v>3.7008000000000001</c:v>
                </c:pt>
                <c:pt idx="1104">
                  <c:v>1.9116000000000002</c:v>
                </c:pt>
                <c:pt idx="1105">
                  <c:v>1.7604</c:v>
                </c:pt>
                <c:pt idx="1106">
                  <c:v>1.9061999999999999</c:v>
                </c:pt>
                <c:pt idx="1107">
                  <c:v>3.0258000000000003</c:v>
                </c:pt>
                <c:pt idx="1108">
                  <c:v>3.2967</c:v>
                </c:pt>
                <c:pt idx="1109">
                  <c:v>3.3687</c:v>
                </c:pt>
                <c:pt idx="1110">
                  <c:v>2.7612000000000001</c:v>
                </c:pt>
                <c:pt idx="1111">
                  <c:v>2.7774000000000001</c:v>
                </c:pt>
                <c:pt idx="1112">
                  <c:v>3.1328999999999998</c:v>
                </c:pt>
                <c:pt idx="1113">
                  <c:v>3.1338000000000004</c:v>
                </c:pt>
                <c:pt idx="1114">
                  <c:v>3.1292999999999997</c:v>
                </c:pt>
                <c:pt idx="1115">
                  <c:v>3.1050000000000004</c:v>
                </c:pt>
                <c:pt idx="1116">
                  <c:v>3.1617000000000002</c:v>
                </c:pt>
                <c:pt idx="1117">
                  <c:v>3.1248</c:v>
                </c:pt>
                <c:pt idx="1118">
                  <c:v>3.1428000000000003</c:v>
                </c:pt>
                <c:pt idx="1119">
                  <c:v>3.1724999999999999</c:v>
                </c:pt>
                <c:pt idx="1120">
                  <c:v>3.1563000000000003</c:v>
                </c:pt>
                <c:pt idx="1121">
                  <c:v>3.1716000000000002</c:v>
                </c:pt>
                <c:pt idx="1122">
                  <c:v>3.1896</c:v>
                </c:pt>
                <c:pt idx="1123">
                  <c:v>3.1869000000000001</c:v>
                </c:pt>
                <c:pt idx="1124">
                  <c:v>3.1545000000000001</c:v>
                </c:pt>
                <c:pt idx="1125">
                  <c:v>3.1680000000000001</c:v>
                </c:pt>
                <c:pt idx="1126">
                  <c:v>3.1716000000000002</c:v>
                </c:pt>
                <c:pt idx="1127">
                  <c:v>3.1716000000000002</c:v>
                </c:pt>
                <c:pt idx="1128">
                  <c:v>3.1185</c:v>
                </c:pt>
                <c:pt idx="1129">
                  <c:v>3.1553999999999998</c:v>
                </c:pt>
                <c:pt idx="1130">
                  <c:v>3.0528</c:v>
                </c:pt>
                <c:pt idx="1131">
                  <c:v>3.0680999999999998</c:v>
                </c:pt>
                <c:pt idx="1132">
                  <c:v>3.1014000000000004</c:v>
                </c:pt>
                <c:pt idx="1133">
                  <c:v>3.0743999999999998</c:v>
                </c:pt>
                <c:pt idx="1134">
                  <c:v>3.0428999999999999</c:v>
                </c:pt>
                <c:pt idx="1135">
                  <c:v>3.1185</c:v>
                </c:pt>
                <c:pt idx="1136">
                  <c:v>3.0131999999999999</c:v>
                </c:pt>
                <c:pt idx="1137">
                  <c:v>3.2166000000000001</c:v>
                </c:pt>
                <c:pt idx="1138">
                  <c:v>3.2004000000000001</c:v>
                </c:pt>
                <c:pt idx="1139">
                  <c:v>3.1716000000000002</c:v>
                </c:pt>
                <c:pt idx="1140">
                  <c:v>3.1185</c:v>
                </c:pt>
                <c:pt idx="1141">
                  <c:v>3.2273999999999998</c:v>
                </c:pt>
                <c:pt idx="1142">
                  <c:v>3.1203000000000003</c:v>
                </c:pt>
                <c:pt idx="1143">
                  <c:v>3.1743000000000001</c:v>
                </c:pt>
                <c:pt idx="1144">
                  <c:v>3.1455000000000002</c:v>
                </c:pt>
                <c:pt idx="1145">
                  <c:v>3.0735000000000001</c:v>
                </c:pt>
                <c:pt idx="1146">
                  <c:v>3.2058</c:v>
                </c:pt>
                <c:pt idx="1147">
                  <c:v>3.2021999999999999</c:v>
                </c:pt>
                <c:pt idx="1148">
                  <c:v>3.1347</c:v>
                </c:pt>
                <c:pt idx="1149">
                  <c:v>3.1995</c:v>
                </c:pt>
                <c:pt idx="1150">
                  <c:v>3.1482000000000001</c:v>
                </c:pt>
                <c:pt idx="1151">
                  <c:v>3.177</c:v>
                </c:pt>
                <c:pt idx="1152">
                  <c:v>3.1068000000000002</c:v>
                </c:pt>
                <c:pt idx="1153">
                  <c:v>3.1652999999999998</c:v>
                </c:pt>
                <c:pt idx="1154">
                  <c:v>3.1400999999999999</c:v>
                </c:pt>
                <c:pt idx="1155">
                  <c:v>3.222</c:v>
                </c:pt>
                <c:pt idx="1156">
                  <c:v>3.2121</c:v>
                </c:pt>
                <c:pt idx="1157">
                  <c:v>3.1617000000000002</c:v>
                </c:pt>
                <c:pt idx="1158">
                  <c:v>3.1968000000000001</c:v>
                </c:pt>
                <c:pt idx="1159">
                  <c:v>3.1446000000000001</c:v>
                </c:pt>
                <c:pt idx="1160">
                  <c:v>3.1743000000000001</c:v>
                </c:pt>
                <c:pt idx="1161">
                  <c:v>3.1788000000000003</c:v>
                </c:pt>
                <c:pt idx="1162">
                  <c:v>3.1896</c:v>
                </c:pt>
                <c:pt idx="1163">
                  <c:v>3.1815000000000002</c:v>
                </c:pt>
                <c:pt idx="1164">
                  <c:v>3.1869000000000001</c:v>
                </c:pt>
                <c:pt idx="1165">
                  <c:v>3.0924</c:v>
                </c:pt>
                <c:pt idx="1166">
                  <c:v>3.1095000000000002</c:v>
                </c:pt>
                <c:pt idx="1167">
                  <c:v>3.1473</c:v>
                </c:pt>
                <c:pt idx="1168">
                  <c:v>3.1779000000000002</c:v>
                </c:pt>
                <c:pt idx="1169">
                  <c:v>3.1095000000000002</c:v>
                </c:pt>
                <c:pt idx="1170">
                  <c:v>3.1328999999999998</c:v>
                </c:pt>
                <c:pt idx="1171">
                  <c:v>3.2112000000000003</c:v>
                </c:pt>
                <c:pt idx="1172">
                  <c:v>3.1608000000000001</c:v>
                </c:pt>
                <c:pt idx="1173">
                  <c:v>3.1311</c:v>
                </c:pt>
                <c:pt idx="1174">
                  <c:v>3.1167000000000002</c:v>
                </c:pt>
                <c:pt idx="1175">
                  <c:v>3.1292999999999997</c:v>
                </c:pt>
                <c:pt idx="1176">
                  <c:v>3.0815999999999999</c:v>
                </c:pt>
                <c:pt idx="1177">
                  <c:v>3.0789</c:v>
                </c:pt>
                <c:pt idx="1178">
                  <c:v>3.0078</c:v>
                </c:pt>
                <c:pt idx="1179">
                  <c:v>2.8071000000000002</c:v>
                </c:pt>
                <c:pt idx="1180">
                  <c:v>2.5415999999999999</c:v>
                </c:pt>
                <c:pt idx="1181">
                  <c:v>2.4885000000000002</c:v>
                </c:pt>
                <c:pt idx="1182">
                  <c:v>2.5218000000000003</c:v>
                </c:pt>
                <c:pt idx="1183">
                  <c:v>2.6190000000000002</c:v>
                </c:pt>
                <c:pt idx="1184">
                  <c:v>2.6496</c:v>
                </c:pt>
                <c:pt idx="1185">
                  <c:v>2.7531000000000003</c:v>
                </c:pt>
                <c:pt idx="1186">
                  <c:v>2.6576999999999997</c:v>
                </c:pt>
                <c:pt idx="1187">
                  <c:v>2.6558999999999999</c:v>
                </c:pt>
                <c:pt idx="1188">
                  <c:v>2.8647</c:v>
                </c:pt>
                <c:pt idx="1189">
                  <c:v>2.9529000000000001</c:v>
                </c:pt>
                <c:pt idx="1190">
                  <c:v>2.9997000000000003</c:v>
                </c:pt>
                <c:pt idx="1191">
                  <c:v>3.0644999999999998</c:v>
                </c:pt>
                <c:pt idx="1192">
                  <c:v>2.9754</c:v>
                </c:pt>
                <c:pt idx="1193">
                  <c:v>2.9655</c:v>
                </c:pt>
                <c:pt idx="1194">
                  <c:v>2.8818000000000001</c:v>
                </c:pt>
                <c:pt idx="1195">
                  <c:v>2.5703999999999998</c:v>
                </c:pt>
                <c:pt idx="1196">
                  <c:v>2.4426000000000001</c:v>
                </c:pt>
                <c:pt idx="1197">
                  <c:v>2.4074999999999998</c:v>
                </c:pt>
                <c:pt idx="1198">
                  <c:v>2.3535000000000004</c:v>
                </c:pt>
                <c:pt idx="1199">
                  <c:v>2.2176</c:v>
                </c:pt>
                <c:pt idx="1200">
                  <c:v>2.1591</c:v>
                </c:pt>
                <c:pt idx="1201">
                  <c:v>2.1015000000000001</c:v>
                </c:pt>
                <c:pt idx="1202">
                  <c:v>2.3094000000000001</c:v>
                </c:pt>
                <c:pt idx="1203">
                  <c:v>2.2616999999999998</c:v>
                </c:pt>
                <c:pt idx="1204">
                  <c:v>2.0826000000000002</c:v>
                </c:pt>
                <c:pt idx="1205">
                  <c:v>2.1888000000000001</c:v>
                </c:pt>
                <c:pt idx="1206">
                  <c:v>0.58050000000000002</c:v>
                </c:pt>
                <c:pt idx="1207">
                  <c:v>0.29250000000000004</c:v>
                </c:pt>
                <c:pt idx="1208">
                  <c:v>0.27089999999999997</c:v>
                </c:pt>
                <c:pt idx="1209">
                  <c:v>0.1764</c:v>
                </c:pt>
                <c:pt idx="1210">
                  <c:v>0.1638</c:v>
                </c:pt>
                <c:pt idx="1211">
                  <c:v>0.14850000000000002</c:v>
                </c:pt>
                <c:pt idx="1212">
                  <c:v>0.13139999999999999</c:v>
                </c:pt>
                <c:pt idx="1213">
                  <c:v>0.11970000000000001</c:v>
                </c:pt>
                <c:pt idx="1214">
                  <c:v>0.12869999999999998</c:v>
                </c:pt>
                <c:pt idx="1215">
                  <c:v>0.12959999999999999</c:v>
                </c:pt>
                <c:pt idx="1216">
                  <c:v>0.1368</c:v>
                </c:pt>
                <c:pt idx="1217">
                  <c:v>0.1575</c:v>
                </c:pt>
                <c:pt idx="1218">
                  <c:v>9.8100000000000007E-2</c:v>
                </c:pt>
                <c:pt idx="1219">
                  <c:v>9.7199999999999995E-2</c:v>
                </c:pt>
                <c:pt idx="1220">
                  <c:v>0.17460000000000001</c:v>
                </c:pt>
                <c:pt idx="1221">
                  <c:v>0.10350000000000001</c:v>
                </c:pt>
                <c:pt idx="1222">
                  <c:v>0.10350000000000001</c:v>
                </c:pt>
                <c:pt idx="1223">
                  <c:v>8.7300000000000003E-2</c:v>
                </c:pt>
                <c:pt idx="1224">
                  <c:v>7.4700000000000003E-2</c:v>
                </c:pt>
                <c:pt idx="1225">
                  <c:v>8.4600000000000009E-2</c:v>
                </c:pt>
                <c:pt idx="1226">
                  <c:v>8.1000000000000003E-2</c:v>
                </c:pt>
                <c:pt idx="1227">
                  <c:v>9.3600000000000003E-2</c:v>
                </c:pt>
                <c:pt idx="1228">
                  <c:v>0.1143</c:v>
                </c:pt>
                <c:pt idx="1229">
                  <c:v>9.3600000000000003E-2</c:v>
                </c:pt>
                <c:pt idx="1230">
                  <c:v>9.0000000000000011E-2</c:v>
                </c:pt>
                <c:pt idx="1231">
                  <c:v>9.9900000000000003E-2</c:v>
                </c:pt>
                <c:pt idx="1232">
                  <c:v>0.10440000000000001</c:v>
                </c:pt>
                <c:pt idx="1233">
                  <c:v>0.1116</c:v>
                </c:pt>
                <c:pt idx="1234">
                  <c:v>9.9900000000000003E-2</c:v>
                </c:pt>
                <c:pt idx="1235">
                  <c:v>9.9900000000000003E-2</c:v>
                </c:pt>
                <c:pt idx="1236">
                  <c:v>0.1179</c:v>
                </c:pt>
                <c:pt idx="1237">
                  <c:v>0.12240000000000001</c:v>
                </c:pt>
                <c:pt idx="1238">
                  <c:v>0.12689999999999999</c:v>
                </c:pt>
                <c:pt idx="1239">
                  <c:v>0.14130000000000001</c:v>
                </c:pt>
                <c:pt idx="1240">
                  <c:v>0.1134</c:v>
                </c:pt>
                <c:pt idx="1241">
                  <c:v>0.1404</c:v>
                </c:pt>
                <c:pt idx="1242">
                  <c:v>0.16020000000000001</c:v>
                </c:pt>
                <c:pt idx="1243">
                  <c:v>0.13319999999999999</c:v>
                </c:pt>
                <c:pt idx="1244">
                  <c:v>0.1431</c:v>
                </c:pt>
                <c:pt idx="1245">
                  <c:v>0.14219999999999999</c:v>
                </c:pt>
                <c:pt idx="1246">
                  <c:v>0.1368</c:v>
                </c:pt>
                <c:pt idx="1247">
                  <c:v>0.1386</c:v>
                </c:pt>
                <c:pt idx="1248">
                  <c:v>0.1305</c:v>
                </c:pt>
                <c:pt idx="1249">
                  <c:v>0.1368</c:v>
                </c:pt>
                <c:pt idx="1250">
                  <c:v>0.12600000000000003</c:v>
                </c:pt>
                <c:pt idx="1251">
                  <c:v>0.12600000000000003</c:v>
                </c:pt>
                <c:pt idx="1252">
                  <c:v>0.1341</c:v>
                </c:pt>
                <c:pt idx="1253">
                  <c:v>0.12420000000000002</c:v>
                </c:pt>
                <c:pt idx="1254">
                  <c:v>0.1278</c:v>
                </c:pt>
                <c:pt idx="1255">
                  <c:v>0.12510000000000002</c:v>
                </c:pt>
                <c:pt idx="1256">
                  <c:v>0.1179</c:v>
                </c:pt>
                <c:pt idx="1257">
                  <c:v>0.11610000000000001</c:v>
                </c:pt>
                <c:pt idx="1258">
                  <c:v>0.1071</c:v>
                </c:pt>
                <c:pt idx="1259">
                  <c:v>0.1071</c:v>
                </c:pt>
                <c:pt idx="1260">
                  <c:v>9.9000000000000005E-2</c:v>
                </c:pt>
                <c:pt idx="1261">
                  <c:v>8.8200000000000001E-2</c:v>
                </c:pt>
                <c:pt idx="1262">
                  <c:v>7.7399999999999997E-2</c:v>
                </c:pt>
                <c:pt idx="1263">
                  <c:v>7.1099999999999997E-2</c:v>
                </c:pt>
                <c:pt idx="1264">
                  <c:v>5.8500000000000003E-2</c:v>
                </c:pt>
                <c:pt idx="1265">
                  <c:v>4.9500000000000002E-2</c:v>
                </c:pt>
                <c:pt idx="1266">
                  <c:v>5.4899999999999997E-2</c:v>
                </c:pt>
                <c:pt idx="1267">
                  <c:v>7.2000000000000007E-3</c:v>
                </c:pt>
                <c:pt idx="1268">
                  <c:v>5.4000000000000003E-3</c:v>
                </c:pt>
                <c:pt idx="1269">
                  <c:v>4.2300000000000004E-2</c:v>
                </c:pt>
                <c:pt idx="1270">
                  <c:v>5.8500000000000003E-2</c:v>
                </c:pt>
                <c:pt idx="1271">
                  <c:v>5.3999999999999999E-2</c:v>
                </c:pt>
                <c:pt idx="1272">
                  <c:v>6.7500000000000004E-2</c:v>
                </c:pt>
                <c:pt idx="1273">
                  <c:v>9.1799999999999993E-2</c:v>
                </c:pt>
                <c:pt idx="1274">
                  <c:v>9.4500000000000001E-2</c:v>
                </c:pt>
                <c:pt idx="1275">
                  <c:v>0.1017</c:v>
                </c:pt>
                <c:pt idx="1276">
                  <c:v>0.1431</c:v>
                </c:pt>
                <c:pt idx="1277">
                  <c:v>0.189</c:v>
                </c:pt>
                <c:pt idx="1278">
                  <c:v>0.25829999999999997</c:v>
                </c:pt>
                <c:pt idx="1279">
                  <c:v>0.27450000000000002</c:v>
                </c:pt>
                <c:pt idx="1280">
                  <c:v>0.33210000000000001</c:v>
                </c:pt>
                <c:pt idx="1281">
                  <c:v>0.28439999999999999</c:v>
                </c:pt>
                <c:pt idx="1282">
                  <c:v>0.82440000000000002</c:v>
                </c:pt>
                <c:pt idx="1283">
                  <c:v>0.49050000000000005</c:v>
                </c:pt>
                <c:pt idx="1284">
                  <c:v>0.90809999999999991</c:v>
                </c:pt>
                <c:pt idx="1285">
                  <c:v>0.86939999999999995</c:v>
                </c:pt>
                <c:pt idx="1286">
                  <c:v>0.83700000000000008</c:v>
                </c:pt>
                <c:pt idx="1287">
                  <c:v>0.38429999999999997</c:v>
                </c:pt>
                <c:pt idx="1288">
                  <c:v>0.41760000000000003</c:v>
                </c:pt>
                <c:pt idx="1289">
                  <c:v>0.38250000000000001</c:v>
                </c:pt>
                <c:pt idx="1290">
                  <c:v>0.38159999999999999</c:v>
                </c:pt>
                <c:pt idx="1291">
                  <c:v>0.41850000000000004</c:v>
                </c:pt>
                <c:pt idx="1292">
                  <c:v>0.51659999999999995</c:v>
                </c:pt>
                <c:pt idx="1293">
                  <c:v>1.1466000000000001</c:v>
                </c:pt>
                <c:pt idx="1294">
                  <c:v>1.2707999999999999</c:v>
                </c:pt>
                <c:pt idx="1295">
                  <c:v>1.2564</c:v>
                </c:pt>
                <c:pt idx="1296">
                  <c:v>1.1655</c:v>
                </c:pt>
                <c:pt idx="1297">
                  <c:v>1.0331999999999999</c:v>
                </c:pt>
                <c:pt idx="1298">
                  <c:v>1.0179</c:v>
                </c:pt>
                <c:pt idx="1299">
                  <c:v>1.0683</c:v>
                </c:pt>
                <c:pt idx="1300">
                  <c:v>1.0278</c:v>
                </c:pt>
                <c:pt idx="1301">
                  <c:v>1.1322000000000001</c:v>
                </c:pt>
                <c:pt idx="1302">
                  <c:v>1.0511999999999999</c:v>
                </c:pt>
                <c:pt idx="1303">
                  <c:v>1.0161</c:v>
                </c:pt>
                <c:pt idx="1304">
                  <c:v>1.0106999999999999</c:v>
                </c:pt>
                <c:pt idx="1305">
                  <c:v>1.0305</c:v>
                </c:pt>
                <c:pt idx="1306">
                  <c:v>1.0305</c:v>
                </c:pt>
                <c:pt idx="1307">
                  <c:v>0.9900000000000001</c:v>
                </c:pt>
                <c:pt idx="1308">
                  <c:v>0.93420000000000003</c:v>
                </c:pt>
                <c:pt idx="1309">
                  <c:v>0.95850000000000002</c:v>
                </c:pt>
                <c:pt idx="1310">
                  <c:v>0.98640000000000005</c:v>
                </c:pt>
                <c:pt idx="1311">
                  <c:v>0.99180000000000013</c:v>
                </c:pt>
                <c:pt idx="1312">
                  <c:v>1.0746</c:v>
                </c:pt>
                <c:pt idx="1313">
                  <c:v>1.0863</c:v>
                </c:pt>
                <c:pt idx="1314">
                  <c:v>1.1367</c:v>
                </c:pt>
                <c:pt idx="1315">
                  <c:v>1.0971000000000002</c:v>
                </c:pt>
                <c:pt idx="1316">
                  <c:v>1.1600999999999999</c:v>
                </c:pt>
                <c:pt idx="1317">
                  <c:v>1.2789000000000001</c:v>
                </c:pt>
                <c:pt idx="1318">
                  <c:v>1.3041</c:v>
                </c:pt>
                <c:pt idx="1319">
                  <c:v>1.3518000000000001</c:v>
                </c:pt>
                <c:pt idx="1320">
                  <c:v>1.4319</c:v>
                </c:pt>
                <c:pt idx="1321">
                  <c:v>1.5057</c:v>
                </c:pt>
                <c:pt idx="1322">
                  <c:v>1.4705999999999999</c:v>
                </c:pt>
                <c:pt idx="1323">
                  <c:v>1.4462999999999999</c:v>
                </c:pt>
                <c:pt idx="1324">
                  <c:v>1.5794999999999999</c:v>
                </c:pt>
                <c:pt idx="1325">
                  <c:v>1.4958</c:v>
                </c:pt>
                <c:pt idx="1326">
                  <c:v>1.4885999999999999</c:v>
                </c:pt>
                <c:pt idx="1327">
                  <c:v>1.4544000000000001</c:v>
                </c:pt>
                <c:pt idx="1328">
                  <c:v>1.4922</c:v>
                </c:pt>
                <c:pt idx="1329">
                  <c:v>1.5534000000000001</c:v>
                </c:pt>
                <c:pt idx="1330">
                  <c:v>1.5741000000000001</c:v>
                </c:pt>
                <c:pt idx="1331">
                  <c:v>1.6749000000000001</c:v>
                </c:pt>
                <c:pt idx="1332">
                  <c:v>1.7262</c:v>
                </c:pt>
                <c:pt idx="1333">
                  <c:v>1.6929000000000001</c:v>
                </c:pt>
                <c:pt idx="1334">
                  <c:v>1.6713</c:v>
                </c:pt>
                <c:pt idx="1335">
                  <c:v>1.6820999999999999</c:v>
                </c:pt>
                <c:pt idx="1336">
                  <c:v>1.6164000000000001</c:v>
                </c:pt>
                <c:pt idx="1337">
                  <c:v>1.6083000000000001</c:v>
                </c:pt>
                <c:pt idx="1338">
                  <c:v>1.5984</c:v>
                </c:pt>
                <c:pt idx="1339">
                  <c:v>1.5534000000000001</c:v>
                </c:pt>
                <c:pt idx="1340">
                  <c:v>1.5624</c:v>
                </c:pt>
                <c:pt idx="1341">
                  <c:v>1.5399</c:v>
                </c:pt>
                <c:pt idx="1342">
                  <c:v>1.4994000000000001</c:v>
                </c:pt>
                <c:pt idx="1343">
                  <c:v>1.5191999999999999</c:v>
                </c:pt>
                <c:pt idx="1344">
                  <c:v>1.4796</c:v>
                </c:pt>
                <c:pt idx="1345">
                  <c:v>1.4913000000000001</c:v>
                </c:pt>
                <c:pt idx="1346">
                  <c:v>1.4949000000000001</c:v>
                </c:pt>
                <c:pt idx="1347">
                  <c:v>1.4238000000000002</c:v>
                </c:pt>
                <c:pt idx="1348">
                  <c:v>1.5111000000000001</c:v>
                </c:pt>
                <c:pt idx="1349">
                  <c:v>1.6020000000000001</c:v>
                </c:pt>
                <c:pt idx="1350">
                  <c:v>1.5894000000000001</c:v>
                </c:pt>
                <c:pt idx="1351">
                  <c:v>1.5138</c:v>
                </c:pt>
                <c:pt idx="1352">
                  <c:v>1.3446</c:v>
                </c:pt>
                <c:pt idx="1353">
                  <c:v>1.2159</c:v>
                </c:pt>
                <c:pt idx="1354">
                  <c:v>1.377</c:v>
                </c:pt>
                <c:pt idx="1355">
                  <c:v>1.5569999999999999</c:v>
                </c:pt>
                <c:pt idx="1356">
                  <c:v>1.8072000000000001</c:v>
                </c:pt>
                <c:pt idx="1357">
                  <c:v>2.0259</c:v>
                </c:pt>
                <c:pt idx="1358">
                  <c:v>2.16</c:v>
                </c:pt>
                <c:pt idx="1359">
                  <c:v>1.9845000000000002</c:v>
                </c:pt>
                <c:pt idx="1360">
                  <c:v>2.5415999999999999</c:v>
                </c:pt>
                <c:pt idx="1361">
                  <c:v>2.9097</c:v>
                </c:pt>
                <c:pt idx="1362">
                  <c:v>2.6576999999999997</c:v>
                </c:pt>
                <c:pt idx="1363">
                  <c:v>2.7233999999999998</c:v>
                </c:pt>
                <c:pt idx="1364">
                  <c:v>2.7855000000000003</c:v>
                </c:pt>
                <c:pt idx="1365">
                  <c:v>2.7207000000000003</c:v>
                </c:pt>
                <c:pt idx="1366">
                  <c:v>2.3849999999999998</c:v>
                </c:pt>
                <c:pt idx="1367">
                  <c:v>2.6496</c:v>
                </c:pt>
                <c:pt idx="1368">
                  <c:v>2.5992000000000002</c:v>
                </c:pt>
                <c:pt idx="1369">
                  <c:v>2.4858000000000002</c:v>
                </c:pt>
                <c:pt idx="1370">
                  <c:v>1.9682999999999999</c:v>
                </c:pt>
                <c:pt idx="1371">
                  <c:v>2.6433</c:v>
                </c:pt>
                <c:pt idx="1372">
                  <c:v>2.1150000000000002</c:v>
                </c:pt>
                <c:pt idx="1373">
                  <c:v>1.8171000000000002</c:v>
                </c:pt>
                <c:pt idx="1374">
                  <c:v>1.9728000000000001</c:v>
                </c:pt>
                <c:pt idx="1375">
                  <c:v>1.9161000000000001</c:v>
                </c:pt>
                <c:pt idx="1376">
                  <c:v>1.7901</c:v>
                </c:pt>
                <c:pt idx="1377">
                  <c:v>1.8639000000000001</c:v>
                </c:pt>
              </c:numCache>
            </c:numRef>
          </c:xVal>
          <c:yVal>
            <c:numRef>
              <c:f>'Processed Ik'!$C$2:$C$2934</c:f>
              <c:numCache>
                <c:formatCode>General</c:formatCode>
                <c:ptCount val="2933"/>
                <c:pt idx="0">
                  <c:v>-3.464</c:v>
                </c:pt>
                <c:pt idx="1">
                  <c:v>-3.5649999999999999</c:v>
                </c:pt>
                <c:pt idx="2">
                  <c:v>-3.6419999999999999</c:v>
                </c:pt>
                <c:pt idx="3">
                  <c:v>-3.7389999999999999</c:v>
                </c:pt>
                <c:pt idx="4">
                  <c:v>-3.851</c:v>
                </c:pt>
                <c:pt idx="5">
                  <c:v>-3.976</c:v>
                </c:pt>
                <c:pt idx="6">
                  <c:v>-4.109</c:v>
                </c:pt>
                <c:pt idx="7">
                  <c:v>-4.2430000000000003</c:v>
                </c:pt>
                <c:pt idx="8">
                  <c:v>-4.3760000000000003</c:v>
                </c:pt>
                <c:pt idx="9">
                  <c:v>-4.5090000000000003</c:v>
                </c:pt>
                <c:pt idx="10">
                  <c:v>-4.641</c:v>
                </c:pt>
                <c:pt idx="11">
                  <c:v>-4.7729999999999997</c:v>
                </c:pt>
                <c:pt idx="12">
                  <c:v>-4.9039999999999999</c:v>
                </c:pt>
                <c:pt idx="13">
                  <c:v>-5.0279999999999996</c:v>
                </c:pt>
                <c:pt idx="14">
                  <c:v>-5.1429999999999998</c:v>
                </c:pt>
                <c:pt idx="15">
                  <c:v>-5.2480000000000002</c:v>
                </c:pt>
                <c:pt idx="16">
                  <c:v>-5.3419999999999996</c:v>
                </c:pt>
                <c:pt idx="17">
                  <c:v>-5.4180000000000001</c:v>
                </c:pt>
                <c:pt idx="18">
                  <c:v>-5.4820000000000002</c:v>
                </c:pt>
                <c:pt idx="19">
                  <c:v>-5.54</c:v>
                </c:pt>
                <c:pt idx="20">
                  <c:v>-5.5970000000000004</c:v>
                </c:pt>
                <c:pt idx="21">
                  <c:v>-5.657</c:v>
                </c:pt>
                <c:pt idx="22">
                  <c:v>-5.7270000000000003</c:v>
                </c:pt>
                <c:pt idx="23">
                  <c:v>-5.8029999999999999</c:v>
                </c:pt>
                <c:pt idx="24">
                  <c:v>-5.88</c:v>
                </c:pt>
                <c:pt idx="25">
                  <c:v>-5.9550000000000001</c:v>
                </c:pt>
                <c:pt idx="26">
                  <c:v>-6.0309999999999997</c:v>
                </c:pt>
                <c:pt idx="27">
                  <c:v>-6.1109999999999998</c:v>
                </c:pt>
                <c:pt idx="28">
                  <c:v>-6.1989999999999998</c:v>
                </c:pt>
                <c:pt idx="29">
                  <c:v>-6.298</c:v>
                </c:pt>
                <c:pt idx="30">
                  <c:v>-6.4050000000000002</c:v>
                </c:pt>
                <c:pt idx="31">
                  <c:v>-6.5140000000000002</c:v>
                </c:pt>
                <c:pt idx="32">
                  <c:v>-6.6239999999999997</c:v>
                </c:pt>
                <c:pt idx="33">
                  <c:v>-6.726</c:v>
                </c:pt>
                <c:pt idx="34">
                  <c:v>-6.8220000000000001</c:v>
                </c:pt>
                <c:pt idx="35">
                  <c:v>-6.9080000000000004</c:v>
                </c:pt>
                <c:pt idx="36">
                  <c:v>-6.9870000000000001</c:v>
                </c:pt>
                <c:pt idx="37">
                  <c:v>-7.0659999999999998</c:v>
                </c:pt>
                <c:pt idx="38">
                  <c:v>-7.1539999999999999</c:v>
                </c:pt>
                <c:pt idx="39">
                  <c:v>-7.2350000000000003</c:v>
                </c:pt>
                <c:pt idx="40">
                  <c:v>-7.3209999999999997</c:v>
                </c:pt>
                <c:pt idx="41">
                  <c:v>-7.4240000000000004</c:v>
                </c:pt>
                <c:pt idx="42">
                  <c:v>-7.5220000000000002</c:v>
                </c:pt>
                <c:pt idx="43">
                  <c:v>-7.5960000000000001</c:v>
                </c:pt>
                <c:pt idx="44">
                  <c:v>-7.6669999999999998</c:v>
                </c:pt>
                <c:pt idx="45">
                  <c:v>-7.7409999999999997</c:v>
                </c:pt>
                <c:pt idx="46">
                  <c:v>-7.8109999999999999</c:v>
                </c:pt>
                <c:pt idx="47">
                  <c:v>-7.88</c:v>
                </c:pt>
                <c:pt idx="48">
                  <c:v>-7.9589999999999996</c:v>
                </c:pt>
                <c:pt idx="49">
                  <c:v>-8.0510000000000002</c:v>
                </c:pt>
                <c:pt idx="50">
                  <c:v>-8.1489999999999991</c:v>
                </c:pt>
                <c:pt idx="51">
                  <c:v>-8.2420000000000009</c:v>
                </c:pt>
                <c:pt idx="52">
                  <c:v>-8.3309999999999995</c:v>
                </c:pt>
                <c:pt idx="53">
                  <c:v>-8.423</c:v>
                </c:pt>
                <c:pt idx="54">
                  <c:v>-8.5</c:v>
                </c:pt>
                <c:pt idx="55">
                  <c:v>-8.5519999999999996</c:v>
                </c:pt>
                <c:pt idx="56">
                  <c:v>-8.6050000000000004</c:v>
                </c:pt>
                <c:pt idx="57">
                  <c:v>-8.6880000000000006</c:v>
                </c:pt>
                <c:pt idx="58">
                  <c:v>-8.7850000000000001</c:v>
                </c:pt>
                <c:pt idx="59">
                  <c:v>-8.843</c:v>
                </c:pt>
                <c:pt idx="60">
                  <c:v>-8.9109999999999996</c:v>
                </c:pt>
                <c:pt idx="61">
                  <c:v>-8.98</c:v>
                </c:pt>
                <c:pt idx="62">
                  <c:v>-9.0519999999999996</c:v>
                </c:pt>
                <c:pt idx="63">
                  <c:v>-9.1310000000000002</c:v>
                </c:pt>
                <c:pt idx="64">
                  <c:v>-9.2110000000000003</c:v>
                </c:pt>
                <c:pt idx="65">
                  <c:v>-9.2910000000000004</c:v>
                </c:pt>
                <c:pt idx="66">
                  <c:v>-9.375</c:v>
                </c:pt>
                <c:pt idx="67">
                  <c:v>-9.4550000000000001</c:v>
                </c:pt>
                <c:pt idx="68">
                  <c:v>-9.532</c:v>
                </c:pt>
                <c:pt idx="69">
                  <c:v>-9.61</c:v>
                </c:pt>
                <c:pt idx="70">
                  <c:v>-9.69</c:v>
                </c:pt>
                <c:pt idx="71">
                  <c:v>-9.7690000000000001</c:v>
                </c:pt>
                <c:pt idx="72">
                  <c:v>-9.8520000000000003</c:v>
                </c:pt>
                <c:pt idx="73">
                  <c:v>-9.9320000000000004</c:v>
                </c:pt>
                <c:pt idx="74">
                  <c:v>-10.012</c:v>
                </c:pt>
                <c:pt idx="75">
                  <c:v>-10.083</c:v>
                </c:pt>
                <c:pt idx="76">
                  <c:v>-10.146000000000001</c:v>
                </c:pt>
                <c:pt idx="77">
                  <c:v>-10.211</c:v>
                </c:pt>
                <c:pt idx="78">
                  <c:v>-10.275</c:v>
                </c:pt>
                <c:pt idx="79">
                  <c:v>-10.335000000000001</c:v>
                </c:pt>
                <c:pt idx="80">
                  <c:v>-10.4</c:v>
                </c:pt>
                <c:pt idx="81">
                  <c:v>-10.465</c:v>
                </c:pt>
                <c:pt idx="82">
                  <c:v>-10.523999999999999</c:v>
                </c:pt>
                <c:pt idx="83">
                  <c:v>-10.58</c:v>
                </c:pt>
                <c:pt idx="84">
                  <c:v>-10.638999999999999</c:v>
                </c:pt>
                <c:pt idx="85">
                  <c:v>-10.702</c:v>
                </c:pt>
                <c:pt idx="86">
                  <c:v>-10.763999999999999</c:v>
                </c:pt>
                <c:pt idx="87">
                  <c:v>-10.835000000000001</c:v>
                </c:pt>
                <c:pt idx="88">
                  <c:v>-10.916</c:v>
                </c:pt>
                <c:pt idx="89">
                  <c:v>-10.993</c:v>
                </c:pt>
                <c:pt idx="90">
                  <c:v>-11.065</c:v>
                </c:pt>
                <c:pt idx="91">
                  <c:v>-11.132999999999999</c:v>
                </c:pt>
                <c:pt idx="92">
                  <c:v>-11.196</c:v>
                </c:pt>
                <c:pt idx="93">
                  <c:v>-11.257</c:v>
                </c:pt>
                <c:pt idx="94">
                  <c:v>-11.313000000000001</c:v>
                </c:pt>
                <c:pt idx="95">
                  <c:v>-11.365</c:v>
                </c:pt>
                <c:pt idx="96">
                  <c:v>-11.419</c:v>
                </c:pt>
                <c:pt idx="97">
                  <c:v>-11.483000000000001</c:v>
                </c:pt>
                <c:pt idx="98">
                  <c:v>-11.548999999999999</c:v>
                </c:pt>
                <c:pt idx="99">
                  <c:v>-11.625</c:v>
                </c:pt>
                <c:pt idx="100">
                  <c:v>-11.712</c:v>
                </c:pt>
                <c:pt idx="101">
                  <c:v>-11.81</c:v>
                </c:pt>
                <c:pt idx="102">
                  <c:v>-11.907</c:v>
                </c:pt>
                <c:pt idx="103">
                  <c:v>-12.002000000000001</c:v>
                </c:pt>
                <c:pt idx="104">
                  <c:v>-12.099</c:v>
                </c:pt>
                <c:pt idx="105">
                  <c:v>-12.196999999999999</c:v>
                </c:pt>
                <c:pt idx="106">
                  <c:v>-12.294</c:v>
                </c:pt>
                <c:pt idx="107">
                  <c:v>-12.396000000000001</c:v>
                </c:pt>
                <c:pt idx="108">
                  <c:v>-12.5</c:v>
                </c:pt>
                <c:pt idx="109">
                  <c:v>-12.608000000000001</c:v>
                </c:pt>
                <c:pt idx="110">
                  <c:v>-12.718999999999999</c:v>
                </c:pt>
                <c:pt idx="111">
                  <c:v>-12.827</c:v>
                </c:pt>
                <c:pt idx="112">
                  <c:v>-12.933</c:v>
                </c:pt>
                <c:pt idx="113">
                  <c:v>-13.04</c:v>
                </c:pt>
                <c:pt idx="114">
                  <c:v>-13.141999999999999</c:v>
                </c:pt>
                <c:pt idx="115">
                  <c:v>-13.242000000000001</c:v>
                </c:pt>
                <c:pt idx="116">
                  <c:v>-13.343999999999999</c:v>
                </c:pt>
                <c:pt idx="117">
                  <c:v>-13.441000000000001</c:v>
                </c:pt>
                <c:pt idx="118">
                  <c:v>-13.53</c:v>
                </c:pt>
                <c:pt idx="119">
                  <c:v>-13.6</c:v>
                </c:pt>
                <c:pt idx="120">
                  <c:v>-13.683999999999999</c:v>
                </c:pt>
                <c:pt idx="121">
                  <c:v>-13.776999999999999</c:v>
                </c:pt>
                <c:pt idx="122">
                  <c:v>-13.882999999999999</c:v>
                </c:pt>
                <c:pt idx="123">
                  <c:v>-13.933999999999999</c:v>
                </c:pt>
                <c:pt idx="124">
                  <c:v>-14.026</c:v>
                </c:pt>
                <c:pt idx="125">
                  <c:v>-14.102</c:v>
                </c:pt>
                <c:pt idx="126">
                  <c:v>-14.173</c:v>
                </c:pt>
                <c:pt idx="127">
                  <c:v>-14.238</c:v>
                </c:pt>
                <c:pt idx="128">
                  <c:v>-14.295999999999999</c:v>
                </c:pt>
                <c:pt idx="129">
                  <c:v>-14.358000000000001</c:v>
                </c:pt>
                <c:pt idx="130">
                  <c:v>-14.446</c:v>
                </c:pt>
                <c:pt idx="131">
                  <c:v>-14.499000000000001</c:v>
                </c:pt>
                <c:pt idx="132">
                  <c:v>-14.558</c:v>
                </c:pt>
                <c:pt idx="133">
                  <c:v>-14.619</c:v>
                </c:pt>
                <c:pt idx="134">
                  <c:v>-14.680999999999999</c:v>
                </c:pt>
                <c:pt idx="135">
                  <c:v>-14.741</c:v>
                </c:pt>
                <c:pt idx="136">
                  <c:v>-14.801</c:v>
                </c:pt>
                <c:pt idx="137">
                  <c:v>-14.853</c:v>
                </c:pt>
                <c:pt idx="138">
                  <c:v>-14.920999999999999</c:v>
                </c:pt>
                <c:pt idx="139">
                  <c:v>-14.98</c:v>
                </c:pt>
                <c:pt idx="140">
                  <c:v>-15.048</c:v>
                </c:pt>
                <c:pt idx="141">
                  <c:v>-15.103999999999999</c:v>
                </c:pt>
                <c:pt idx="142">
                  <c:v>-15.175000000000001</c:v>
                </c:pt>
                <c:pt idx="143">
                  <c:v>-15.249000000000001</c:v>
                </c:pt>
                <c:pt idx="144">
                  <c:v>-15.326000000000001</c:v>
                </c:pt>
                <c:pt idx="145">
                  <c:v>-15.406000000000001</c:v>
                </c:pt>
                <c:pt idx="146">
                  <c:v>-15.488</c:v>
                </c:pt>
                <c:pt idx="147">
                  <c:v>-15.574</c:v>
                </c:pt>
                <c:pt idx="148">
                  <c:v>-15.659000000000001</c:v>
                </c:pt>
                <c:pt idx="149">
                  <c:v>-15.744</c:v>
                </c:pt>
                <c:pt idx="150">
                  <c:v>-15.837999999999999</c:v>
                </c:pt>
                <c:pt idx="151">
                  <c:v>-15.928000000000001</c:v>
                </c:pt>
                <c:pt idx="152">
                  <c:v>-16.009</c:v>
                </c:pt>
                <c:pt idx="153">
                  <c:v>-16.094000000000001</c:v>
                </c:pt>
                <c:pt idx="154">
                  <c:v>-16.183</c:v>
                </c:pt>
                <c:pt idx="155">
                  <c:v>-16.257999999999999</c:v>
                </c:pt>
                <c:pt idx="156">
                  <c:v>-16.329000000000001</c:v>
                </c:pt>
                <c:pt idx="157">
                  <c:v>-16.399000000000001</c:v>
                </c:pt>
                <c:pt idx="158">
                  <c:v>-16.465</c:v>
                </c:pt>
                <c:pt idx="159">
                  <c:v>-16.533000000000001</c:v>
                </c:pt>
                <c:pt idx="160">
                  <c:v>-16.606999999999999</c:v>
                </c:pt>
                <c:pt idx="161">
                  <c:v>-16.687999999999999</c:v>
                </c:pt>
                <c:pt idx="162">
                  <c:v>-16.776</c:v>
                </c:pt>
                <c:pt idx="163">
                  <c:v>-16.863</c:v>
                </c:pt>
                <c:pt idx="164">
                  <c:v>-16.946999999999999</c:v>
                </c:pt>
                <c:pt idx="165">
                  <c:v>-17.026</c:v>
                </c:pt>
                <c:pt idx="166">
                  <c:v>-17.099</c:v>
                </c:pt>
                <c:pt idx="167">
                  <c:v>-17.170000000000002</c:v>
                </c:pt>
                <c:pt idx="168">
                  <c:v>-17.245000000000001</c:v>
                </c:pt>
                <c:pt idx="169">
                  <c:v>-17.324000000000002</c:v>
                </c:pt>
                <c:pt idx="170">
                  <c:v>-17.402999999999999</c:v>
                </c:pt>
                <c:pt idx="171">
                  <c:v>-17.486999999999998</c:v>
                </c:pt>
                <c:pt idx="172">
                  <c:v>-17.571000000000002</c:v>
                </c:pt>
                <c:pt idx="173">
                  <c:v>-17.651</c:v>
                </c:pt>
                <c:pt idx="174">
                  <c:v>-17.724</c:v>
                </c:pt>
                <c:pt idx="175">
                  <c:v>-17.794</c:v>
                </c:pt>
                <c:pt idx="176">
                  <c:v>-17.859000000000002</c:v>
                </c:pt>
                <c:pt idx="177">
                  <c:v>-17.925000000000001</c:v>
                </c:pt>
                <c:pt idx="178">
                  <c:v>-17.994</c:v>
                </c:pt>
                <c:pt idx="179">
                  <c:v>-18.065999999999999</c:v>
                </c:pt>
                <c:pt idx="180">
                  <c:v>-18.140999999999998</c:v>
                </c:pt>
                <c:pt idx="181">
                  <c:v>-18.215</c:v>
                </c:pt>
                <c:pt idx="182">
                  <c:v>-18.28</c:v>
                </c:pt>
                <c:pt idx="183">
                  <c:v>-18.332999999999998</c:v>
                </c:pt>
                <c:pt idx="184">
                  <c:v>-18.425000000000001</c:v>
                </c:pt>
                <c:pt idx="185">
                  <c:v>-18.513999999999999</c:v>
                </c:pt>
                <c:pt idx="186">
                  <c:v>-18.600000000000001</c:v>
                </c:pt>
                <c:pt idx="187">
                  <c:v>-18.675000000000001</c:v>
                </c:pt>
                <c:pt idx="188">
                  <c:v>-18.773</c:v>
                </c:pt>
                <c:pt idx="189">
                  <c:v>-18.831</c:v>
                </c:pt>
                <c:pt idx="190">
                  <c:v>-18.895</c:v>
                </c:pt>
                <c:pt idx="191">
                  <c:v>-18.962</c:v>
                </c:pt>
                <c:pt idx="192">
                  <c:v>-19.03</c:v>
                </c:pt>
                <c:pt idx="193">
                  <c:v>-19.103999999999999</c:v>
                </c:pt>
                <c:pt idx="194">
                  <c:v>-19.175999999999998</c:v>
                </c:pt>
                <c:pt idx="195">
                  <c:v>-19.242000000000001</c:v>
                </c:pt>
                <c:pt idx="196">
                  <c:v>-19.309999999999999</c:v>
                </c:pt>
                <c:pt idx="197">
                  <c:v>-19.376999999999999</c:v>
                </c:pt>
                <c:pt idx="198">
                  <c:v>-19.440000000000001</c:v>
                </c:pt>
                <c:pt idx="199">
                  <c:v>-19.503</c:v>
                </c:pt>
                <c:pt idx="200">
                  <c:v>-19.565000000000001</c:v>
                </c:pt>
                <c:pt idx="201">
                  <c:v>-19.623999999999999</c:v>
                </c:pt>
                <c:pt idx="202">
                  <c:v>-19.686</c:v>
                </c:pt>
                <c:pt idx="203">
                  <c:v>-19.751000000000001</c:v>
                </c:pt>
                <c:pt idx="204">
                  <c:v>-19.818999999999999</c:v>
                </c:pt>
                <c:pt idx="205">
                  <c:v>-19.893999999999998</c:v>
                </c:pt>
                <c:pt idx="206">
                  <c:v>-19.977</c:v>
                </c:pt>
                <c:pt idx="207">
                  <c:v>-20.055</c:v>
                </c:pt>
                <c:pt idx="208">
                  <c:v>-20.132999999999999</c:v>
                </c:pt>
                <c:pt idx="209">
                  <c:v>-20.212</c:v>
                </c:pt>
                <c:pt idx="210">
                  <c:v>-20.29</c:v>
                </c:pt>
                <c:pt idx="211">
                  <c:v>-20.369</c:v>
                </c:pt>
                <c:pt idx="212">
                  <c:v>-20.452000000000002</c:v>
                </c:pt>
                <c:pt idx="213">
                  <c:v>-20.533999999999999</c:v>
                </c:pt>
                <c:pt idx="214">
                  <c:v>-20.611999999999998</c:v>
                </c:pt>
                <c:pt idx="215">
                  <c:v>-20.686</c:v>
                </c:pt>
                <c:pt idx="216">
                  <c:v>-20.753</c:v>
                </c:pt>
                <c:pt idx="217">
                  <c:v>-20.815000000000001</c:v>
                </c:pt>
                <c:pt idx="218">
                  <c:v>-20.873999999999999</c:v>
                </c:pt>
                <c:pt idx="219">
                  <c:v>-20.931999999999999</c:v>
                </c:pt>
                <c:pt idx="220">
                  <c:v>-20.988</c:v>
                </c:pt>
                <c:pt idx="221">
                  <c:v>-21.039000000000001</c:v>
                </c:pt>
                <c:pt idx="222">
                  <c:v>-21.091000000000001</c:v>
                </c:pt>
                <c:pt idx="223">
                  <c:v>-21.140999999999998</c:v>
                </c:pt>
                <c:pt idx="224">
                  <c:v>-21.238</c:v>
                </c:pt>
                <c:pt idx="225">
                  <c:v>-21.288</c:v>
                </c:pt>
                <c:pt idx="226">
                  <c:v>-21.338000000000001</c:v>
                </c:pt>
                <c:pt idx="227">
                  <c:v>-21.39</c:v>
                </c:pt>
                <c:pt idx="228">
                  <c:v>-21.442</c:v>
                </c:pt>
                <c:pt idx="229">
                  <c:v>-21.495999999999999</c:v>
                </c:pt>
                <c:pt idx="230">
                  <c:v>-21.55</c:v>
                </c:pt>
                <c:pt idx="231">
                  <c:v>-21.603999999999999</c:v>
                </c:pt>
                <c:pt idx="232">
                  <c:v>-21.658000000000001</c:v>
                </c:pt>
                <c:pt idx="233">
                  <c:v>-21.713999999999999</c:v>
                </c:pt>
                <c:pt idx="234">
                  <c:v>-21.771999999999998</c:v>
                </c:pt>
                <c:pt idx="235">
                  <c:v>-21.831</c:v>
                </c:pt>
                <c:pt idx="236">
                  <c:v>-21.896000000000001</c:v>
                </c:pt>
                <c:pt idx="237">
                  <c:v>-21.963000000000001</c:v>
                </c:pt>
                <c:pt idx="238">
                  <c:v>-22.030999999999999</c:v>
                </c:pt>
                <c:pt idx="239">
                  <c:v>-22.097999999999999</c:v>
                </c:pt>
                <c:pt idx="240">
                  <c:v>-22.161999999999999</c:v>
                </c:pt>
                <c:pt idx="241">
                  <c:v>-22.228000000000002</c:v>
                </c:pt>
                <c:pt idx="242">
                  <c:v>-22.297999999999998</c:v>
                </c:pt>
                <c:pt idx="243">
                  <c:v>-22.369</c:v>
                </c:pt>
                <c:pt idx="244">
                  <c:v>-22.439</c:v>
                </c:pt>
                <c:pt idx="245">
                  <c:v>-22.515000000000001</c:v>
                </c:pt>
                <c:pt idx="246">
                  <c:v>-22.597000000000001</c:v>
                </c:pt>
                <c:pt idx="247">
                  <c:v>-22.684000000000001</c:v>
                </c:pt>
                <c:pt idx="248">
                  <c:v>-22.780999999999999</c:v>
                </c:pt>
                <c:pt idx="249">
                  <c:v>-22.888000000000002</c:v>
                </c:pt>
                <c:pt idx="250">
                  <c:v>-22.995000000000001</c:v>
                </c:pt>
                <c:pt idx="251">
                  <c:v>-23.091999999999999</c:v>
                </c:pt>
                <c:pt idx="252">
                  <c:v>-23.177</c:v>
                </c:pt>
                <c:pt idx="253">
                  <c:v>-23.248999999999999</c:v>
                </c:pt>
                <c:pt idx="254">
                  <c:v>-23.312999999999999</c:v>
                </c:pt>
                <c:pt idx="255">
                  <c:v>-23.370999999999999</c:v>
                </c:pt>
                <c:pt idx="256">
                  <c:v>-23.425999999999998</c:v>
                </c:pt>
                <c:pt idx="257">
                  <c:v>-23.477</c:v>
                </c:pt>
                <c:pt idx="258">
                  <c:v>-23.527000000000001</c:v>
                </c:pt>
                <c:pt idx="259">
                  <c:v>-23.6</c:v>
                </c:pt>
                <c:pt idx="260">
                  <c:v>-23.675999999999998</c:v>
                </c:pt>
                <c:pt idx="261">
                  <c:v>-23.754000000000001</c:v>
                </c:pt>
                <c:pt idx="262">
                  <c:v>-23.853999999999999</c:v>
                </c:pt>
                <c:pt idx="263">
                  <c:v>-23.905000000000001</c:v>
                </c:pt>
                <c:pt idx="264">
                  <c:v>-23.965</c:v>
                </c:pt>
                <c:pt idx="265">
                  <c:v>-24.033999999999999</c:v>
                </c:pt>
                <c:pt idx="266">
                  <c:v>-24.093</c:v>
                </c:pt>
                <c:pt idx="267">
                  <c:v>-24.178000000000001</c:v>
                </c:pt>
                <c:pt idx="268">
                  <c:v>-24.231000000000002</c:v>
                </c:pt>
                <c:pt idx="269">
                  <c:v>-24.289000000000001</c:v>
                </c:pt>
                <c:pt idx="270">
                  <c:v>-24.379000000000001</c:v>
                </c:pt>
                <c:pt idx="271">
                  <c:v>-24.475999999999999</c:v>
                </c:pt>
                <c:pt idx="272">
                  <c:v>-24.526</c:v>
                </c:pt>
                <c:pt idx="273">
                  <c:v>-24.617999999999999</c:v>
                </c:pt>
                <c:pt idx="274">
                  <c:v>-24.702999999999999</c:v>
                </c:pt>
                <c:pt idx="275">
                  <c:v>-24.777999999999999</c:v>
                </c:pt>
                <c:pt idx="276">
                  <c:v>-24.850999999999999</c:v>
                </c:pt>
                <c:pt idx="277">
                  <c:v>-24.922999999999998</c:v>
                </c:pt>
                <c:pt idx="278">
                  <c:v>-25.004000000000001</c:v>
                </c:pt>
                <c:pt idx="279">
                  <c:v>-25.088999999999999</c:v>
                </c:pt>
                <c:pt idx="280">
                  <c:v>-25.177</c:v>
                </c:pt>
                <c:pt idx="281">
                  <c:v>-25.265000000000001</c:v>
                </c:pt>
                <c:pt idx="282">
                  <c:v>-25.353000000000002</c:v>
                </c:pt>
                <c:pt idx="283">
                  <c:v>-25.436</c:v>
                </c:pt>
                <c:pt idx="284">
                  <c:v>-25.512</c:v>
                </c:pt>
                <c:pt idx="285">
                  <c:v>-25.593</c:v>
                </c:pt>
                <c:pt idx="286">
                  <c:v>-25.687999999999999</c:v>
                </c:pt>
                <c:pt idx="287">
                  <c:v>-25.739000000000001</c:v>
                </c:pt>
                <c:pt idx="288">
                  <c:v>-25.79</c:v>
                </c:pt>
                <c:pt idx="289">
                  <c:v>-25.841999999999999</c:v>
                </c:pt>
                <c:pt idx="290">
                  <c:v>-25.893999999999998</c:v>
                </c:pt>
                <c:pt idx="291">
                  <c:v>-25.946999999999999</c:v>
                </c:pt>
                <c:pt idx="292">
                  <c:v>-25.998999999999999</c:v>
                </c:pt>
                <c:pt idx="293">
                  <c:v>-26.050999999999998</c:v>
                </c:pt>
                <c:pt idx="294">
                  <c:v>-26.103000000000002</c:v>
                </c:pt>
                <c:pt idx="295">
                  <c:v>-26.155000000000001</c:v>
                </c:pt>
                <c:pt idx="296">
                  <c:v>-26.207000000000001</c:v>
                </c:pt>
                <c:pt idx="297">
                  <c:v>-26.26</c:v>
                </c:pt>
                <c:pt idx="298">
                  <c:v>-26.312999999999999</c:v>
                </c:pt>
                <c:pt idx="299">
                  <c:v>-26.367000000000001</c:v>
                </c:pt>
                <c:pt idx="300">
                  <c:v>-26.420999999999999</c:v>
                </c:pt>
                <c:pt idx="301">
                  <c:v>-26.475999999999999</c:v>
                </c:pt>
                <c:pt idx="302">
                  <c:v>-26.533000000000001</c:v>
                </c:pt>
                <c:pt idx="303">
                  <c:v>-26.59</c:v>
                </c:pt>
                <c:pt idx="304">
                  <c:v>-26.646999999999998</c:v>
                </c:pt>
                <c:pt idx="305">
                  <c:v>-26.702999999999999</c:v>
                </c:pt>
                <c:pt idx="306">
                  <c:v>-26.76</c:v>
                </c:pt>
                <c:pt idx="307">
                  <c:v>-26.815999999999999</c:v>
                </c:pt>
                <c:pt idx="308">
                  <c:v>-26.872</c:v>
                </c:pt>
                <c:pt idx="309">
                  <c:v>-26.928000000000001</c:v>
                </c:pt>
                <c:pt idx="310">
                  <c:v>-26.986000000000001</c:v>
                </c:pt>
                <c:pt idx="311">
                  <c:v>-27.045000000000002</c:v>
                </c:pt>
                <c:pt idx="312">
                  <c:v>-27.106000000000002</c:v>
                </c:pt>
                <c:pt idx="313">
                  <c:v>-27.167000000000002</c:v>
                </c:pt>
                <c:pt idx="314">
                  <c:v>-27.228000000000002</c:v>
                </c:pt>
                <c:pt idx="315">
                  <c:v>-27.286999999999999</c:v>
                </c:pt>
                <c:pt idx="316">
                  <c:v>-27.344000000000001</c:v>
                </c:pt>
                <c:pt idx="317">
                  <c:v>-27.396999999999998</c:v>
                </c:pt>
                <c:pt idx="318">
                  <c:v>-27.449000000000002</c:v>
                </c:pt>
                <c:pt idx="319">
                  <c:v>-27.501999999999999</c:v>
                </c:pt>
                <c:pt idx="320">
                  <c:v>-27.556000000000001</c:v>
                </c:pt>
                <c:pt idx="321">
                  <c:v>-27.611000000000001</c:v>
                </c:pt>
                <c:pt idx="322">
                  <c:v>-27.667000000000002</c:v>
                </c:pt>
                <c:pt idx="323">
                  <c:v>-27.724</c:v>
                </c:pt>
                <c:pt idx="324">
                  <c:v>-27.777000000000001</c:v>
                </c:pt>
                <c:pt idx="325">
                  <c:v>-27.827999999999999</c:v>
                </c:pt>
                <c:pt idx="326">
                  <c:v>-27.923999999999999</c:v>
                </c:pt>
                <c:pt idx="327">
                  <c:v>-28.016999999999999</c:v>
                </c:pt>
                <c:pt idx="328">
                  <c:v>-28.113</c:v>
                </c:pt>
                <c:pt idx="329">
                  <c:v>-28.206</c:v>
                </c:pt>
                <c:pt idx="330">
                  <c:v>-28.291</c:v>
                </c:pt>
                <c:pt idx="331">
                  <c:v>-28.376999999999999</c:v>
                </c:pt>
                <c:pt idx="332">
                  <c:v>-28.456</c:v>
                </c:pt>
                <c:pt idx="333">
                  <c:v>-28.533000000000001</c:v>
                </c:pt>
                <c:pt idx="334">
                  <c:v>-28.6</c:v>
                </c:pt>
                <c:pt idx="335">
                  <c:v>-28.672999999999998</c:v>
                </c:pt>
                <c:pt idx="336">
                  <c:v>-28.745000000000001</c:v>
                </c:pt>
                <c:pt idx="337">
                  <c:v>-28.821000000000002</c:v>
                </c:pt>
                <c:pt idx="338">
                  <c:v>-28.907</c:v>
                </c:pt>
                <c:pt idx="339">
                  <c:v>-28.995000000000001</c:v>
                </c:pt>
                <c:pt idx="340">
                  <c:v>-29.082000000000001</c:v>
                </c:pt>
                <c:pt idx="341">
                  <c:v>-29.155999999999999</c:v>
                </c:pt>
                <c:pt idx="342">
                  <c:v>-29.236999999999998</c:v>
                </c:pt>
                <c:pt idx="343">
                  <c:v>-29.324999999999999</c:v>
                </c:pt>
                <c:pt idx="344">
                  <c:v>-29.414999999999999</c:v>
                </c:pt>
                <c:pt idx="345">
                  <c:v>-29.495999999999999</c:v>
                </c:pt>
                <c:pt idx="346">
                  <c:v>-29.573</c:v>
                </c:pt>
                <c:pt idx="347">
                  <c:v>-29.655000000000001</c:v>
                </c:pt>
                <c:pt idx="348">
                  <c:v>-29.733000000000001</c:v>
                </c:pt>
                <c:pt idx="349">
                  <c:v>-29.811</c:v>
                </c:pt>
                <c:pt idx="350">
                  <c:v>-29.885999999999999</c:v>
                </c:pt>
                <c:pt idx="351">
                  <c:v>-29.960999999999999</c:v>
                </c:pt>
                <c:pt idx="352">
                  <c:v>-30.035</c:v>
                </c:pt>
                <c:pt idx="353">
                  <c:v>-30.114000000000001</c:v>
                </c:pt>
                <c:pt idx="354">
                  <c:v>-30.202000000000002</c:v>
                </c:pt>
                <c:pt idx="355">
                  <c:v>-30.292999999999999</c:v>
                </c:pt>
                <c:pt idx="356">
                  <c:v>-30.382000000000001</c:v>
                </c:pt>
                <c:pt idx="357">
                  <c:v>-30.46</c:v>
                </c:pt>
                <c:pt idx="358">
                  <c:v>-30.536999999999999</c:v>
                </c:pt>
                <c:pt idx="359">
                  <c:v>-30.616</c:v>
                </c:pt>
                <c:pt idx="360">
                  <c:v>-30.692</c:v>
                </c:pt>
                <c:pt idx="361">
                  <c:v>-30.773</c:v>
                </c:pt>
                <c:pt idx="362">
                  <c:v>-30.861000000000001</c:v>
                </c:pt>
                <c:pt idx="363">
                  <c:v>-30.946000000000002</c:v>
                </c:pt>
                <c:pt idx="364">
                  <c:v>-31.02</c:v>
                </c:pt>
                <c:pt idx="365">
                  <c:v>-31.094000000000001</c:v>
                </c:pt>
                <c:pt idx="366">
                  <c:v>-31.166</c:v>
                </c:pt>
                <c:pt idx="367">
                  <c:v>-31.238</c:v>
                </c:pt>
                <c:pt idx="368">
                  <c:v>-31.309000000000001</c:v>
                </c:pt>
                <c:pt idx="369">
                  <c:v>-31.382000000000001</c:v>
                </c:pt>
                <c:pt idx="370">
                  <c:v>-31.452000000000002</c:v>
                </c:pt>
                <c:pt idx="371">
                  <c:v>-31.529</c:v>
                </c:pt>
                <c:pt idx="372">
                  <c:v>-31.605</c:v>
                </c:pt>
                <c:pt idx="373">
                  <c:v>-31.68</c:v>
                </c:pt>
                <c:pt idx="374">
                  <c:v>-31.76</c:v>
                </c:pt>
                <c:pt idx="375">
                  <c:v>-31.853000000000002</c:v>
                </c:pt>
                <c:pt idx="376">
                  <c:v>-31.95</c:v>
                </c:pt>
                <c:pt idx="377">
                  <c:v>-32.04</c:v>
                </c:pt>
                <c:pt idx="378">
                  <c:v>-32.122</c:v>
                </c:pt>
                <c:pt idx="379">
                  <c:v>-32.204000000000001</c:v>
                </c:pt>
                <c:pt idx="380">
                  <c:v>-32.287999999999997</c:v>
                </c:pt>
                <c:pt idx="381">
                  <c:v>-32.377000000000002</c:v>
                </c:pt>
                <c:pt idx="382">
                  <c:v>-32.468000000000004</c:v>
                </c:pt>
                <c:pt idx="383">
                  <c:v>-32.56</c:v>
                </c:pt>
                <c:pt idx="384">
                  <c:v>-32.646000000000001</c:v>
                </c:pt>
                <c:pt idx="385">
                  <c:v>-32.734999999999999</c:v>
                </c:pt>
                <c:pt idx="386">
                  <c:v>-32.832999999999998</c:v>
                </c:pt>
                <c:pt idx="387">
                  <c:v>-32.887</c:v>
                </c:pt>
                <c:pt idx="388">
                  <c:v>-32.938000000000002</c:v>
                </c:pt>
                <c:pt idx="389">
                  <c:v>-32.991</c:v>
                </c:pt>
                <c:pt idx="390">
                  <c:v>-33.045000000000002</c:v>
                </c:pt>
                <c:pt idx="391">
                  <c:v>-33.095999999999997</c:v>
                </c:pt>
                <c:pt idx="392">
                  <c:v>-33.194000000000003</c:v>
                </c:pt>
                <c:pt idx="393">
                  <c:v>-33.283999999999999</c:v>
                </c:pt>
                <c:pt idx="394">
                  <c:v>-33.369</c:v>
                </c:pt>
                <c:pt idx="395">
                  <c:v>-33.451999999999998</c:v>
                </c:pt>
                <c:pt idx="396">
                  <c:v>-33.527999999999999</c:v>
                </c:pt>
                <c:pt idx="397">
                  <c:v>-33.6</c:v>
                </c:pt>
                <c:pt idx="398">
                  <c:v>-33.667000000000002</c:v>
                </c:pt>
                <c:pt idx="399">
                  <c:v>-33.732999999999997</c:v>
                </c:pt>
                <c:pt idx="400">
                  <c:v>-33.804000000000002</c:v>
                </c:pt>
                <c:pt idx="401">
                  <c:v>-33.869</c:v>
                </c:pt>
                <c:pt idx="402">
                  <c:v>-33.936999999999998</c:v>
                </c:pt>
                <c:pt idx="403">
                  <c:v>-34.003</c:v>
                </c:pt>
                <c:pt idx="404">
                  <c:v>-34.066000000000003</c:v>
                </c:pt>
                <c:pt idx="405">
                  <c:v>-34.130000000000003</c:v>
                </c:pt>
                <c:pt idx="406">
                  <c:v>-34.188000000000002</c:v>
                </c:pt>
                <c:pt idx="407">
                  <c:v>-34.247</c:v>
                </c:pt>
                <c:pt idx="408">
                  <c:v>-34.305999999999997</c:v>
                </c:pt>
                <c:pt idx="409">
                  <c:v>-34.363999999999997</c:v>
                </c:pt>
                <c:pt idx="410">
                  <c:v>-34.423000000000002</c:v>
                </c:pt>
                <c:pt idx="411">
                  <c:v>-34.478000000000002</c:v>
                </c:pt>
                <c:pt idx="412">
                  <c:v>-34.533000000000001</c:v>
                </c:pt>
                <c:pt idx="413">
                  <c:v>-34.588000000000001</c:v>
                </c:pt>
                <c:pt idx="414">
                  <c:v>-34.646000000000001</c:v>
                </c:pt>
                <c:pt idx="415">
                  <c:v>-34.704000000000001</c:v>
                </c:pt>
                <c:pt idx="416">
                  <c:v>-34.762</c:v>
                </c:pt>
                <c:pt idx="417">
                  <c:v>-34.816000000000003</c:v>
                </c:pt>
                <c:pt idx="418">
                  <c:v>-34.869999999999997</c:v>
                </c:pt>
                <c:pt idx="419">
                  <c:v>-34.927</c:v>
                </c:pt>
                <c:pt idx="420">
                  <c:v>-34.987000000000002</c:v>
                </c:pt>
                <c:pt idx="421">
                  <c:v>-35.046999999999997</c:v>
                </c:pt>
                <c:pt idx="422">
                  <c:v>-35.103000000000002</c:v>
                </c:pt>
                <c:pt idx="423">
                  <c:v>-35.156999999999996</c:v>
                </c:pt>
                <c:pt idx="424">
                  <c:v>-35.213999999999999</c:v>
                </c:pt>
                <c:pt idx="425">
                  <c:v>-35.274000000000001</c:v>
                </c:pt>
                <c:pt idx="426">
                  <c:v>-35.335999999999999</c:v>
                </c:pt>
                <c:pt idx="427">
                  <c:v>-35.4</c:v>
                </c:pt>
                <c:pt idx="428">
                  <c:v>-35.463000000000001</c:v>
                </c:pt>
                <c:pt idx="429">
                  <c:v>-35.523000000000003</c:v>
                </c:pt>
                <c:pt idx="430">
                  <c:v>-35.582000000000001</c:v>
                </c:pt>
                <c:pt idx="431">
                  <c:v>-35.639000000000003</c:v>
                </c:pt>
                <c:pt idx="432">
                  <c:v>-35.695999999999998</c:v>
                </c:pt>
                <c:pt idx="433">
                  <c:v>-35.755000000000003</c:v>
                </c:pt>
                <c:pt idx="434">
                  <c:v>-35.817</c:v>
                </c:pt>
                <c:pt idx="435">
                  <c:v>-35.886000000000003</c:v>
                </c:pt>
                <c:pt idx="436">
                  <c:v>-35.957000000000001</c:v>
                </c:pt>
                <c:pt idx="437">
                  <c:v>-36.024999999999999</c:v>
                </c:pt>
                <c:pt idx="438">
                  <c:v>-36.082000000000001</c:v>
                </c:pt>
                <c:pt idx="439">
                  <c:v>-36.134999999999998</c:v>
                </c:pt>
                <c:pt idx="440">
                  <c:v>-36.189</c:v>
                </c:pt>
                <c:pt idx="441">
                  <c:v>-36.261000000000003</c:v>
                </c:pt>
                <c:pt idx="442">
                  <c:v>-36.326999999999998</c:v>
                </c:pt>
                <c:pt idx="443">
                  <c:v>-36.399000000000001</c:v>
                </c:pt>
                <c:pt idx="444">
                  <c:v>-36.451000000000001</c:v>
                </c:pt>
                <c:pt idx="445">
                  <c:v>-36.505000000000003</c:v>
                </c:pt>
                <c:pt idx="446">
                  <c:v>-36.555</c:v>
                </c:pt>
                <c:pt idx="447">
                  <c:v>-36.628999999999998</c:v>
                </c:pt>
                <c:pt idx="448">
                  <c:v>-36.68</c:v>
                </c:pt>
                <c:pt idx="449">
                  <c:v>-36.734000000000002</c:v>
                </c:pt>
                <c:pt idx="450">
                  <c:v>-36.790999999999997</c:v>
                </c:pt>
                <c:pt idx="451">
                  <c:v>-36.844000000000001</c:v>
                </c:pt>
                <c:pt idx="452">
                  <c:v>-36.896000000000001</c:v>
                </c:pt>
                <c:pt idx="453">
                  <c:v>-36.947000000000003</c:v>
                </c:pt>
                <c:pt idx="454">
                  <c:v>-37.000999999999998</c:v>
                </c:pt>
                <c:pt idx="455">
                  <c:v>-37.055</c:v>
                </c:pt>
                <c:pt idx="456">
                  <c:v>-37.106000000000002</c:v>
                </c:pt>
                <c:pt idx="457">
                  <c:v>-37.180999999999997</c:v>
                </c:pt>
                <c:pt idx="458">
                  <c:v>-37.253999999999998</c:v>
                </c:pt>
                <c:pt idx="459">
                  <c:v>-37.326000000000001</c:v>
                </c:pt>
                <c:pt idx="460">
                  <c:v>-37.4</c:v>
                </c:pt>
                <c:pt idx="461">
                  <c:v>-37.472999999999999</c:v>
                </c:pt>
                <c:pt idx="462">
                  <c:v>-37.546999999999997</c:v>
                </c:pt>
                <c:pt idx="463">
                  <c:v>-37.616999999999997</c:v>
                </c:pt>
                <c:pt idx="464">
                  <c:v>-37.69</c:v>
                </c:pt>
                <c:pt idx="465">
                  <c:v>-37.764000000000003</c:v>
                </c:pt>
                <c:pt idx="466">
                  <c:v>-37.837000000000003</c:v>
                </c:pt>
                <c:pt idx="467">
                  <c:v>-37.909999999999997</c:v>
                </c:pt>
                <c:pt idx="468">
                  <c:v>-37.987000000000002</c:v>
                </c:pt>
                <c:pt idx="469">
                  <c:v>-38.042999999999999</c:v>
                </c:pt>
                <c:pt idx="470">
                  <c:v>-38.097999999999999</c:v>
                </c:pt>
                <c:pt idx="471">
                  <c:v>-38.17</c:v>
                </c:pt>
                <c:pt idx="472">
                  <c:v>-38.241</c:v>
                </c:pt>
                <c:pt idx="473">
                  <c:v>-38.292999999999999</c:v>
                </c:pt>
                <c:pt idx="474">
                  <c:v>-38.344999999999999</c:v>
                </c:pt>
                <c:pt idx="475">
                  <c:v>-38.395000000000003</c:v>
                </c:pt>
                <c:pt idx="476">
                  <c:v>-38.466000000000001</c:v>
                </c:pt>
                <c:pt idx="477">
                  <c:v>-38.536000000000001</c:v>
                </c:pt>
                <c:pt idx="478">
                  <c:v>-38.6</c:v>
                </c:pt>
                <c:pt idx="479">
                  <c:v>-38.662999999999997</c:v>
                </c:pt>
                <c:pt idx="480">
                  <c:v>-38.737000000000002</c:v>
                </c:pt>
                <c:pt idx="481">
                  <c:v>-38.811</c:v>
                </c:pt>
                <c:pt idx="482">
                  <c:v>-38.863999999999997</c:v>
                </c:pt>
                <c:pt idx="483">
                  <c:v>-38.918999999999997</c:v>
                </c:pt>
                <c:pt idx="484">
                  <c:v>-38.975000000000001</c:v>
                </c:pt>
                <c:pt idx="485">
                  <c:v>-39.030999999999999</c:v>
                </c:pt>
                <c:pt idx="486">
                  <c:v>-39.081000000000003</c:v>
                </c:pt>
                <c:pt idx="487">
                  <c:v>-39.143000000000001</c:v>
                </c:pt>
                <c:pt idx="488">
                  <c:v>-39.197000000000003</c:v>
                </c:pt>
                <c:pt idx="489">
                  <c:v>-39.273000000000003</c:v>
                </c:pt>
                <c:pt idx="490">
                  <c:v>-39.33</c:v>
                </c:pt>
                <c:pt idx="491">
                  <c:v>-39.383000000000003</c:v>
                </c:pt>
                <c:pt idx="492">
                  <c:v>-39.456000000000003</c:v>
                </c:pt>
                <c:pt idx="493">
                  <c:v>-39.527999999999999</c:v>
                </c:pt>
                <c:pt idx="494">
                  <c:v>-39.600999999999999</c:v>
                </c:pt>
                <c:pt idx="495">
                  <c:v>-39.671999999999997</c:v>
                </c:pt>
                <c:pt idx="496">
                  <c:v>-39.738999999999997</c:v>
                </c:pt>
                <c:pt idx="497">
                  <c:v>-39.808</c:v>
                </c:pt>
                <c:pt idx="498">
                  <c:v>-39.869999999999997</c:v>
                </c:pt>
                <c:pt idx="499">
                  <c:v>-39.932000000000002</c:v>
                </c:pt>
                <c:pt idx="500">
                  <c:v>-39.991999999999997</c:v>
                </c:pt>
                <c:pt idx="501">
                  <c:v>-40.042000000000002</c:v>
                </c:pt>
                <c:pt idx="502">
                  <c:v>-40.1</c:v>
                </c:pt>
                <c:pt idx="503">
                  <c:v>-40.152000000000001</c:v>
                </c:pt>
                <c:pt idx="504">
                  <c:v>-40.203000000000003</c:v>
                </c:pt>
                <c:pt idx="505">
                  <c:v>-40.26</c:v>
                </c:pt>
                <c:pt idx="506">
                  <c:v>-40.323</c:v>
                </c:pt>
                <c:pt idx="507">
                  <c:v>-40.389000000000003</c:v>
                </c:pt>
                <c:pt idx="508">
                  <c:v>-40.450000000000003</c:v>
                </c:pt>
                <c:pt idx="509">
                  <c:v>-40.508000000000003</c:v>
                </c:pt>
                <c:pt idx="510">
                  <c:v>-40.569000000000003</c:v>
                </c:pt>
                <c:pt idx="511">
                  <c:v>-40.628</c:v>
                </c:pt>
                <c:pt idx="512">
                  <c:v>-40.686999999999998</c:v>
                </c:pt>
                <c:pt idx="513">
                  <c:v>-40.738</c:v>
                </c:pt>
                <c:pt idx="514">
                  <c:v>-40.798000000000002</c:v>
                </c:pt>
                <c:pt idx="515">
                  <c:v>-40.847999999999999</c:v>
                </c:pt>
                <c:pt idx="516">
                  <c:v>-40.898000000000003</c:v>
                </c:pt>
                <c:pt idx="517">
                  <c:v>-40.948999999999998</c:v>
                </c:pt>
                <c:pt idx="518">
                  <c:v>-41</c:v>
                </c:pt>
                <c:pt idx="519">
                  <c:v>-41.063000000000002</c:v>
                </c:pt>
                <c:pt idx="520">
                  <c:v>-41.121000000000002</c:v>
                </c:pt>
                <c:pt idx="521">
                  <c:v>-41.183</c:v>
                </c:pt>
                <c:pt idx="522">
                  <c:v>-41.244</c:v>
                </c:pt>
                <c:pt idx="523">
                  <c:v>-41.302999999999997</c:v>
                </c:pt>
                <c:pt idx="524">
                  <c:v>-41.369</c:v>
                </c:pt>
                <c:pt idx="525">
                  <c:v>-41.439</c:v>
                </c:pt>
                <c:pt idx="526">
                  <c:v>-41.509</c:v>
                </c:pt>
                <c:pt idx="527">
                  <c:v>-41.579000000000001</c:v>
                </c:pt>
                <c:pt idx="528">
                  <c:v>-41.652000000000001</c:v>
                </c:pt>
                <c:pt idx="529">
                  <c:v>-41.725999999999999</c:v>
                </c:pt>
                <c:pt idx="530">
                  <c:v>-41.798999999999999</c:v>
                </c:pt>
                <c:pt idx="531">
                  <c:v>-41.874000000000002</c:v>
                </c:pt>
                <c:pt idx="532">
                  <c:v>-41.924999999999997</c:v>
                </c:pt>
                <c:pt idx="533">
                  <c:v>-41.976999999999997</c:v>
                </c:pt>
                <c:pt idx="534">
                  <c:v>-42.03</c:v>
                </c:pt>
                <c:pt idx="535">
                  <c:v>-42.082000000000001</c:v>
                </c:pt>
                <c:pt idx="536">
                  <c:v>-42.134</c:v>
                </c:pt>
                <c:pt idx="537">
                  <c:v>-42.209000000000003</c:v>
                </c:pt>
                <c:pt idx="538">
                  <c:v>-42.26</c:v>
                </c:pt>
                <c:pt idx="539">
                  <c:v>-42.314</c:v>
                </c:pt>
                <c:pt idx="540">
                  <c:v>-42.37</c:v>
                </c:pt>
                <c:pt idx="541">
                  <c:v>-42.427</c:v>
                </c:pt>
                <c:pt idx="542">
                  <c:v>-42.481999999999999</c:v>
                </c:pt>
                <c:pt idx="543">
                  <c:v>-42.536000000000001</c:v>
                </c:pt>
                <c:pt idx="544">
                  <c:v>-42.591000000000001</c:v>
                </c:pt>
                <c:pt idx="545">
                  <c:v>-42.646999999999998</c:v>
                </c:pt>
                <c:pt idx="546">
                  <c:v>-42.722000000000001</c:v>
                </c:pt>
                <c:pt idx="547">
                  <c:v>-42.798999999999999</c:v>
                </c:pt>
                <c:pt idx="548">
                  <c:v>-42.850999999999999</c:v>
                </c:pt>
                <c:pt idx="549">
                  <c:v>-42.927999999999997</c:v>
                </c:pt>
                <c:pt idx="550">
                  <c:v>-42.981999999999999</c:v>
                </c:pt>
                <c:pt idx="551">
                  <c:v>-43.034999999999997</c:v>
                </c:pt>
                <c:pt idx="552">
                  <c:v>-43.088000000000001</c:v>
                </c:pt>
                <c:pt idx="553">
                  <c:v>-43.140999999999998</c:v>
                </c:pt>
                <c:pt idx="554">
                  <c:v>-43.192999999999998</c:v>
                </c:pt>
                <c:pt idx="555">
                  <c:v>-43.267000000000003</c:v>
                </c:pt>
                <c:pt idx="556">
                  <c:v>-43.34</c:v>
                </c:pt>
                <c:pt idx="557">
                  <c:v>-43.408000000000001</c:v>
                </c:pt>
                <c:pt idx="558">
                  <c:v>-43.470999999999997</c:v>
                </c:pt>
                <c:pt idx="559">
                  <c:v>-43.536000000000001</c:v>
                </c:pt>
                <c:pt idx="560">
                  <c:v>-43.6</c:v>
                </c:pt>
                <c:pt idx="561">
                  <c:v>-43.654000000000003</c:v>
                </c:pt>
                <c:pt idx="562">
                  <c:v>-43.713000000000001</c:v>
                </c:pt>
                <c:pt idx="563">
                  <c:v>-43.779000000000003</c:v>
                </c:pt>
                <c:pt idx="564">
                  <c:v>-43.847999999999999</c:v>
                </c:pt>
                <c:pt idx="565">
                  <c:v>-43.917999999999999</c:v>
                </c:pt>
                <c:pt idx="566">
                  <c:v>-43.988</c:v>
                </c:pt>
                <c:pt idx="567">
                  <c:v>-44.063000000000002</c:v>
                </c:pt>
                <c:pt idx="568">
                  <c:v>-44.137999999999998</c:v>
                </c:pt>
                <c:pt idx="569">
                  <c:v>-44.21</c:v>
                </c:pt>
                <c:pt idx="570">
                  <c:v>-44.261000000000003</c:v>
                </c:pt>
                <c:pt idx="571">
                  <c:v>-44.335999999999999</c:v>
                </c:pt>
                <c:pt idx="572">
                  <c:v>-44.41</c:v>
                </c:pt>
                <c:pt idx="573">
                  <c:v>-44.484999999999999</c:v>
                </c:pt>
                <c:pt idx="574">
                  <c:v>-44.56</c:v>
                </c:pt>
                <c:pt idx="575">
                  <c:v>-44.631999999999998</c:v>
                </c:pt>
                <c:pt idx="576">
                  <c:v>-44.704999999999998</c:v>
                </c:pt>
                <c:pt idx="577">
                  <c:v>-44.756999999999998</c:v>
                </c:pt>
                <c:pt idx="578">
                  <c:v>-44.826000000000001</c:v>
                </c:pt>
                <c:pt idx="579">
                  <c:v>-44.893999999999998</c:v>
                </c:pt>
                <c:pt idx="580">
                  <c:v>-44.963999999999999</c:v>
                </c:pt>
                <c:pt idx="581">
                  <c:v>-45.033000000000001</c:v>
                </c:pt>
                <c:pt idx="582">
                  <c:v>-45.1</c:v>
                </c:pt>
                <c:pt idx="583">
                  <c:v>-45.164000000000001</c:v>
                </c:pt>
                <c:pt idx="584">
                  <c:v>-45.225000000000001</c:v>
                </c:pt>
                <c:pt idx="585">
                  <c:v>-45.283999999999999</c:v>
                </c:pt>
                <c:pt idx="586">
                  <c:v>-45.341000000000001</c:v>
                </c:pt>
                <c:pt idx="587">
                  <c:v>-45.399000000000001</c:v>
                </c:pt>
                <c:pt idx="588">
                  <c:v>-45.457999999999998</c:v>
                </c:pt>
                <c:pt idx="589">
                  <c:v>-45.509</c:v>
                </c:pt>
                <c:pt idx="590">
                  <c:v>-45.564</c:v>
                </c:pt>
                <c:pt idx="591">
                  <c:v>-45.616</c:v>
                </c:pt>
                <c:pt idx="592">
                  <c:v>-45.680999999999997</c:v>
                </c:pt>
                <c:pt idx="593">
                  <c:v>-45.731000000000002</c:v>
                </c:pt>
                <c:pt idx="594">
                  <c:v>-45.79</c:v>
                </c:pt>
                <c:pt idx="595">
                  <c:v>-45.85</c:v>
                </c:pt>
                <c:pt idx="596">
                  <c:v>-45.906999999999996</c:v>
                </c:pt>
                <c:pt idx="597">
                  <c:v>-45.962000000000003</c:v>
                </c:pt>
                <c:pt idx="598">
                  <c:v>-46.02</c:v>
                </c:pt>
                <c:pt idx="599">
                  <c:v>-46.070999999999998</c:v>
                </c:pt>
                <c:pt idx="600">
                  <c:v>-46.125</c:v>
                </c:pt>
                <c:pt idx="601">
                  <c:v>-46.186999999999998</c:v>
                </c:pt>
                <c:pt idx="602">
                  <c:v>-46.238999999999997</c:v>
                </c:pt>
                <c:pt idx="603">
                  <c:v>-46.296999999999997</c:v>
                </c:pt>
                <c:pt idx="604">
                  <c:v>-46.35</c:v>
                </c:pt>
                <c:pt idx="605">
                  <c:v>-46.401000000000003</c:v>
                </c:pt>
                <c:pt idx="606">
                  <c:v>-46.453000000000003</c:v>
                </c:pt>
                <c:pt idx="607">
                  <c:v>-46.514000000000003</c:v>
                </c:pt>
                <c:pt idx="608">
                  <c:v>-46.567999999999998</c:v>
                </c:pt>
                <c:pt idx="609">
                  <c:v>-46.621000000000002</c:v>
                </c:pt>
                <c:pt idx="610">
                  <c:v>-46.679000000000002</c:v>
                </c:pt>
                <c:pt idx="611">
                  <c:v>-46.734999999999999</c:v>
                </c:pt>
                <c:pt idx="612">
                  <c:v>-46.789000000000001</c:v>
                </c:pt>
                <c:pt idx="613">
                  <c:v>-46.841999999999999</c:v>
                </c:pt>
                <c:pt idx="614">
                  <c:v>-46.902999999999999</c:v>
                </c:pt>
                <c:pt idx="615">
                  <c:v>-46.969000000000001</c:v>
                </c:pt>
                <c:pt idx="616">
                  <c:v>-47.021999999999998</c:v>
                </c:pt>
                <c:pt idx="617">
                  <c:v>-47.078000000000003</c:v>
                </c:pt>
                <c:pt idx="618">
                  <c:v>-47.131999999999998</c:v>
                </c:pt>
                <c:pt idx="619">
                  <c:v>-47.185000000000002</c:v>
                </c:pt>
                <c:pt idx="620">
                  <c:v>-47.238999999999997</c:v>
                </c:pt>
                <c:pt idx="621">
                  <c:v>-47.289000000000001</c:v>
                </c:pt>
                <c:pt idx="622">
                  <c:v>-47.351999999999997</c:v>
                </c:pt>
                <c:pt idx="623">
                  <c:v>-47.417000000000002</c:v>
                </c:pt>
                <c:pt idx="624">
                  <c:v>-47.482999999999997</c:v>
                </c:pt>
                <c:pt idx="625">
                  <c:v>-47.540999999999997</c:v>
                </c:pt>
                <c:pt idx="626">
                  <c:v>-47.601999999999997</c:v>
                </c:pt>
                <c:pt idx="627">
                  <c:v>-47.655999999999999</c:v>
                </c:pt>
                <c:pt idx="628">
                  <c:v>-47.718000000000004</c:v>
                </c:pt>
                <c:pt idx="629">
                  <c:v>-47.777000000000001</c:v>
                </c:pt>
                <c:pt idx="630">
                  <c:v>-47.831000000000003</c:v>
                </c:pt>
                <c:pt idx="631">
                  <c:v>-47.884999999999998</c:v>
                </c:pt>
                <c:pt idx="632">
                  <c:v>-47.944000000000003</c:v>
                </c:pt>
                <c:pt idx="633">
                  <c:v>-48</c:v>
                </c:pt>
                <c:pt idx="634">
                  <c:v>-48.051000000000002</c:v>
                </c:pt>
                <c:pt idx="635">
                  <c:v>-48.106999999999999</c:v>
                </c:pt>
                <c:pt idx="636">
                  <c:v>-48.16</c:v>
                </c:pt>
                <c:pt idx="637">
                  <c:v>-48.212000000000003</c:v>
                </c:pt>
                <c:pt idx="638">
                  <c:v>-48.264000000000003</c:v>
                </c:pt>
                <c:pt idx="639">
                  <c:v>-48.316000000000003</c:v>
                </c:pt>
                <c:pt idx="640">
                  <c:v>-48.366999999999997</c:v>
                </c:pt>
                <c:pt idx="641">
                  <c:v>-48.417000000000002</c:v>
                </c:pt>
                <c:pt idx="642">
                  <c:v>-48.469000000000001</c:v>
                </c:pt>
                <c:pt idx="643">
                  <c:v>-48.521999999999998</c:v>
                </c:pt>
                <c:pt idx="644">
                  <c:v>-48.575000000000003</c:v>
                </c:pt>
                <c:pt idx="645">
                  <c:v>-48.631</c:v>
                </c:pt>
                <c:pt idx="646">
                  <c:v>-48.682000000000002</c:v>
                </c:pt>
                <c:pt idx="647">
                  <c:v>-48.732999999999997</c:v>
                </c:pt>
                <c:pt idx="648">
                  <c:v>-48.786999999999999</c:v>
                </c:pt>
                <c:pt idx="649">
                  <c:v>-48.837000000000003</c:v>
                </c:pt>
                <c:pt idx="650">
                  <c:v>-48.890999999999998</c:v>
                </c:pt>
                <c:pt idx="651">
                  <c:v>-48.945</c:v>
                </c:pt>
                <c:pt idx="652">
                  <c:v>-49.000999999999998</c:v>
                </c:pt>
                <c:pt idx="653">
                  <c:v>-49.052</c:v>
                </c:pt>
                <c:pt idx="654">
                  <c:v>-49.109000000000002</c:v>
                </c:pt>
                <c:pt idx="655">
                  <c:v>-49.16</c:v>
                </c:pt>
                <c:pt idx="656">
                  <c:v>-49.213999999999999</c:v>
                </c:pt>
                <c:pt idx="657">
                  <c:v>-49.268999999999998</c:v>
                </c:pt>
                <c:pt idx="658">
                  <c:v>-49.322000000000003</c:v>
                </c:pt>
                <c:pt idx="659">
                  <c:v>-49.378</c:v>
                </c:pt>
                <c:pt idx="660">
                  <c:v>-49.429000000000002</c:v>
                </c:pt>
                <c:pt idx="661">
                  <c:v>-49.478999999999999</c:v>
                </c:pt>
                <c:pt idx="662">
                  <c:v>-49.531999999999996</c:v>
                </c:pt>
                <c:pt idx="663">
                  <c:v>-49.582999999999998</c:v>
                </c:pt>
                <c:pt idx="664">
                  <c:v>-49.639000000000003</c:v>
                </c:pt>
                <c:pt idx="665">
                  <c:v>-49.692</c:v>
                </c:pt>
                <c:pt idx="666">
                  <c:v>-49.744999999999997</c:v>
                </c:pt>
                <c:pt idx="667">
                  <c:v>-49.795999999999999</c:v>
                </c:pt>
                <c:pt idx="668">
                  <c:v>-49.848999999999997</c:v>
                </c:pt>
                <c:pt idx="669">
                  <c:v>-49.904000000000003</c:v>
                </c:pt>
                <c:pt idx="670">
                  <c:v>-49.957999999999998</c:v>
                </c:pt>
                <c:pt idx="671">
                  <c:v>-50.014000000000003</c:v>
                </c:pt>
                <c:pt idx="672">
                  <c:v>-50.067999999999998</c:v>
                </c:pt>
                <c:pt idx="673">
                  <c:v>-50.118000000000002</c:v>
                </c:pt>
                <c:pt idx="674">
                  <c:v>-50.171999999999997</c:v>
                </c:pt>
                <c:pt idx="675">
                  <c:v>-50.225999999999999</c:v>
                </c:pt>
                <c:pt idx="676">
                  <c:v>-50.280999999999999</c:v>
                </c:pt>
                <c:pt idx="677">
                  <c:v>-50.335999999999999</c:v>
                </c:pt>
                <c:pt idx="678">
                  <c:v>-50.392000000000003</c:v>
                </c:pt>
                <c:pt idx="679">
                  <c:v>-50.445</c:v>
                </c:pt>
                <c:pt idx="680">
                  <c:v>-50.500999999999998</c:v>
                </c:pt>
                <c:pt idx="681">
                  <c:v>-50.555999999999997</c:v>
                </c:pt>
                <c:pt idx="682">
                  <c:v>-50.61</c:v>
                </c:pt>
                <c:pt idx="683">
                  <c:v>-50.665999999999997</c:v>
                </c:pt>
                <c:pt idx="684">
                  <c:v>-50.718000000000004</c:v>
                </c:pt>
                <c:pt idx="685">
                  <c:v>-50.771999999999998</c:v>
                </c:pt>
                <c:pt idx="686">
                  <c:v>-50.825000000000003</c:v>
                </c:pt>
                <c:pt idx="687">
                  <c:v>-50.878</c:v>
                </c:pt>
                <c:pt idx="688">
                  <c:v>-50.932000000000002</c:v>
                </c:pt>
                <c:pt idx="689">
                  <c:v>-50.988</c:v>
                </c:pt>
                <c:pt idx="690">
                  <c:v>-51.040999999999997</c:v>
                </c:pt>
                <c:pt idx="691">
                  <c:v>-51.094999999999999</c:v>
                </c:pt>
                <c:pt idx="692">
                  <c:v>-51.15</c:v>
                </c:pt>
                <c:pt idx="693">
                  <c:v>-51.204000000000001</c:v>
                </c:pt>
                <c:pt idx="694">
                  <c:v>-51.261000000000003</c:v>
                </c:pt>
                <c:pt idx="695">
                  <c:v>-51.316000000000003</c:v>
                </c:pt>
                <c:pt idx="696">
                  <c:v>-51.368000000000002</c:v>
                </c:pt>
                <c:pt idx="697">
                  <c:v>-51.423999999999999</c:v>
                </c:pt>
                <c:pt idx="698">
                  <c:v>-51.478999999999999</c:v>
                </c:pt>
                <c:pt idx="699">
                  <c:v>-51.530999999999999</c:v>
                </c:pt>
                <c:pt idx="700">
                  <c:v>-51.584000000000003</c:v>
                </c:pt>
                <c:pt idx="701">
                  <c:v>-51.637</c:v>
                </c:pt>
                <c:pt idx="702">
                  <c:v>-51.691000000000003</c:v>
                </c:pt>
                <c:pt idx="703">
                  <c:v>-51.747</c:v>
                </c:pt>
                <c:pt idx="704">
                  <c:v>-51.795999999999999</c:v>
                </c:pt>
                <c:pt idx="705">
                  <c:v>-51.854999999999997</c:v>
                </c:pt>
                <c:pt idx="706">
                  <c:v>-51.905999999999999</c:v>
                </c:pt>
                <c:pt idx="707">
                  <c:v>-51.957000000000001</c:v>
                </c:pt>
                <c:pt idx="708">
                  <c:v>-52.006999999999998</c:v>
                </c:pt>
                <c:pt idx="709">
                  <c:v>-52.064999999999998</c:v>
                </c:pt>
                <c:pt idx="710">
                  <c:v>-52.121000000000002</c:v>
                </c:pt>
                <c:pt idx="711">
                  <c:v>-52.176000000000002</c:v>
                </c:pt>
                <c:pt idx="712">
                  <c:v>-52.231999999999999</c:v>
                </c:pt>
                <c:pt idx="713">
                  <c:v>-52.29</c:v>
                </c:pt>
                <c:pt idx="714">
                  <c:v>-52.338999999999999</c:v>
                </c:pt>
                <c:pt idx="715">
                  <c:v>-52.387999999999998</c:v>
                </c:pt>
                <c:pt idx="716">
                  <c:v>-52.438000000000002</c:v>
                </c:pt>
                <c:pt idx="717">
                  <c:v>-52.488</c:v>
                </c:pt>
                <c:pt idx="718">
                  <c:v>-52.537999999999997</c:v>
                </c:pt>
                <c:pt idx="719">
                  <c:v>-52.595999999999997</c:v>
                </c:pt>
                <c:pt idx="720">
                  <c:v>-52.652000000000001</c:v>
                </c:pt>
                <c:pt idx="721">
                  <c:v>-52.71</c:v>
                </c:pt>
                <c:pt idx="722">
                  <c:v>-52.767000000000003</c:v>
                </c:pt>
                <c:pt idx="723">
                  <c:v>-52.823999999999998</c:v>
                </c:pt>
                <c:pt idx="724">
                  <c:v>-52.881</c:v>
                </c:pt>
                <c:pt idx="725">
                  <c:v>-52.936999999999998</c:v>
                </c:pt>
                <c:pt idx="726">
                  <c:v>-52.994999999999997</c:v>
                </c:pt>
                <c:pt idx="727">
                  <c:v>-53.051000000000002</c:v>
                </c:pt>
                <c:pt idx="728">
                  <c:v>-53.106000000000002</c:v>
                </c:pt>
                <c:pt idx="729">
                  <c:v>-53.16</c:v>
                </c:pt>
                <c:pt idx="730">
                  <c:v>-53.216000000000001</c:v>
                </c:pt>
                <c:pt idx="731">
                  <c:v>-53.271000000000001</c:v>
                </c:pt>
                <c:pt idx="732">
                  <c:v>-53.323</c:v>
                </c:pt>
                <c:pt idx="733">
                  <c:v>-53.378</c:v>
                </c:pt>
                <c:pt idx="734">
                  <c:v>-53.432000000000002</c:v>
                </c:pt>
                <c:pt idx="735">
                  <c:v>-53.485999999999997</c:v>
                </c:pt>
                <c:pt idx="736">
                  <c:v>-53.537999999999997</c:v>
                </c:pt>
                <c:pt idx="737">
                  <c:v>-53.588999999999999</c:v>
                </c:pt>
                <c:pt idx="738">
                  <c:v>-53.645000000000003</c:v>
                </c:pt>
                <c:pt idx="739">
                  <c:v>-53.7</c:v>
                </c:pt>
                <c:pt idx="740">
                  <c:v>-53.753999999999998</c:v>
                </c:pt>
                <c:pt idx="741">
                  <c:v>-53.81</c:v>
                </c:pt>
                <c:pt idx="742">
                  <c:v>-53.860999999999997</c:v>
                </c:pt>
                <c:pt idx="743">
                  <c:v>-53.914000000000001</c:v>
                </c:pt>
                <c:pt idx="744">
                  <c:v>-53.966999999999999</c:v>
                </c:pt>
                <c:pt idx="745">
                  <c:v>-54.021999999999998</c:v>
                </c:pt>
                <c:pt idx="746">
                  <c:v>-54.076000000000001</c:v>
                </c:pt>
                <c:pt idx="747">
                  <c:v>-54.125999999999998</c:v>
                </c:pt>
                <c:pt idx="748">
                  <c:v>-54.177999999999997</c:v>
                </c:pt>
                <c:pt idx="749">
                  <c:v>-54.232999999999997</c:v>
                </c:pt>
                <c:pt idx="750">
                  <c:v>-54.289000000000001</c:v>
                </c:pt>
                <c:pt idx="751">
                  <c:v>-54.343000000000004</c:v>
                </c:pt>
                <c:pt idx="752">
                  <c:v>-54.4</c:v>
                </c:pt>
                <c:pt idx="753">
                  <c:v>-54.454999999999998</c:v>
                </c:pt>
                <c:pt idx="754">
                  <c:v>-54.508000000000003</c:v>
                </c:pt>
                <c:pt idx="755">
                  <c:v>-54.56</c:v>
                </c:pt>
                <c:pt idx="756">
                  <c:v>-54.61</c:v>
                </c:pt>
                <c:pt idx="757">
                  <c:v>-54.662999999999997</c:v>
                </c:pt>
                <c:pt idx="758">
                  <c:v>-54.716999999999999</c:v>
                </c:pt>
                <c:pt idx="759">
                  <c:v>-54.771000000000001</c:v>
                </c:pt>
                <c:pt idx="760">
                  <c:v>-54.823</c:v>
                </c:pt>
                <c:pt idx="761">
                  <c:v>-54.872999999999998</c:v>
                </c:pt>
                <c:pt idx="762">
                  <c:v>-54.921999999999997</c:v>
                </c:pt>
                <c:pt idx="763">
                  <c:v>-54.972999999999999</c:v>
                </c:pt>
                <c:pt idx="764">
                  <c:v>-55.030999999999999</c:v>
                </c:pt>
                <c:pt idx="765">
                  <c:v>-55.088999999999999</c:v>
                </c:pt>
                <c:pt idx="766">
                  <c:v>-55.139000000000003</c:v>
                </c:pt>
                <c:pt idx="767">
                  <c:v>-55.198</c:v>
                </c:pt>
                <c:pt idx="768">
                  <c:v>-55.253</c:v>
                </c:pt>
                <c:pt idx="769">
                  <c:v>-55.314999999999998</c:v>
                </c:pt>
                <c:pt idx="770">
                  <c:v>-55.366</c:v>
                </c:pt>
                <c:pt idx="771">
                  <c:v>-55.427</c:v>
                </c:pt>
                <c:pt idx="772">
                  <c:v>-55.484000000000002</c:v>
                </c:pt>
                <c:pt idx="773">
                  <c:v>-55.540999999999997</c:v>
                </c:pt>
                <c:pt idx="774">
                  <c:v>-55.598999999999997</c:v>
                </c:pt>
                <c:pt idx="775">
                  <c:v>-55.658999999999999</c:v>
                </c:pt>
                <c:pt idx="776">
                  <c:v>-55.715000000000003</c:v>
                </c:pt>
                <c:pt idx="777">
                  <c:v>-55.768999999999998</c:v>
                </c:pt>
                <c:pt idx="778">
                  <c:v>-55.819000000000003</c:v>
                </c:pt>
                <c:pt idx="779">
                  <c:v>-55.881999999999998</c:v>
                </c:pt>
                <c:pt idx="780">
                  <c:v>-55.933</c:v>
                </c:pt>
                <c:pt idx="781">
                  <c:v>-55.982999999999997</c:v>
                </c:pt>
                <c:pt idx="782">
                  <c:v>-56.036999999999999</c:v>
                </c:pt>
                <c:pt idx="783">
                  <c:v>-56.088999999999999</c:v>
                </c:pt>
                <c:pt idx="784">
                  <c:v>-56.146999999999998</c:v>
                </c:pt>
                <c:pt idx="785">
                  <c:v>-56.21</c:v>
                </c:pt>
                <c:pt idx="786">
                  <c:v>-56.274000000000001</c:v>
                </c:pt>
                <c:pt idx="787">
                  <c:v>-56.323999999999998</c:v>
                </c:pt>
                <c:pt idx="788">
                  <c:v>-56.375999999999998</c:v>
                </c:pt>
                <c:pt idx="789">
                  <c:v>-56.43</c:v>
                </c:pt>
                <c:pt idx="790">
                  <c:v>-56.482999999999997</c:v>
                </c:pt>
                <c:pt idx="791">
                  <c:v>-56.533999999999999</c:v>
                </c:pt>
                <c:pt idx="792">
                  <c:v>-56.59</c:v>
                </c:pt>
                <c:pt idx="793">
                  <c:v>-56.648000000000003</c:v>
                </c:pt>
                <c:pt idx="794">
                  <c:v>-56.703000000000003</c:v>
                </c:pt>
                <c:pt idx="795">
                  <c:v>-56.756999999999998</c:v>
                </c:pt>
                <c:pt idx="796">
                  <c:v>-56.811</c:v>
                </c:pt>
                <c:pt idx="797">
                  <c:v>-56.865000000000002</c:v>
                </c:pt>
                <c:pt idx="798">
                  <c:v>-56.914999999999999</c:v>
                </c:pt>
                <c:pt idx="799">
                  <c:v>-56.968000000000004</c:v>
                </c:pt>
                <c:pt idx="800">
                  <c:v>-57.026000000000003</c:v>
                </c:pt>
                <c:pt idx="801">
                  <c:v>-57.084000000000003</c:v>
                </c:pt>
                <c:pt idx="802">
                  <c:v>-57.143000000000001</c:v>
                </c:pt>
                <c:pt idx="803">
                  <c:v>-57.201000000000001</c:v>
                </c:pt>
                <c:pt idx="804">
                  <c:v>-57.258000000000003</c:v>
                </c:pt>
                <c:pt idx="805">
                  <c:v>-57.317</c:v>
                </c:pt>
                <c:pt idx="806">
                  <c:v>-57.374000000000002</c:v>
                </c:pt>
                <c:pt idx="807">
                  <c:v>-57.430999999999997</c:v>
                </c:pt>
                <c:pt idx="808">
                  <c:v>-57.487000000000002</c:v>
                </c:pt>
                <c:pt idx="809">
                  <c:v>-57.545999999999999</c:v>
                </c:pt>
                <c:pt idx="810">
                  <c:v>-57.606000000000002</c:v>
                </c:pt>
                <c:pt idx="811">
                  <c:v>-57.662999999999997</c:v>
                </c:pt>
                <c:pt idx="812">
                  <c:v>-57.718000000000004</c:v>
                </c:pt>
                <c:pt idx="813">
                  <c:v>-57.774000000000001</c:v>
                </c:pt>
                <c:pt idx="814">
                  <c:v>-57.831000000000003</c:v>
                </c:pt>
                <c:pt idx="815">
                  <c:v>-57.884</c:v>
                </c:pt>
                <c:pt idx="816">
                  <c:v>-57.935000000000002</c:v>
                </c:pt>
                <c:pt idx="817">
                  <c:v>-57.985999999999997</c:v>
                </c:pt>
                <c:pt idx="818">
                  <c:v>-58.052999999999997</c:v>
                </c:pt>
                <c:pt idx="819">
                  <c:v>-58.107999999999997</c:v>
                </c:pt>
                <c:pt idx="820">
                  <c:v>-58.158000000000001</c:v>
                </c:pt>
                <c:pt idx="821">
                  <c:v>-58.222999999999999</c:v>
                </c:pt>
                <c:pt idx="822">
                  <c:v>-58.274000000000001</c:v>
                </c:pt>
                <c:pt idx="823">
                  <c:v>-58.338000000000001</c:v>
                </c:pt>
                <c:pt idx="824">
                  <c:v>-58.402999999999999</c:v>
                </c:pt>
                <c:pt idx="825">
                  <c:v>-58.466000000000001</c:v>
                </c:pt>
                <c:pt idx="826">
                  <c:v>-58.518999999999998</c:v>
                </c:pt>
                <c:pt idx="827">
                  <c:v>-58.569000000000003</c:v>
                </c:pt>
                <c:pt idx="828">
                  <c:v>-58.633000000000003</c:v>
                </c:pt>
                <c:pt idx="829">
                  <c:v>-58.685000000000002</c:v>
                </c:pt>
                <c:pt idx="830">
                  <c:v>-58.743000000000002</c:v>
                </c:pt>
                <c:pt idx="831">
                  <c:v>-58.8</c:v>
                </c:pt>
                <c:pt idx="832">
                  <c:v>-58.862000000000002</c:v>
                </c:pt>
                <c:pt idx="833">
                  <c:v>-58.93</c:v>
                </c:pt>
                <c:pt idx="834">
                  <c:v>-59</c:v>
                </c:pt>
                <c:pt idx="835">
                  <c:v>-59.051000000000002</c:v>
                </c:pt>
                <c:pt idx="836">
                  <c:v>-59.100999999999999</c:v>
                </c:pt>
                <c:pt idx="837">
                  <c:v>-59.154000000000003</c:v>
                </c:pt>
                <c:pt idx="838">
                  <c:v>-59.206000000000003</c:v>
                </c:pt>
                <c:pt idx="839">
                  <c:v>-59.26</c:v>
                </c:pt>
                <c:pt idx="840">
                  <c:v>-59.313000000000002</c:v>
                </c:pt>
                <c:pt idx="841">
                  <c:v>-59.363</c:v>
                </c:pt>
                <c:pt idx="842">
                  <c:v>-59.418999999999997</c:v>
                </c:pt>
                <c:pt idx="843">
                  <c:v>-59.472999999999999</c:v>
                </c:pt>
                <c:pt idx="844">
                  <c:v>-59.526000000000003</c:v>
                </c:pt>
                <c:pt idx="845">
                  <c:v>-59.576000000000001</c:v>
                </c:pt>
                <c:pt idx="846">
                  <c:v>-59.627000000000002</c:v>
                </c:pt>
                <c:pt idx="847">
                  <c:v>-59.677</c:v>
                </c:pt>
                <c:pt idx="848">
                  <c:v>-59.731000000000002</c:v>
                </c:pt>
                <c:pt idx="849">
                  <c:v>-59.781999999999996</c:v>
                </c:pt>
                <c:pt idx="850">
                  <c:v>-59.832000000000001</c:v>
                </c:pt>
                <c:pt idx="851">
                  <c:v>-59.887999999999998</c:v>
                </c:pt>
                <c:pt idx="852">
                  <c:v>-59.945</c:v>
                </c:pt>
                <c:pt idx="853">
                  <c:v>-60</c:v>
                </c:pt>
                <c:pt idx="854">
                  <c:v>-60.046999999999997</c:v>
                </c:pt>
                <c:pt idx="855">
                  <c:v>-60.11</c:v>
                </c:pt>
                <c:pt idx="856">
                  <c:v>-60.161999999999999</c:v>
                </c:pt>
                <c:pt idx="857">
                  <c:v>-60.213000000000001</c:v>
                </c:pt>
                <c:pt idx="858">
                  <c:v>-60.276000000000003</c:v>
                </c:pt>
                <c:pt idx="859">
                  <c:v>-60.337000000000003</c:v>
                </c:pt>
                <c:pt idx="860">
                  <c:v>-60.396000000000001</c:v>
                </c:pt>
                <c:pt idx="861">
                  <c:v>-60.456000000000003</c:v>
                </c:pt>
                <c:pt idx="862">
                  <c:v>-60.517000000000003</c:v>
                </c:pt>
                <c:pt idx="863">
                  <c:v>-60.572000000000003</c:v>
                </c:pt>
                <c:pt idx="864">
                  <c:v>-60.622999999999998</c:v>
                </c:pt>
                <c:pt idx="865">
                  <c:v>-60.685000000000002</c:v>
                </c:pt>
                <c:pt idx="866">
                  <c:v>-60.738</c:v>
                </c:pt>
                <c:pt idx="867">
                  <c:v>-60.801000000000002</c:v>
                </c:pt>
                <c:pt idx="868">
                  <c:v>-60.851999999999997</c:v>
                </c:pt>
                <c:pt idx="869">
                  <c:v>-60.911999999999999</c:v>
                </c:pt>
                <c:pt idx="870">
                  <c:v>-60.972000000000001</c:v>
                </c:pt>
                <c:pt idx="871">
                  <c:v>-61.024000000000001</c:v>
                </c:pt>
                <c:pt idx="872">
                  <c:v>-61.076999999999998</c:v>
                </c:pt>
                <c:pt idx="873">
                  <c:v>-61.128</c:v>
                </c:pt>
                <c:pt idx="874">
                  <c:v>-61.18</c:v>
                </c:pt>
                <c:pt idx="875">
                  <c:v>-61.231999999999999</c:v>
                </c:pt>
                <c:pt idx="876">
                  <c:v>-61.286000000000001</c:v>
                </c:pt>
                <c:pt idx="877">
                  <c:v>-61.34</c:v>
                </c:pt>
                <c:pt idx="878">
                  <c:v>-61.393000000000001</c:v>
                </c:pt>
                <c:pt idx="879">
                  <c:v>-61.445999999999998</c:v>
                </c:pt>
                <c:pt idx="880">
                  <c:v>-61.500999999999998</c:v>
                </c:pt>
                <c:pt idx="881">
                  <c:v>-61.555</c:v>
                </c:pt>
                <c:pt idx="882">
                  <c:v>-61.609000000000002</c:v>
                </c:pt>
                <c:pt idx="883">
                  <c:v>-61.664000000000001</c:v>
                </c:pt>
                <c:pt idx="884">
                  <c:v>-61.719000000000001</c:v>
                </c:pt>
                <c:pt idx="885">
                  <c:v>-61.776000000000003</c:v>
                </c:pt>
                <c:pt idx="886">
                  <c:v>-61.832999999999998</c:v>
                </c:pt>
                <c:pt idx="887">
                  <c:v>-61.889000000000003</c:v>
                </c:pt>
                <c:pt idx="888">
                  <c:v>-61.945999999999998</c:v>
                </c:pt>
                <c:pt idx="889">
                  <c:v>-62.003999999999998</c:v>
                </c:pt>
                <c:pt idx="890">
                  <c:v>-62.058</c:v>
                </c:pt>
                <c:pt idx="891">
                  <c:v>-62.110999999999997</c:v>
                </c:pt>
                <c:pt idx="892">
                  <c:v>-62.162999999999997</c:v>
                </c:pt>
                <c:pt idx="893">
                  <c:v>-62.216000000000001</c:v>
                </c:pt>
                <c:pt idx="894">
                  <c:v>-62.27</c:v>
                </c:pt>
                <c:pt idx="895">
                  <c:v>-62.332999999999998</c:v>
                </c:pt>
                <c:pt idx="896">
                  <c:v>-62.384999999999998</c:v>
                </c:pt>
                <c:pt idx="897">
                  <c:v>-62.435000000000002</c:v>
                </c:pt>
                <c:pt idx="898">
                  <c:v>-62.503</c:v>
                </c:pt>
                <c:pt idx="899">
                  <c:v>-62.554000000000002</c:v>
                </c:pt>
                <c:pt idx="900">
                  <c:v>-62.606000000000002</c:v>
                </c:pt>
                <c:pt idx="901">
                  <c:v>-62.656999999999996</c:v>
                </c:pt>
                <c:pt idx="902">
                  <c:v>-62.716999999999999</c:v>
                </c:pt>
                <c:pt idx="903">
                  <c:v>-62.771000000000001</c:v>
                </c:pt>
                <c:pt idx="904">
                  <c:v>-62.822000000000003</c:v>
                </c:pt>
                <c:pt idx="905">
                  <c:v>-62.884</c:v>
                </c:pt>
                <c:pt idx="906">
                  <c:v>-62.942999999999998</c:v>
                </c:pt>
                <c:pt idx="907">
                  <c:v>-62.997</c:v>
                </c:pt>
                <c:pt idx="908">
                  <c:v>-63.048999999999999</c:v>
                </c:pt>
                <c:pt idx="909">
                  <c:v>-63.112000000000002</c:v>
                </c:pt>
                <c:pt idx="910">
                  <c:v>-63.171999999999997</c:v>
                </c:pt>
                <c:pt idx="911">
                  <c:v>-63.225999999999999</c:v>
                </c:pt>
                <c:pt idx="912">
                  <c:v>-63.277999999999999</c:v>
                </c:pt>
                <c:pt idx="913">
                  <c:v>-63.334000000000003</c:v>
                </c:pt>
                <c:pt idx="914">
                  <c:v>-63.387</c:v>
                </c:pt>
                <c:pt idx="915">
                  <c:v>-63.439</c:v>
                </c:pt>
                <c:pt idx="916">
                  <c:v>-63.491999999999997</c:v>
                </c:pt>
                <c:pt idx="917">
                  <c:v>-63.546999999999997</c:v>
                </c:pt>
                <c:pt idx="918">
                  <c:v>-63.6</c:v>
                </c:pt>
                <c:pt idx="919">
                  <c:v>-63.654000000000003</c:v>
                </c:pt>
                <c:pt idx="920">
                  <c:v>-63.704999999999998</c:v>
                </c:pt>
                <c:pt idx="921">
                  <c:v>-63.756</c:v>
                </c:pt>
                <c:pt idx="922">
                  <c:v>-63.81</c:v>
                </c:pt>
                <c:pt idx="923">
                  <c:v>-63.863999999999997</c:v>
                </c:pt>
                <c:pt idx="924">
                  <c:v>-63.923000000000002</c:v>
                </c:pt>
                <c:pt idx="925">
                  <c:v>-63.973999999999997</c:v>
                </c:pt>
                <c:pt idx="926">
                  <c:v>-64.033000000000001</c:v>
                </c:pt>
                <c:pt idx="927">
                  <c:v>-64.091999999999999</c:v>
                </c:pt>
                <c:pt idx="928">
                  <c:v>-64.147000000000006</c:v>
                </c:pt>
                <c:pt idx="929">
                  <c:v>-64.2</c:v>
                </c:pt>
                <c:pt idx="930">
                  <c:v>-64.259</c:v>
                </c:pt>
                <c:pt idx="931">
                  <c:v>-64.311000000000007</c:v>
                </c:pt>
                <c:pt idx="932">
                  <c:v>-64.363</c:v>
                </c:pt>
                <c:pt idx="933">
                  <c:v>-64.418000000000006</c:v>
                </c:pt>
                <c:pt idx="934">
                  <c:v>-64.472999999999999</c:v>
                </c:pt>
                <c:pt idx="935">
                  <c:v>-64.531999999999996</c:v>
                </c:pt>
                <c:pt idx="936">
                  <c:v>-64.590999999999994</c:v>
                </c:pt>
                <c:pt idx="937">
                  <c:v>-64.643000000000001</c:v>
                </c:pt>
                <c:pt idx="938">
                  <c:v>-64.697000000000003</c:v>
                </c:pt>
                <c:pt idx="939">
                  <c:v>-64.756</c:v>
                </c:pt>
                <c:pt idx="940">
                  <c:v>-64.808000000000007</c:v>
                </c:pt>
                <c:pt idx="941">
                  <c:v>-64.87</c:v>
                </c:pt>
                <c:pt idx="942">
                  <c:v>-64.921000000000006</c:v>
                </c:pt>
                <c:pt idx="943">
                  <c:v>-64.974999999999994</c:v>
                </c:pt>
                <c:pt idx="944">
                  <c:v>-65.028999999999996</c:v>
                </c:pt>
                <c:pt idx="945">
                  <c:v>-65.082999999999998</c:v>
                </c:pt>
                <c:pt idx="946">
                  <c:v>-65.137</c:v>
                </c:pt>
                <c:pt idx="947">
                  <c:v>-65.19</c:v>
                </c:pt>
                <c:pt idx="948">
                  <c:v>-65.241</c:v>
                </c:pt>
                <c:pt idx="949">
                  <c:v>-65.299000000000007</c:v>
                </c:pt>
                <c:pt idx="950">
                  <c:v>-65.353999999999999</c:v>
                </c:pt>
                <c:pt idx="951">
                  <c:v>-65.406000000000006</c:v>
                </c:pt>
                <c:pt idx="952">
                  <c:v>-65.456999999999994</c:v>
                </c:pt>
                <c:pt idx="953">
                  <c:v>-65.507999999999996</c:v>
                </c:pt>
                <c:pt idx="954">
                  <c:v>-65.558000000000007</c:v>
                </c:pt>
                <c:pt idx="955">
                  <c:v>-65.614999999999995</c:v>
                </c:pt>
                <c:pt idx="956">
                  <c:v>-65.668000000000006</c:v>
                </c:pt>
                <c:pt idx="957">
                  <c:v>-65.718999999999994</c:v>
                </c:pt>
                <c:pt idx="958">
                  <c:v>-65.771000000000001</c:v>
                </c:pt>
                <c:pt idx="959">
                  <c:v>-65.83</c:v>
                </c:pt>
                <c:pt idx="960">
                  <c:v>-65.885999999999996</c:v>
                </c:pt>
                <c:pt idx="961">
                  <c:v>-65.94</c:v>
                </c:pt>
                <c:pt idx="962">
                  <c:v>-65.992999999999995</c:v>
                </c:pt>
                <c:pt idx="963">
                  <c:v>-66.045000000000002</c:v>
                </c:pt>
                <c:pt idx="964">
                  <c:v>-66.099999999999994</c:v>
                </c:pt>
                <c:pt idx="965">
                  <c:v>-66.153000000000006</c:v>
                </c:pt>
                <c:pt idx="966">
                  <c:v>-66.206000000000003</c:v>
                </c:pt>
                <c:pt idx="967">
                  <c:v>-66.254000000000005</c:v>
                </c:pt>
                <c:pt idx="968">
                  <c:v>-66.302000000000007</c:v>
                </c:pt>
                <c:pt idx="969">
                  <c:v>-66.355000000000004</c:v>
                </c:pt>
                <c:pt idx="970">
                  <c:v>-66.409000000000006</c:v>
                </c:pt>
                <c:pt idx="971">
                  <c:v>-66.463999999999999</c:v>
                </c:pt>
                <c:pt idx="972">
                  <c:v>-66.512</c:v>
                </c:pt>
                <c:pt idx="973">
                  <c:v>-66.563000000000002</c:v>
                </c:pt>
                <c:pt idx="974">
                  <c:v>-66.614000000000004</c:v>
                </c:pt>
                <c:pt idx="975">
                  <c:v>-66.661000000000001</c:v>
                </c:pt>
                <c:pt idx="976">
                  <c:v>-66.713999999999999</c:v>
                </c:pt>
                <c:pt idx="977">
                  <c:v>-66.763999999999996</c:v>
                </c:pt>
                <c:pt idx="978">
                  <c:v>-66.813000000000002</c:v>
                </c:pt>
                <c:pt idx="979">
                  <c:v>-66.861999999999995</c:v>
                </c:pt>
                <c:pt idx="980">
                  <c:v>-66.915000000000006</c:v>
                </c:pt>
                <c:pt idx="981">
                  <c:v>-66.963999999999999</c:v>
                </c:pt>
                <c:pt idx="982">
                  <c:v>-67.019000000000005</c:v>
                </c:pt>
                <c:pt idx="983">
                  <c:v>-67.069000000000003</c:v>
                </c:pt>
                <c:pt idx="984">
                  <c:v>-67.123000000000005</c:v>
                </c:pt>
                <c:pt idx="985">
                  <c:v>-67.171000000000006</c:v>
                </c:pt>
                <c:pt idx="986">
                  <c:v>-67.224000000000004</c:v>
                </c:pt>
                <c:pt idx="987">
                  <c:v>-67.272000000000006</c:v>
                </c:pt>
                <c:pt idx="988">
                  <c:v>-67.322000000000003</c:v>
                </c:pt>
                <c:pt idx="989">
                  <c:v>-67.376000000000005</c:v>
                </c:pt>
                <c:pt idx="990">
                  <c:v>-67.426000000000002</c:v>
                </c:pt>
                <c:pt idx="991">
                  <c:v>-67.480999999999995</c:v>
                </c:pt>
                <c:pt idx="992">
                  <c:v>-67.534999999999997</c:v>
                </c:pt>
                <c:pt idx="993">
                  <c:v>-67.590999999999994</c:v>
                </c:pt>
                <c:pt idx="994">
                  <c:v>-67.644000000000005</c:v>
                </c:pt>
                <c:pt idx="995">
                  <c:v>-67.694999999999993</c:v>
                </c:pt>
                <c:pt idx="996">
                  <c:v>-67.742999999999995</c:v>
                </c:pt>
                <c:pt idx="997">
                  <c:v>-67.796000000000006</c:v>
                </c:pt>
                <c:pt idx="998">
                  <c:v>-67.852000000000004</c:v>
                </c:pt>
                <c:pt idx="999">
                  <c:v>-67.906999999999996</c:v>
                </c:pt>
                <c:pt idx="1000">
                  <c:v>-67.963999999999999</c:v>
                </c:pt>
                <c:pt idx="1001">
                  <c:v>-68.021000000000001</c:v>
                </c:pt>
                <c:pt idx="1002">
                  <c:v>-68.067999999999998</c:v>
                </c:pt>
                <c:pt idx="1003">
                  <c:v>-68.126000000000005</c:v>
                </c:pt>
                <c:pt idx="1004">
                  <c:v>-68.182000000000002</c:v>
                </c:pt>
                <c:pt idx="1005">
                  <c:v>-68.239000000000004</c:v>
                </c:pt>
                <c:pt idx="1006">
                  <c:v>-68.287999999999997</c:v>
                </c:pt>
                <c:pt idx="1007">
                  <c:v>-68.337999999999994</c:v>
                </c:pt>
                <c:pt idx="1008">
                  <c:v>-68.388999999999996</c:v>
                </c:pt>
                <c:pt idx="1009">
                  <c:v>-68.438999999999993</c:v>
                </c:pt>
                <c:pt idx="1010">
                  <c:v>-68.495999999999995</c:v>
                </c:pt>
                <c:pt idx="1011">
                  <c:v>-68.548000000000002</c:v>
                </c:pt>
                <c:pt idx="1012">
                  <c:v>-68.599999999999994</c:v>
                </c:pt>
                <c:pt idx="1013">
                  <c:v>-68.647000000000006</c:v>
                </c:pt>
                <c:pt idx="1014">
                  <c:v>-68.701999999999998</c:v>
                </c:pt>
                <c:pt idx="1015">
                  <c:v>-68.75</c:v>
                </c:pt>
                <c:pt idx="1016">
                  <c:v>-68.8</c:v>
                </c:pt>
                <c:pt idx="1017">
                  <c:v>-68.855000000000004</c:v>
                </c:pt>
                <c:pt idx="1018">
                  <c:v>-68.911000000000001</c:v>
                </c:pt>
                <c:pt idx="1019">
                  <c:v>-68.966999999999999</c:v>
                </c:pt>
                <c:pt idx="1020">
                  <c:v>-69.019000000000005</c:v>
                </c:pt>
                <c:pt idx="1021">
                  <c:v>-69.069999999999993</c:v>
                </c:pt>
                <c:pt idx="1022">
                  <c:v>-69.132999999999996</c:v>
                </c:pt>
                <c:pt idx="1023">
                  <c:v>-69.186999999999998</c:v>
                </c:pt>
                <c:pt idx="1024">
                  <c:v>-69.245000000000005</c:v>
                </c:pt>
                <c:pt idx="1025">
                  <c:v>-69.296000000000006</c:v>
                </c:pt>
                <c:pt idx="1026">
                  <c:v>-69.347999999999999</c:v>
                </c:pt>
                <c:pt idx="1027">
                  <c:v>-69.397999999999996</c:v>
                </c:pt>
                <c:pt idx="1028">
                  <c:v>-69.457999999999998</c:v>
                </c:pt>
                <c:pt idx="1029">
                  <c:v>-69.510999999999996</c:v>
                </c:pt>
                <c:pt idx="1030">
                  <c:v>-69.563999999999993</c:v>
                </c:pt>
                <c:pt idx="1031">
                  <c:v>-69.614000000000004</c:v>
                </c:pt>
                <c:pt idx="1032">
                  <c:v>-69.674000000000007</c:v>
                </c:pt>
                <c:pt idx="1033">
                  <c:v>-69.727999999999994</c:v>
                </c:pt>
                <c:pt idx="1034">
                  <c:v>-69.781999999999996</c:v>
                </c:pt>
                <c:pt idx="1035">
                  <c:v>-69.837000000000003</c:v>
                </c:pt>
                <c:pt idx="1036">
                  <c:v>-69.897000000000006</c:v>
                </c:pt>
                <c:pt idx="1037">
                  <c:v>-69.953000000000003</c:v>
                </c:pt>
                <c:pt idx="1038">
                  <c:v>-70.009</c:v>
                </c:pt>
                <c:pt idx="1039">
                  <c:v>-70.066999999999993</c:v>
                </c:pt>
                <c:pt idx="1040">
                  <c:v>-70.120999999999995</c:v>
                </c:pt>
                <c:pt idx="1041">
                  <c:v>-70.174999999999997</c:v>
                </c:pt>
                <c:pt idx="1042">
                  <c:v>-70.234999999999999</c:v>
                </c:pt>
                <c:pt idx="1043">
                  <c:v>-70.286000000000001</c:v>
                </c:pt>
                <c:pt idx="1044">
                  <c:v>-70.337000000000003</c:v>
                </c:pt>
                <c:pt idx="1045">
                  <c:v>-70.393000000000001</c:v>
                </c:pt>
                <c:pt idx="1046">
                  <c:v>-70.451999999999998</c:v>
                </c:pt>
                <c:pt idx="1047">
                  <c:v>-70.509</c:v>
                </c:pt>
                <c:pt idx="1048">
                  <c:v>-70.561000000000007</c:v>
                </c:pt>
                <c:pt idx="1049">
                  <c:v>-70.617999999999995</c:v>
                </c:pt>
                <c:pt idx="1050">
                  <c:v>-70.673000000000002</c:v>
                </c:pt>
                <c:pt idx="1051">
                  <c:v>-70.727999999999994</c:v>
                </c:pt>
                <c:pt idx="1052">
                  <c:v>-70.787999999999997</c:v>
                </c:pt>
                <c:pt idx="1053">
                  <c:v>-70.849999999999994</c:v>
                </c:pt>
                <c:pt idx="1054">
                  <c:v>-70.900000000000006</c:v>
                </c:pt>
                <c:pt idx="1055">
                  <c:v>-70.95</c:v>
                </c:pt>
                <c:pt idx="1056">
                  <c:v>-71.001000000000005</c:v>
                </c:pt>
                <c:pt idx="1057">
                  <c:v>-71.051000000000002</c:v>
                </c:pt>
                <c:pt idx="1058">
                  <c:v>-71.103999999999999</c:v>
                </c:pt>
                <c:pt idx="1059">
                  <c:v>-71.16</c:v>
                </c:pt>
                <c:pt idx="1060">
                  <c:v>-71.218999999999994</c:v>
                </c:pt>
                <c:pt idx="1061">
                  <c:v>-71.277000000000001</c:v>
                </c:pt>
                <c:pt idx="1062">
                  <c:v>-71.334000000000003</c:v>
                </c:pt>
                <c:pt idx="1063">
                  <c:v>-71.388999999999996</c:v>
                </c:pt>
                <c:pt idx="1064">
                  <c:v>-71.444999999999993</c:v>
                </c:pt>
                <c:pt idx="1065">
                  <c:v>-71.498999999999995</c:v>
                </c:pt>
                <c:pt idx="1066">
                  <c:v>-71.554000000000002</c:v>
                </c:pt>
                <c:pt idx="1067">
                  <c:v>-71.61</c:v>
                </c:pt>
                <c:pt idx="1068">
                  <c:v>-71.664000000000001</c:v>
                </c:pt>
                <c:pt idx="1069">
                  <c:v>-71.718000000000004</c:v>
                </c:pt>
                <c:pt idx="1070">
                  <c:v>-71.772999999999996</c:v>
                </c:pt>
                <c:pt idx="1071">
                  <c:v>-71.823999999999998</c:v>
                </c:pt>
                <c:pt idx="1072">
                  <c:v>-71.873999999999995</c:v>
                </c:pt>
                <c:pt idx="1073">
                  <c:v>-71.935000000000002</c:v>
                </c:pt>
                <c:pt idx="1074">
                  <c:v>-71.992999999999995</c:v>
                </c:pt>
                <c:pt idx="1075">
                  <c:v>-72.046000000000006</c:v>
                </c:pt>
                <c:pt idx="1076">
                  <c:v>-72.103999999999999</c:v>
                </c:pt>
                <c:pt idx="1077">
                  <c:v>-72.156999999999996</c:v>
                </c:pt>
                <c:pt idx="1078">
                  <c:v>-72.212999999999994</c:v>
                </c:pt>
                <c:pt idx="1079">
                  <c:v>-72.272000000000006</c:v>
                </c:pt>
                <c:pt idx="1080">
                  <c:v>-72.322999999999993</c:v>
                </c:pt>
                <c:pt idx="1081">
                  <c:v>-72.376000000000005</c:v>
                </c:pt>
                <c:pt idx="1082">
                  <c:v>-72.435000000000002</c:v>
                </c:pt>
                <c:pt idx="1083">
                  <c:v>-72.486000000000004</c:v>
                </c:pt>
                <c:pt idx="1084">
                  <c:v>-72.537999999999997</c:v>
                </c:pt>
                <c:pt idx="1085">
                  <c:v>-72.590999999999994</c:v>
                </c:pt>
                <c:pt idx="1086">
                  <c:v>-72.641999999999996</c:v>
                </c:pt>
                <c:pt idx="1087">
                  <c:v>-72.701999999999998</c:v>
                </c:pt>
                <c:pt idx="1088">
                  <c:v>-72.751999999999995</c:v>
                </c:pt>
                <c:pt idx="1089">
                  <c:v>-72.811000000000007</c:v>
                </c:pt>
                <c:pt idx="1090">
                  <c:v>-72.87</c:v>
                </c:pt>
                <c:pt idx="1091">
                  <c:v>-72.92</c:v>
                </c:pt>
                <c:pt idx="1092">
                  <c:v>-72.971999999999994</c:v>
                </c:pt>
                <c:pt idx="1093">
                  <c:v>-73.024000000000001</c:v>
                </c:pt>
                <c:pt idx="1094">
                  <c:v>-73.082999999999998</c:v>
                </c:pt>
                <c:pt idx="1095">
                  <c:v>-73.141000000000005</c:v>
                </c:pt>
                <c:pt idx="1096">
                  <c:v>-73.197000000000003</c:v>
                </c:pt>
                <c:pt idx="1097">
                  <c:v>-73.251000000000005</c:v>
                </c:pt>
                <c:pt idx="1098">
                  <c:v>-73.301000000000002</c:v>
                </c:pt>
                <c:pt idx="1099">
                  <c:v>-73.355999999999995</c:v>
                </c:pt>
                <c:pt idx="1100">
                  <c:v>-73.412000000000006</c:v>
                </c:pt>
                <c:pt idx="1101">
                  <c:v>-73.468000000000004</c:v>
                </c:pt>
                <c:pt idx="1102">
                  <c:v>-73.525000000000006</c:v>
                </c:pt>
                <c:pt idx="1103">
                  <c:v>-73.575000000000003</c:v>
                </c:pt>
                <c:pt idx="1104">
                  <c:v>-73.632999999999996</c:v>
                </c:pt>
                <c:pt idx="1105">
                  <c:v>-73.686999999999998</c:v>
                </c:pt>
                <c:pt idx="1106">
                  <c:v>-73.742000000000004</c:v>
                </c:pt>
                <c:pt idx="1107">
                  <c:v>-73.795000000000002</c:v>
                </c:pt>
                <c:pt idx="1108">
                  <c:v>-73.849000000000004</c:v>
                </c:pt>
                <c:pt idx="1109">
                  <c:v>-73.900000000000006</c:v>
                </c:pt>
                <c:pt idx="1110">
                  <c:v>-73.953000000000003</c:v>
                </c:pt>
                <c:pt idx="1111">
                  <c:v>-74.004000000000005</c:v>
                </c:pt>
                <c:pt idx="1112">
                  <c:v>-74.058000000000007</c:v>
                </c:pt>
                <c:pt idx="1113">
                  <c:v>-74.111999999999995</c:v>
                </c:pt>
                <c:pt idx="1114">
                  <c:v>-74.164000000000001</c:v>
                </c:pt>
                <c:pt idx="1115">
                  <c:v>-74.218999999999994</c:v>
                </c:pt>
                <c:pt idx="1116">
                  <c:v>-74.271000000000001</c:v>
                </c:pt>
                <c:pt idx="1117">
                  <c:v>-74.325000000000003</c:v>
                </c:pt>
                <c:pt idx="1118">
                  <c:v>-74.375</c:v>
                </c:pt>
                <c:pt idx="1119">
                  <c:v>-74.430000000000007</c:v>
                </c:pt>
                <c:pt idx="1120">
                  <c:v>-74.480999999999995</c:v>
                </c:pt>
                <c:pt idx="1121">
                  <c:v>-74.539000000000001</c:v>
                </c:pt>
                <c:pt idx="1122">
                  <c:v>-74.593000000000004</c:v>
                </c:pt>
                <c:pt idx="1123">
                  <c:v>-74.644000000000005</c:v>
                </c:pt>
                <c:pt idx="1124">
                  <c:v>-74.7</c:v>
                </c:pt>
                <c:pt idx="1125">
                  <c:v>-74.751000000000005</c:v>
                </c:pt>
                <c:pt idx="1126">
                  <c:v>-74.802999999999997</c:v>
                </c:pt>
                <c:pt idx="1127">
                  <c:v>-74.858000000000004</c:v>
                </c:pt>
                <c:pt idx="1128">
                  <c:v>-74.908000000000001</c:v>
                </c:pt>
                <c:pt idx="1129">
                  <c:v>-74.962000000000003</c:v>
                </c:pt>
                <c:pt idx="1130">
                  <c:v>-75.013000000000005</c:v>
                </c:pt>
                <c:pt idx="1131">
                  <c:v>-75.067999999999998</c:v>
                </c:pt>
                <c:pt idx="1132">
                  <c:v>-75.122</c:v>
                </c:pt>
                <c:pt idx="1133">
                  <c:v>-75.174000000000007</c:v>
                </c:pt>
                <c:pt idx="1134">
                  <c:v>-75.230999999999995</c:v>
                </c:pt>
                <c:pt idx="1135">
                  <c:v>-75.284000000000006</c:v>
                </c:pt>
                <c:pt idx="1136">
                  <c:v>-75.337000000000003</c:v>
                </c:pt>
                <c:pt idx="1137">
                  <c:v>-75.39</c:v>
                </c:pt>
                <c:pt idx="1138">
                  <c:v>-75.442999999999998</c:v>
                </c:pt>
                <c:pt idx="1139">
                  <c:v>-75.494</c:v>
                </c:pt>
                <c:pt idx="1140">
                  <c:v>-75.548000000000002</c:v>
                </c:pt>
                <c:pt idx="1141">
                  <c:v>-75.599999999999994</c:v>
                </c:pt>
                <c:pt idx="1142">
                  <c:v>-75.656999999999996</c:v>
                </c:pt>
                <c:pt idx="1143">
                  <c:v>-75.709999999999994</c:v>
                </c:pt>
                <c:pt idx="1144">
                  <c:v>-75.760999999999996</c:v>
                </c:pt>
                <c:pt idx="1145">
                  <c:v>-75.816000000000003</c:v>
                </c:pt>
                <c:pt idx="1146">
                  <c:v>-75.87</c:v>
                </c:pt>
                <c:pt idx="1147">
                  <c:v>-75.921999999999997</c:v>
                </c:pt>
                <c:pt idx="1148">
                  <c:v>-75.975999999999999</c:v>
                </c:pt>
                <c:pt idx="1149">
                  <c:v>-76.033000000000001</c:v>
                </c:pt>
                <c:pt idx="1150">
                  <c:v>-76.090999999999994</c:v>
                </c:pt>
                <c:pt idx="1151">
                  <c:v>-76.146000000000001</c:v>
                </c:pt>
                <c:pt idx="1152">
                  <c:v>-76.200999999999993</c:v>
                </c:pt>
                <c:pt idx="1153">
                  <c:v>-76.253</c:v>
                </c:pt>
                <c:pt idx="1154">
                  <c:v>-76.308999999999997</c:v>
                </c:pt>
                <c:pt idx="1155">
                  <c:v>-76.364999999999995</c:v>
                </c:pt>
                <c:pt idx="1156">
                  <c:v>-76.415000000000006</c:v>
                </c:pt>
                <c:pt idx="1157">
                  <c:v>-76.468999999999994</c:v>
                </c:pt>
                <c:pt idx="1158">
                  <c:v>-76.52</c:v>
                </c:pt>
                <c:pt idx="1159">
                  <c:v>-76.572000000000003</c:v>
                </c:pt>
                <c:pt idx="1160">
                  <c:v>-76.623000000000005</c:v>
                </c:pt>
                <c:pt idx="1161">
                  <c:v>-76.674999999999997</c:v>
                </c:pt>
                <c:pt idx="1162">
                  <c:v>-76.727999999999994</c:v>
                </c:pt>
                <c:pt idx="1163">
                  <c:v>-76.778999999999996</c:v>
                </c:pt>
                <c:pt idx="1164">
                  <c:v>-76.834999999999994</c:v>
                </c:pt>
                <c:pt idx="1165">
                  <c:v>-76.891000000000005</c:v>
                </c:pt>
                <c:pt idx="1166">
                  <c:v>-76.944000000000003</c:v>
                </c:pt>
                <c:pt idx="1167">
                  <c:v>-76.998000000000005</c:v>
                </c:pt>
                <c:pt idx="1168">
                  <c:v>-77.052000000000007</c:v>
                </c:pt>
                <c:pt idx="1169">
                  <c:v>-77.105999999999995</c:v>
                </c:pt>
                <c:pt idx="1170">
                  <c:v>-77.156999999999996</c:v>
                </c:pt>
                <c:pt idx="1171">
                  <c:v>-77.207999999999998</c:v>
                </c:pt>
                <c:pt idx="1172">
                  <c:v>-77.263999999999996</c:v>
                </c:pt>
                <c:pt idx="1173">
                  <c:v>-77.313999999999993</c:v>
                </c:pt>
                <c:pt idx="1174">
                  <c:v>-77.367000000000004</c:v>
                </c:pt>
                <c:pt idx="1175">
                  <c:v>-77.417000000000002</c:v>
                </c:pt>
                <c:pt idx="1176">
                  <c:v>-77.468000000000004</c:v>
                </c:pt>
                <c:pt idx="1177">
                  <c:v>-77.519000000000005</c:v>
                </c:pt>
                <c:pt idx="1178">
                  <c:v>-77.569999999999993</c:v>
                </c:pt>
                <c:pt idx="1179">
                  <c:v>-77.626000000000005</c:v>
                </c:pt>
                <c:pt idx="1180">
                  <c:v>-77.677999999999997</c:v>
                </c:pt>
                <c:pt idx="1181">
                  <c:v>-77.730999999999995</c:v>
                </c:pt>
                <c:pt idx="1182">
                  <c:v>-77.784999999999997</c:v>
                </c:pt>
                <c:pt idx="1183">
                  <c:v>-77.837999999999994</c:v>
                </c:pt>
                <c:pt idx="1184">
                  <c:v>-77.888999999999996</c:v>
                </c:pt>
                <c:pt idx="1185">
                  <c:v>-77.941999999999993</c:v>
                </c:pt>
                <c:pt idx="1186">
                  <c:v>-77.997</c:v>
                </c:pt>
                <c:pt idx="1187">
                  <c:v>-78.052999999999997</c:v>
                </c:pt>
                <c:pt idx="1188">
                  <c:v>-78.108000000000004</c:v>
                </c:pt>
                <c:pt idx="1189">
                  <c:v>-78.162999999999997</c:v>
                </c:pt>
                <c:pt idx="1190">
                  <c:v>-78.215000000000003</c:v>
                </c:pt>
                <c:pt idx="1191">
                  <c:v>-78.266999999999996</c:v>
                </c:pt>
                <c:pt idx="1192">
                  <c:v>-78.317999999999998</c:v>
                </c:pt>
                <c:pt idx="1193">
                  <c:v>-78.369</c:v>
                </c:pt>
                <c:pt idx="1194">
                  <c:v>-78.421999999999997</c:v>
                </c:pt>
                <c:pt idx="1195">
                  <c:v>-78.474999999999994</c:v>
                </c:pt>
                <c:pt idx="1196">
                  <c:v>-78.528999999999996</c:v>
                </c:pt>
                <c:pt idx="1197">
                  <c:v>-78.584000000000003</c:v>
                </c:pt>
                <c:pt idx="1198">
                  <c:v>-78.634</c:v>
                </c:pt>
                <c:pt idx="1199">
                  <c:v>-78.686000000000007</c:v>
                </c:pt>
                <c:pt idx="1200">
                  <c:v>-78.736999999999995</c:v>
                </c:pt>
                <c:pt idx="1201">
                  <c:v>-78.789000000000001</c:v>
                </c:pt>
                <c:pt idx="1202">
                  <c:v>-78.840999999999994</c:v>
                </c:pt>
                <c:pt idx="1203">
                  <c:v>-78.896000000000001</c:v>
                </c:pt>
                <c:pt idx="1204">
                  <c:v>-78.947000000000003</c:v>
                </c:pt>
                <c:pt idx="1205">
                  <c:v>-79</c:v>
                </c:pt>
                <c:pt idx="1206">
                  <c:v>-79.052999999999997</c:v>
                </c:pt>
                <c:pt idx="1207">
                  <c:v>-79.102999999999994</c:v>
                </c:pt>
                <c:pt idx="1208">
                  <c:v>-79.156000000000006</c:v>
                </c:pt>
                <c:pt idx="1209">
                  <c:v>-79.206999999999994</c:v>
                </c:pt>
                <c:pt idx="1210">
                  <c:v>-79.257000000000005</c:v>
                </c:pt>
                <c:pt idx="1211">
                  <c:v>-79.31</c:v>
                </c:pt>
                <c:pt idx="1212">
                  <c:v>-79.36</c:v>
                </c:pt>
                <c:pt idx="1213">
                  <c:v>-79.41</c:v>
                </c:pt>
                <c:pt idx="1214">
                  <c:v>-79.459999999999994</c:v>
                </c:pt>
                <c:pt idx="1215">
                  <c:v>-79.513000000000005</c:v>
                </c:pt>
                <c:pt idx="1216">
                  <c:v>-79.563999999999993</c:v>
                </c:pt>
                <c:pt idx="1217">
                  <c:v>-79.614000000000004</c:v>
                </c:pt>
                <c:pt idx="1218">
                  <c:v>-79.665999999999997</c:v>
                </c:pt>
                <c:pt idx="1219">
                  <c:v>-79.718000000000004</c:v>
                </c:pt>
                <c:pt idx="1220">
                  <c:v>-79.771000000000001</c:v>
                </c:pt>
                <c:pt idx="1221">
                  <c:v>-79.822000000000003</c:v>
                </c:pt>
                <c:pt idx="1222">
                  <c:v>-79.873999999999995</c:v>
                </c:pt>
                <c:pt idx="1223">
                  <c:v>-79.926000000000002</c:v>
                </c:pt>
                <c:pt idx="1224">
                  <c:v>-79.977000000000004</c:v>
                </c:pt>
                <c:pt idx="1225">
                  <c:v>-80.027000000000001</c:v>
                </c:pt>
                <c:pt idx="1226">
                  <c:v>-80.075999999999993</c:v>
                </c:pt>
                <c:pt idx="1227">
                  <c:v>-80.129000000000005</c:v>
                </c:pt>
                <c:pt idx="1228">
                  <c:v>-80.180000000000007</c:v>
                </c:pt>
                <c:pt idx="1229">
                  <c:v>-80.231999999999999</c:v>
                </c:pt>
                <c:pt idx="1230">
                  <c:v>-80.283000000000001</c:v>
                </c:pt>
                <c:pt idx="1231">
                  <c:v>-80.332999999999998</c:v>
                </c:pt>
                <c:pt idx="1232">
                  <c:v>-80.382999999999996</c:v>
                </c:pt>
                <c:pt idx="1233">
                  <c:v>-80.435000000000002</c:v>
                </c:pt>
                <c:pt idx="1234">
                  <c:v>-80.486000000000004</c:v>
                </c:pt>
                <c:pt idx="1235">
                  <c:v>-80.539000000000001</c:v>
                </c:pt>
                <c:pt idx="1236">
                  <c:v>-80.591999999999999</c:v>
                </c:pt>
                <c:pt idx="1237">
                  <c:v>-80.644000000000005</c:v>
                </c:pt>
                <c:pt idx="1238">
                  <c:v>-80.697000000000003</c:v>
                </c:pt>
                <c:pt idx="1239">
                  <c:v>-80.747</c:v>
                </c:pt>
                <c:pt idx="1240">
                  <c:v>-80.796999999999997</c:v>
                </c:pt>
                <c:pt idx="1241">
                  <c:v>-80.849000000000004</c:v>
                </c:pt>
                <c:pt idx="1242">
                  <c:v>-80.900000000000006</c:v>
                </c:pt>
                <c:pt idx="1243">
                  <c:v>-80.95</c:v>
                </c:pt>
                <c:pt idx="1244">
                  <c:v>-81</c:v>
                </c:pt>
                <c:pt idx="1245">
                  <c:v>-81.051000000000002</c:v>
                </c:pt>
                <c:pt idx="1246">
                  <c:v>-81.102999999999994</c:v>
                </c:pt>
                <c:pt idx="1247">
                  <c:v>-81.153999999999996</c:v>
                </c:pt>
                <c:pt idx="1248">
                  <c:v>-81.204999999999998</c:v>
                </c:pt>
                <c:pt idx="1249">
                  <c:v>-81.257000000000005</c:v>
                </c:pt>
                <c:pt idx="1250">
                  <c:v>-81.308000000000007</c:v>
                </c:pt>
                <c:pt idx="1251">
                  <c:v>-81.358999999999995</c:v>
                </c:pt>
                <c:pt idx="1252">
                  <c:v>-81.411000000000001</c:v>
                </c:pt>
                <c:pt idx="1253">
                  <c:v>-81.460999999999999</c:v>
                </c:pt>
                <c:pt idx="1254">
                  <c:v>-81.510999999999996</c:v>
                </c:pt>
                <c:pt idx="1255">
                  <c:v>-81.563000000000002</c:v>
                </c:pt>
                <c:pt idx="1256">
                  <c:v>-81.614000000000004</c:v>
                </c:pt>
                <c:pt idx="1257">
                  <c:v>-81.664000000000001</c:v>
                </c:pt>
                <c:pt idx="1258">
                  <c:v>-81.713999999999999</c:v>
                </c:pt>
                <c:pt idx="1259">
                  <c:v>-81.765000000000001</c:v>
                </c:pt>
                <c:pt idx="1260">
                  <c:v>-81.817999999999998</c:v>
                </c:pt>
                <c:pt idx="1261">
                  <c:v>-81.867999999999995</c:v>
                </c:pt>
                <c:pt idx="1262">
                  <c:v>-81.92</c:v>
                </c:pt>
                <c:pt idx="1263">
                  <c:v>-81.97</c:v>
                </c:pt>
                <c:pt idx="1264">
                  <c:v>-82.022000000000006</c:v>
                </c:pt>
                <c:pt idx="1265">
                  <c:v>-82.072000000000003</c:v>
                </c:pt>
                <c:pt idx="1266">
                  <c:v>-82.123000000000005</c:v>
                </c:pt>
                <c:pt idx="1267">
                  <c:v>-82.173000000000002</c:v>
                </c:pt>
                <c:pt idx="1268">
                  <c:v>-82.224999999999994</c:v>
                </c:pt>
                <c:pt idx="1269">
                  <c:v>-82.275000000000006</c:v>
                </c:pt>
                <c:pt idx="1270">
                  <c:v>-82.325000000000003</c:v>
                </c:pt>
                <c:pt idx="1271">
                  <c:v>-82.376000000000005</c:v>
                </c:pt>
                <c:pt idx="1272">
                  <c:v>-82.427000000000007</c:v>
                </c:pt>
                <c:pt idx="1273">
                  <c:v>-82.478999999999999</c:v>
                </c:pt>
                <c:pt idx="1274">
                  <c:v>-82.528000000000006</c:v>
                </c:pt>
                <c:pt idx="1275">
                  <c:v>-82.58</c:v>
                </c:pt>
                <c:pt idx="1276">
                  <c:v>-82.632000000000005</c:v>
                </c:pt>
                <c:pt idx="1277">
                  <c:v>-82.683000000000007</c:v>
                </c:pt>
                <c:pt idx="1278">
                  <c:v>-82.731999999999999</c:v>
                </c:pt>
                <c:pt idx="1279">
                  <c:v>-82.784000000000006</c:v>
                </c:pt>
                <c:pt idx="1280">
                  <c:v>-82.834999999999994</c:v>
                </c:pt>
                <c:pt idx="1281">
                  <c:v>-82.885999999999996</c:v>
                </c:pt>
                <c:pt idx="1282">
                  <c:v>-82.938000000000002</c:v>
                </c:pt>
                <c:pt idx="1283">
                  <c:v>-82.988</c:v>
                </c:pt>
                <c:pt idx="1284">
                  <c:v>-83.04</c:v>
                </c:pt>
                <c:pt idx="1285">
                  <c:v>-83.091999999999999</c:v>
                </c:pt>
                <c:pt idx="1286">
                  <c:v>-83.141999999999996</c:v>
                </c:pt>
                <c:pt idx="1287">
                  <c:v>-83.192999999999998</c:v>
                </c:pt>
                <c:pt idx="1288">
                  <c:v>-83.244</c:v>
                </c:pt>
                <c:pt idx="1289">
                  <c:v>-83.295000000000002</c:v>
                </c:pt>
                <c:pt idx="1290">
                  <c:v>-83.346999999999994</c:v>
                </c:pt>
                <c:pt idx="1291">
                  <c:v>-83.397999999999996</c:v>
                </c:pt>
                <c:pt idx="1292">
                  <c:v>-83.448999999999998</c:v>
                </c:pt>
                <c:pt idx="1293">
                  <c:v>-83.5</c:v>
                </c:pt>
                <c:pt idx="1294">
                  <c:v>-83.55</c:v>
                </c:pt>
                <c:pt idx="1295">
                  <c:v>-83.600999999999999</c:v>
                </c:pt>
                <c:pt idx="1296">
                  <c:v>-83.652000000000001</c:v>
                </c:pt>
                <c:pt idx="1297">
                  <c:v>-83.701999999999998</c:v>
                </c:pt>
                <c:pt idx="1298">
                  <c:v>-83.754000000000005</c:v>
                </c:pt>
                <c:pt idx="1299">
                  <c:v>-83.805999999999997</c:v>
                </c:pt>
                <c:pt idx="1300">
                  <c:v>-83.858999999999995</c:v>
                </c:pt>
                <c:pt idx="1301">
                  <c:v>-83.911000000000001</c:v>
                </c:pt>
                <c:pt idx="1302">
                  <c:v>-83.962999999999994</c:v>
                </c:pt>
                <c:pt idx="1303">
                  <c:v>-84.016000000000005</c:v>
                </c:pt>
                <c:pt idx="1304">
                  <c:v>-84.066000000000003</c:v>
                </c:pt>
                <c:pt idx="1305">
                  <c:v>-84.117000000000004</c:v>
                </c:pt>
                <c:pt idx="1306">
                  <c:v>-84.168000000000006</c:v>
                </c:pt>
                <c:pt idx="1307">
                  <c:v>-84.218999999999994</c:v>
                </c:pt>
                <c:pt idx="1308">
                  <c:v>-84.269000000000005</c:v>
                </c:pt>
                <c:pt idx="1309">
                  <c:v>-84.320999999999998</c:v>
                </c:pt>
                <c:pt idx="1310">
                  <c:v>-84.372</c:v>
                </c:pt>
                <c:pt idx="1311">
                  <c:v>-84.423000000000002</c:v>
                </c:pt>
                <c:pt idx="1312">
                  <c:v>-84.474999999999994</c:v>
                </c:pt>
                <c:pt idx="1313">
                  <c:v>-84.527000000000001</c:v>
                </c:pt>
                <c:pt idx="1314">
                  <c:v>-84.575999999999993</c:v>
                </c:pt>
                <c:pt idx="1315">
                  <c:v>-84.626999999999995</c:v>
                </c:pt>
                <c:pt idx="1316">
                  <c:v>-84.677999999999997</c:v>
                </c:pt>
                <c:pt idx="1317">
                  <c:v>-84.727000000000004</c:v>
                </c:pt>
                <c:pt idx="1318">
                  <c:v>-84.78</c:v>
                </c:pt>
                <c:pt idx="1319">
                  <c:v>-84.831999999999994</c:v>
                </c:pt>
                <c:pt idx="1320">
                  <c:v>-84.882000000000005</c:v>
                </c:pt>
                <c:pt idx="1321">
                  <c:v>-84.933999999999997</c:v>
                </c:pt>
                <c:pt idx="1322">
                  <c:v>-84.984999999999999</c:v>
                </c:pt>
                <c:pt idx="1323">
                  <c:v>-85.034000000000006</c:v>
                </c:pt>
                <c:pt idx="1324">
                  <c:v>-85.084999999999994</c:v>
                </c:pt>
                <c:pt idx="1325">
                  <c:v>-85.135000000000005</c:v>
                </c:pt>
                <c:pt idx="1326">
                  <c:v>-85.185000000000002</c:v>
                </c:pt>
                <c:pt idx="1327">
                  <c:v>-85.236000000000004</c:v>
                </c:pt>
                <c:pt idx="1328">
                  <c:v>-85.287000000000006</c:v>
                </c:pt>
                <c:pt idx="1329">
                  <c:v>-85.338999999999999</c:v>
                </c:pt>
                <c:pt idx="1330">
                  <c:v>-85.391000000000005</c:v>
                </c:pt>
                <c:pt idx="1331">
                  <c:v>-85.441999999999993</c:v>
                </c:pt>
                <c:pt idx="1332">
                  <c:v>-85.495000000000005</c:v>
                </c:pt>
                <c:pt idx="1333">
                  <c:v>-85.546999999999997</c:v>
                </c:pt>
                <c:pt idx="1334">
                  <c:v>-85.597999999999999</c:v>
                </c:pt>
                <c:pt idx="1335">
                  <c:v>-85.647999999999996</c:v>
                </c:pt>
                <c:pt idx="1336">
                  <c:v>-85.697999999999993</c:v>
                </c:pt>
                <c:pt idx="1337">
                  <c:v>-85.751999999999995</c:v>
                </c:pt>
                <c:pt idx="1338">
                  <c:v>-85.805000000000007</c:v>
                </c:pt>
                <c:pt idx="1339">
                  <c:v>-85.855999999999995</c:v>
                </c:pt>
                <c:pt idx="1340">
                  <c:v>-85.906999999999996</c:v>
                </c:pt>
                <c:pt idx="1341">
                  <c:v>-85.956999999999994</c:v>
                </c:pt>
                <c:pt idx="1342">
                  <c:v>-86.009</c:v>
                </c:pt>
                <c:pt idx="1343">
                  <c:v>-86.06</c:v>
                </c:pt>
                <c:pt idx="1344">
                  <c:v>-86.111000000000004</c:v>
                </c:pt>
                <c:pt idx="1345">
                  <c:v>-86.162999999999997</c:v>
                </c:pt>
                <c:pt idx="1346">
                  <c:v>-86.215000000000003</c:v>
                </c:pt>
                <c:pt idx="1347">
                  <c:v>-86.266000000000005</c:v>
                </c:pt>
                <c:pt idx="1348">
                  <c:v>-86.317999999999998</c:v>
                </c:pt>
                <c:pt idx="1349">
                  <c:v>-86.367999999999995</c:v>
                </c:pt>
                <c:pt idx="1350">
                  <c:v>-86.418000000000006</c:v>
                </c:pt>
                <c:pt idx="1351">
                  <c:v>-86.468999999999994</c:v>
                </c:pt>
                <c:pt idx="1352">
                  <c:v>-86.518000000000001</c:v>
                </c:pt>
                <c:pt idx="1353">
                  <c:v>-86.57</c:v>
                </c:pt>
                <c:pt idx="1354">
                  <c:v>-86.620999999999995</c:v>
                </c:pt>
                <c:pt idx="1355">
                  <c:v>-86.671999999999997</c:v>
                </c:pt>
                <c:pt idx="1356">
                  <c:v>-86.724000000000004</c:v>
                </c:pt>
                <c:pt idx="1357">
                  <c:v>-86.775000000000006</c:v>
                </c:pt>
                <c:pt idx="1358">
                  <c:v>-86.826999999999998</c:v>
                </c:pt>
                <c:pt idx="1359">
                  <c:v>-86.878</c:v>
                </c:pt>
                <c:pt idx="1360">
                  <c:v>-86.929000000000002</c:v>
                </c:pt>
                <c:pt idx="1361">
                  <c:v>-86.978999999999999</c:v>
                </c:pt>
                <c:pt idx="1362">
                  <c:v>-87.031000000000006</c:v>
                </c:pt>
                <c:pt idx="1363">
                  <c:v>-87.081999999999994</c:v>
                </c:pt>
                <c:pt idx="1364">
                  <c:v>-87.132999999999996</c:v>
                </c:pt>
                <c:pt idx="1365">
                  <c:v>-87.185000000000002</c:v>
                </c:pt>
                <c:pt idx="1366">
                  <c:v>-87.236000000000004</c:v>
                </c:pt>
                <c:pt idx="1367">
                  <c:v>-87.286000000000001</c:v>
                </c:pt>
                <c:pt idx="1368">
                  <c:v>-87.335999999999999</c:v>
                </c:pt>
                <c:pt idx="1369">
                  <c:v>-87.387</c:v>
                </c:pt>
                <c:pt idx="1370">
                  <c:v>-87.438999999999993</c:v>
                </c:pt>
                <c:pt idx="1371">
                  <c:v>-87.489000000000004</c:v>
                </c:pt>
                <c:pt idx="1372">
                  <c:v>-87.539000000000001</c:v>
                </c:pt>
                <c:pt idx="1373">
                  <c:v>-87.591999999999999</c:v>
                </c:pt>
                <c:pt idx="1374">
                  <c:v>-87.644000000000005</c:v>
                </c:pt>
                <c:pt idx="1375">
                  <c:v>-87.697999999999993</c:v>
                </c:pt>
                <c:pt idx="1376">
                  <c:v>-87.748000000000005</c:v>
                </c:pt>
                <c:pt idx="1377">
                  <c:v>-87.8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5" customWidth="1"/>
    <col min="2" max="2" width="12.7109375" style="175" customWidth="1"/>
    <col min="3" max="3" width="16.42578125" style="175" customWidth="1"/>
    <col min="4" max="5" width="12.7109375" style="175" customWidth="1"/>
    <col min="6" max="7" width="14.7109375" style="175" customWidth="1"/>
    <col min="8" max="8" width="12.85546875" style="175" customWidth="1"/>
    <col min="9" max="9" width="14.7109375" style="175" customWidth="1"/>
    <col min="10" max="10" width="9.7109375" style="175" customWidth="1"/>
    <col min="11" max="11" width="13.28515625" style="175" customWidth="1"/>
    <col min="12" max="12" width="9.7109375" style="175" customWidth="1"/>
    <col min="13" max="13" width="14.7109375" style="175" customWidth="1"/>
    <col min="14" max="14" width="9.7109375" style="175" customWidth="1"/>
    <col min="15" max="15" width="1.7109375" style="175" customWidth="1"/>
    <col min="16" max="256" width="9.42578125" style="175"/>
    <col min="257" max="257" width="1.7109375" style="175" customWidth="1"/>
    <col min="258" max="261" width="12.7109375" style="175" customWidth="1"/>
    <col min="262" max="263" width="14.7109375" style="175" customWidth="1"/>
    <col min="264" max="264" width="12.85546875" style="175" customWidth="1"/>
    <col min="265" max="265" width="14.7109375" style="175" customWidth="1"/>
    <col min="266" max="266" width="9.7109375" style="175" customWidth="1"/>
    <col min="267" max="267" width="13.28515625" style="175" customWidth="1"/>
    <col min="268" max="268" width="9.7109375" style="175" customWidth="1"/>
    <col min="269" max="269" width="14.7109375" style="175" customWidth="1"/>
    <col min="270" max="270" width="9.7109375" style="175" customWidth="1"/>
    <col min="271" max="271" width="1.7109375" style="175" customWidth="1"/>
    <col min="272" max="512" width="9.42578125" style="175"/>
    <col min="513" max="513" width="1.7109375" style="175" customWidth="1"/>
    <col min="514" max="517" width="12.7109375" style="175" customWidth="1"/>
    <col min="518" max="519" width="14.7109375" style="175" customWidth="1"/>
    <col min="520" max="520" width="12.85546875" style="175" customWidth="1"/>
    <col min="521" max="521" width="14.7109375" style="175" customWidth="1"/>
    <col min="522" max="522" width="9.7109375" style="175" customWidth="1"/>
    <col min="523" max="523" width="13.28515625" style="175" customWidth="1"/>
    <col min="524" max="524" width="9.7109375" style="175" customWidth="1"/>
    <col min="525" max="525" width="14.7109375" style="175" customWidth="1"/>
    <col min="526" max="526" width="9.7109375" style="175" customWidth="1"/>
    <col min="527" max="527" width="1.7109375" style="175" customWidth="1"/>
    <col min="528" max="768" width="9.42578125" style="175"/>
    <col min="769" max="769" width="1.7109375" style="175" customWidth="1"/>
    <col min="770" max="773" width="12.7109375" style="175" customWidth="1"/>
    <col min="774" max="775" width="14.7109375" style="175" customWidth="1"/>
    <col min="776" max="776" width="12.85546875" style="175" customWidth="1"/>
    <col min="777" max="777" width="14.7109375" style="175" customWidth="1"/>
    <col min="778" max="778" width="9.7109375" style="175" customWidth="1"/>
    <col min="779" max="779" width="13.28515625" style="175" customWidth="1"/>
    <col min="780" max="780" width="9.7109375" style="175" customWidth="1"/>
    <col min="781" max="781" width="14.7109375" style="175" customWidth="1"/>
    <col min="782" max="782" width="9.7109375" style="175" customWidth="1"/>
    <col min="783" max="783" width="1.7109375" style="175" customWidth="1"/>
    <col min="784" max="1024" width="9.42578125" style="175"/>
    <col min="1025" max="1025" width="1.7109375" style="175" customWidth="1"/>
    <col min="1026" max="1029" width="12.7109375" style="175" customWidth="1"/>
    <col min="1030" max="1031" width="14.7109375" style="175" customWidth="1"/>
    <col min="1032" max="1032" width="12.85546875" style="175" customWidth="1"/>
    <col min="1033" max="1033" width="14.7109375" style="175" customWidth="1"/>
    <col min="1034" max="1034" width="9.7109375" style="175" customWidth="1"/>
    <col min="1035" max="1035" width="13.28515625" style="175" customWidth="1"/>
    <col min="1036" max="1036" width="9.7109375" style="175" customWidth="1"/>
    <col min="1037" max="1037" width="14.7109375" style="175" customWidth="1"/>
    <col min="1038" max="1038" width="9.7109375" style="175" customWidth="1"/>
    <col min="1039" max="1039" width="1.7109375" style="175" customWidth="1"/>
    <col min="1040" max="1280" width="9.42578125" style="175"/>
    <col min="1281" max="1281" width="1.7109375" style="175" customWidth="1"/>
    <col min="1282" max="1285" width="12.7109375" style="175" customWidth="1"/>
    <col min="1286" max="1287" width="14.7109375" style="175" customWidth="1"/>
    <col min="1288" max="1288" width="12.85546875" style="175" customWidth="1"/>
    <col min="1289" max="1289" width="14.7109375" style="175" customWidth="1"/>
    <col min="1290" max="1290" width="9.7109375" style="175" customWidth="1"/>
    <col min="1291" max="1291" width="13.28515625" style="175" customWidth="1"/>
    <col min="1292" max="1292" width="9.7109375" style="175" customWidth="1"/>
    <col min="1293" max="1293" width="14.7109375" style="175" customWidth="1"/>
    <col min="1294" max="1294" width="9.7109375" style="175" customWidth="1"/>
    <col min="1295" max="1295" width="1.7109375" style="175" customWidth="1"/>
    <col min="1296" max="1536" width="9.42578125" style="175"/>
    <col min="1537" max="1537" width="1.7109375" style="175" customWidth="1"/>
    <col min="1538" max="1541" width="12.7109375" style="175" customWidth="1"/>
    <col min="1542" max="1543" width="14.7109375" style="175" customWidth="1"/>
    <col min="1544" max="1544" width="12.85546875" style="175" customWidth="1"/>
    <col min="1545" max="1545" width="14.7109375" style="175" customWidth="1"/>
    <col min="1546" max="1546" width="9.7109375" style="175" customWidth="1"/>
    <col min="1547" max="1547" width="13.28515625" style="175" customWidth="1"/>
    <col min="1548" max="1548" width="9.7109375" style="175" customWidth="1"/>
    <col min="1549" max="1549" width="14.7109375" style="175" customWidth="1"/>
    <col min="1550" max="1550" width="9.7109375" style="175" customWidth="1"/>
    <col min="1551" max="1551" width="1.7109375" style="175" customWidth="1"/>
    <col min="1552" max="1792" width="9.42578125" style="175"/>
    <col min="1793" max="1793" width="1.7109375" style="175" customWidth="1"/>
    <col min="1794" max="1797" width="12.7109375" style="175" customWidth="1"/>
    <col min="1798" max="1799" width="14.7109375" style="175" customWidth="1"/>
    <col min="1800" max="1800" width="12.85546875" style="175" customWidth="1"/>
    <col min="1801" max="1801" width="14.7109375" style="175" customWidth="1"/>
    <col min="1802" max="1802" width="9.7109375" style="175" customWidth="1"/>
    <col min="1803" max="1803" width="13.28515625" style="175" customWidth="1"/>
    <col min="1804" max="1804" width="9.7109375" style="175" customWidth="1"/>
    <col min="1805" max="1805" width="14.7109375" style="175" customWidth="1"/>
    <col min="1806" max="1806" width="9.7109375" style="175" customWidth="1"/>
    <col min="1807" max="1807" width="1.7109375" style="175" customWidth="1"/>
    <col min="1808" max="2048" width="9.42578125" style="175"/>
    <col min="2049" max="2049" width="1.7109375" style="175" customWidth="1"/>
    <col min="2050" max="2053" width="12.7109375" style="175" customWidth="1"/>
    <col min="2054" max="2055" width="14.7109375" style="175" customWidth="1"/>
    <col min="2056" max="2056" width="12.85546875" style="175" customWidth="1"/>
    <col min="2057" max="2057" width="14.7109375" style="175" customWidth="1"/>
    <col min="2058" max="2058" width="9.7109375" style="175" customWidth="1"/>
    <col min="2059" max="2059" width="13.28515625" style="175" customWidth="1"/>
    <col min="2060" max="2060" width="9.7109375" style="175" customWidth="1"/>
    <col min="2061" max="2061" width="14.7109375" style="175" customWidth="1"/>
    <col min="2062" max="2062" width="9.7109375" style="175" customWidth="1"/>
    <col min="2063" max="2063" width="1.7109375" style="175" customWidth="1"/>
    <col min="2064" max="2304" width="9.42578125" style="175"/>
    <col min="2305" max="2305" width="1.7109375" style="175" customWidth="1"/>
    <col min="2306" max="2309" width="12.7109375" style="175" customWidth="1"/>
    <col min="2310" max="2311" width="14.7109375" style="175" customWidth="1"/>
    <col min="2312" max="2312" width="12.85546875" style="175" customWidth="1"/>
    <col min="2313" max="2313" width="14.7109375" style="175" customWidth="1"/>
    <col min="2314" max="2314" width="9.7109375" style="175" customWidth="1"/>
    <col min="2315" max="2315" width="13.28515625" style="175" customWidth="1"/>
    <col min="2316" max="2316" width="9.7109375" style="175" customWidth="1"/>
    <col min="2317" max="2317" width="14.7109375" style="175" customWidth="1"/>
    <col min="2318" max="2318" width="9.7109375" style="175" customWidth="1"/>
    <col min="2319" max="2319" width="1.7109375" style="175" customWidth="1"/>
    <col min="2320" max="2560" width="9.42578125" style="175"/>
    <col min="2561" max="2561" width="1.7109375" style="175" customWidth="1"/>
    <col min="2562" max="2565" width="12.7109375" style="175" customWidth="1"/>
    <col min="2566" max="2567" width="14.7109375" style="175" customWidth="1"/>
    <col min="2568" max="2568" width="12.85546875" style="175" customWidth="1"/>
    <col min="2569" max="2569" width="14.7109375" style="175" customWidth="1"/>
    <col min="2570" max="2570" width="9.7109375" style="175" customWidth="1"/>
    <col min="2571" max="2571" width="13.28515625" style="175" customWidth="1"/>
    <col min="2572" max="2572" width="9.7109375" style="175" customWidth="1"/>
    <col min="2573" max="2573" width="14.7109375" style="175" customWidth="1"/>
    <col min="2574" max="2574" width="9.7109375" style="175" customWidth="1"/>
    <col min="2575" max="2575" width="1.7109375" style="175" customWidth="1"/>
    <col min="2576" max="2816" width="9.42578125" style="175"/>
    <col min="2817" max="2817" width="1.7109375" style="175" customWidth="1"/>
    <col min="2818" max="2821" width="12.7109375" style="175" customWidth="1"/>
    <col min="2822" max="2823" width="14.7109375" style="175" customWidth="1"/>
    <col min="2824" max="2824" width="12.85546875" style="175" customWidth="1"/>
    <col min="2825" max="2825" width="14.7109375" style="175" customWidth="1"/>
    <col min="2826" max="2826" width="9.7109375" style="175" customWidth="1"/>
    <col min="2827" max="2827" width="13.28515625" style="175" customWidth="1"/>
    <col min="2828" max="2828" width="9.7109375" style="175" customWidth="1"/>
    <col min="2829" max="2829" width="14.7109375" style="175" customWidth="1"/>
    <col min="2830" max="2830" width="9.7109375" style="175" customWidth="1"/>
    <col min="2831" max="2831" width="1.7109375" style="175" customWidth="1"/>
    <col min="2832" max="3072" width="9.42578125" style="175"/>
    <col min="3073" max="3073" width="1.7109375" style="175" customWidth="1"/>
    <col min="3074" max="3077" width="12.7109375" style="175" customWidth="1"/>
    <col min="3078" max="3079" width="14.7109375" style="175" customWidth="1"/>
    <col min="3080" max="3080" width="12.85546875" style="175" customWidth="1"/>
    <col min="3081" max="3081" width="14.7109375" style="175" customWidth="1"/>
    <col min="3082" max="3082" width="9.7109375" style="175" customWidth="1"/>
    <col min="3083" max="3083" width="13.28515625" style="175" customWidth="1"/>
    <col min="3084" max="3084" width="9.7109375" style="175" customWidth="1"/>
    <col min="3085" max="3085" width="14.7109375" style="175" customWidth="1"/>
    <col min="3086" max="3086" width="9.7109375" style="175" customWidth="1"/>
    <col min="3087" max="3087" width="1.7109375" style="175" customWidth="1"/>
    <col min="3088" max="3328" width="9.42578125" style="175"/>
    <col min="3329" max="3329" width="1.7109375" style="175" customWidth="1"/>
    <col min="3330" max="3333" width="12.7109375" style="175" customWidth="1"/>
    <col min="3334" max="3335" width="14.7109375" style="175" customWidth="1"/>
    <col min="3336" max="3336" width="12.85546875" style="175" customWidth="1"/>
    <col min="3337" max="3337" width="14.7109375" style="175" customWidth="1"/>
    <col min="3338" max="3338" width="9.7109375" style="175" customWidth="1"/>
    <col min="3339" max="3339" width="13.28515625" style="175" customWidth="1"/>
    <col min="3340" max="3340" width="9.7109375" style="175" customWidth="1"/>
    <col min="3341" max="3341" width="14.7109375" style="175" customWidth="1"/>
    <col min="3342" max="3342" width="9.7109375" style="175" customWidth="1"/>
    <col min="3343" max="3343" width="1.7109375" style="175" customWidth="1"/>
    <col min="3344" max="3584" width="9.42578125" style="175"/>
    <col min="3585" max="3585" width="1.7109375" style="175" customWidth="1"/>
    <col min="3586" max="3589" width="12.7109375" style="175" customWidth="1"/>
    <col min="3590" max="3591" width="14.7109375" style="175" customWidth="1"/>
    <col min="3592" max="3592" width="12.85546875" style="175" customWidth="1"/>
    <col min="3593" max="3593" width="14.7109375" style="175" customWidth="1"/>
    <col min="3594" max="3594" width="9.7109375" style="175" customWidth="1"/>
    <col min="3595" max="3595" width="13.28515625" style="175" customWidth="1"/>
    <col min="3596" max="3596" width="9.7109375" style="175" customWidth="1"/>
    <col min="3597" max="3597" width="14.7109375" style="175" customWidth="1"/>
    <col min="3598" max="3598" width="9.7109375" style="175" customWidth="1"/>
    <col min="3599" max="3599" width="1.7109375" style="175" customWidth="1"/>
    <col min="3600" max="3840" width="9.42578125" style="175"/>
    <col min="3841" max="3841" width="1.7109375" style="175" customWidth="1"/>
    <col min="3842" max="3845" width="12.7109375" style="175" customWidth="1"/>
    <col min="3846" max="3847" width="14.7109375" style="175" customWidth="1"/>
    <col min="3848" max="3848" width="12.85546875" style="175" customWidth="1"/>
    <col min="3849" max="3849" width="14.7109375" style="175" customWidth="1"/>
    <col min="3850" max="3850" width="9.7109375" style="175" customWidth="1"/>
    <col min="3851" max="3851" width="13.28515625" style="175" customWidth="1"/>
    <col min="3852" max="3852" width="9.7109375" style="175" customWidth="1"/>
    <col min="3853" max="3853" width="14.7109375" style="175" customWidth="1"/>
    <col min="3854" max="3854" width="9.7109375" style="175" customWidth="1"/>
    <col min="3855" max="3855" width="1.7109375" style="175" customWidth="1"/>
    <col min="3856" max="4096" width="9.42578125" style="175"/>
    <col min="4097" max="4097" width="1.7109375" style="175" customWidth="1"/>
    <col min="4098" max="4101" width="12.7109375" style="175" customWidth="1"/>
    <col min="4102" max="4103" width="14.7109375" style="175" customWidth="1"/>
    <col min="4104" max="4104" width="12.85546875" style="175" customWidth="1"/>
    <col min="4105" max="4105" width="14.7109375" style="175" customWidth="1"/>
    <col min="4106" max="4106" width="9.7109375" style="175" customWidth="1"/>
    <col min="4107" max="4107" width="13.28515625" style="175" customWidth="1"/>
    <col min="4108" max="4108" width="9.7109375" style="175" customWidth="1"/>
    <col min="4109" max="4109" width="14.7109375" style="175" customWidth="1"/>
    <col min="4110" max="4110" width="9.7109375" style="175" customWidth="1"/>
    <col min="4111" max="4111" width="1.7109375" style="175" customWidth="1"/>
    <col min="4112" max="4352" width="9.42578125" style="175"/>
    <col min="4353" max="4353" width="1.7109375" style="175" customWidth="1"/>
    <col min="4354" max="4357" width="12.7109375" style="175" customWidth="1"/>
    <col min="4358" max="4359" width="14.7109375" style="175" customWidth="1"/>
    <col min="4360" max="4360" width="12.85546875" style="175" customWidth="1"/>
    <col min="4361" max="4361" width="14.7109375" style="175" customWidth="1"/>
    <col min="4362" max="4362" width="9.7109375" style="175" customWidth="1"/>
    <col min="4363" max="4363" width="13.28515625" style="175" customWidth="1"/>
    <col min="4364" max="4364" width="9.7109375" style="175" customWidth="1"/>
    <col min="4365" max="4365" width="14.7109375" style="175" customWidth="1"/>
    <col min="4366" max="4366" width="9.7109375" style="175" customWidth="1"/>
    <col min="4367" max="4367" width="1.7109375" style="175" customWidth="1"/>
    <col min="4368" max="4608" width="9.42578125" style="175"/>
    <col min="4609" max="4609" width="1.7109375" style="175" customWidth="1"/>
    <col min="4610" max="4613" width="12.7109375" style="175" customWidth="1"/>
    <col min="4614" max="4615" width="14.7109375" style="175" customWidth="1"/>
    <col min="4616" max="4616" width="12.85546875" style="175" customWidth="1"/>
    <col min="4617" max="4617" width="14.7109375" style="175" customWidth="1"/>
    <col min="4618" max="4618" width="9.7109375" style="175" customWidth="1"/>
    <col min="4619" max="4619" width="13.28515625" style="175" customWidth="1"/>
    <col min="4620" max="4620" width="9.7109375" style="175" customWidth="1"/>
    <col min="4621" max="4621" width="14.7109375" style="175" customWidth="1"/>
    <col min="4622" max="4622" width="9.7109375" style="175" customWidth="1"/>
    <col min="4623" max="4623" width="1.7109375" style="175" customWidth="1"/>
    <col min="4624" max="4864" width="9.42578125" style="175"/>
    <col min="4865" max="4865" width="1.7109375" style="175" customWidth="1"/>
    <col min="4866" max="4869" width="12.7109375" style="175" customWidth="1"/>
    <col min="4870" max="4871" width="14.7109375" style="175" customWidth="1"/>
    <col min="4872" max="4872" width="12.85546875" style="175" customWidth="1"/>
    <col min="4873" max="4873" width="14.7109375" style="175" customWidth="1"/>
    <col min="4874" max="4874" width="9.7109375" style="175" customWidth="1"/>
    <col min="4875" max="4875" width="13.28515625" style="175" customWidth="1"/>
    <col min="4876" max="4876" width="9.7109375" style="175" customWidth="1"/>
    <col min="4877" max="4877" width="14.7109375" style="175" customWidth="1"/>
    <col min="4878" max="4878" width="9.7109375" style="175" customWidth="1"/>
    <col min="4879" max="4879" width="1.7109375" style="175" customWidth="1"/>
    <col min="4880" max="5120" width="9.42578125" style="175"/>
    <col min="5121" max="5121" width="1.7109375" style="175" customWidth="1"/>
    <col min="5122" max="5125" width="12.7109375" style="175" customWidth="1"/>
    <col min="5126" max="5127" width="14.7109375" style="175" customWidth="1"/>
    <col min="5128" max="5128" width="12.85546875" style="175" customWidth="1"/>
    <col min="5129" max="5129" width="14.7109375" style="175" customWidth="1"/>
    <col min="5130" max="5130" width="9.7109375" style="175" customWidth="1"/>
    <col min="5131" max="5131" width="13.28515625" style="175" customWidth="1"/>
    <col min="5132" max="5132" width="9.7109375" style="175" customWidth="1"/>
    <col min="5133" max="5133" width="14.7109375" style="175" customWidth="1"/>
    <col min="5134" max="5134" width="9.7109375" style="175" customWidth="1"/>
    <col min="5135" max="5135" width="1.7109375" style="175" customWidth="1"/>
    <col min="5136" max="5376" width="9.42578125" style="175"/>
    <col min="5377" max="5377" width="1.7109375" style="175" customWidth="1"/>
    <col min="5378" max="5381" width="12.7109375" style="175" customWidth="1"/>
    <col min="5382" max="5383" width="14.7109375" style="175" customWidth="1"/>
    <col min="5384" max="5384" width="12.85546875" style="175" customWidth="1"/>
    <col min="5385" max="5385" width="14.7109375" style="175" customWidth="1"/>
    <col min="5386" max="5386" width="9.7109375" style="175" customWidth="1"/>
    <col min="5387" max="5387" width="13.28515625" style="175" customWidth="1"/>
    <col min="5388" max="5388" width="9.7109375" style="175" customWidth="1"/>
    <col min="5389" max="5389" width="14.7109375" style="175" customWidth="1"/>
    <col min="5390" max="5390" width="9.7109375" style="175" customWidth="1"/>
    <col min="5391" max="5391" width="1.7109375" style="175" customWidth="1"/>
    <col min="5392" max="5632" width="9.42578125" style="175"/>
    <col min="5633" max="5633" width="1.7109375" style="175" customWidth="1"/>
    <col min="5634" max="5637" width="12.7109375" style="175" customWidth="1"/>
    <col min="5638" max="5639" width="14.7109375" style="175" customWidth="1"/>
    <col min="5640" max="5640" width="12.85546875" style="175" customWidth="1"/>
    <col min="5641" max="5641" width="14.7109375" style="175" customWidth="1"/>
    <col min="5642" max="5642" width="9.7109375" style="175" customWidth="1"/>
    <col min="5643" max="5643" width="13.28515625" style="175" customWidth="1"/>
    <col min="5644" max="5644" width="9.7109375" style="175" customWidth="1"/>
    <col min="5645" max="5645" width="14.7109375" style="175" customWidth="1"/>
    <col min="5646" max="5646" width="9.7109375" style="175" customWidth="1"/>
    <col min="5647" max="5647" width="1.7109375" style="175" customWidth="1"/>
    <col min="5648" max="5888" width="9.42578125" style="175"/>
    <col min="5889" max="5889" width="1.7109375" style="175" customWidth="1"/>
    <col min="5890" max="5893" width="12.7109375" style="175" customWidth="1"/>
    <col min="5894" max="5895" width="14.7109375" style="175" customWidth="1"/>
    <col min="5896" max="5896" width="12.85546875" style="175" customWidth="1"/>
    <col min="5897" max="5897" width="14.7109375" style="175" customWidth="1"/>
    <col min="5898" max="5898" width="9.7109375" style="175" customWidth="1"/>
    <col min="5899" max="5899" width="13.28515625" style="175" customWidth="1"/>
    <col min="5900" max="5900" width="9.7109375" style="175" customWidth="1"/>
    <col min="5901" max="5901" width="14.7109375" style="175" customWidth="1"/>
    <col min="5902" max="5902" width="9.7109375" style="175" customWidth="1"/>
    <col min="5903" max="5903" width="1.7109375" style="175" customWidth="1"/>
    <col min="5904" max="6144" width="9.42578125" style="175"/>
    <col min="6145" max="6145" width="1.7109375" style="175" customWidth="1"/>
    <col min="6146" max="6149" width="12.7109375" style="175" customWidth="1"/>
    <col min="6150" max="6151" width="14.7109375" style="175" customWidth="1"/>
    <col min="6152" max="6152" width="12.85546875" style="175" customWidth="1"/>
    <col min="6153" max="6153" width="14.7109375" style="175" customWidth="1"/>
    <col min="6154" max="6154" width="9.7109375" style="175" customWidth="1"/>
    <col min="6155" max="6155" width="13.28515625" style="175" customWidth="1"/>
    <col min="6156" max="6156" width="9.7109375" style="175" customWidth="1"/>
    <col min="6157" max="6157" width="14.7109375" style="175" customWidth="1"/>
    <col min="6158" max="6158" width="9.7109375" style="175" customWidth="1"/>
    <col min="6159" max="6159" width="1.7109375" style="175" customWidth="1"/>
    <col min="6160" max="6400" width="9.42578125" style="175"/>
    <col min="6401" max="6401" width="1.7109375" style="175" customWidth="1"/>
    <col min="6402" max="6405" width="12.7109375" style="175" customWidth="1"/>
    <col min="6406" max="6407" width="14.7109375" style="175" customWidth="1"/>
    <col min="6408" max="6408" width="12.85546875" style="175" customWidth="1"/>
    <col min="6409" max="6409" width="14.7109375" style="175" customWidth="1"/>
    <col min="6410" max="6410" width="9.7109375" style="175" customWidth="1"/>
    <col min="6411" max="6411" width="13.28515625" style="175" customWidth="1"/>
    <col min="6412" max="6412" width="9.7109375" style="175" customWidth="1"/>
    <col min="6413" max="6413" width="14.7109375" style="175" customWidth="1"/>
    <col min="6414" max="6414" width="9.7109375" style="175" customWidth="1"/>
    <col min="6415" max="6415" width="1.7109375" style="175" customWidth="1"/>
    <col min="6416" max="6656" width="9.42578125" style="175"/>
    <col min="6657" max="6657" width="1.7109375" style="175" customWidth="1"/>
    <col min="6658" max="6661" width="12.7109375" style="175" customWidth="1"/>
    <col min="6662" max="6663" width="14.7109375" style="175" customWidth="1"/>
    <col min="6664" max="6664" width="12.85546875" style="175" customWidth="1"/>
    <col min="6665" max="6665" width="14.7109375" style="175" customWidth="1"/>
    <col min="6666" max="6666" width="9.7109375" style="175" customWidth="1"/>
    <col min="6667" max="6667" width="13.28515625" style="175" customWidth="1"/>
    <col min="6668" max="6668" width="9.7109375" style="175" customWidth="1"/>
    <col min="6669" max="6669" width="14.7109375" style="175" customWidth="1"/>
    <col min="6670" max="6670" width="9.7109375" style="175" customWidth="1"/>
    <col min="6671" max="6671" width="1.7109375" style="175" customWidth="1"/>
    <col min="6672" max="6912" width="9.42578125" style="175"/>
    <col min="6913" max="6913" width="1.7109375" style="175" customWidth="1"/>
    <col min="6914" max="6917" width="12.7109375" style="175" customWidth="1"/>
    <col min="6918" max="6919" width="14.7109375" style="175" customWidth="1"/>
    <col min="6920" max="6920" width="12.85546875" style="175" customWidth="1"/>
    <col min="6921" max="6921" width="14.7109375" style="175" customWidth="1"/>
    <col min="6922" max="6922" width="9.7109375" style="175" customWidth="1"/>
    <col min="6923" max="6923" width="13.28515625" style="175" customWidth="1"/>
    <col min="6924" max="6924" width="9.7109375" style="175" customWidth="1"/>
    <col min="6925" max="6925" width="14.7109375" style="175" customWidth="1"/>
    <col min="6926" max="6926" width="9.7109375" style="175" customWidth="1"/>
    <col min="6927" max="6927" width="1.7109375" style="175" customWidth="1"/>
    <col min="6928" max="7168" width="9.42578125" style="175"/>
    <col min="7169" max="7169" width="1.7109375" style="175" customWidth="1"/>
    <col min="7170" max="7173" width="12.7109375" style="175" customWidth="1"/>
    <col min="7174" max="7175" width="14.7109375" style="175" customWidth="1"/>
    <col min="7176" max="7176" width="12.85546875" style="175" customWidth="1"/>
    <col min="7177" max="7177" width="14.7109375" style="175" customWidth="1"/>
    <col min="7178" max="7178" width="9.7109375" style="175" customWidth="1"/>
    <col min="7179" max="7179" width="13.28515625" style="175" customWidth="1"/>
    <col min="7180" max="7180" width="9.7109375" style="175" customWidth="1"/>
    <col min="7181" max="7181" width="14.7109375" style="175" customWidth="1"/>
    <col min="7182" max="7182" width="9.7109375" style="175" customWidth="1"/>
    <col min="7183" max="7183" width="1.7109375" style="175" customWidth="1"/>
    <col min="7184" max="7424" width="9.42578125" style="175"/>
    <col min="7425" max="7425" width="1.7109375" style="175" customWidth="1"/>
    <col min="7426" max="7429" width="12.7109375" style="175" customWidth="1"/>
    <col min="7430" max="7431" width="14.7109375" style="175" customWidth="1"/>
    <col min="7432" max="7432" width="12.85546875" style="175" customWidth="1"/>
    <col min="7433" max="7433" width="14.7109375" style="175" customWidth="1"/>
    <col min="7434" max="7434" width="9.7109375" style="175" customWidth="1"/>
    <col min="7435" max="7435" width="13.28515625" style="175" customWidth="1"/>
    <col min="7436" max="7436" width="9.7109375" style="175" customWidth="1"/>
    <col min="7437" max="7437" width="14.7109375" style="175" customWidth="1"/>
    <col min="7438" max="7438" width="9.7109375" style="175" customWidth="1"/>
    <col min="7439" max="7439" width="1.7109375" style="175" customWidth="1"/>
    <col min="7440" max="7680" width="9.42578125" style="175"/>
    <col min="7681" max="7681" width="1.7109375" style="175" customWidth="1"/>
    <col min="7682" max="7685" width="12.7109375" style="175" customWidth="1"/>
    <col min="7686" max="7687" width="14.7109375" style="175" customWidth="1"/>
    <col min="7688" max="7688" width="12.85546875" style="175" customWidth="1"/>
    <col min="7689" max="7689" width="14.7109375" style="175" customWidth="1"/>
    <col min="7690" max="7690" width="9.7109375" style="175" customWidth="1"/>
    <col min="7691" max="7691" width="13.28515625" style="175" customWidth="1"/>
    <col min="7692" max="7692" width="9.7109375" style="175" customWidth="1"/>
    <col min="7693" max="7693" width="14.7109375" style="175" customWidth="1"/>
    <col min="7694" max="7694" width="9.7109375" style="175" customWidth="1"/>
    <col min="7695" max="7695" width="1.7109375" style="175" customWidth="1"/>
    <col min="7696" max="7936" width="9.42578125" style="175"/>
    <col min="7937" max="7937" width="1.7109375" style="175" customWidth="1"/>
    <col min="7938" max="7941" width="12.7109375" style="175" customWidth="1"/>
    <col min="7942" max="7943" width="14.7109375" style="175" customWidth="1"/>
    <col min="7944" max="7944" width="12.85546875" style="175" customWidth="1"/>
    <col min="7945" max="7945" width="14.7109375" style="175" customWidth="1"/>
    <col min="7946" max="7946" width="9.7109375" style="175" customWidth="1"/>
    <col min="7947" max="7947" width="13.28515625" style="175" customWidth="1"/>
    <col min="7948" max="7948" width="9.7109375" style="175" customWidth="1"/>
    <col min="7949" max="7949" width="14.7109375" style="175" customWidth="1"/>
    <col min="7950" max="7950" width="9.7109375" style="175" customWidth="1"/>
    <col min="7951" max="7951" width="1.7109375" style="175" customWidth="1"/>
    <col min="7952" max="8192" width="9.42578125" style="175"/>
    <col min="8193" max="8193" width="1.7109375" style="175" customWidth="1"/>
    <col min="8194" max="8197" width="12.7109375" style="175" customWidth="1"/>
    <col min="8198" max="8199" width="14.7109375" style="175" customWidth="1"/>
    <col min="8200" max="8200" width="12.85546875" style="175" customWidth="1"/>
    <col min="8201" max="8201" width="14.7109375" style="175" customWidth="1"/>
    <col min="8202" max="8202" width="9.7109375" style="175" customWidth="1"/>
    <col min="8203" max="8203" width="13.28515625" style="175" customWidth="1"/>
    <col min="8204" max="8204" width="9.7109375" style="175" customWidth="1"/>
    <col min="8205" max="8205" width="14.7109375" style="175" customWidth="1"/>
    <col min="8206" max="8206" width="9.7109375" style="175" customWidth="1"/>
    <col min="8207" max="8207" width="1.7109375" style="175" customWidth="1"/>
    <col min="8208" max="8448" width="9.42578125" style="175"/>
    <col min="8449" max="8449" width="1.7109375" style="175" customWidth="1"/>
    <col min="8450" max="8453" width="12.7109375" style="175" customWidth="1"/>
    <col min="8454" max="8455" width="14.7109375" style="175" customWidth="1"/>
    <col min="8456" max="8456" width="12.85546875" style="175" customWidth="1"/>
    <col min="8457" max="8457" width="14.7109375" style="175" customWidth="1"/>
    <col min="8458" max="8458" width="9.7109375" style="175" customWidth="1"/>
    <col min="8459" max="8459" width="13.28515625" style="175" customWidth="1"/>
    <col min="8460" max="8460" width="9.7109375" style="175" customWidth="1"/>
    <col min="8461" max="8461" width="14.7109375" style="175" customWidth="1"/>
    <col min="8462" max="8462" width="9.7109375" style="175" customWidth="1"/>
    <col min="8463" max="8463" width="1.7109375" style="175" customWidth="1"/>
    <col min="8464" max="8704" width="9.42578125" style="175"/>
    <col min="8705" max="8705" width="1.7109375" style="175" customWidth="1"/>
    <col min="8706" max="8709" width="12.7109375" style="175" customWidth="1"/>
    <col min="8710" max="8711" width="14.7109375" style="175" customWidth="1"/>
    <col min="8712" max="8712" width="12.85546875" style="175" customWidth="1"/>
    <col min="8713" max="8713" width="14.7109375" style="175" customWidth="1"/>
    <col min="8714" max="8714" width="9.7109375" style="175" customWidth="1"/>
    <col min="8715" max="8715" width="13.28515625" style="175" customWidth="1"/>
    <col min="8716" max="8716" width="9.7109375" style="175" customWidth="1"/>
    <col min="8717" max="8717" width="14.7109375" style="175" customWidth="1"/>
    <col min="8718" max="8718" width="9.7109375" style="175" customWidth="1"/>
    <col min="8719" max="8719" width="1.7109375" style="175" customWidth="1"/>
    <col min="8720" max="8960" width="9.42578125" style="175"/>
    <col min="8961" max="8961" width="1.7109375" style="175" customWidth="1"/>
    <col min="8962" max="8965" width="12.7109375" style="175" customWidth="1"/>
    <col min="8966" max="8967" width="14.7109375" style="175" customWidth="1"/>
    <col min="8968" max="8968" width="12.85546875" style="175" customWidth="1"/>
    <col min="8969" max="8969" width="14.7109375" style="175" customWidth="1"/>
    <col min="8970" max="8970" width="9.7109375" style="175" customWidth="1"/>
    <col min="8971" max="8971" width="13.28515625" style="175" customWidth="1"/>
    <col min="8972" max="8972" width="9.7109375" style="175" customWidth="1"/>
    <col min="8973" max="8973" width="14.7109375" style="175" customWidth="1"/>
    <col min="8974" max="8974" width="9.7109375" style="175" customWidth="1"/>
    <col min="8975" max="8975" width="1.7109375" style="175" customWidth="1"/>
    <col min="8976" max="9216" width="9.42578125" style="175"/>
    <col min="9217" max="9217" width="1.7109375" style="175" customWidth="1"/>
    <col min="9218" max="9221" width="12.7109375" style="175" customWidth="1"/>
    <col min="9222" max="9223" width="14.7109375" style="175" customWidth="1"/>
    <col min="9224" max="9224" width="12.85546875" style="175" customWidth="1"/>
    <col min="9225" max="9225" width="14.7109375" style="175" customWidth="1"/>
    <col min="9226" max="9226" width="9.7109375" style="175" customWidth="1"/>
    <col min="9227" max="9227" width="13.28515625" style="175" customWidth="1"/>
    <col min="9228" max="9228" width="9.7109375" style="175" customWidth="1"/>
    <col min="9229" max="9229" width="14.7109375" style="175" customWidth="1"/>
    <col min="9230" max="9230" width="9.7109375" style="175" customWidth="1"/>
    <col min="9231" max="9231" width="1.7109375" style="175" customWidth="1"/>
    <col min="9232" max="9472" width="9.42578125" style="175"/>
    <col min="9473" max="9473" width="1.7109375" style="175" customWidth="1"/>
    <col min="9474" max="9477" width="12.7109375" style="175" customWidth="1"/>
    <col min="9478" max="9479" width="14.7109375" style="175" customWidth="1"/>
    <col min="9480" max="9480" width="12.85546875" style="175" customWidth="1"/>
    <col min="9481" max="9481" width="14.7109375" style="175" customWidth="1"/>
    <col min="9482" max="9482" width="9.7109375" style="175" customWidth="1"/>
    <col min="9483" max="9483" width="13.28515625" style="175" customWidth="1"/>
    <col min="9484" max="9484" width="9.7109375" style="175" customWidth="1"/>
    <col min="9485" max="9485" width="14.7109375" style="175" customWidth="1"/>
    <col min="9486" max="9486" width="9.7109375" style="175" customWidth="1"/>
    <col min="9487" max="9487" width="1.7109375" style="175" customWidth="1"/>
    <col min="9488" max="9728" width="9.42578125" style="175"/>
    <col min="9729" max="9729" width="1.7109375" style="175" customWidth="1"/>
    <col min="9730" max="9733" width="12.7109375" style="175" customWidth="1"/>
    <col min="9734" max="9735" width="14.7109375" style="175" customWidth="1"/>
    <col min="9736" max="9736" width="12.85546875" style="175" customWidth="1"/>
    <col min="9737" max="9737" width="14.7109375" style="175" customWidth="1"/>
    <col min="9738" max="9738" width="9.7109375" style="175" customWidth="1"/>
    <col min="9739" max="9739" width="13.28515625" style="175" customWidth="1"/>
    <col min="9740" max="9740" width="9.7109375" style="175" customWidth="1"/>
    <col min="9741" max="9741" width="14.7109375" style="175" customWidth="1"/>
    <col min="9742" max="9742" width="9.7109375" style="175" customWidth="1"/>
    <col min="9743" max="9743" width="1.7109375" style="175" customWidth="1"/>
    <col min="9744" max="9984" width="9.42578125" style="175"/>
    <col min="9985" max="9985" width="1.7109375" style="175" customWidth="1"/>
    <col min="9986" max="9989" width="12.7109375" style="175" customWidth="1"/>
    <col min="9990" max="9991" width="14.7109375" style="175" customWidth="1"/>
    <col min="9992" max="9992" width="12.85546875" style="175" customWidth="1"/>
    <col min="9993" max="9993" width="14.7109375" style="175" customWidth="1"/>
    <col min="9994" max="9994" width="9.7109375" style="175" customWidth="1"/>
    <col min="9995" max="9995" width="13.28515625" style="175" customWidth="1"/>
    <col min="9996" max="9996" width="9.7109375" style="175" customWidth="1"/>
    <col min="9997" max="9997" width="14.7109375" style="175" customWidth="1"/>
    <col min="9998" max="9998" width="9.7109375" style="175" customWidth="1"/>
    <col min="9999" max="9999" width="1.7109375" style="175" customWidth="1"/>
    <col min="10000" max="10240" width="9.42578125" style="175"/>
    <col min="10241" max="10241" width="1.7109375" style="175" customWidth="1"/>
    <col min="10242" max="10245" width="12.7109375" style="175" customWidth="1"/>
    <col min="10246" max="10247" width="14.7109375" style="175" customWidth="1"/>
    <col min="10248" max="10248" width="12.85546875" style="175" customWidth="1"/>
    <col min="10249" max="10249" width="14.7109375" style="175" customWidth="1"/>
    <col min="10250" max="10250" width="9.7109375" style="175" customWidth="1"/>
    <col min="10251" max="10251" width="13.28515625" style="175" customWidth="1"/>
    <col min="10252" max="10252" width="9.7109375" style="175" customWidth="1"/>
    <col min="10253" max="10253" width="14.7109375" style="175" customWidth="1"/>
    <col min="10254" max="10254" width="9.7109375" style="175" customWidth="1"/>
    <col min="10255" max="10255" width="1.7109375" style="175" customWidth="1"/>
    <col min="10256" max="10496" width="9.42578125" style="175"/>
    <col min="10497" max="10497" width="1.7109375" style="175" customWidth="1"/>
    <col min="10498" max="10501" width="12.7109375" style="175" customWidth="1"/>
    <col min="10502" max="10503" width="14.7109375" style="175" customWidth="1"/>
    <col min="10504" max="10504" width="12.85546875" style="175" customWidth="1"/>
    <col min="10505" max="10505" width="14.7109375" style="175" customWidth="1"/>
    <col min="10506" max="10506" width="9.7109375" style="175" customWidth="1"/>
    <col min="10507" max="10507" width="13.28515625" style="175" customWidth="1"/>
    <col min="10508" max="10508" width="9.7109375" style="175" customWidth="1"/>
    <col min="10509" max="10509" width="14.7109375" style="175" customWidth="1"/>
    <col min="10510" max="10510" width="9.7109375" style="175" customWidth="1"/>
    <col min="10511" max="10511" width="1.7109375" style="175" customWidth="1"/>
    <col min="10512" max="10752" width="9.42578125" style="175"/>
    <col min="10753" max="10753" width="1.7109375" style="175" customWidth="1"/>
    <col min="10754" max="10757" width="12.7109375" style="175" customWidth="1"/>
    <col min="10758" max="10759" width="14.7109375" style="175" customWidth="1"/>
    <col min="10760" max="10760" width="12.85546875" style="175" customWidth="1"/>
    <col min="10761" max="10761" width="14.7109375" style="175" customWidth="1"/>
    <col min="10762" max="10762" width="9.7109375" style="175" customWidth="1"/>
    <col min="10763" max="10763" width="13.28515625" style="175" customWidth="1"/>
    <col min="10764" max="10764" width="9.7109375" style="175" customWidth="1"/>
    <col min="10765" max="10765" width="14.7109375" style="175" customWidth="1"/>
    <col min="10766" max="10766" width="9.7109375" style="175" customWidth="1"/>
    <col min="10767" max="10767" width="1.7109375" style="175" customWidth="1"/>
    <col min="10768" max="11008" width="9.42578125" style="175"/>
    <col min="11009" max="11009" width="1.7109375" style="175" customWidth="1"/>
    <col min="11010" max="11013" width="12.7109375" style="175" customWidth="1"/>
    <col min="11014" max="11015" width="14.7109375" style="175" customWidth="1"/>
    <col min="11016" max="11016" width="12.85546875" style="175" customWidth="1"/>
    <col min="11017" max="11017" width="14.7109375" style="175" customWidth="1"/>
    <col min="11018" max="11018" width="9.7109375" style="175" customWidth="1"/>
    <col min="11019" max="11019" width="13.28515625" style="175" customWidth="1"/>
    <col min="11020" max="11020" width="9.7109375" style="175" customWidth="1"/>
    <col min="11021" max="11021" width="14.7109375" style="175" customWidth="1"/>
    <col min="11022" max="11022" width="9.7109375" style="175" customWidth="1"/>
    <col min="11023" max="11023" width="1.7109375" style="175" customWidth="1"/>
    <col min="11024" max="11264" width="9.42578125" style="175"/>
    <col min="11265" max="11265" width="1.7109375" style="175" customWidth="1"/>
    <col min="11266" max="11269" width="12.7109375" style="175" customWidth="1"/>
    <col min="11270" max="11271" width="14.7109375" style="175" customWidth="1"/>
    <col min="11272" max="11272" width="12.85546875" style="175" customWidth="1"/>
    <col min="11273" max="11273" width="14.7109375" style="175" customWidth="1"/>
    <col min="11274" max="11274" width="9.7109375" style="175" customWidth="1"/>
    <col min="11275" max="11275" width="13.28515625" style="175" customWidth="1"/>
    <col min="11276" max="11276" width="9.7109375" style="175" customWidth="1"/>
    <col min="11277" max="11277" width="14.7109375" style="175" customWidth="1"/>
    <col min="11278" max="11278" width="9.7109375" style="175" customWidth="1"/>
    <col min="11279" max="11279" width="1.7109375" style="175" customWidth="1"/>
    <col min="11280" max="11520" width="9.42578125" style="175"/>
    <col min="11521" max="11521" width="1.7109375" style="175" customWidth="1"/>
    <col min="11522" max="11525" width="12.7109375" style="175" customWidth="1"/>
    <col min="11526" max="11527" width="14.7109375" style="175" customWidth="1"/>
    <col min="11528" max="11528" width="12.85546875" style="175" customWidth="1"/>
    <col min="11529" max="11529" width="14.7109375" style="175" customWidth="1"/>
    <col min="11530" max="11530" width="9.7109375" style="175" customWidth="1"/>
    <col min="11531" max="11531" width="13.28515625" style="175" customWidth="1"/>
    <col min="11532" max="11532" width="9.7109375" style="175" customWidth="1"/>
    <col min="11533" max="11533" width="14.7109375" style="175" customWidth="1"/>
    <col min="11534" max="11534" width="9.7109375" style="175" customWidth="1"/>
    <col min="11535" max="11535" width="1.7109375" style="175" customWidth="1"/>
    <col min="11536" max="11776" width="9.42578125" style="175"/>
    <col min="11777" max="11777" width="1.7109375" style="175" customWidth="1"/>
    <col min="11778" max="11781" width="12.7109375" style="175" customWidth="1"/>
    <col min="11782" max="11783" width="14.7109375" style="175" customWidth="1"/>
    <col min="11784" max="11784" width="12.85546875" style="175" customWidth="1"/>
    <col min="11785" max="11785" width="14.7109375" style="175" customWidth="1"/>
    <col min="11786" max="11786" width="9.7109375" style="175" customWidth="1"/>
    <col min="11787" max="11787" width="13.28515625" style="175" customWidth="1"/>
    <col min="11788" max="11788" width="9.7109375" style="175" customWidth="1"/>
    <col min="11789" max="11789" width="14.7109375" style="175" customWidth="1"/>
    <col min="11790" max="11790" width="9.7109375" style="175" customWidth="1"/>
    <col min="11791" max="11791" width="1.7109375" style="175" customWidth="1"/>
    <col min="11792" max="12032" width="9.42578125" style="175"/>
    <col min="12033" max="12033" width="1.7109375" style="175" customWidth="1"/>
    <col min="12034" max="12037" width="12.7109375" style="175" customWidth="1"/>
    <col min="12038" max="12039" width="14.7109375" style="175" customWidth="1"/>
    <col min="12040" max="12040" width="12.85546875" style="175" customWidth="1"/>
    <col min="12041" max="12041" width="14.7109375" style="175" customWidth="1"/>
    <col min="12042" max="12042" width="9.7109375" style="175" customWidth="1"/>
    <col min="12043" max="12043" width="13.28515625" style="175" customWidth="1"/>
    <col min="12044" max="12044" width="9.7109375" style="175" customWidth="1"/>
    <col min="12045" max="12045" width="14.7109375" style="175" customWidth="1"/>
    <col min="12046" max="12046" width="9.7109375" style="175" customWidth="1"/>
    <col min="12047" max="12047" width="1.7109375" style="175" customWidth="1"/>
    <col min="12048" max="12288" width="9.42578125" style="175"/>
    <col min="12289" max="12289" width="1.7109375" style="175" customWidth="1"/>
    <col min="12290" max="12293" width="12.7109375" style="175" customWidth="1"/>
    <col min="12294" max="12295" width="14.7109375" style="175" customWidth="1"/>
    <col min="12296" max="12296" width="12.85546875" style="175" customWidth="1"/>
    <col min="12297" max="12297" width="14.7109375" style="175" customWidth="1"/>
    <col min="12298" max="12298" width="9.7109375" style="175" customWidth="1"/>
    <col min="12299" max="12299" width="13.28515625" style="175" customWidth="1"/>
    <col min="12300" max="12300" width="9.7109375" style="175" customWidth="1"/>
    <col min="12301" max="12301" width="14.7109375" style="175" customWidth="1"/>
    <col min="12302" max="12302" width="9.7109375" style="175" customWidth="1"/>
    <col min="12303" max="12303" width="1.7109375" style="175" customWidth="1"/>
    <col min="12304" max="12544" width="9.42578125" style="175"/>
    <col min="12545" max="12545" width="1.7109375" style="175" customWidth="1"/>
    <col min="12546" max="12549" width="12.7109375" style="175" customWidth="1"/>
    <col min="12550" max="12551" width="14.7109375" style="175" customWidth="1"/>
    <col min="12552" max="12552" width="12.85546875" style="175" customWidth="1"/>
    <col min="12553" max="12553" width="14.7109375" style="175" customWidth="1"/>
    <col min="12554" max="12554" width="9.7109375" style="175" customWidth="1"/>
    <col min="12555" max="12555" width="13.28515625" style="175" customWidth="1"/>
    <col min="12556" max="12556" width="9.7109375" style="175" customWidth="1"/>
    <col min="12557" max="12557" width="14.7109375" style="175" customWidth="1"/>
    <col min="12558" max="12558" width="9.7109375" style="175" customWidth="1"/>
    <col min="12559" max="12559" width="1.7109375" style="175" customWidth="1"/>
    <col min="12560" max="12800" width="9.42578125" style="175"/>
    <col min="12801" max="12801" width="1.7109375" style="175" customWidth="1"/>
    <col min="12802" max="12805" width="12.7109375" style="175" customWidth="1"/>
    <col min="12806" max="12807" width="14.7109375" style="175" customWidth="1"/>
    <col min="12808" max="12808" width="12.85546875" style="175" customWidth="1"/>
    <col min="12809" max="12809" width="14.7109375" style="175" customWidth="1"/>
    <col min="12810" max="12810" width="9.7109375" style="175" customWidth="1"/>
    <col min="12811" max="12811" width="13.28515625" style="175" customWidth="1"/>
    <col min="12812" max="12812" width="9.7109375" style="175" customWidth="1"/>
    <col min="12813" max="12813" width="14.7109375" style="175" customWidth="1"/>
    <col min="12814" max="12814" width="9.7109375" style="175" customWidth="1"/>
    <col min="12815" max="12815" width="1.7109375" style="175" customWidth="1"/>
    <col min="12816" max="13056" width="9.42578125" style="175"/>
    <col min="13057" max="13057" width="1.7109375" style="175" customWidth="1"/>
    <col min="13058" max="13061" width="12.7109375" style="175" customWidth="1"/>
    <col min="13062" max="13063" width="14.7109375" style="175" customWidth="1"/>
    <col min="13064" max="13064" width="12.85546875" style="175" customWidth="1"/>
    <col min="13065" max="13065" width="14.7109375" style="175" customWidth="1"/>
    <col min="13066" max="13066" width="9.7109375" style="175" customWidth="1"/>
    <col min="13067" max="13067" width="13.28515625" style="175" customWidth="1"/>
    <col min="13068" max="13068" width="9.7109375" style="175" customWidth="1"/>
    <col min="13069" max="13069" width="14.7109375" style="175" customWidth="1"/>
    <col min="13070" max="13070" width="9.7109375" style="175" customWidth="1"/>
    <col min="13071" max="13071" width="1.7109375" style="175" customWidth="1"/>
    <col min="13072" max="13312" width="9.42578125" style="175"/>
    <col min="13313" max="13313" width="1.7109375" style="175" customWidth="1"/>
    <col min="13314" max="13317" width="12.7109375" style="175" customWidth="1"/>
    <col min="13318" max="13319" width="14.7109375" style="175" customWidth="1"/>
    <col min="13320" max="13320" width="12.85546875" style="175" customWidth="1"/>
    <col min="13321" max="13321" width="14.7109375" style="175" customWidth="1"/>
    <col min="13322" max="13322" width="9.7109375" style="175" customWidth="1"/>
    <col min="13323" max="13323" width="13.28515625" style="175" customWidth="1"/>
    <col min="13324" max="13324" width="9.7109375" style="175" customWidth="1"/>
    <col min="13325" max="13325" width="14.7109375" style="175" customWidth="1"/>
    <col min="13326" max="13326" width="9.7109375" style="175" customWidth="1"/>
    <col min="13327" max="13327" width="1.7109375" style="175" customWidth="1"/>
    <col min="13328" max="13568" width="9.42578125" style="175"/>
    <col min="13569" max="13569" width="1.7109375" style="175" customWidth="1"/>
    <col min="13570" max="13573" width="12.7109375" style="175" customWidth="1"/>
    <col min="13574" max="13575" width="14.7109375" style="175" customWidth="1"/>
    <col min="13576" max="13576" width="12.85546875" style="175" customWidth="1"/>
    <col min="13577" max="13577" width="14.7109375" style="175" customWidth="1"/>
    <col min="13578" max="13578" width="9.7109375" style="175" customWidth="1"/>
    <col min="13579" max="13579" width="13.28515625" style="175" customWidth="1"/>
    <col min="13580" max="13580" width="9.7109375" style="175" customWidth="1"/>
    <col min="13581" max="13581" width="14.7109375" style="175" customWidth="1"/>
    <col min="13582" max="13582" width="9.7109375" style="175" customWidth="1"/>
    <col min="13583" max="13583" width="1.7109375" style="175" customWidth="1"/>
    <col min="13584" max="13824" width="9.42578125" style="175"/>
    <col min="13825" max="13825" width="1.7109375" style="175" customWidth="1"/>
    <col min="13826" max="13829" width="12.7109375" style="175" customWidth="1"/>
    <col min="13830" max="13831" width="14.7109375" style="175" customWidth="1"/>
    <col min="13832" max="13832" width="12.85546875" style="175" customWidth="1"/>
    <col min="13833" max="13833" width="14.7109375" style="175" customWidth="1"/>
    <col min="13834" max="13834" width="9.7109375" style="175" customWidth="1"/>
    <col min="13835" max="13835" width="13.28515625" style="175" customWidth="1"/>
    <col min="13836" max="13836" width="9.7109375" style="175" customWidth="1"/>
    <col min="13837" max="13837" width="14.7109375" style="175" customWidth="1"/>
    <col min="13838" max="13838" width="9.7109375" style="175" customWidth="1"/>
    <col min="13839" max="13839" width="1.7109375" style="175" customWidth="1"/>
    <col min="13840" max="14080" width="9.42578125" style="175"/>
    <col min="14081" max="14081" width="1.7109375" style="175" customWidth="1"/>
    <col min="14082" max="14085" width="12.7109375" style="175" customWidth="1"/>
    <col min="14086" max="14087" width="14.7109375" style="175" customWidth="1"/>
    <col min="14088" max="14088" width="12.85546875" style="175" customWidth="1"/>
    <col min="14089" max="14089" width="14.7109375" style="175" customWidth="1"/>
    <col min="14090" max="14090" width="9.7109375" style="175" customWidth="1"/>
    <col min="14091" max="14091" width="13.28515625" style="175" customWidth="1"/>
    <col min="14092" max="14092" width="9.7109375" style="175" customWidth="1"/>
    <col min="14093" max="14093" width="14.7109375" style="175" customWidth="1"/>
    <col min="14094" max="14094" width="9.7109375" style="175" customWidth="1"/>
    <col min="14095" max="14095" width="1.7109375" style="175" customWidth="1"/>
    <col min="14096" max="14336" width="9.42578125" style="175"/>
    <col min="14337" max="14337" width="1.7109375" style="175" customWidth="1"/>
    <col min="14338" max="14341" width="12.7109375" style="175" customWidth="1"/>
    <col min="14342" max="14343" width="14.7109375" style="175" customWidth="1"/>
    <col min="14344" max="14344" width="12.85546875" style="175" customWidth="1"/>
    <col min="14345" max="14345" width="14.7109375" style="175" customWidth="1"/>
    <col min="14346" max="14346" width="9.7109375" style="175" customWidth="1"/>
    <col min="14347" max="14347" width="13.28515625" style="175" customWidth="1"/>
    <col min="14348" max="14348" width="9.7109375" style="175" customWidth="1"/>
    <col min="14349" max="14349" width="14.7109375" style="175" customWidth="1"/>
    <col min="14350" max="14350" width="9.7109375" style="175" customWidth="1"/>
    <col min="14351" max="14351" width="1.7109375" style="175" customWidth="1"/>
    <col min="14352" max="14592" width="9.42578125" style="175"/>
    <col min="14593" max="14593" width="1.7109375" style="175" customWidth="1"/>
    <col min="14594" max="14597" width="12.7109375" style="175" customWidth="1"/>
    <col min="14598" max="14599" width="14.7109375" style="175" customWidth="1"/>
    <col min="14600" max="14600" width="12.85546875" style="175" customWidth="1"/>
    <col min="14601" max="14601" width="14.7109375" style="175" customWidth="1"/>
    <col min="14602" max="14602" width="9.7109375" style="175" customWidth="1"/>
    <col min="14603" max="14603" width="13.28515625" style="175" customWidth="1"/>
    <col min="14604" max="14604" width="9.7109375" style="175" customWidth="1"/>
    <col min="14605" max="14605" width="14.7109375" style="175" customWidth="1"/>
    <col min="14606" max="14606" width="9.7109375" style="175" customWidth="1"/>
    <col min="14607" max="14607" width="1.7109375" style="175" customWidth="1"/>
    <col min="14608" max="14848" width="9.42578125" style="175"/>
    <col min="14849" max="14849" width="1.7109375" style="175" customWidth="1"/>
    <col min="14850" max="14853" width="12.7109375" style="175" customWidth="1"/>
    <col min="14854" max="14855" width="14.7109375" style="175" customWidth="1"/>
    <col min="14856" max="14856" width="12.85546875" style="175" customWidth="1"/>
    <col min="14857" max="14857" width="14.7109375" style="175" customWidth="1"/>
    <col min="14858" max="14858" width="9.7109375" style="175" customWidth="1"/>
    <col min="14859" max="14859" width="13.28515625" style="175" customWidth="1"/>
    <col min="14860" max="14860" width="9.7109375" style="175" customWidth="1"/>
    <col min="14861" max="14861" width="14.7109375" style="175" customWidth="1"/>
    <col min="14862" max="14862" width="9.7109375" style="175" customWidth="1"/>
    <col min="14863" max="14863" width="1.7109375" style="175" customWidth="1"/>
    <col min="14864" max="15104" width="9.42578125" style="175"/>
    <col min="15105" max="15105" width="1.7109375" style="175" customWidth="1"/>
    <col min="15106" max="15109" width="12.7109375" style="175" customWidth="1"/>
    <col min="15110" max="15111" width="14.7109375" style="175" customWidth="1"/>
    <col min="15112" max="15112" width="12.85546875" style="175" customWidth="1"/>
    <col min="15113" max="15113" width="14.7109375" style="175" customWidth="1"/>
    <col min="15114" max="15114" width="9.7109375" style="175" customWidth="1"/>
    <col min="15115" max="15115" width="13.28515625" style="175" customWidth="1"/>
    <col min="15116" max="15116" width="9.7109375" style="175" customWidth="1"/>
    <col min="15117" max="15117" width="14.7109375" style="175" customWidth="1"/>
    <col min="15118" max="15118" width="9.7109375" style="175" customWidth="1"/>
    <col min="15119" max="15119" width="1.7109375" style="175" customWidth="1"/>
    <col min="15120" max="15360" width="9.42578125" style="175"/>
    <col min="15361" max="15361" width="1.7109375" style="175" customWidth="1"/>
    <col min="15362" max="15365" width="12.7109375" style="175" customWidth="1"/>
    <col min="15366" max="15367" width="14.7109375" style="175" customWidth="1"/>
    <col min="15368" max="15368" width="12.85546875" style="175" customWidth="1"/>
    <col min="15369" max="15369" width="14.7109375" style="175" customWidth="1"/>
    <col min="15370" max="15370" width="9.7109375" style="175" customWidth="1"/>
    <col min="15371" max="15371" width="13.28515625" style="175" customWidth="1"/>
    <col min="15372" max="15372" width="9.7109375" style="175" customWidth="1"/>
    <col min="15373" max="15373" width="14.7109375" style="175" customWidth="1"/>
    <col min="15374" max="15374" width="9.7109375" style="175" customWidth="1"/>
    <col min="15375" max="15375" width="1.7109375" style="175" customWidth="1"/>
    <col min="15376" max="15616" width="9.42578125" style="175"/>
    <col min="15617" max="15617" width="1.7109375" style="175" customWidth="1"/>
    <col min="15618" max="15621" width="12.7109375" style="175" customWidth="1"/>
    <col min="15622" max="15623" width="14.7109375" style="175" customWidth="1"/>
    <col min="15624" max="15624" width="12.85546875" style="175" customWidth="1"/>
    <col min="15625" max="15625" width="14.7109375" style="175" customWidth="1"/>
    <col min="15626" max="15626" width="9.7109375" style="175" customWidth="1"/>
    <col min="15627" max="15627" width="13.28515625" style="175" customWidth="1"/>
    <col min="15628" max="15628" width="9.7109375" style="175" customWidth="1"/>
    <col min="15629" max="15629" width="14.7109375" style="175" customWidth="1"/>
    <col min="15630" max="15630" width="9.7109375" style="175" customWidth="1"/>
    <col min="15631" max="15631" width="1.7109375" style="175" customWidth="1"/>
    <col min="15632" max="15872" width="9.42578125" style="175"/>
    <col min="15873" max="15873" width="1.7109375" style="175" customWidth="1"/>
    <col min="15874" max="15877" width="12.7109375" style="175" customWidth="1"/>
    <col min="15878" max="15879" width="14.7109375" style="175" customWidth="1"/>
    <col min="15880" max="15880" width="12.85546875" style="175" customWidth="1"/>
    <col min="15881" max="15881" width="14.7109375" style="175" customWidth="1"/>
    <col min="15882" max="15882" width="9.7109375" style="175" customWidth="1"/>
    <col min="15883" max="15883" width="13.28515625" style="175" customWidth="1"/>
    <col min="15884" max="15884" width="9.7109375" style="175" customWidth="1"/>
    <col min="15885" max="15885" width="14.7109375" style="175" customWidth="1"/>
    <col min="15886" max="15886" width="9.7109375" style="175" customWidth="1"/>
    <col min="15887" max="15887" width="1.7109375" style="175" customWidth="1"/>
    <col min="15888" max="16128" width="9.42578125" style="175"/>
    <col min="16129" max="16129" width="1.7109375" style="175" customWidth="1"/>
    <col min="16130" max="16133" width="12.7109375" style="175" customWidth="1"/>
    <col min="16134" max="16135" width="14.7109375" style="175" customWidth="1"/>
    <col min="16136" max="16136" width="12.85546875" style="175" customWidth="1"/>
    <col min="16137" max="16137" width="14.7109375" style="175" customWidth="1"/>
    <col min="16138" max="16138" width="9.7109375" style="175" customWidth="1"/>
    <col min="16139" max="16139" width="13.28515625" style="175" customWidth="1"/>
    <col min="16140" max="16140" width="9.7109375" style="175" customWidth="1"/>
    <col min="16141" max="16141" width="14.7109375" style="175" customWidth="1"/>
    <col min="16142" max="16142" width="9.7109375" style="175" customWidth="1"/>
    <col min="16143" max="16143" width="1.7109375" style="175" customWidth="1"/>
    <col min="16144" max="16384" width="9.42578125" style="175"/>
  </cols>
  <sheetData>
    <row r="1" spans="1:15" ht="9.9499999999999993" customHeight="1" x14ac:dyDescent="0.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4"/>
    </row>
    <row r="2" spans="1:15" ht="23.45" customHeight="1" x14ac:dyDescent="0.35">
      <c r="A2" s="176"/>
      <c r="B2" s="301" t="s">
        <v>17</v>
      </c>
      <c r="C2" s="303" t="s">
        <v>190</v>
      </c>
      <c r="D2" s="303"/>
      <c r="E2" s="303"/>
      <c r="F2" s="305" t="s">
        <v>26</v>
      </c>
      <c r="G2" s="305"/>
      <c r="H2" s="305"/>
      <c r="I2" s="305"/>
      <c r="J2" s="306" t="s">
        <v>14</v>
      </c>
      <c r="K2" s="306"/>
      <c r="L2" s="306"/>
      <c r="M2" s="308" t="s">
        <v>191</v>
      </c>
      <c r="N2" s="309"/>
      <c r="O2" s="176" t="s">
        <v>13</v>
      </c>
    </row>
    <row r="3" spans="1:15" s="178" customFormat="1" ht="12.95" customHeight="1" x14ac:dyDescent="0.2">
      <c r="A3" s="177"/>
      <c r="B3" s="302"/>
      <c r="C3" s="304"/>
      <c r="D3" s="304"/>
      <c r="E3" s="304"/>
      <c r="F3" s="312"/>
      <c r="G3" s="312"/>
      <c r="H3" s="312"/>
      <c r="I3" s="312"/>
      <c r="J3" s="307"/>
      <c r="K3" s="307"/>
      <c r="L3" s="307"/>
      <c r="M3" s="310"/>
      <c r="N3" s="311"/>
      <c r="O3" s="177"/>
    </row>
    <row r="4" spans="1:15" s="178" customFormat="1" ht="30.6" customHeight="1" x14ac:dyDescent="0.35">
      <c r="A4" s="177"/>
      <c r="B4" s="179"/>
      <c r="C4" s="180" t="s">
        <v>42</v>
      </c>
      <c r="D4" s="180" t="s">
        <v>43</v>
      </c>
      <c r="E4" s="179"/>
      <c r="F4" s="312"/>
      <c r="G4" s="312"/>
      <c r="H4" s="312"/>
      <c r="I4" s="312"/>
      <c r="J4" s="181"/>
      <c r="K4" s="181"/>
      <c r="L4" s="181"/>
      <c r="M4" s="182"/>
      <c r="N4" s="182"/>
      <c r="O4" s="177"/>
    </row>
    <row r="5" spans="1:15" ht="30.75" customHeight="1" x14ac:dyDescent="0.2">
      <c r="A5" s="176"/>
      <c r="B5" s="183" t="s">
        <v>44</v>
      </c>
      <c r="C5" s="273">
        <v>42548</v>
      </c>
      <c r="D5" s="184">
        <f>'Groundwater Profile Log'!D5</f>
        <v>42550</v>
      </c>
      <c r="E5" s="313" t="s">
        <v>36</v>
      </c>
      <c r="F5" s="313"/>
      <c r="G5" s="314" t="str">
        <f>'Groundwater Profile Log'!G5</f>
        <v>481APS06</v>
      </c>
      <c r="H5" s="314"/>
      <c r="I5" s="185"/>
      <c r="J5" s="179"/>
      <c r="K5" s="186" t="s">
        <v>22</v>
      </c>
      <c r="L5" s="314" t="str">
        <f>'Groundwater Profile Log'!L5</f>
        <v>Gas</v>
      </c>
      <c r="M5" s="315"/>
      <c r="N5" s="179"/>
      <c r="O5" s="176"/>
    </row>
    <row r="6" spans="1:15" ht="23.1" customHeight="1" x14ac:dyDescent="0.2">
      <c r="A6" s="176"/>
      <c r="B6" s="186" t="s">
        <v>16</v>
      </c>
      <c r="C6" s="316" t="str">
        <f>'Groundwater Profile Log'!C6:D6</f>
        <v>Marietta, GA</v>
      </c>
      <c r="D6" s="316"/>
      <c r="E6" s="187"/>
      <c r="F6" s="188" t="s">
        <v>53</v>
      </c>
      <c r="G6" s="317" t="str">
        <f>'Groundwater Profile Log'!G6</f>
        <v>ZCRQT7052</v>
      </c>
      <c r="H6" s="317"/>
      <c r="I6" s="187"/>
      <c r="J6" s="179"/>
      <c r="K6" s="186" t="s">
        <v>33</v>
      </c>
      <c r="L6" s="318">
        <f>'Groundwater Profile Log'!L6:M6</f>
        <v>36.785387999999998</v>
      </c>
      <c r="M6" s="318"/>
      <c r="N6" s="179"/>
      <c r="O6" s="176"/>
    </row>
    <row r="7" spans="1:15" s="178" customFormat="1" ht="23.1" customHeight="1" x14ac:dyDescent="0.3">
      <c r="A7" s="177"/>
      <c r="B7" s="188" t="s">
        <v>54</v>
      </c>
      <c r="C7" s="322">
        <f>'Groundwater Profile Log'!C7</f>
        <v>206201008</v>
      </c>
      <c r="D7" s="322"/>
      <c r="E7" s="187"/>
      <c r="F7" s="186" t="s">
        <v>20</v>
      </c>
      <c r="G7" s="322" t="str">
        <f>'Groundwater Profile Log'!G7</f>
        <v>Cascade</v>
      </c>
      <c r="H7" s="322"/>
      <c r="I7" s="187"/>
      <c r="J7" s="189"/>
      <c r="K7" s="190" t="s">
        <v>37</v>
      </c>
      <c r="L7" s="318">
        <f>'Groundwater Profile Log'!L7:M7</f>
        <v>69.477148999999997</v>
      </c>
      <c r="M7" s="318"/>
      <c r="N7" s="191"/>
      <c r="O7" s="192"/>
    </row>
    <row r="8" spans="1:15" s="178" customFormat="1" ht="23.1" customHeight="1" x14ac:dyDescent="0.3">
      <c r="A8" s="177"/>
      <c r="B8" s="186" t="s">
        <v>19</v>
      </c>
      <c r="C8" s="322" t="s">
        <v>189</v>
      </c>
      <c r="D8" s="317"/>
      <c r="E8" s="187"/>
      <c r="F8" s="186" t="s">
        <v>38</v>
      </c>
      <c r="G8" s="323" t="s">
        <v>182</v>
      </c>
      <c r="H8" s="324"/>
      <c r="I8" s="187"/>
      <c r="J8" s="179"/>
      <c r="K8" s="190" t="s">
        <v>23</v>
      </c>
      <c r="L8" s="322" t="s">
        <v>192</v>
      </c>
      <c r="M8" s="317"/>
      <c r="N8" s="179"/>
      <c r="O8" s="177"/>
    </row>
    <row r="9" spans="1:15" ht="12" thickBot="1" x14ac:dyDescent="0.25">
      <c r="A9" s="176"/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5"/>
      <c r="O9" s="176"/>
    </row>
    <row r="10" spans="1:15" ht="29.25" customHeight="1" x14ac:dyDescent="0.3">
      <c r="A10" s="176"/>
      <c r="B10" s="325" t="s">
        <v>10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7"/>
      <c r="O10" s="176"/>
    </row>
    <row r="11" spans="1:15" s="203" customFormat="1" ht="26.45" customHeight="1" x14ac:dyDescent="0.2">
      <c r="A11" s="196"/>
      <c r="B11" s="197" t="s">
        <v>31</v>
      </c>
      <c r="C11" s="198" t="s">
        <v>35</v>
      </c>
      <c r="D11" s="198" t="s">
        <v>15</v>
      </c>
      <c r="E11" s="199" t="s">
        <v>29</v>
      </c>
      <c r="F11" s="200" t="s">
        <v>2</v>
      </c>
      <c r="G11" s="200" t="s">
        <v>3</v>
      </c>
      <c r="H11" s="201" t="s">
        <v>0</v>
      </c>
      <c r="I11" s="201" t="s">
        <v>4</v>
      </c>
      <c r="J11" s="328" t="s">
        <v>1</v>
      </c>
      <c r="K11" s="329"/>
      <c r="L11" s="329"/>
      <c r="M11" s="329"/>
      <c r="N11" s="330"/>
      <c r="O11" s="202"/>
    </row>
    <row r="12" spans="1:15" ht="12.95" customHeight="1" x14ac:dyDescent="0.2">
      <c r="A12" s="176"/>
      <c r="B12" s="204" t="s">
        <v>28</v>
      </c>
      <c r="C12" s="205"/>
      <c r="D12" s="204" t="s">
        <v>8</v>
      </c>
      <c r="E12" s="204" t="s">
        <v>28</v>
      </c>
      <c r="F12" s="206" t="s">
        <v>6</v>
      </c>
      <c r="G12" s="207" t="s">
        <v>7</v>
      </c>
      <c r="H12" s="208"/>
      <c r="I12" s="209" t="s">
        <v>5</v>
      </c>
      <c r="J12" s="210"/>
      <c r="K12" s="210"/>
      <c r="L12" s="210"/>
      <c r="M12" s="211"/>
      <c r="N12" s="212"/>
      <c r="O12" s="213"/>
    </row>
    <row r="13" spans="1:15" s="222" customFormat="1" ht="8.25" x14ac:dyDescent="0.15">
      <c r="A13" s="214"/>
      <c r="B13" s="331"/>
      <c r="C13" s="331"/>
      <c r="D13" s="215"/>
      <c r="E13" s="215"/>
      <c r="F13" s="216"/>
      <c r="G13" s="216"/>
      <c r="H13" s="217"/>
      <c r="I13" s="218"/>
      <c r="J13" s="219"/>
      <c r="K13" s="219"/>
      <c r="L13" s="220"/>
      <c r="M13" s="219"/>
      <c r="N13" s="219"/>
      <c r="O13" s="221"/>
    </row>
    <row r="14" spans="1:15" s="228" customFormat="1" ht="43.9" customHeight="1" x14ac:dyDescent="0.2">
      <c r="A14" s="176"/>
      <c r="B14" s="223">
        <f ca="1">IF('Sample 1'!$B$50=0,"",-ABS('Sample 1'!$D$14))</f>
        <v>-48</v>
      </c>
      <c r="C14" s="224" t="str">
        <f ca="1">IF( 'Sample 1'!$B$50=0,"",CELL("contents",OFFSET( 'Sample 1'!$B$1,( 'Sample 1'!$B$50-1),4)))</f>
        <v>06/28/2020:16:09:55</v>
      </c>
      <c r="D14" s="225">
        <f ca="1">IF( 'Sample 1'!$B$50=0,"",CELL("contents",OFFSET( 'Sample 1'!$B$1,( 'Sample 1'!$B$50-1),5)))</f>
        <v>550</v>
      </c>
      <c r="E14" s="226" t="s">
        <v>182</v>
      </c>
      <c r="F14" s="225">
        <f ca="1">IF( 'Sample 1'!$B$50=0,"",CELL("contents",OFFSET( 'Sample 1'!$B$1,( 'Sample 1'!$B$50-1),6)))</f>
        <v>44</v>
      </c>
      <c r="G14" s="226">
        <f ca="1">IF( 'Sample 1'!$B$50=0,"",CELL("contents",OFFSET( 'Sample 1'!$B$1,( 'Sample 1'!$B$50-1),8)))</f>
        <v>4.0599999999999996</v>
      </c>
      <c r="H14" s="226">
        <f ca="1">IF( 'Sample 1'!$B$50=0,"",CELL("contents",OFFSET( 'Sample 1'!$B$1,( 'Sample 1'!$B$50-1),10)))</f>
        <v>6.45</v>
      </c>
      <c r="I14" s="227">
        <f ca="1">IF( 'Sample 1'!$B$50=0,"",CELL("contents",OFFSET( 'Sample 1'!$B$1,( 'Sample 1'!$B$50-1),12)))</f>
        <v>118</v>
      </c>
      <c r="J14" s="319">
        <f ca="1">IF('Sample 1'!$B$50=0,"",IF(CELL("contents",OFFSET('Sample 1'!$B$1,('Sample 1'!$B$50-1),18))="","",CELL("contents",OFFSET('Sample 1'!$B$1,('Sample 1'!$B$50-1),18))))</f>
        <v>0</v>
      </c>
      <c r="K14" s="320" t="s">
        <v>68</v>
      </c>
      <c r="L14" s="320" t="s">
        <v>68</v>
      </c>
      <c r="M14" s="320" t="s">
        <v>68</v>
      </c>
      <c r="N14" s="321" t="s">
        <v>68</v>
      </c>
      <c r="O14" s="213"/>
    </row>
    <row r="15" spans="1:15" s="228" customFormat="1" ht="43.9" customHeight="1" x14ac:dyDescent="0.2">
      <c r="A15" s="176"/>
      <c r="B15" s="223">
        <f ca="1">IF('Sample 2'!$B$50=0,"",-ABS('Sample 2'!$D$14))</f>
        <v>-53.7</v>
      </c>
      <c r="C15" s="224" t="str">
        <f ca="1">IF( 'Sample 2'!$B$50=0,"",CELL("contents",OFFSET( 'Sample 2'!$B$1,( 'Sample 2'!$B$50-1),4)))</f>
        <v>06/29/2020:10:29:14</v>
      </c>
      <c r="D15" s="225">
        <f ca="1">IF( 'Sample 2'!$B$50=0,"",CELL("contents",OFFSET( 'Sample 2'!$B$1,( 'Sample 2'!$B$50-1),5)))</f>
        <v>630</v>
      </c>
      <c r="E15" s="226" t="s">
        <v>182</v>
      </c>
      <c r="F15" s="225">
        <f ca="1">IF( 'Sample 2'!$B$50=0,"",CELL("contents",OFFSET( 'Sample 2'!$B$1,( 'Sample 2'!$B$50-1),6)))</f>
        <v>106</v>
      </c>
      <c r="G15" s="226">
        <f ca="1">IF( 'Sample 2'!$B$50=0,"",CELL("contents",OFFSET( 'Sample 2'!$B$1,( 'Sample 2'!$B$50-1),8)))</f>
        <v>1.1100000000000001</v>
      </c>
      <c r="H15" s="226">
        <f ca="1">IF( 'Sample 2'!$B$50=0,"",CELL("contents",OFFSET( 'Sample 2'!$B$1,( 'Sample 2'!$B$50-1),10)))</f>
        <v>7.68</v>
      </c>
      <c r="I15" s="227">
        <f ca="1">IF( 'Sample 2'!$B$50=0,"",CELL("contents",OFFSET( 'Sample 2'!$B$1,( 'Sample 2'!$B$50-1),12)))</f>
        <v>-70</v>
      </c>
      <c r="J15" s="319">
        <f ca="1">IF('Sample 2'!$B$50=0,"",IF(CELL("contents",OFFSET('Sample 2'!$B$1,('Sample 2'!$B$50-1),18))="","",CELL("contents",OFFSET('Sample 2'!$B$1,('Sample 2'!$B$50-1),18))))</f>
        <v>0</v>
      </c>
      <c r="K15" s="320" t="s">
        <v>68</v>
      </c>
      <c r="L15" s="320" t="s">
        <v>68</v>
      </c>
      <c r="M15" s="320" t="s">
        <v>68</v>
      </c>
      <c r="N15" s="321" t="s">
        <v>68</v>
      </c>
      <c r="O15" s="213"/>
    </row>
    <row r="16" spans="1:15" s="228" customFormat="1" ht="43.9" customHeight="1" x14ac:dyDescent="0.2">
      <c r="A16" s="176"/>
      <c r="B16" s="223">
        <f ca="1">IF( 'Sample 3'!$B$50=0,"",-ABS( 'Sample 3'!$D$14))</f>
        <v>-58.6</v>
      </c>
      <c r="C16" s="224" t="str">
        <f ca="1">IF( 'Sample 3'!$B$50=0,"",CELL("contents",OFFSET( 'Sample 3'!$B$1,( 'Sample 3'!$B$50-1),4)))</f>
        <v>06/29/2020:13:35:55</v>
      </c>
      <c r="D16" s="225">
        <f ca="1">IF( 'Sample 3'!$B$50=0,"",CELL("contents",OFFSET( 'Sample 3'!$B$1,( 'Sample 3'!$B$50-1),5)))</f>
        <v>510</v>
      </c>
      <c r="E16" s="226" t="s">
        <v>182</v>
      </c>
      <c r="F16" s="225">
        <f ca="1">IF( 'Sample 3'!$B$50=0,"",CELL("contents",OFFSET( 'Sample 3'!$B$1,( 'Sample 3'!$B$50-1),6)))</f>
        <v>102</v>
      </c>
      <c r="G16" s="226">
        <f ca="1">IF( 'Sample 3'!$B$50=0,"",CELL("contents",OFFSET( 'Sample 3'!$B$1,( 'Sample 3'!$B$50-1),8)))</f>
        <v>0.94</v>
      </c>
      <c r="H16" s="226">
        <f ca="1">IF( 'Sample 3'!$B$50=0,"",CELL("contents",OFFSET( 'Sample 3'!$B$1,( 'Sample 3'!$B$50-1),10)))</f>
        <v>7.32</v>
      </c>
      <c r="I16" s="227">
        <f ca="1">IF( 'Sample 3'!$B$50=0,"",CELL("contents",OFFSET( 'Sample 3'!$B$1,( 'Sample 3'!$B$50-1),12)))</f>
        <v>-26</v>
      </c>
      <c r="J16" s="319">
        <f ca="1">IF('Sample 3'!$B$50=0,"",IF(CELL("contents",OFFSET('Sample 3'!$B$1,('Sample 3'!$B$50-1),18))="","",CELL("contents",OFFSET('Sample 3'!$B$1,('Sample 3'!$B$50-1),18))))</f>
        <v>0</v>
      </c>
      <c r="K16" s="320" t="s">
        <v>68</v>
      </c>
      <c r="L16" s="320" t="s">
        <v>68</v>
      </c>
      <c r="M16" s="320" t="s">
        <v>68</v>
      </c>
      <c r="N16" s="321" t="s">
        <v>68</v>
      </c>
      <c r="O16" s="213"/>
    </row>
    <row r="17" spans="1:15" s="228" customFormat="1" ht="43.9" customHeight="1" x14ac:dyDescent="0.2">
      <c r="A17" s="176"/>
      <c r="B17" s="223">
        <f ca="1">IF( 'Sample 4'!$B$50=0,"",-ABS( 'Sample 4'!$D$14))</f>
        <v>-66.099999999999994</v>
      </c>
      <c r="C17" s="224" t="str">
        <f ca="1">IF( 'Sample 4'!$B$50=0,"",CELL("contents",OFFSET( 'Sample 4'!$B$1,( 'Sample 1'!$B$50-1),4)))</f>
        <v>06/29/2020:16:06:39</v>
      </c>
      <c r="D17" s="225">
        <f ca="1">IF( 'Sample 4'!$B$50=0,"",CELL("contents",OFFSET( 'Sample 4'!$B$1,( 'Sample 4'!$B$50-1),5)))</f>
        <v>510</v>
      </c>
      <c r="E17" s="226" t="s">
        <v>182</v>
      </c>
      <c r="F17" s="225">
        <f ca="1">IF( 'Sample 4'!$B$50=0,"",CELL("contents",OFFSET( 'Sample 4'!$B$1,( 'Sample 4'!$B$50-1),6)))</f>
        <v>88</v>
      </c>
      <c r="G17" s="226">
        <f ca="1">IF( 'Sample 4'!$B$50=0,"",CELL("contents",OFFSET( 'Sample 4'!$B$1,( 'Sample 4'!$B$50-1),8)))</f>
        <v>0.69</v>
      </c>
      <c r="H17" s="226">
        <f ca="1">IF( 'Sample 4'!$B$50=0,"",CELL("contents",OFFSET( 'Sample 4'!$B$1,( 'Sample 4'!$B$50-1),10)))</f>
        <v>7.25</v>
      </c>
      <c r="I17" s="227">
        <f ca="1">IF( 'Sample 4'!$B$50=0,"",CELL("contents",OFFSET( 'Sample 4'!$B$1,( 'Sample 4'!$B$50-1),12)))</f>
        <v>-109</v>
      </c>
      <c r="J17" s="319">
        <f ca="1">IF('Sample 4'!$B$50=0,"",IF(CELL("contents",OFFSET('Sample 4'!$B$1,('Sample 4'!$B$50-1),18))="","",CELL("contents",OFFSET('Sample 4'!$B$1,('Sample 4'!$B$50-1),18))))</f>
        <v>0</v>
      </c>
      <c r="K17" s="320" t="s">
        <v>68</v>
      </c>
      <c r="L17" s="320" t="s">
        <v>68</v>
      </c>
      <c r="M17" s="320" t="s">
        <v>68</v>
      </c>
      <c r="N17" s="321" t="s">
        <v>68</v>
      </c>
      <c r="O17" s="213"/>
    </row>
    <row r="18" spans="1:15" s="228" customFormat="1" ht="43.9" customHeight="1" x14ac:dyDescent="0.2">
      <c r="A18" s="176"/>
      <c r="B18" s="229">
        <f ca="1">IF( 'Sample 5'!$B$50=0,"",-ABS( 'Sample 5'!$D$14))</f>
        <v>-73.900000000000006</v>
      </c>
      <c r="C18" s="224" t="str">
        <f ca="1">IF( 'Sample 5'!$B$50=0,"",CELL("contents",OFFSET( 'Sample 5'!$B$1,( 'Sample 5'!$B$50-1),4)))</f>
        <v>06/29/2020:18:01:38</v>
      </c>
      <c r="D18" s="230">
        <f ca="1">IF( 'Sample 5'!$B$50=0,"",CELL("contents",OFFSET( 'Sample 5'!$B$1,( 'Sample 5'!$B$50-1),5)))</f>
        <v>310</v>
      </c>
      <c r="E18" s="226" t="s">
        <v>182</v>
      </c>
      <c r="F18" s="230">
        <f ca="1">IF( 'Sample 5'!$B$50=0,"",CELL("contents",OFFSET( 'Sample 5'!$B$1,( 'Sample 5'!$B$50-1),6)))</f>
        <v>65</v>
      </c>
      <c r="G18" s="231">
        <f ca="1">IF( 'Sample 5'!$B$50=0,"",CELL("contents",OFFSET( 'Sample 5'!$B$1,( 'Sample 5'!$B$50-1),8)))</f>
        <v>1.01</v>
      </c>
      <c r="H18" s="231">
        <f ca="1">IF( 'Sample 5'!$B$50=0,"",CELL("contents",OFFSET( 'Sample 5'!$B$1,( 'Sample 5'!$B$50-1),10)))</f>
        <v>6.94</v>
      </c>
      <c r="I18" s="232">
        <f ca="1">IF( 'Sample 5'!$B$50=0,"",CELL("contents",OFFSET( 'Sample 5'!$B$1,( 'Sample 5'!$B$50-1),12)))</f>
        <v>-105</v>
      </c>
      <c r="J18" s="319" t="str">
        <f ca="1">IF('Sample 5'!$B$50=0,"",IF(CELL("contents",OFFSET('Sample 5'!$B$1,('Sample 5'!$B$50-1),18))="","",CELL("contents",OFFSET('Sample 5'!$B$1,('Sample 5'!$B$50-1),18))))</f>
        <v>Duplicate Pulled</v>
      </c>
      <c r="K18" s="320" t="s">
        <v>68</v>
      </c>
      <c r="L18" s="320" t="s">
        <v>68</v>
      </c>
      <c r="M18" s="320" t="s">
        <v>68</v>
      </c>
      <c r="N18" s="321" t="s">
        <v>68</v>
      </c>
      <c r="O18" s="213"/>
    </row>
    <row r="19" spans="1:15" s="228" customFormat="1" ht="43.9" customHeight="1" x14ac:dyDescent="0.2">
      <c r="A19" s="176"/>
      <c r="B19" s="229">
        <f ca="1">IF( 'Sample 6'!$B$50=0,"",-ABS( 'Sample 6'!$D$14))</f>
        <v>-83.5</v>
      </c>
      <c r="C19" s="224" t="str">
        <f ca="1">IF( 'Sample 6'!$B$50=0,"",CELL("contents",OFFSET( 'Sample 6'!$B$1,( 'Sample 6'!$B$50-1),4)))</f>
        <v>06/30/2020:10:11:17</v>
      </c>
      <c r="D19" s="230">
        <f ca="1">IF( 'Sample 6'!$B$50=0,"",CELL("contents",OFFSET( 'Sample 6'!$B$1,( 'Sample 6'!$B$50-1),5)))</f>
        <v>420</v>
      </c>
      <c r="E19" s="226" t="s">
        <v>182</v>
      </c>
      <c r="F19" s="230">
        <f ca="1">IF( 'Sample 6'!$B$50=0,"",CELL("contents",OFFSET( 'Sample 6'!$B$1,( 'Sample 6'!$B$50-1),6)))</f>
        <v>47</v>
      </c>
      <c r="G19" s="231">
        <f ca="1">IF( 'Sample 6'!$B$50=0,"",CELL("contents",OFFSET( 'Sample 6'!$B$1,( 'Sample 6'!$B$50-1),8)))</f>
        <v>6.96</v>
      </c>
      <c r="H19" s="231">
        <f ca="1">IF( 'Sample 6'!$B$50=0,"",CELL("contents",OFFSET( 'Sample 6'!$B$1,( 'Sample 6'!$B$50-1),10)))</f>
        <v>6.09</v>
      </c>
      <c r="I19" s="232">
        <f ca="1">IF( 'Sample 6'!$B$50=0,"",CELL("contents",OFFSET( 'Sample 6'!$B$1,( 'Sample 6'!$B$50-1),12)))</f>
        <v>108</v>
      </c>
      <c r="J19" s="319">
        <f ca="1">IF('Sample 6'!$B$50=0,"",IF(CELL("contents",OFFSET('Sample 6'!$B$1,('Sample 6'!$B$50-1),18))="","",CELL("contents",OFFSET('Sample 6'!$B$1,('Sample 6'!$B$50-1),18))))</f>
        <v>0</v>
      </c>
      <c r="K19" s="320" t="s">
        <v>68</v>
      </c>
      <c r="L19" s="320" t="s">
        <v>68</v>
      </c>
      <c r="M19" s="320" t="s">
        <v>68</v>
      </c>
      <c r="N19" s="321" t="s">
        <v>68</v>
      </c>
      <c r="O19" s="213"/>
    </row>
    <row r="20" spans="1:15" s="228" customFormat="1" ht="43.9" customHeight="1" x14ac:dyDescent="0.2">
      <c r="A20" s="176"/>
      <c r="B20" s="229" t="str">
        <f ca="1">IF( 'Sample 7'!$B$50=0,"",-ABS( 'Sample 7'!$D$14))</f>
        <v/>
      </c>
      <c r="C20" s="224" t="str">
        <f ca="1">IF( 'Sample 7'!$B$50=0,"",CELL("contents",OFFSET( 'Sample 7'!$B$1,( 'Sample 7'!$B$50-1),4)))</f>
        <v/>
      </c>
      <c r="D20" s="230" t="str">
        <f ca="1">IF( 'Sample 7'!$B$50=0,"",CELL("contents",OFFSET( 'Sample 7'!$B$1,( 'Sample 7'!$B$50-1),5)))</f>
        <v/>
      </c>
      <c r="E20" s="231" t="str">
        <f ca="1">IF( 'Sample 7'!$B$50=0,"", 'Sample 7'!$E$14)</f>
        <v/>
      </c>
      <c r="F20" s="230" t="str">
        <f ca="1">IF( 'Sample 7'!$B$50=0,"",CELL("contents",OFFSET( 'Sample 7'!$B$1,( 'Sample 7'!$B$50-1),6)))</f>
        <v/>
      </c>
      <c r="G20" s="231" t="str">
        <f ca="1">IF( 'Sample 7'!$B$50=0,"",CELL("contents",OFFSET( 'Sample 7'!$B$1,( 'Sample 7'!$B$50-1),8)))</f>
        <v/>
      </c>
      <c r="H20" s="231" t="str">
        <f ca="1">IF( 'Sample 7'!$B$50=0,"",CELL("contents",OFFSET( 'Sample 7'!$B$1,( 'Sample 7'!$B$50-1),10)))</f>
        <v/>
      </c>
      <c r="I20" s="232" t="str">
        <f ca="1">IF( 'Sample 7'!$B$50=0,"",CELL("contents",OFFSET( 'Sample 7'!$B$1,( 'Sample 7'!$B$50-1),12)))</f>
        <v/>
      </c>
      <c r="J20" s="319" t="str">
        <f ca="1">IF('Sample 7'!$B$50=0,"",IF(CELL("contents",OFFSET('Sample 7'!$B$1,('Sample 7'!$B$50-1),18))="","",CELL("contents",OFFSET('Sample 7'!$B$1,('Sample 7'!$B$50-1),18))))</f>
        <v/>
      </c>
      <c r="K20" s="320" t="s">
        <v>68</v>
      </c>
      <c r="L20" s="320" t="s">
        <v>68</v>
      </c>
      <c r="M20" s="320" t="s">
        <v>68</v>
      </c>
      <c r="N20" s="321" t="s">
        <v>68</v>
      </c>
      <c r="O20" s="213"/>
    </row>
    <row r="21" spans="1:15" s="228" customFormat="1" ht="43.9" customHeight="1" x14ac:dyDescent="0.2">
      <c r="A21" s="176"/>
      <c r="B21" s="229" t="str">
        <f ca="1">IF( 'Sample 8'!$B$50=0,"",-ABS( 'Sample 8'!$D$14))</f>
        <v/>
      </c>
      <c r="C21" s="224" t="str">
        <f ca="1">IF( 'Sample 8'!$B$50=0,"",CELL("contents",OFFSET( 'Sample 8'!$B$1,( 'Sample 8'!$B$50-1),4)))</f>
        <v/>
      </c>
      <c r="D21" s="230" t="str">
        <f ca="1">IF( 'Sample 8'!$B$50=0,"",CELL("contents",OFFSET( 'Sample 8'!$B$1,( 'Sample 8'!$B$50-1),5)))</f>
        <v/>
      </c>
      <c r="E21" s="231" t="str">
        <f ca="1">IF( 'Sample 8'!$B$50=0,"", 'Sample 8'!$E$14)</f>
        <v/>
      </c>
      <c r="F21" s="230" t="str">
        <f ca="1">IF( 'Sample 8'!$B$50=0,"",CELL("contents",OFFSET( 'Sample 8'!$B$1,( 'Sample 8'!$B$50-1),6)))</f>
        <v/>
      </c>
      <c r="G21" s="231" t="str">
        <f ca="1">IF( 'Sample 8'!$B$50=0,"",CELL("contents",OFFSET( 'Sample 8'!$B$1,( 'Sample 8'!$B$50-1),8)))</f>
        <v/>
      </c>
      <c r="H21" s="231" t="str">
        <f ca="1">IF( 'Sample 8'!$B$50=0,"",CELL("contents",OFFSET( 'Sample 8'!$B$1,( 'Sample 8'!$B$50-1),10)))</f>
        <v/>
      </c>
      <c r="I21" s="232" t="str">
        <f ca="1">IF( 'Sample 8'!$B$50=0,"",CELL("contents",OFFSET( 'Sample 8'!$B$1,( 'Sample 8'!$B$50-1),12)))</f>
        <v/>
      </c>
      <c r="J21" s="319" t="str">
        <f ca="1">IF('Sample 8'!$B$50=0,"",IF(CELL("contents",OFFSET('Sample 8'!$B$1,('Sample 8'!$B$50-1),18))="","",CELL("contents",OFFSET('Sample 8'!$B$1,('Sample 8'!$B$50-1),18))))</f>
        <v/>
      </c>
      <c r="K21" s="320" t="s">
        <v>68</v>
      </c>
      <c r="L21" s="320" t="s">
        <v>68</v>
      </c>
      <c r="M21" s="320" t="s">
        <v>68</v>
      </c>
      <c r="N21" s="321" t="s">
        <v>68</v>
      </c>
      <c r="O21" s="213"/>
    </row>
    <row r="22" spans="1:15" s="228" customFormat="1" ht="43.9" customHeight="1" x14ac:dyDescent="0.2">
      <c r="A22" s="176"/>
      <c r="B22" s="229" t="str">
        <f ca="1">IF( 'Sample 9'!$B$50=0,"",-ABS( 'Sample 9'!$D$14))</f>
        <v/>
      </c>
      <c r="C22" s="224" t="str">
        <f ca="1">IF( 'Sample 9'!$B$50=0,"",CELL("contents",OFFSET( 'Sample 9'!$B$1,( 'Sample 9'!$B$50-1),4)))</f>
        <v/>
      </c>
      <c r="D22" s="230" t="str">
        <f ca="1">IF( 'Sample 9'!$B$50=0,"",CELL("contents",OFFSET( 'Sample 9'!$B$1,( 'Sample 9'!$B$50-1),5)))</f>
        <v/>
      </c>
      <c r="E22" s="231" t="str">
        <f ca="1">IF( 'Sample 9'!$B$50=0,"", 'Sample 9'!$E$14)</f>
        <v/>
      </c>
      <c r="F22" s="230" t="str">
        <f ca="1">IF( 'Sample 9'!$B$50=0,"",CELL("contents",OFFSET( 'Sample 9'!$B$1,( 'Sample 9'!$B$50-1),6)))</f>
        <v/>
      </c>
      <c r="G22" s="231" t="str">
        <f ca="1">IF( 'Sample 9'!$B$50=0,"",CELL("contents",OFFSET( 'Sample 9'!$B$1,( 'Sample 9'!$B$50-1),8)))</f>
        <v/>
      </c>
      <c r="H22" s="231" t="str">
        <f ca="1">IF( 'Sample 9'!$B$50=0,"",CELL("contents",OFFSET( 'Sample 9'!$B$1,( 'Sample 9'!$B$50-1),10)))</f>
        <v/>
      </c>
      <c r="I22" s="232" t="str">
        <f ca="1">IF( 'Sample 9'!$B$50=0,"",CELL("contents",OFFSET( 'Sample 9'!$B$1,( 'Sample 9'!$B$50-1),12)))</f>
        <v/>
      </c>
      <c r="J22" s="319" t="str">
        <f ca="1">IF('Sample 9'!$B$50=0,"",IF(CELL("contents",OFFSET('Sample 9'!$B$1,('Sample 9'!$B$50-1),18))="","",CELL("contents",OFFSET('Sample 9'!$B$1,('Sample 9'!$B$50-1),18))))</f>
        <v/>
      </c>
      <c r="K22" s="320" t="s">
        <v>68</v>
      </c>
      <c r="L22" s="320" t="s">
        <v>68</v>
      </c>
      <c r="M22" s="320" t="s">
        <v>68</v>
      </c>
      <c r="N22" s="321" t="s">
        <v>68</v>
      </c>
      <c r="O22" s="213"/>
    </row>
    <row r="23" spans="1:15" s="228" customFormat="1" ht="43.9" customHeight="1" x14ac:dyDescent="0.2">
      <c r="A23" s="176"/>
      <c r="B23" s="229" t="str">
        <f ca="1">IF( 'Sample 10'!$B$50=0,"",-ABS( 'Sample 10'!$D$14))</f>
        <v/>
      </c>
      <c r="C23" s="238" t="str">
        <f ca="1">IF( 'Sample 10'!$B$50=0,"",CELL("contents",OFFSET( 'Sample 10'!$B$1,( 'Sample 10'!$B$50-1),4)))</f>
        <v/>
      </c>
      <c r="D23" s="230" t="str">
        <f ca="1">IF( 'Sample 10'!$B$50=0,"",CELL("contents",OFFSET( 'Sample 10'!$B$1,( 'Sample 10'!$B$50-1),5)))</f>
        <v/>
      </c>
      <c r="E23" s="231" t="str">
        <f ca="1">IF( 'Sample 10'!$B$50=0,"", 'Sample 10'!$E$14)</f>
        <v/>
      </c>
      <c r="F23" s="230" t="str">
        <f ca="1">IF( 'Sample 10'!$B$50=0,"",CELL("contents",OFFSET( 'Sample 10'!$B$1,( 'Sample 10'!$B$50-1),6)))</f>
        <v/>
      </c>
      <c r="G23" s="231" t="str">
        <f ca="1">IF( 'Sample 10'!$B$50=0,"",CELL("contents",OFFSET( 'Sample 10'!$B$1,( 'Sample 10'!$B$50-1),8)))</f>
        <v/>
      </c>
      <c r="H23" s="231" t="str">
        <f ca="1">IF( 'Sample 10'!$B$50=0,"",CELL("contents",OFFSET( 'Sample 10'!$B$1,( 'Sample 10'!$B$50-1),10)))</f>
        <v/>
      </c>
      <c r="I23" s="232" t="str">
        <f ca="1">IF( 'Sample 10'!$B$50=0,"",CELL("contents",OFFSET( 'Sample 10'!$B$1,( 'Sample 10'!$B$50-1),12)))</f>
        <v/>
      </c>
      <c r="J23" s="319" t="str">
        <f ca="1">IF('Sample 10'!$B$50=0,"",IF(CELL("contents",OFFSET('Sample 10'!$B$1,('Sample 10'!$B$50-1),18))="","",CELL("contents",OFFSET('Sample 10'!$B$1,('Sample 10'!$B$50-1),18))))</f>
        <v/>
      </c>
      <c r="K23" s="320" t="s">
        <v>68</v>
      </c>
      <c r="L23" s="320" t="s">
        <v>68</v>
      </c>
      <c r="M23" s="320" t="s">
        <v>68</v>
      </c>
      <c r="N23" s="321" t="s">
        <v>68</v>
      </c>
      <c r="O23" s="213"/>
    </row>
    <row r="24" spans="1:15" s="228" customFormat="1" ht="43.9" customHeight="1" x14ac:dyDescent="0.2">
      <c r="A24" s="176"/>
      <c r="B24" s="229" t="str">
        <f ca="1">IF( 'Sample 11'!$B$50=0,"",-ABS( 'Sample 11'!$D$14))</f>
        <v/>
      </c>
      <c r="C24" s="224" t="str">
        <f ca="1">IF( 'Sample 11'!$B$50=0,"",CELL("contents",OFFSET( 'Sample 11'!$B$1,( 'Sample 11'!$B$50-1),4)))</f>
        <v/>
      </c>
      <c r="D24" s="230" t="str">
        <f ca="1">IF( 'Sample 11'!$B$50=0,"",CELL("contents",OFFSET( 'Sample 11'!$B$1,( 'Sample 11'!$B$50-1),5)))</f>
        <v/>
      </c>
      <c r="E24" s="231" t="str">
        <f ca="1">IF( 'Sample 11'!$B$50=0,"", 'Sample 11'!$E$14)</f>
        <v/>
      </c>
      <c r="F24" s="230" t="str">
        <f ca="1">IF( 'Sample 11'!$B$50=0,"",CELL("contents",OFFSET( 'Sample 11'!$B$1,( 'Sample 11'!$B$50-1),6)))</f>
        <v/>
      </c>
      <c r="G24" s="231" t="str">
        <f ca="1">IF( 'Sample 11'!$B$50=0,"",CELL("contents",OFFSET( 'Sample 11'!$B$1,( 'Sample 11'!$B$50-1),8)))</f>
        <v/>
      </c>
      <c r="H24" s="231" t="str">
        <f ca="1">IF( 'Sample 11'!$B$50=0,"",CELL("contents",OFFSET( 'Sample 11'!$B$1,( 'Sample 11'!$B$50-1),10)))</f>
        <v/>
      </c>
      <c r="I24" s="232" t="str">
        <f ca="1">IF( 'Sample 11'!$B$50=0,"",CELL("contents",OFFSET( 'Sample 11'!$B$1,( 'Sample 11'!$B$50-1),12)))</f>
        <v/>
      </c>
      <c r="J24" s="319" t="str">
        <f ca="1">IF('Sample 11'!$B$50=0,"",IF(CELL("contents",OFFSET('Sample 11'!$B$1,('Sample 11'!$B$50-1),18))="","",CELL("contents",OFFSET('Sample 11'!$B$1,('Sample 11'!$B$50-1),18))))</f>
        <v/>
      </c>
      <c r="K24" s="320" t="s">
        <v>68</v>
      </c>
      <c r="L24" s="320" t="s">
        <v>68</v>
      </c>
      <c r="M24" s="320" t="s">
        <v>68</v>
      </c>
      <c r="N24" s="321" t="s">
        <v>68</v>
      </c>
      <c r="O24" s="213"/>
    </row>
    <row r="25" spans="1:15" s="228" customFormat="1" ht="43.9" customHeight="1" x14ac:dyDescent="0.2">
      <c r="A25" s="176"/>
      <c r="B25" s="229" t="str">
        <f ca="1">IF( 'Sample 12'!$B$50=0,"",-ABS( 'Sample 12'!$D$14))</f>
        <v/>
      </c>
      <c r="C25" s="224" t="str">
        <f ca="1">IF( 'Sample 12'!$B$50=0,"",CELL("contents",OFFSET( 'Sample 12'!$B$1,( 'Sample 12'!$B$50-1),4)))</f>
        <v/>
      </c>
      <c r="D25" s="230" t="str">
        <f ca="1">IF( 'Sample 12'!$B$50=0,"",CELL("contents",OFFSET( 'Sample 12'!$B$1,( 'Sample 12'!$B$50-1),5)))</f>
        <v/>
      </c>
      <c r="E25" s="231" t="str">
        <f ca="1">IF( 'Sample 12'!$B$50=0,"", 'Sample 12'!$E$14)</f>
        <v/>
      </c>
      <c r="F25" s="230" t="str">
        <f ca="1">IF( 'Sample 12'!$B$50=0,"",CELL("contents",OFFSET( 'Sample 12'!$B$1,( 'Sample 12'!$B$50-1),6)))</f>
        <v/>
      </c>
      <c r="G25" s="231" t="str">
        <f ca="1">IF( 'Sample 12'!$B$50=0,"",CELL("contents",OFFSET( 'Sample 12'!$B$1,( 'Sample 12'!$B$50-1),8)))</f>
        <v/>
      </c>
      <c r="H25" s="231" t="str">
        <f ca="1">IF( 'Sample 12'!$B$50=0,"",CELL("contents",OFFSET( 'Sample 12'!$B$1,( 'Sample 12'!$B$50-1),10)))</f>
        <v/>
      </c>
      <c r="I25" s="232" t="str">
        <f ca="1">IF( 'Sample 12'!$B$50=0,"",CELL("contents",OFFSET( 'Sample 12'!$B$1,( 'Sample 12'!$B$50-1),12)))</f>
        <v/>
      </c>
      <c r="J25" s="319" t="str">
        <f ca="1">IF('Sample 12'!$B$50=0,"",IF(CELL("contents",OFFSET('Sample 12'!$B$1,('Sample 12'!$B$50-1),18))="","",CELL("contents",OFFSET('Sample 12'!$B$1,('Sample 12'!$B$50-1),18))))</f>
        <v/>
      </c>
      <c r="K25" s="320" t="s">
        <v>68</v>
      </c>
      <c r="L25" s="320" t="s">
        <v>68</v>
      </c>
      <c r="M25" s="320" t="s">
        <v>68</v>
      </c>
      <c r="N25" s="321" t="s">
        <v>68</v>
      </c>
      <c r="O25" s="213"/>
    </row>
    <row r="26" spans="1:15" s="228" customFormat="1" ht="43.9" customHeight="1" x14ac:dyDescent="0.2">
      <c r="A26" s="176"/>
      <c r="B26" s="229" t="str">
        <f ca="1">IF( 'Sample 13'!$B$50=0,"",-ABS( 'Sample 13'!$D$14))</f>
        <v/>
      </c>
      <c r="C26" s="224" t="str">
        <f ca="1">IF( 'Sample 13'!$B$50=0,"",CELL("contents",OFFSET( 'Sample 13'!$B$1,( 'Sample 13'!$B$50-1),4)))</f>
        <v/>
      </c>
      <c r="D26" s="230" t="str">
        <f ca="1">IF( 'Sample 13'!$B$50=0,"",CELL("contents",OFFSET( 'Sample 13'!$B$1,( 'Sample 13'!$B$50-1),5)))</f>
        <v/>
      </c>
      <c r="E26" s="231" t="str">
        <f ca="1">IF( 'Sample 13'!$B$50=0,"", 'Sample 13'!$E$14)</f>
        <v/>
      </c>
      <c r="F26" s="230" t="str">
        <f ca="1">IF( 'Sample 13'!$B$50=0,"",CELL("contents",OFFSET( 'Sample 13'!$B$1,( 'Sample 13'!$B$50-1),6)))</f>
        <v/>
      </c>
      <c r="G26" s="231" t="str">
        <f ca="1">IF( 'Sample 13'!$B$50=0,"",CELL("contents",OFFSET( 'Sample 13'!$B$1,( 'Sample 13'!$B$50-1),8)))</f>
        <v/>
      </c>
      <c r="H26" s="231" t="str">
        <f ca="1">IF( 'Sample 13'!$B$50=0,"",CELL("contents",OFFSET( 'Sample 13'!$B$1,( 'Sample 13'!$B$50-1),10)))</f>
        <v/>
      </c>
      <c r="I26" s="232" t="str">
        <f ca="1">IF( 'Sample 13'!$B$50=0,"",CELL("contents",OFFSET( 'Sample 13'!$B$1,( 'Sample 13'!$B$50-1),12)))</f>
        <v/>
      </c>
      <c r="J26" s="319" t="str">
        <f ca="1">IF('Sample 13'!$B$50=0,"",IF(CELL("contents",OFFSET('Sample 13'!$B$1,('Sample 13'!$B$50-1),18))="","",CELL("contents",OFFSET('Sample 13'!$B$1,('Sample 13'!$B$50-1),18))))</f>
        <v/>
      </c>
      <c r="K26" s="320" t="s">
        <v>68</v>
      </c>
      <c r="L26" s="320" t="s">
        <v>68</v>
      </c>
      <c r="M26" s="320" t="s">
        <v>68</v>
      </c>
      <c r="N26" s="321" t="s">
        <v>68</v>
      </c>
      <c r="O26" s="213"/>
    </row>
    <row r="27" spans="1:15" s="228" customFormat="1" ht="43.9" customHeight="1" x14ac:dyDescent="0.2">
      <c r="A27" s="176"/>
      <c r="B27" s="229" t="str">
        <f ca="1">IF( 'Sample 14'!$B$50=0,"",-ABS( 'Sample 14'!$D$14))</f>
        <v/>
      </c>
      <c r="C27" s="224" t="str">
        <f ca="1">IF( 'Sample 14'!$B$50=0,"",CELL("contents",OFFSET( 'Sample 14'!$B$1,( 'Sample 14'!$B$50-1),4)))</f>
        <v/>
      </c>
      <c r="D27" s="230" t="str">
        <f ca="1">IF( 'Sample 14'!$B$50=0,"",CELL("contents",OFFSET( 'Sample 14'!$B$1,( 'Sample 14'!$B$50-1),5)))</f>
        <v/>
      </c>
      <c r="E27" s="231" t="str">
        <f ca="1">IF( 'Sample 14'!$B$50=0,"", 'Sample 14'!$E$14)</f>
        <v/>
      </c>
      <c r="F27" s="230" t="str">
        <f ca="1">IF( 'Sample 14'!$B$50=0,"",CELL("contents",OFFSET( 'Sample 14'!$B$1,( 'Sample 14'!$B$50-1),6)))</f>
        <v/>
      </c>
      <c r="G27" s="231" t="str">
        <f ca="1">IF( 'Sample 14'!$B$50=0,"",CELL("contents",OFFSET( 'Sample 14'!$B$1,( 'Sample 14'!$B$50-1),8)))</f>
        <v/>
      </c>
      <c r="H27" s="231" t="str">
        <f ca="1">IF( 'Sample 14'!$B$50=0,"",CELL("contents",OFFSET( 'Sample 14'!$B$1,( 'Sample 14'!$B$50-1),10)))</f>
        <v/>
      </c>
      <c r="I27" s="232" t="str">
        <f ca="1">IF( 'Sample 14'!$B$50=0,"",CELL("contents",OFFSET( 'Sample 14'!$B$1,( 'Sample 14'!$B$50-1),12)))</f>
        <v/>
      </c>
      <c r="J27" s="319" t="str">
        <f ca="1">IF('Sample 14'!$B$50=0,"",IF(CELL("contents",OFFSET('Sample 14'!$B$1,('Sample 14'!$B$50-1),18))="","",CELL("contents",OFFSET('Sample 14'!$B$1,('Sample 14'!$B$50-1),18))))</f>
        <v/>
      </c>
      <c r="K27" s="320" t="s">
        <v>68</v>
      </c>
      <c r="L27" s="320" t="s">
        <v>68</v>
      </c>
      <c r="M27" s="320" t="s">
        <v>68</v>
      </c>
      <c r="N27" s="321" t="s">
        <v>68</v>
      </c>
      <c r="O27" s="213"/>
    </row>
    <row r="28" spans="1:15" s="228" customFormat="1" ht="43.9" customHeight="1" x14ac:dyDescent="0.2">
      <c r="A28" s="176"/>
      <c r="B28" s="229" t="str">
        <f ca="1">IF( 'Sample 15'!$B$50=0,"",-ABS( 'Sample 15'!$D$14))</f>
        <v/>
      </c>
      <c r="C28" s="224" t="str">
        <f ca="1">IF( 'Sample 15'!$B$50=0,"",CELL("contents",OFFSET( 'Sample 15'!$B$1,( 'Sample 15'!$B$50-1),4)))</f>
        <v/>
      </c>
      <c r="D28" s="230" t="str">
        <f ca="1">IF( 'Sample 15'!$B$50=0,"",CELL("contents",OFFSET( 'Sample 15'!$B$1,( 'Sample 15'!$B$50-1),5)))</f>
        <v/>
      </c>
      <c r="E28" s="231" t="str">
        <f ca="1">IF( 'Sample 15'!$B$50=0,"", 'Sample 15'!$E$14)</f>
        <v/>
      </c>
      <c r="F28" s="230" t="str">
        <f ca="1">IF( 'Sample 15'!$B$50=0,"",CELL("contents",OFFSET( 'Sample 15'!$B$1,( 'Sample 15'!$B$50-1),6)))</f>
        <v/>
      </c>
      <c r="G28" s="231" t="str">
        <f ca="1">IF( 'Sample 15'!$B$50=0,"",CELL("contents",OFFSET( 'Sample 15'!$B$1,( 'Sample 15'!$B$50-1),8)))</f>
        <v/>
      </c>
      <c r="H28" s="231" t="str">
        <f ca="1">IF( 'Sample 15'!$B$50=0,"",CELL("contents",OFFSET( 'Sample 15'!$B$1,( 'Sample 15'!$B$50-1),10)))</f>
        <v/>
      </c>
      <c r="I28" s="232" t="str">
        <f ca="1">IF( 'Sample 15'!$B$50=0,"",CELL("contents",OFFSET( 'Sample 15'!$B$1,( 'Sample 15'!$B$50-1),12)))</f>
        <v/>
      </c>
      <c r="J28" s="319" t="str">
        <f ca="1">IF('Sample 15'!$B$50=0,"",IF(CELL("contents",OFFSET('Sample 15'!$B$1,('Sample 15'!$B$50-1),18))="","",CELL("contents",OFFSET('Sample 15'!$B$1,('Sample 15'!$B$50-1),18))))</f>
        <v/>
      </c>
      <c r="K28" s="320" t="s">
        <v>68</v>
      </c>
      <c r="L28" s="320" t="s">
        <v>68</v>
      </c>
      <c r="M28" s="320" t="s">
        <v>68</v>
      </c>
      <c r="N28" s="321" t="s">
        <v>68</v>
      </c>
      <c r="O28" s="213"/>
    </row>
    <row r="29" spans="1:15" s="228" customFormat="1" ht="43.9" customHeight="1" x14ac:dyDescent="0.2">
      <c r="A29" s="176"/>
      <c r="B29" s="229" t="str">
        <f ca="1">IF('Sample 16'!$B$50=0,"",-ABS('Sample 16'!$D$14))</f>
        <v/>
      </c>
      <c r="C29" s="224" t="str">
        <f ca="1">IF( 'Sample 16'!$B$50=0,"",CELL("contents",OFFSET( 'Sample 16'!$B$1,( 'Sample 16'!$B$50-1),4)))</f>
        <v/>
      </c>
      <c r="D29" s="230" t="str">
        <f ca="1">IF('Sample 16'!$B$50=0,"",CELL("contents",OFFSET('Sample 16'!$B$1,('Sample 16'!$B$50-1),5)))</f>
        <v/>
      </c>
      <c r="E29" s="231" t="str">
        <f ca="1">IF('Sample 16'!$B$50=0,"",'Sample 16'!$E$14)</f>
        <v/>
      </c>
      <c r="F29" s="230" t="str">
        <f ca="1">IF('Sample 16'!$B$50=0,"",CELL("contents",OFFSET('Sample 16'!$B$1,('Sample 16'!$B$50-1),6)))</f>
        <v/>
      </c>
      <c r="G29" s="231" t="str">
        <f ca="1">IF( 'Sample 16'!$B$50=0,"",CELL("contents",OFFSET( 'Sample 16'!$B$1,( 'Sample 16'!$B$50-1),8)))</f>
        <v/>
      </c>
      <c r="H29" s="231" t="str">
        <f ca="1">IF( 'Sample 16'!$B$50=0,"",CELL("contents",OFFSET( 'Sample 16'!$B$1,( 'Sample 16'!$B$50-1),10)))</f>
        <v/>
      </c>
      <c r="I29" s="232" t="str">
        <f ca="1">IF( 'Sample 16'!$B$50=0,"",CELL("contents",OFFSET( 'Sample 16'!$B$1,( 'Sample 16'!$B$50-1),12)))</f>
        <v/>
      </c>
      <c r="J29" s="319" t="str">
        <f ca="1">IF('Sample 16'!$B$50=0,"",IF(CELL("contents",OFFSET('Sample 16'!$B$1,('Sample 16'!$B$50-1),18))="","",CELL("contents",OFFSET('Sample 16'!$B$1,('Sample 16'!$B$50-1),18))))</f>
        <v/>
      </c>
      <c r="K29" s="320" t="s">
        <v>68</v>
      </c>
      <c r="L29" s="320" t="s">
        <v>68</v>
      </c>
      <c r="M29" s="320" t="s">
        <v>68</v>
      </c>
      <c r="N29" s="321" t="s">
        <v>68</v>
      </c>
      <c r="O29" s="213"/>
    </row>
    <row r="30" spans="1:15" s="228" customFormat="1" ht="43.9" customHeight="1" x14ac:dyDescent="0.2">
      <c r="A30" s="176"/>
      <c r="B30" s="229" t="str">
        <f ca="1">IF('Sample 17'!$B$50=0,"",-ABS('Sample 17'!$D$14))</f>
        <v/>
      </c>
      <c r="C30" s="224" t="str">
        <f ca="1">IF( 'Sample 17'!$B$50=0,"",CELL("contents",OFFSET( 'Sample 17'!$B$1,( 'Sample 17'!$B$50-1),4)))</f>
        <v/>
      </c>
      <c r="D30" s="230" t="str">
        <f ca="1">IF('Sample 17'!$B$50=0,"",CELL("contents",OFFSET('Sample 17'!$B$1,('Sample 17'!$B$50-1),5)))</f>
        <v/>
      </c>
      <c r="E30" s="231" t="str">
        <f ca="1">IF('Sample 17'!$B$50=0,"",'Sample 17'!$E$14)</f>
        <v/>
      </c>
      <c r="F30" s="230" t="str">
        <f ca="1">IF('Sample 17'!$B$50=0,"",CELL("contents",OFFSET('Sample 17'!$B$1,('Sample 17'!$B$50-1),6)))</f>
        <v/>
      </c>
      <c r="G30" s="231" t="str">
        <f ca="1">IF( 'Sample 17'!$B$50=0,"",CELL("contents",OFFSET( 'Sample 17'!$B$1,( 'Sample 17'!$B$50-1),8)))</f>
        <v/>
      </c>
      <c r="H30" s="231" t="str">
        <f ca="1">IF( 'Sample 17'!$B$50=0,"",CELL("contents",OFFSET( 'Sample 17'!$B$1,( 'Sample 17'!$B$50-1),10)))</f>
        <v/>
      </c>
      <c r="I30" s="232" t="str">
        <f ca="1">IF( 'Sample 17'!$B$50=0,"",CELL("contents",OFFSET( 'Sample 17'!$B$1,( 'Sample 17'!$B$50-1),12)))</f>
        <v/>
      </c>
      <c r="J30" s="319" t="str">
        <f ca="1">IF('Sample 17'!$B$50=0,"",IF(CELL("contents",OFFSET('Sample 17'!$B$1,('Sample 17'!$B$50-1),18))="","",CELL("contents",OFFSET('Sample 17'!$B$1,('Sample 17'!$B$50-1),18))))</f>
        <v/>
      </c>
      <c r="K30" s="320" t="s">
        <v>68</v>
      </c>
      <c r="L30" s="320" t="s">
        <v>68</v>
      </c>
      <c r="M30" s="320" t="s">
        <v>68</v>
      </c>
      <c r="N30" s="321" t="s">
        <v>68</v>
      </c>
      <c r="O30" s="213"/>
    </row>
    <row r="31" spans="1:15" s="228" customFormat="1" ht="43.9" customHeight="1" x14ac:dyDescent="0.2">
      <c r="A31" s="176"/>
      <c r="B31" s="229" t="str">
        <f ca="1">IF('Sample 18'!$B$50=0,"",-ABS('Sample 18'!$D$14))</f>
        <v/>
      </c>
      <c r="C31" s="224" t="str">
        <f ca="1">IF( 'Sample 18'!$B$50=0,"",CELL("contents",OFFSET( 'Sample 18'!$B$1,( 'Sample 18'!$B$50-1),4)))</f>
        <v/>
      </c>
      <c r="D31" s="230" t="str">
        <f ca="1">IF('Sample 18'!$B$50=0,"",CELL("contents",OFFSET('Sample 18'!$B$1,('Sample 18'!$B$50-1),5)))</f>
        <v/>
      </c>
      <c r="E31" s="231" t="str">
        <f ca="1">IF('Sample 18'!$B$50=0,"",'Sample 18'!$E$14)</f>
        <v/>
      </c>
      <c r="F31" s="230" t="str">
        <f ca="1">IF('Sample 18'!$B$50=0,"",CELL("contents",OFFSET('Sample 18'!$B$1,('Sample 18'!$B$50-1),6)))</f>
        <v/>
      </c>
      <c r="G31" s="231" t="str">
        <f ca="1">IF( 'Sample 18'!$B$50=0,"",CELL("contents",OFFSET( 'Sample 18'!$B$1,( 'Sample 18'!$B$50-1),8)))</f>
        <v/>
      </c>
      <c r="H31" s="231" t="str">
        <f ca="1">IF( 'Sample 18'!$B$50=0,"",CELL("contents",OFFSET( 'Sample 18'!$B$1,( 'Sample 18'!$B$50-1),10)))</f>
        <v/>
      </c>
      <c r="I31" s="232" t="str">
        <f ca="1">IF( 'Sample 18'!$B$50=0,"",CELL("contents",OFFSET( 'Sample 18'!$B$1,( 'Sample 18'!$B$50-1),12)))</f>
        <v/>
      </c>
      <c r="J31" s="319" t="str">
        <f ca="1">IF('Sample 18'!$B$50=0,"",IF(CELL("contents",OFFSET('Sample 18'!$B$1,('Sample 18'!$B$50-1),18))="","",CELL("contents",OFFSET('Sample 18'!$B$1,('Sample 18'!$B$50-1),18))))</f>
        <v/>
      </c>
      <c r="K31" s="320" t="s">
        <v>68</v>
      </c>
      <c r="L31" s="320" t="s">
        <v>68</v>
      </c>
      <c r="M31" s="320" t="s">
        <v>68</v>
      </c>
      <c r="N31" s="321" t="s">
        <v>68</v>
      </c>
      <c r="O31" s="213"/>
    </row>
    <row r="32" spans="1:15" s="228" customFormat="1" ht="43.9" customHeight="1" x14ac:dyDescent="0.2">
      <c r="A32" s="176"/>
      <c r="B32" s="229" t="str">
        <f ca="1">IF('Sample 19'!$B$50=0,"",-ABS('Sample 19'!$D$14))</f>
        <v/>
      </c>
      <c r="C32" s="224" t="str">
        <f ca="1">IF( 'Sample 19'!$B$50=0,"",CELL("contents",OFFSET( 'Sample 19'!$B$1,( 'Sample 19'!$B$50-1),4)))</f>
        <v/>
      </c>
      <c r="D32" s="230" t="str">
        <f ca="1">IF('Sample 19'!$B$50=0,"",CELL("contents",OFFSET('Sample 19'!$B$1,('Sample 19'!$B$50-1),5)))</f>
        <v/>
      </c>
      <c r="E32" s="231" t="str">
        <f ca="1">IF('Sample 19'!$B$50=0,"",'Sample 19'!$E$14)</f>
        <v/>
      </c>
      <c r="F32" s="230" t="str">
        <f ca="1">IF('Sample 19'!$B$50=0,"",CELL("contents",OFFSET('Sample 19'!$B$1,('Sample 19'!$B$50-1),6)))</f>
        <v/>
      </c>
      <c r="G32" s="231" t="str">
        <f ca="1">IF( 'Sample 19'!$B$50=0,"",CELL("contents",OFFSET( 'Sample 19'!$B$1,( 'Sample 19'!$B$50-1),8)))</f>
        <v/>
      </c>
      <c r="H32" s="231" t="str">
        <f ca="1">IF( 'Sample 19'!$B$50=0,"",CELL("contents",OFFSET( 'Sample 19'!$B$1,( 'Sample 19'!$B$50-1),10)))</f>
        <v/>
      </c>
      <c r="I32" s="232" t="str">
        <f ca="1">IF( 'Sample 19'!$B$50=0,"",CELL("contents",OFFSET( 'Sample 19'!$B$1,( 'Sample 19'!$B$50-1),12)))</f>
        <v/>
      </c>
      <c r="J32" s="319" t="str">
        <f ca="1">IF('Sample 19'!$B$50=0,"",IF(CELL("contents",OFFSET('Sample 19'!$B$1,('Sample 19'!$B$50-1),18))="","",CELL("contents",OFFSET('Sample 19'!$B$1,('Sample 19'!$B$50-1),18))))</f>
        <v/>
      </c>
      <c r="K32" s="320" t="s">
        <v>68</v>
      </c>
      <c r="L32" s="320" t="s">
        <v>68</v>
      </c>
      <c r="M32" s="320" t="s">
        <v>68</v>
      </c>
      <c r="N32" s="321" t="s">
        <v>68</v>
      </c>
      <c r="O32" s="213"/>
    </row>
    <row r="33" spans="1:15" s="228" customFormat="1" ht="43.9" customHeight="1" x14ac:dyDescent="0.2">
      <c r="A33" s="176"/>
      <c r="B33" s="229" t="str">
        <f ca="1">IF('Sample 20'!$B$50=0,"",-ABS('Sample 20'!$D$14))</f>
        <v/>
      </c>
      <c r="C33" s="224" t="str">
        <f ca="1">IF( 'Sample 20'!$B$50=0,"",CELL("contents",OFFSET( 'Sample 20'!$B$1,( 'Sample 20'!$B$50-1),4)))</f>
        <v/>
      </c>
      <c r="D33" s="230" t="str">
        <f ca="1">IF('Sample 20'!$B$50=0,"",CELL("contents",OFFSET('Sample 20'!$B$1,('Sample 20'!$B$50-1),5)))</f>
        <v/>
      </c>
      <c r="E33" s="231" t="str">
        <f ca="1">IF('Sample 20'!$B$50=0,"",'Sample 20'!$E$14)</f>
        <v/>
      </c>
      <c r="F33" s="230" t="str">
        <f ca="1">IF('Sample 20'!$B$50=0,"",CELL("contents",OFFSET('Sample 20'!$B$1,('Sample 20'!$B$50-1),6)))</f>
        <v/>
      </c>
      <c r="G33" s="231" t="str">
        <f ca="1">IF( 'Sample 20'!$B$50=0,"",CELL("contents",OFFSET( 'Sample 20'!$B$1,( 'Sample 20'!$B$50-1),8)))</f>
        <v/>
      </c>
      <c r="H33" s="231" t="str">
        <f ca="1">IF( 'Sample 20'!$B$50=0,"",CELL("contents",OFFSET( 'Sample 20'!$B$1,( 'Sample 20'!$B$50-1),10)))</f>
        <v/>
      </c>
      <c r="I33" s="232" t="str">
        <f ca="1">IF( 'Sample 20'!$B$50=0,"",CELL("contents",OFFSET( 'Sample 20'!$B$1,( 'Sample 20'!$B$50-1),12)))</f>
        <v/>
      </c>
      <c r="J33" s="319" t="str">
        <f ca="1">IF('Sample 20'!$B$50=0,"",IF(CELL("contents",OFFSET('Sample 20'!$B$1,('Sample 20'!$B$50-1),18))="","",CELL("contents",OFFSET('Sample 20'!$B$1,('Sample 20'!$B$50-1),18))))</f>
        <v/>
      </c>
      <c r="K33" s="320" t="s">
        <v>68</v>
      </c>
      <c r="L33" s="320" t="s">
        <v>68</v>
      </c>
      <c r="M33" s="320" t="s">
        <v>68</v>
      </c>
      <c r="N33" s="321" t="s">
        <v>68</v>
      </c>
      <c r="O33" s="213"/>
    </row>
    <row r="34" spans="1:15" s="228" customFormat="1" ht="43.9" customHeight="1" x14ac:dyDescent="0.2">
      <c r="A34" s="176"/>
      <c r="B34" s="229" t="str">
        <f ca="1">IF('Sample 21'!$B$50=0,"",-ABS('Sample 21'!$D$14))</f>
        <v/>
      </c>
      <c r="C34" s="224" t="str">
        <f ca="1">IF( 'Sample 21'!$B$50=0,"",CELL("contents",OFFSET( 'Sample 21'!$B$1,( 'Sample 21'!$B$50-1),4)))</f>
        <v/>
      </c>
      <c r="D34" s="230" t="str">
        <f ca="1">IF('Sample 21'!$B$50=0,"",CELL("contents",OFFSET('Sample 21'!$B$1,('Sample 21'!$B$50-1),5)))</f>
        <v/>
      </c>
      <c r="E34" s="231" t="str">
        <f ca="1">IF('Sample 21'!$B$50=0,"",'Sample 21'!$E$14)</f>
        <v/>
      </c>
      <c r="F34" s="230" t="str">
        <f ca="1">IF('Sample 21'!$B$50=0,"",CELL("contents",OFFSET('Sample 21'!$B$1,('Sample 21'!$B$50-1),6)))</f>
        <v/>
      </c>
      <c r="G34" s="231" t="str">
        <f ca="1">IF( 'Sample 21'!$B$50=0,"",CELL("contents",OFFSET( 'Sample 21'!$B$1,( 'Sample 21'!$B$50-1),8)))</f>
        <v/>
      </c>
      <c r="H34" s="231" t="str">
        <f ca="1">IF( 'Sample 21'!$B$50=0,"",CELL("contents",OFFSET( 'Sample 21'!$B$1,( 'Sample 21'!$B$50-1),10)))</f>
        <v/>
      </c>
      <c r="I34" s="232" t="str">
        <f ca="1">IF( 'Sample 21'!$B$50=0,"",CELL("contents",OFFSET( 'Sample 21'!$B$1,( 'Sample 21'!$B$50-1),12)))</f>
        <v/>
      </c>
      <c r="J34" s="319" t="str">
        <f ca="1">IF('Sample 21'!$B$50=0,"",IF(CELL("contents",OFFSET('Sample 21'!$B$1,('Sample 21'!$B$50-1),18))="","",CELL("contents",OFFSET('Sample 21'!$B$1,('Sample 21'!$B$50-1),18))))</f>
        <v/>
      </c>
      <c r="K34" s="320" t="s">
        <v>68</v>
      </c>
      <c r="L34" s="320" t="s">
        <v>68</v>
      </c>
      <c r="M34" s="320" t="s">
        <v>68</v>
      </c>
      <c r="N34" s="321" t="s">
        <v>68</v>
      </c>
      <c r="O34" s="213"/>
    </row>
    <row r="35" spans="1:15" s="228" customFormat="1" ht="43.9" customHeight="1" x14ac:dyDescent="0.2">
      <c r="A35" s="176"/>
      <c r="B35" s="229" t="str">
        <f ca="1">IF('Sample 22'!$B$50=0,"",-ABS('Sample 22'!$D$14))</f>
        <v/>
      </c>
      <c r="C35" s="224" t="str">
        <f ca="1">IF( 'Sample 22'!$B$50=0,"",CELL("contents",OFFSET( 'Sample 22'!$B$1,( 'Sample 22'!$B$50-1),4)))</f>
        <v/>
      </c>
      <c r="D35" s="230" t="str">
        <f ca="1">IF('Sample 22'!$B$50=0,"",CELL("contents",OFFSET('Sample 22'!$B$1,('Sample 22'!$B$50-1),5)))</f>
        <v/>
      </c>
      <c r="E35" s="231" t="str">
        <f ca="1">IF('Sample 22'!$B$50=0,"",'Sample 22'!$E$14)</f>
        <v/>
      </c>
      <c r="F35" s="230" t="str">
        <f ca="1">IF('Sample 22'!$B$50=0,"",CELL("contents",OFFSET('Sample 22'!$B$1,('Sample 22'!$B$50-1),6)))</f>
        <v/>
      </c>
      <c r="G35" s="231" t="str">
        <f ca="1">IF( 'Sample 22'!$B$50=0,"",CELL("contents",OFFSET( 'Sample 22'!$B$1,( 'Sample 22'!$B$50-1),8)))</f>
        <v/>
      </c>
      <c r="H35" s="231" t="str">
        <f ca="1">IF( 'Sample 22'!$B$50=0,"",CELL("contents",OFFSET( 'Sample 22'!$B$1,( 'Sample 22'!$B$50-1),10)))</f>
        <v/>
      </c>
      <c r="I35" s="232" t="str">
        <f ca="1">IF( 'Sample 22'!$B$50=0,"",CELL("contents",OFFSET( 'Sample 22'!$B$1,( 'Sample 22'!$B$50-1),12)))</f>
        <v/>
      </c>
      <c r="J35" s="319" t="str">
        <f ca="1">IF('Sample 22'!$B$50=0,"",IF(CELL("contents",OFFSET('Sample 22'!$B$1,('Sample 22'!$B$50-1),18))="","",CELL("contents",OFFSET('Sample 22'!$B$1,('Sample 22'!$B$50-1),18))))</f>
        <v/>
      </c>
      <c r="K35" s="320" t="s">
        <v>68</v>
      </c>
      <c r="L35" s="320" t="s">
        <v>68</v>
      </c>
      <c r="M35" s="320" t="s">
        <v>68</v>
      </c>
      <c r="N35" s="321" t="s">
        <v>68</v>
      </c>
      <c r="O35" s="213"/>
    </row>
    <row r="36" spans="1:15" s="228" customFormat="1" ht="43.9" customHeight="1" x14ac:dyDescent="0.2">
      <c r="A36" s="176"/>
      <c r="B36" s="229" t="str">
        <f ca="1">IF('Sample 23'!$B$50=0,"",-ABS('Sample 23'!$D$14))</f>
        <v/>
      </c>
      <c r="C36" s="224" t="str">
        <f ca="1">IF( 'Sample 23'!$B$50=0,"",CELL("contents",OFFSET( 'Sample 23'!$B$1,( 'Sample 23'!$B$50-1),4)))</f>
        <v/>
      </c>
      <c r="D36" s="230" t="str">
        <f ca="1">IF('Sample 23'!$B$50=0,"",CELL("contents",OFFSET('Sample 23'!$B$1,('Sample 23'!$B$50-1),5)))</f>
        <v/>
      </c>
      <c r="E36" s="231" t="str">
        <f ca="1">IF('Sample 23'!$B$50=0,"",'Sample 23'!$E$14)</f>
        <v/>
      </c>
      <c r="F36" s="230" t="str">
        <f ca="1">IF('Sample 23'!$B$50=0,"",CELL("contents",OFFSET('Sample 23'!$B$1,('Sample 23'!$B$50-1),6)))</f>
        <v/>
      </c>
      <c r="G36" s="231" t="str">
        <f ca="1">IF( 'Sample 23'!$B$50=0,"",CELL("contents",OFFSET( 'Sample 23'!$B$1,( 'Sample 23'!$B$50-1),8)))</f>
        <v/>
      </c>
      <c r="H36" s="231" t="str">
        <f ca="1">IF( 'Sample 23'!$B$50=0,"",CELL("contents",OFFSET( 'Sample 23'!$B$1,( 'Sample 23'!$B$50-1),10)))</f>
        <v/>
      </c>
      <c r="I36" s="232" t="str">
        <f ca="1">IF( 'Sample 23'!$B$50=0,"",CELL("contents",OFFSET( 'Sample 23'!$B$1,( 'Sample 23'!$B$50-1),12)))</f>
        <v/>
      </c>
      <c r="J36" s="319" t="str">
        <f ca="1">IF('Sample 23'!$B$50=0,"",IF(CELL("contents",OFFSET('Sample 23'!$B$1,('Sample 23'!$B$50-1),18))="","",CELL("contents",OFFSET('Sample 23'!$B$1,('Sample 23'!$B$50-1),18))))</f>
        <v/>
      </c>
      <c r="K36" s="320" t="s">
        <v>68</v>
      </c>
      <c r="L36" s="320" t="s">
        <v>68</v>
      </c>
      <c r="M36" s="320" t="s">
        <v>68</v>
      </c>
      <c r="N36" s="321" t="s">
        <v>68</v>
      </c>
      <c r="O36" s="213"/>
    </row>
    <row r="37" spans="1:15" ht="9.9499999999999993" customHeight="1" x14ac:dyDescent="0.2">
      <c r="A37" s="233"/>
      <c r="B37" s="234"/>
      <c r="C37" s="234"/>
      <c r="D37" s="234"/>
      <c r="E37" s="234"/>
      <c r="F37" s="234"/>
      <c r="G37" s="235"/>
      <c r="H37" s="234"/>
      <c r="I37" s="234"/>
      <c r="J37" s="234"/>
      <c r="K37" s="234"/>
      <c r="L37" s="234"/>
      <c r="M37" s="234"/>
      <c r="N37" s="234"/>
      <c r="O37" s="236"/>
    </row>
    <row r="38" spans="1:15" x14ac:dyDescent="0.2">
      <c r="B38" s="237"/>
    </row>
    <row r="39" spans="1:15" x14ac:dyDescent="0.2">
      <c r="L39" s="332"/>
      <c r="M39" s="332"/>
      <c r="N39" s="332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topLeftCell="A10" zoomScale="70" zoomScaleNormal="70" zoomScaleSheetLayoutView="75" workbookViewId="0">
      <selection activeCell="N23" sqref="N23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42549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186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-73.900000000000006</v>
      </c>
      <c r="E14" s="294" t="s">
        <v>182</v>
      </c>
      <c r="F14" s="297" t="s">
        <v>153</v>
      </c>
      <c r="G14" s="293">
        <v>30</v>
      </c>
      <c r="H14" s="293">
        <v>37</v>
      </c>
      <c r="I14" s="298">
        <v>-57.954999999999998</v>
      </c>
      <c r="J14" s="169">
        <v>6.17</v>
      </c>
      <c r="K14" s="298">
        <v>794.20299999999997</v>
      </c>
      <c r="L14" s="169">
        <v>6.29</v>
      </c>
      <c r="M14" s="298">
        <v>-13.241</v>
      </c>
      <c r="N14" s="279"/>
      <c r="O14" s="280"/>
      <c r="P14" s="293">
        <v>34.71</v>
      </c>
      <c r="Q14" s="298">
        <v>0.434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243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51</v>
      </c>
      <c r="AC14" s="296">
        <v>192.77099999999999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-73.900000000000006</v>
      </c>
      <c r="E15" s="294" t="s">
        <v>182</v>
      </c>
      <c r="F15" s="297" t="s">
        <v>154</v>
      </c>
      <c r="G15" s="293">
        <v>90</v>
      </c>
      <c r="H15" s="293">
        <v>43</v>
      </c>
      <c r="I15" s="298">
        <v>16.216000000000001</v>
      </c>
      <c r="J15" s="169">
        <v>5.68</v>
      </c>
      <c r="K15" s="298">
        <v>-7.9420000000000002</v>
      </c>
      <c r="L15" s="169">
        <v>6.18</v>
      </c>
      <c r="M15" s="298">
        <v>-1.7490000000000001</v>
      </c>
      <c r="N15" s="279">
        <f t="shared" ref="N15:N36" si="1">IF(ISNUMBER(Z15), AA15, "")</f>
        <v>48</v>
      </c>
      <c r="O15" s="280" t="str">
        <f t="shared" ref="O15:O36" si="2">IF(ISNUMBER(N14), IF(ISNUMBER(N15), ABS(((ABS(N14-N15))/N14)*100), ""), "")</f>
        <v/>
      </c>
      <c r="P15" s="293">
        <v>34.340000000000003</v>
      </c>
      <c r="Q15" s="298">
        <v>-1.0660000000000001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240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48</v>
      </c>
      <c r="AC15" s="296">
        <v>-1.2350000000000001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-73.900000000000006</v>
      </c>
      <c r="E16" s="294" t="s">
        <v>182</v>
      </c>
      <c r="F16" s="297" t="s">
        <v>155</v>
      </c>
      <c r="G16" s="293">
        <v>150</v>
      </c>
      <c r="H16" s="293">
        <v>50</v>
      </c>
      <c r="I16" s="298">
        <v>16.279</v>
      </c>
      <c r="J16" s="169">
        <v>5.29</v>
      </c>
      <c r="K16" s="298">
        <v>-6.8659999999999997</v>
      </c>
      <c r="L16" s="169">
        <v>6.29</v>
      </c>
      <c r="M16" s="298">
        <v>1.78</v>
      </c>
      <c r="N16" s="279">
        <f t="shared" si="1"/>
        <v>42</v>
      </c>
      <c r="O16" s="280">
        <f t="shared" si="2"/>
        <v>12.5</v>
      </c>
      <c r="P16" s="293">
        <v>34.18</v>
      </c>
      <c r="Q16" s="298">
        <v>-0.46600000000000003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234</v>
      </c>
      <c r="AA16" s="10">
        <f t="shared" si="4"/>
        <v>42</v>
      </c>
      <c r="AC16" s="296">
        <v>-2.5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-73.900000000000006</v>
      </c>
      <c r="E17" s="294" t="s">
        <v>182</v>
      </c>
      <c r="F17" s="297" t="s">
        <v>156</v>
      </c>
      <c r="G17" s="293">
        <v>220</v>
      </c>
      <c r="H17" s="293">
        <v>51</v>
      </c>
      <c r="I17" s="298">
        <v>2</v>
      </c>
      <c r="J17" s="169">
        <v>4.4800000000000004</v>
      </c>
      <c r="K17" s="298">
        <v>-15.311999999999999</v>
      </c>
      <c r="L17" s="169">
        <v>6.54</v>
      </c>
      <c r="M17" s="298">
        <v>3.9750000000000001</v>
      </c>
      <c r="N17" s="279">
        <f t="shared" si="1"/>
        <v>29</v>
      </c>
      <c r="O17" s="280">
        <f t="shared" si="2"/>
        <v>30.952380952380953</v>
      </c>
      <c r="P17" s="293">
        <v>34.130000000000003</v>
      </c>
      <c r="Q17" s="298">
        <v>-0.14599999999999999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221</v>
      </c>
      <c r="AA17" s="10">
        <f t="shared" si="4"/>
        <v>29</v>
      </c>
      <c r="AC17" s="296">
        <v>-5.556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-73.900000000000006</v>
      </c>
      <c r="E18" s="294" t="s">
        <v>182</v>
      </c>
      <c r="F18" s="297" t="s">
        <v>157</v>
      </c>
      <c r="G18" s="293">
        <v>230</v>
      </c>
      <c r="H18" s="293">
        <v>54</v>
      </c>
      <c r="I18" s="298">
        <v>5.8819999999999997</v>
      </c>
      <c r="J18" s="169">
        <v>5.03</v>
      </c>
      <c r="K18" s="298">
        <v>12.276999999999999</v>
      </c>
      <c r="L18" s="169">
        <v>6.49</v>
      </c>
      <c r="M18" s="298">
        <v>-0.76500000000000001</v>
      </c>
      <c r="N18" s="279">
        <f t="shared" si="1"/>
        <v>33</v>
      </c>
      <c r="O18" s="280">
        <f t="shared" si="2"/>
        <v>13.793103448275861</v>
      </c>
      <c r="P18" s="293">
        <v>34.18</v>
      </c>
      <c r="Q18" s="298">
        <v>0.14599999999999999</v>
      </c>
      <c r="R18" s="262"/>
      <c r="S18" s="271" t="str">
        <f t="shared" si="3"/>
        <v/>
      </c>
      <c r="T18" s="299" t="s">
        <v>158</v>
      </c>
      <c r="U18" s="260"/>
      <c r="V18" s="260"/>
      <c r="W18" s="260"/>
      <c r="X18" s="14"/>
      <c r="Z18" s="296">
        <v>225</v>
      </c>
      <c r="AA18" s="10">
        <f t="shared" si="4"/>
        <v>33</v>
      </c>
      <c r="AC18" s="296">
        <v>1.81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-73.900000000000006</v>
      </c>
      <c r="E19" s="294" t="s">
        <v>182</v>
      </c>
      <c r="F19" s="297" t="s">
        <v>159</v>
      </c>
      <c r="G19" s="293">
        <v>70</v>
      </c>
      <c r="H19" s="293">
        <v>59</v>
      </c>
      <c r="I19" s="298">
        <v>9.2590000000000003</v>
      </c>
      <c r="J19" s="169">
        <v>2.13</v>
      </c>
      <c r="K19" s="298">
        <v>-57.654000000000003</v>
      </c>
      <c r="L19" s="169">
        <v>6.78</v>
      </c>
      <c r="M19" s="298">
        <v>4.468</v>
      </c>
      <c r="N19" s="279">
        <f t="shared" si="1"/>
        <v>-50</v>
      </c>
      <c r="O19" s="280">
        <f t="shared" si="2"/>
        <v>251.5151515151515</v>
      </c>
      <c r="P19" s="293">
        <v>34.47</v>
      </c>
      <c r="Q19" s="298">
        <v>0.84799999999999998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142</v>
      </c>
      <c r="AA19" s="10">
        <f t="shared" si="4"/>
        <v>-50</v>
      </c>
      <c r="AC19" s="296">
        <v>-36.889000000000003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-73.900000000000006</v>
      </c>
      <c r="E20" s="294" t="s">
        <v>182</v>
      </c>
      <c r="F20" s="297" t="s">
        <v>160</v>
      </c>
      <c r="G20" s="293">
        <v>140</v>
      </c>
      <c r="H20" s="293">
        <v>61</v>
      </c>
      <c r="I20" s="298">
        <v>3.39</v>
      </c>
      <c r="J20" s="169">
        <v>1.1499999999999999</v>
      </c>
      <c r="K20" s="298">
        <v>-46.009</v>
      </c>
      <c r="L20" s="169">
        <v>6.82</v>
      </c>
      <c r="M20" s="298">
        <v>0.59</v>
      </c>
      <c r="N20" s="279">
        <f t="shared" si="1"/>
        <v>-75</v>
      </c>
      <c r="O20" s="280">
        <f t="shared" si="2"/>
        <v>50</v>
      </c>
      <c r="P20" s="293">
        <v>34.33</v>
      </c>
      <c r="Q20" s="298">
        <v>-0.40600000000000003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117</v>
      </c>
      <c r="AA20" s="10">
        <f t="shared" si="4"/>
        <v>-75</v>
      </c>
      <c r="AC20" s="296">
        <v>-17.606000000000002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294">
        <v>-73.900000000000006</v>
      </c>
      <c r="E21" s="294" t="s">
        <v>182</v>
      </c>
      <c r="F21" s="297" t="s">
        <v>161</v>
      </c>
      <c r="G21" s="293">
        <v>200</v>
      </c>
      <c r="H21" s="293">
        <v>64</v>
      </c>
      <c r="I21" s="298">
        <v>4.9180000000000001</v>
      </c>
      <c r="J21" s="169">
        <v>0.49</v>
      </c>
      <c r="K21" s="298">
        <v>-57.390999999999998</v>
      </c>
      <c r="L21" s="169">
        <v>7.01</v>
      </c>
      <c r="M21" s="298">
        <v>2.786</v>
      </c>
      <c r="N21" s="279">
        <f t="shared" si="1"/>
        <v>-138</v>
      </c>
      <c r="O21" s="280">
        <f t="shared" si="2"/>
        <v>84</v>
      </c>
      <c r="P21" s="293">
        <v>34.29</v>
      </c>
      <c r="Q21" s="298">
        <v>-0.11700000000000001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54</v>
      </c>
      <c r="AA21" s="10">
        <f t="shared" si="4"/>
        <v>-138</v>
      </c>
      <c r="AC21" s="296">
        <v>-53.845999999999997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294">
        <v>-73.900000000000006</v>
      </c>
      <c r="E22" s="294" t="s">
        <v>182</v>
      </c>
      <c r="F22" s="297" t="s">
        <v>162</v>
      </c>
      <c r="G22" s="293">
        <v>240</v>
      </c>
      <c r="H22" s="293">
        <v>63</v>
      </c>
      <c r="I22" s="298">
        <v>-1.5620000000000001</v>
      </c>
      <c r="J22" s="169">
        <v>0.83</v>
      </c>
      <c r="K22" s="298">
        <v>69.388000000000005</v>
      </c>
      <c r="L22" s="169">
        <v>6.89</v>
      </c>
      <c r="M22" s="298">
        <v>-1.712</v>
      </c>
      <c r="N22" s="279">
        <f t="shared" si="1"/>
        <v>-122</v>
      </c>
      <c r="O22" s="280">
        <f t="shared" si="2"/>
        <v>11.594202898550725</v>
      </c>
      <c r="P22" s="293">
        <v>34.19</v>
      </c>
      <c r="Q22" s="298">
        <v>-0.29199999999999998</v>
      </c>
      <c r="R22" s="262"/>
      <c r="S22" s="271" t="str">
        <f t="shared" si="3"/>
        <v/>
      </c>
      <c r="T22" s="260"/>
      <c r="U22" s="260"/>
      <c r="V22" s="260"/>
      <c r="W22" s="260"/>
      <c r="X22" s="14"/>
      <c r="Z22" s="296">
        <v>70</v>
      </c>
      <c r="AA22" s="10">
        <f t="shared" si="4"/>
        <v>-122</v>
      </c>
      <c r="AC22" s="296">
        <v>29.63</v>
      </c>
    </row>
    <row r="23" spans="1:29" s="10" customFormat="1" ht="39.950000000000003" customHeight="1" x14ac:dyDescent="0.2">
      <c r="A23" s="10">
        <f t="shared" ca="1" si="0"/>
        <v>23</v>
      </c>
      <c r="B23" s="299">
        <v>1</v>
      </c>
      <c r="C23" s="5"/>
      <c r="D23" s="294">
        <v>-73.900000000000006</v>
      </c>
      <c r="E23" s="294" t="s">
        <v>182</v>
      </c>
      <c r="F23" s="297" t="s">
        <v>163</v>
      </c>
      <c r="G23" s="293">
        <v>310</v>
      </c>
      <c r="H23" s="293">
        <v>65</v>
      </c>
      <c r="I23" s="298">
        <v>3.1749999999999998</v>
      </c>
      <c r="J23" s="169">
        <v>1.01</v>
      </c>
      <c r="K23" s="298">
        <v>21.687000000000001</v>
      </c>
      <c r="L23" s="169">
        <v>6.94</v>
      </c>
      <c r="M23" s="298">
        <v>0.72599999999999998</v>
      </c>
      <c r="N23" s="279">
        <f t="shared" si="1"/>
        <v>-105</v>
      </c>
      <c r="O23" s="280">
        <f t="shared" si="2"/>
        <v>13.934426229508196</v>
      </c>
      <c r="P23" s="293">
        <v>33.97</v>
      </c>
      <c r="Q23" s="298">
        <v>-0.64300000000000002</v>
      </c>
      <c r="R23" s="262"/>
      <c r="S23" s="271" t="str">
        <f t="shared" si="3"/>
        <v/>
      </c>
      <c r="T23" s="299" t="s">
        <v>164</v>
      </c>
      <c r="U23" s="260"/>
      <c r="V23" s="260"/>
      <c r="W23" s="260"/>
      <c r="X23" s="14"/>
      <c r="Z23" s="296">
        <v>88</v>
      </c>
      <c r="AA23" s="10">
        <f t="shared" si="4"/>
        <v>-105</v>
      </c>
      <c r="AC23" s="296">
        <v>25.713999999999999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ref="I24:I36" si="5">IF(ISNUMBER(H23), IF(ISNUMBER(H24), ((ABS(H23-H24))/H23)*100, ""), "")</f>
        <v/>
      </c>
      <c r="J24" s="264"/>
      <c r="K24" s="271" t="str">
        <f t="shared" ref="K24:K36" si="6">IF(ISNUMBER(J23), IF(ISNUMBER(J24), ((ABS(J23-J24))/J23)*100, ""), "")</f>
        <v/>
      </c>
      <c r="L24" s="264"/>
      <c r="M24" s="271" t="str">
        <f t="shared" ref="M24:M36" si="7">IF(ISNUMBER(L23), IF(ISNUMBER(L24), ((ABS(L23-L24))/L23)*100, ""), "")</f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ref="Q24:Q36" si="8">IF(ISNUMBER(P23), IF(ISNUMBER(P24), ABS(((ABS(P23-P24))/P23)*100), ""), "")</f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5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23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topLeftCell="A16" zoomScale="70" zoomScaleNormal="70" zoomScaleSheetLayoutView="75" workbookViewId="0">
      <selection activeCell="AE27" sqref="AE27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187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-83.5</v>
      </c>
      <c r="E14" s="294" t="s">
        <v>182</v>
      </c>
      <c r="F14" s="297" t="s">
        <v>165</v>
      </c>
      <c r="G14" s="293">
        <v>60</v>
      </c>
      <c r="H14" s="293">
        <v>43</v>
      </c>
      <c r="I14" s="298">
        <v>0</v>
      </c>
      <c r="J14" s="169">
        <v>8.84</v>
      </c>
      <c r="K14" s="298">
        <v>0</v>
      </c>
      <c r="L14" s="169">
        <v>6.72</v>
      </c>
      <c r="M14" s="298">
        <v>0</v>
      </c>
      <c r="N14" s="279"/>
      <c r="O14" s="280"/>
      <c r="P14" s="293">
        <v>24.31</v>
      </c>
      <c r="Q14" s="298">
        <v>0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309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99</v>
      </c>
      <c r="AC14" s="29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-83.5</v>
      </c>
      <c r="E15" s="294" t="s">
        <v>182</v>
      </c>
      <c r="F15" s="297" t="s">
        <v>166</v>
      </c>
      <c r="G15" s="293">
        <v>100</v>
      </c>
      <c r="H15" s="293">
        <v>44</v>
      </c>
      <c r="I15" s="298">
        <v>2.3260000000000001</v>
      </c>
      <c r="J15" s="169">
        <v>6.87</v>
      </c>
      <c r="K15" s="298">
        <v>-22.285</v>
      </c>
      <c r="L15" s="169">
        <v>6.62</v>
      </c>
      <c r="M15" s="298">
        <v>-1.488</v>
      </c>
      <c r="N15" s="279">
        <f t="shared" ref="N15:N36" si="1">IF(ISNUMBER(Z15), AA15, "")</f>
        <v>100</v>
      </c>
      <c r="O15" s="280" t="str">
        <f t="shared" ref="O15:O36" si="2">IF(ISNUMBER(N14), IF(ISNUMBER(N15), ABS(((ABS(N14-N15))/N14)*100), ""), "")</f>
        <v/>
      </c>
      <c r="P15" s="293">
        <v>24.5</v>
      </c>
      <c r="Q15" s="298">
        <v>0.78200000000000003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310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100</v>
      </c>
      <c r="AC15" s="296">
        <v>0.32400000000000001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-83.5</v>
      </c>
      <c r="E16" s="294" t="s">
        <v>182</v>
      </c>
      <c r="F16" s="297" t="s">
        <v>167</v>
      </c>
      <c r="G16" s="293">
        <v>160</v>
      </c>
      <c r="H16" s="293">
        <v>45</v>
      </c>
      <c r="I16" s="298">
        <v>2.2730000000000001</v>
      </c>
      <c r="J16" s="169">
        <v>6.79</v>
      </c>
      <c r="K16" s="298">
        <v>-1.1639999999999999</v>
      </c>
      <c r="L16" s="169">
        <v>6.65</v>
      </c>
      <c r="M16" s="298">
        <v>0.45300000000000001</v>
      </c>
      <c r="N16" s="279">
        <f t="shared" si="1"/>
        <v>94</v>
      </c>
      <c r="O16" s="280">
        <f t="shared" si="2"/>
        <v>6</v>
      </c>
      <c r="P16" s="293">
        <v>24.77</v>
      </c>
      <c r="Q16" s="298">
        <v>1.1020000000000001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304</v>
      </c>
      <c r="AA16" s="10">
        <f t="shared" si="4"/>
        <v>94</v>
      </c>
      <c r="AC16" s="296">
        <v>-1.9350000000000001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-83.5</v>
      </c>
      <c r="E17" s="294" t="s">
        <v>182</v>
      </c>
      <c r="F17" s="297" t="s">
        <v>168</v>
      </c>
      <c r="G17" s="293">
        <v>200</v>
      </c>
      <c r="H17" s="293">
        <v>46</v>
      </c>
      <c r="I17" s="298">
        <v>2.222</v>
      </c>
      <c r="J17" s="169">
        <v>6.83</v>
      </c>
      <c r="K17" s="298">
        <v>0.58899999999999997</v>
      </c>
      <c r="L17" s="169">
        <v>6.6</v>
      </c>
      <c r="M17" s="298">
        <v>-0.752</v>
      </c>
      <c r="N17" s="279">
        <f t="shared" si="1"/>
        <v>94</v>
      </c>
      <c r="O17" s="280">
        <f t="shared" si="2"/>
        <v>0</v>
      </c>
      <c r="P17" s="293">
        <v>25.04</v>
      </c>
      <c r="Q17" s="298">
        <v>1.0900000000000001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303</v>
      </c>
      <c r="AA17" s="10">
        <f t="shared" si="4"/>
        <v>94</v>
      </c>
      <c r="AC17" s="296">
        <v>-0.32900000000000001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-83.5</v>
      </c>
      <c r="E18" s="294" t="s">
        <v>182</v>
      </c>
      <c r="F18" s="297" t="s">
        <v>169</v>
      </c>
      <c r="G18" s="293">
        <v>250</v>
      </c>
      <c r="H18" s="293">
        <v>46</v>
      </c>
      <c r="I18" s="298">
        <v>0</v>
      </c>
      <c r="J18" s="169">
        <v>6.1</v>
      </c>
      <c r="K18" s="298">
        <v>-10.688000000000001</v>
      </c>
      <c r="L18" s="169">
        <v>6.44</v>
      </c>
      <c r="M18" s="298">
        <v>-2.4239999999999999</v>
      </c>
      <c r="N18" s="279">
        <f t="shared" si="1"/>
        <v>101</v>
      </c>
      <c r="O18" s="280">
        <f t="shared" si="2"/>
        <v>7.4468085106382977</v>
      </c>
      <c r="P18" s="293">
        <v>25.27</v>
      </c>
      <c r="Q18" s="298">
        <v>0.91900000000000004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310</v>
      </c>
      <c r="AA18" s="10">
        <f t="shared" si="4"/>
        <v>101</v>
      </c>
      <c r="AC18" s="296">
        <v>2.31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-83.5</v>
      </c>
      <c r="E19" s="294" t="s">
        <v>182</v>
      </c>
      <c r="F19" s="297" t="s">
        <v>170</v>
      </c>
      <c r="G19" s="293">
        <v>280</v>
      </c>
      <c r="H19" s="293">
        <v>47</v>
      </c>
      <c r="I19" s="298">
        <v>2.1739999999999999</v>
      </c>
      <c r="J19" s="169">
        <v>6.65</v>
      </c>
      <c r="K19" s="298">
        <v>9.016</v>
      </c>
      <c r="L19" s="169">
        <v>6.38</v>
      </c>
      <c r="M19" s="298">
        <v>-0.93200000000000005</v>
      </c>
      <c r="N19" s="279">
        <f t="shared" si="1"/>
        <v>102</v>
      </c>
      <c r="O19" s="280">
        <f t="shared" si="2"/>
        <v>0.99009900990099009</v>
      </c>
      <c r="P19" s="293">
        <v>25.44</v>
      </c>
      <c r="Q19" s="298">
        <v>0.67300000000000004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311</v>
      </c>
      <c r="AA19" s="10">
        <f t="shared" si="4"/>
        <v>102</v>
      </c>
      <c r="AC19" s="296">
        <v>0.32300000000000001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-83.5</v>
      </c>
      <c r="E20" s="294" t="s">
        <v>182</v>
      </c>
      <c r="F20" s="297" t="s">
        <v>171</v>
      </c>
      <c r="G20" s="293">
        <v>310</v>
      </c>
      <c r="H20" s="293">
        <v>47</v>
      </c>
      <c r="I20" s="298">
        <v>0</v>
      </c>
      <c r="J20" s="169">
        <v>6.57</v>
      </c>
      <c r="K20" s="298">
        <v>-1.2030000000000001</v>
      </c>
      <c r="L20" s="169">
        <v>6.4</v>
      </c>
      <c r="M20" s="298">
        <v>0.313</v>
      </c>
      <c r="N20" s="279">
        <f t="shared" si="1"/>
        <v>99</v>
      </c>
      <c r="O20" s="280">
        <f t="shared" si="2"/>
        <v>2.9411764705882351</v>
      </c>
      <c r="P20" s="293">
        <v>25.63</v>
      </c>
      <c r="Q20" s="298">
        <v>0.747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308</v>
      </c>
      <c r="AA20" s="10">
        <f t="shared" si="4"/>
        <v>99</v>
      </c>
      <c r="AC20" s="296">
        <v>-0.96499999999999997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294">
        <v>-83.5</v>
      </c>
      <c r="E21" s="294" t="s">
        <v>182</v>
      </c>
      <c r="F21" s="297" t="s">
        <v>172</v>
      </c>
      <c r="G21" s="293">
        <v>340</v>
      </c>
      <c r="H21" s="293">
        <v>48</v>
      </c>
      <c r="I21" s="298">
        <v>2.1280000000000001</v>
      </c>
      <c r="J21" s="169">
        <v>6.59</v>
      </c>
      <c r="K21" s="298">
        <v>0.30399999999999999</v>
      </c>
      <c r="L21" s="169">
        <v>6.36</v>
      </c>
      <c r="M21" s="298">
        <v>-0.625</v>
      </c>
      <c r="N21" s="279">
        <f t="shared" si="1"/>
        <v>99</v>
      </c>
      <c r="O21" s="280">
        <f t="shared" si="2"/>
        <v>0</v>
      </c>
      <c r="P21" s="293">
        <v>25.81</v>
      </c>
      <c r="Q21" s="298">
        <v>0.70199999999999996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308</v>
      </c>
      <c r="AA21" s="10">
        <f t="shared" si="4"/>
        <v>99</v>
      </c>
      <c r="AC21" s="296">
        <v>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294">
        <v>-83.5</v>
      </c>
      <c r="E22" s="294" t="s">
        <v>182</v>
      </c>
      <c r="F22" s="297" t="s">
        <v>173</v>
      </c>
      <c r="G22" s="293">
        <v>360</v>
      </c>
      <c r="H22" s="293">
        <v>49</v>
      </c>
      <c r="I22" s="298">
        <v>2.0830000000000002</v>
      </c>
      <c r="J22" s="169">
        <v>6.34</v>
      </c>
      <c r="K22" s="298">
        <v>-3.794</v>
      </c>
      <c r="L22" s="169">
        <v>6.3</v>
      </c>
      <c r="M22" s="298">
        <v>-0.94299999999999995</v>
      </c>
      <c r="N22" s="279">
        <f t="shared" si="1"/>
        <v>99</v>
      </c>
      <c r="O22" s="280">
        <f t="shared" si="2"/>
        <v>0</v>
      </c>
      <c r="P22" s="293">
        <v>25.96</v>
      </c>
      <c r="Q22" s="298">
        <v>0.58099999999999996</v>
      </c>
      <c r="R22" s="262"/>
      <c r="S22" s="271" t="str">
        <f t="shared" si="3"/>
        <v/>
      </c>
      <c r="T22" s="260"/>
      <c r="U22" s="260"/>
      <c r="V22" s="260"/>
      <c r="W22" s="260"/>
      <c r="X22" s="14"/>
      <c r="Z22" s="296">
        <v>308</v>
      </c>
      <c r="AA22" s="10">
        <f t="shared" si="4"/>
        <v>99</v>
      </c>
      <c r="AC22" s="296">
        <v>0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294">
        <v>-83.5</v>
      </c>
      <c r="E23" s="294" t="s">
        <v>182</v>
      </c>
      <c r="F23" s="297" t="s">
        <v>174</v>
      </c>
      <c r="G23" s="293">
        <v>400</v>
      </c>
      <c r="H23" s="293">
        <v>49</v>
      </c>
      <c r="I23" s="298">
        <v>0</v>
      </c>
      <c r="J23" s="169">
        <v>5.44</v>
      </c>
      <c r="K23" s="298">
        <v>-14.196</v>
      </c>
      <c r="L23" s="169">
        <v>6.13</v>
      </c>
      <c r="M23" s="298">
        <v>-2.698</v>
      </c>
      <c r="N23" s="279">
        <f t="shared" si="1"/>
        <v>108</v>
      </c>
      <c r="O23" s="280">
        <f t="shared" si="2"/>
        <v>9.0909090909090917</v>
      </c>
      <c r="P23" s="293">
        <v>26.1</v>
      </c>
      <c r="Q23" s="298">
        <v>0.53900000000000003</v>
      </c>
      <c r="R23" s="262"/>
      <c r="S23" s="271" t="str">
        <f t="shared" si="3"/>
        <v/>
      </c>
      <c r="T23" s="260"/>
      <c r="U23" s="260"/>
      <c r="V23" s="260"/>
      <c r="W23" s="260"/>
      <c r="X23" s="14"/>
      <c r="Z23" s="296">
        <v>314</v>
      </c>
      <c r="AA23" s="10">
        <f t="shared" si="4"/>
        <v>108</v>
      </c>
      <c r="AC23" s="296">
        <v>1.948</v>
      </c>
    </row>
    <row r="24" spans="1:29" s="10" customFormat="1" ht="39.950000000000003" customHeight="1" x14ac:dyDescent="0.2">
      <c r="A24" s="10">
        <f t="shared" ca="1" si="0"/>
        <v>24</v>
      </c>
      <c r="B24" s="299">
        <v>1</v>
      </c>
      <c r="C24" s="5"/>
      <c r="D24" s="294">
        <v>-83.5</v>
      </c>
      <c r="E24" s="294" t="s">
        <v>182</v>
      </c>
      <c r="F24" s="297" t="s">
        <v>175</v>
      </c>
      <c r="G24" s="293">
        <v>420</v>
      </c>
      <c r="H24" s="293">
        <v>47</v>
      </c>
      <c r="I24" s="298">
        <v>-4.0819999999999999</v>
      </c>
      <c r="J24" s="169">
        <v>6.96</v>
      </c>
      <c r="K24" s="298">
        <v>27.940999999999999</v>
      </c>
      <c r="L24" s="169">
        <v>6.09</v>
      </c>
      <c r="M24" s="298">
        <v>-0.65300000000000002</v>
      </c>
      <c r="N24" s="279">
        <f t="shared" si="1"/>
        <v>108</v>
      </c>
      <c r="O24" s="280">
        <f t="shared" si="2"/>
        <v>0</v>
      </c>
      <c r="P24" s="293">
        <v>26.2</v>
      </c>
      <c r="Q24" s="298">
        <v>0.38300000000000001</v>
      </c>
      <c r="R24" s="262"/>
      <c r="S24" s="271" t="str">
        <f t="shared" si="3"/>
        <v/>
      </c>
      <c r="T24" s="260"/>
      <c r="U24" s="260"/>
      <c r="V24" s="260"/>
      <c r="W24" s="260"/>
      <c r="X24" s="14"/>
      <c r="Z24" s="296">
        <v>314</v>
      </c>
      <c r="AA24" s="10">
        <f t="shared" si="4"/>
        <v>108</v>
      </c>
      <c r="AC24" s="296">
        <v>0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ref="I25:I36" si="5">IF(ISNUMBER(H24), IF(ISNUMBER(H25), ((ABS(H24-H25))/H24)*100, ""), "")</f>
        <v/>
      </c>
      <c r="J25" s="264"/>
      <c r="K25" s="271" t="str">
        <f t="shared" ref="K25:K36" si="6">IF(ISNUMBER(J24), IF(ISNUMBER(J25), ((ABS(J24-J25))/J24)*100, ""), "")</f>
        <v/>
      </c>
      <c r="L25" s="264"/>
      <c r="M25" s="271" t="str">
        <f t="shared" ref="M25:M36" si="7">IF(ISNUMBER(L24), IF(ISNUMBER(L25), ((ABS(L24-L25))/L24)*100, ""), "")</f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ref="Q25:Q36" si="8">IF(ISNUMBER(P24), IF(ISNUMBER(P25), ABS(((ABS(P24-P25))/P24)*100), ""), "")</f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6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24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7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8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9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10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11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12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13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14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3"/>
  <sheetViews>
    <sheetView topLeftCell="B23" zoomScale="60" zoomScaleNormal="60" zoomScaleSheetLayoutView="75" workbookViewId="0">
      <selection activeCell="S34" sqref="S34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"/>
    </row>
    <row r="2" spans="1:13" ht="9.9499999999999993" customHeight="1" x14ac:dyDescent="0.2">
      <c r="B2" s="73"/>
      <c r="C2" s="342" t="s">
        <v>65</v>
      </c>
      <c r="D2" s="343"/>
      <c r="E2" s="343"/>
      <c r="F2" s="343"/>
      <c r="G2" s="343"/>
      <c r="H2" s="343"/>
      <c r="I2" s="343"/>
      <c r="J2" s="343"/>
      <c r="M2" s="14"/>
    </row>
    <row r="3" spans="1:13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M3" s="14"/>
    </row>
    <row r="4" spans="1:13" ht="25.15" customHeight="1" x14ac:dyDescent="0.2">
      <c r="B4" s="73"/>
      <c r="C4" s="337" t="s">
        <v>52</v>
      </c>
      <c r="D4" s="338" t="str">
        <f>'Groundwater Profile Log'!C2</f>
        <v>Trinity</v>
      </c>
      <c r="E4" s="108"/>
      <c r="F4" s="344"/>
      <c r="G4" s="344"/>
      <c r="H4" s="142"/>
      <c r="I4" s="345" t="s">
        <v>14</v>
      </c>
      <c r="J4" s="345"/>
      <c r="K4" s="285" t="str">
        <f>Front!M2</f>
        <v>DPT05</v>
      </c>
      <c r="M4" s="14" t="s">
        <v>13</v>
      </c>
    </row>
    <row r="5" spans="1:13" s="9" customFormat="1" ht="12.95" customHeight="1" x14ac:dyDescent="0.2">
      <c r="B5" s="101"/>
      <c r="C5" s="337"/>
      <c r="D5" s="338"/>
      <c r="E5" s="108"/>
      <c r="F5" s="344"/>
      <c r="G5" s="344"/>
      <c r="H5" s="142"/>
      <c r="I5" s="345"/>
      <c r="J5" s="345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4"/>
      <c r="G6" s="344"/>
      <c r="H6" s="142"/>
      <c r="I6" s="110"/>
      <c r="J6" s="104"/>
      <c r="K6" s="282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42550</v>
      </c>
      <c r="E7" s="104"/>
      <c r="F7" s="114" t="s">
        <v>21</v>
      </c>
      <c r="G7" s="107" t="str">
        <f>'Groundwater Profile Log'!G5</f>
        <v>481APS06</v>
      </c>
      <c r="H7" s="142"/>
      <c r="I7" s="141"/>
      <c r="J7" s="139" t="s">
        <v>22</v>
      </c>
      <c r="K7" s="283" t="str">
        <f>Front!L5</f>
        <v>Gas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2"/>
      <c r="I8" s="141"/>
      <c r="J8" s="139" t="s">
        <v>33</v>
      </c>
      <c r="K8" s="281">
        <f>Front!L6</f>
        <v>36.785387999999998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2"/>
      <c r="I9" s="141"/>
      <c r="J9" s="139" t="s">
        <v>32</v>
      </c>
      <c r="K9" s="281">
        <f>Front!L7</f>
        <v>69.477148999999997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3"/>
      <c r="I10" s="141"/>
      <c r="J10" s="139" t="s">
        <v>23</v>
      </c>
      <c r="K10" s="283" t="str">
        <f>Front!L8</f>
        <v>40-50</v>
      </c>
      <c r="M10" s="13"/>
    </row>
    <row r="11" spans="1:13" ht="16.899999999999999" customHeight="1" x14ac:dyDescent="0.2">
      <c r="B11" s="73"/>
      <c r="C11" s="239"/>
      <c r="D11" s="240"/>
      <c r="E11" s="240"/>
      <c r="F11" s="240"/>
      <c r="G11" s="240"/>
      <c r="H11" s="240"/>
      <c r="I11" s="240"/>
      <c r="J11" s="240"/>
      <c r="M11" s="14"/>
    </row>
    <row r="12" spans="1:13" ht="9" customHeight="1" x14ac:dyDescent="0.2">
      <c r="B12" s="73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286" t="s">
        <v>63</v>
      </c>
      <c r="H13" s="284" t="s">
        <v>67</v>
      </c>
      <c r="I13" s="160" t="s">
        <v>30</v>
      </c>
      <c r="J13" s="289" t="s">
        <v>39</v>
      </c>
      <c r="K13" s="287" t="s">
        <v>74</v>
      </c>
      <c r="L13" s="346" t="s">
        <v>73</v>
      </c>
      <c r="M13" s="31"/>
    </row>
    <row r="14" spans="1:13" ht="12.95" customHeight="1" x14ac:dyDescent="0.2">
      <c r="B14" s="5"/>
      <c r="C14" s="242" t="s">
        <v>28</v>
      </c>
      <c r="D14" s="155"/>
      <c r="E14" s="155"/>
      <c r="F14" s="242"/>
      <c r="G14" s="243"/>
      <c r="H14" s="155"/>
      <c r="I14" s="38"/>
      <c r="J14" s="160"/>
      <c r="K14" s="241"/>
      <c r="L14" s="347"/>
      <c r="M14" s="31"/>
    </row>
    <row r="15" spans="1:13" s="24" customFormat="1" ht="9.6" customHeight="1" x14ac:dyDescent="0.2">
      <c r="B15" s="17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69">
        <v>-8.5</v>
      </c>
      <c r="D16" s="169" t="s">
        <v>83</v>
      </c>
      <c r="E16" s="288">
        <f>IF(ISNUMBER(C16), LOOKUP(D16,{"IK Decreased When Hammer Stopped","IK Increased When Hammer Stopped","No Change When Hammer Stopped"},{1,2,3}), "")</f>
        <v>3</v>
      </c>
      <c r="F16" s="169">
        <v>4.5784000000000002</v>
      </c>
      <c r="G16" s="170">
        <v>60</v>
      </c>
      <c r="H16" s="170">
        <v>7.6399999999999996E-2</v>
      </c>
      <c r="I16" s="169" t="s">
        <v>84</v>
      </c>
      <c r="J16" s="170" t="s">
        <v>85</v>
      </c>
      <c r="K16" s="288">
        <f>IF(ISNUMBER(C16),LOOKUP(J16,{"Broken Down Hole equipment","NA","Reached Target Depth","ROP Dropped Below Threshold","Sudden Hard Refusal"},{7,11,8,9,10}),"")</f>
        <v>11</v>
      </c>
      <c r="L16" s="269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69">
        <v>-13.6</v>
      </c>
      <c r="D17" s="169" t="s">
        <v>83</v>
      </c>
      <c r="E17" s="288">
        <f>IF(ISNUMBER(C17), LOOKUP(D17,{"IK Decreased When Hammer Stopped","IK Increased When Hammer Stopped","No Change When Hammer Stopped"},{1,2,3}), "")</f>
        <v>3</v>
      </c>
      <c r="F17" s="293">
        <v>86.547899999999998</v>
      </c>
      <c r="G17" s="170">
        <v>60</v>
      </c>
      <c r="H17" s="170">
        <v>1.6079000000000001</v>
      </c>
      <c r="I17" s="169" t="s">
        <v>86</v>
      </c>
      <c r="J17" s="170" t="s">
        <v>85</v>
      </c>
      <c r="K17" s="288">
        <f>IF(ISNUMBER(C17),LOOKUP(J17,{"Broken Down Hole equipment","NA","Reached Target Depth","ROP Dropped Below Threshold","Sudden Hard Refusal"},{7,11,8,9,10}),"")</f>
        <v>11</v>
      </c>
      <c r="L17" s="269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69">
        <v>-18.600000000000001</v>
      </c>
      <c r="D18" s="169" t="s">
        <v>83</v>
      </c>
      <c r="E18" s="288">
        <f>IF(ISNUMBER(C18), LOOKUP(D18,{"IK Decreased When Hammer Stopped","IK Increased When Hammer Stopped","No Change When Hammer Stopped"},{1,2,3}), "")</f>
        <v>3</v>
      </c>
      <c r="F18" s="293">
        <v>7.7278000000000002</v>
      </c>
      <c r="G18" s="170">
        <v>60</v>
      </c>
      <c r="H18" s="170">
        <v>0.11940000000000001</v>
      </c>
      <c r="I18" s="169" t="s">
        <v>87</v>
      </c>
      <c r="J18" s="170" t="s">
        <v>85</v>
      </c>
      <c r="K18" s="288">
        <f>IF(ISNUMBER(C18),LOOKUP(J18,{"Broken Down Hole equipment","NA","Reached Target Depth","ROP Dropped Below Threshold","Sudden Hard Refusal"},{7,11,8,9,10}),"")</f>
        <v>11</v>
      </c>
      <c r="L18" s="269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69">
        <v>-23.6</v>
      </c>
      <c r="D19" s="169" t="s">
        <v>83</v>
      </c>
      <c r="E19" s="288">
        <f>IF(ISNUMBER(C19), LOOKUP(D19,{"IK Decreased When Hammer Stopped","IK Increased When Hammer Stopped","No Change When Hammer Stopped"},{1,2,3}), "")</f>
        <v>3</v>
      </c>
      <c r="F19" s="293">
        <v>6.8825000000000003</v>
      </c>
      <c r="G19" s="170">
        <v>60</v>
      </c>
      <c r="H19" s="170">
        <v>0.1023</v>
      </c>
      <c r="I19" s="169" t="s">
        <v>88</v>
      </c>
      <c r="J19" s="170" t="s">
        <v>85</v>
      </c>
      <c r="K19" s="288">
        <f>IF(ISNUMBER(C19),LOOKUP(J19,{"Broken Down Hole equipment","NA","Reached Target Depth","ROP Dropped Below Threshold","Sudden Hard Refusal"},{7,11,8,9,10}),"")</f>
        <v>11</v>
      </c>
      <c r="L19" s="269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69">
        <v>-28.6</v>
      </c>
      <c r="D20" s="169" t="s">
        <v>83</v>
      </c>
      <c r="E20" s="288">
        <f>IF(ISNUMBER(C20), LOOKUP(D20,{"IK Decreased When Hammer Stopped","IK Increased When Hammer Stopped","No Change When Hammer Stopped"},{1,2,3}), "")</f>
        <v>3</v>
      </c>
      <c r="F20" s="293">
        <v>95.2971</v>
      </c>
      <c r="G20" s="170">
        <v>80</v>
      </c>
      <c r="H20" s="170">
        <v>1.6783999999999999</v>
      </c>
      <c r="I20" s="169" t="s">
        <v>89</v>
      </c>
      <c r="J20" s="170" t="s">
        <v>85</v>
      </c>
      <c r="K20" s="288">
        <f>IF(ISNUMBER(C20),LOOKUP(J20,{"Broken Down Hole equipment","NA","Reached Target Depth","ROP Dropped Below Threshold","Sudden Hard Refusal"},{7,11,8,9,10}),"")</f>
        <v>11</v>
      </c>
      <c r="L20" s="269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69">
        <v>-33.6</v>
      </c>
      <c r="D21" s="169" t="s">
        <v>83</v>
      </c>
      <c r="E21" s="288">
        <f>IF(ISNUMBER(C21), LOOKUP(D21,{"IK Decreased When Hammer Stopped","IK Increased When Hammer Stopped","No Change When Hammer Stopped"},{1,2,3}), "")</f>
        <v>3</v>
      </c>
      <c r="F21" s="293">
        <v>0.41349999999999998</v>
      </c>
      <c r="G21" s="170">
        <v>80</v>
      </c>
      <c r="H21" s="170">
        <v>5.7999999999999996E-3</v>
      </c>
      <c r="I21" s="169" t="s">
        <v>90</v>
      </c>
      <c r="J21" s="170" t="s">
        <v>85</v>
      </c>
      <c r="K21" s="288">
        <f>IF(ISNUMBER(C21),LOOKUP(J21,{"Broken Down Hole equipment","NA","Reached Target Depth","ROP Dropped Below Threshold","Sudden Hard Refusal"},{7,11,8,9,10}),"")</f>
        <v>11</v>
      </c>
      <c r="L21" s="269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69">
        <v>-38.6</v>
      </c>
      <c r="D22" s="169" t="s">
        <v>91</v>
      </c>
      <c r="E22" s="288">
        <f>IF(ISNUMBER(C22), LOOKUP(D22,{"IK Decreased When Hammer Stopped","IK Increased When Hammer Stopped","No Change When Hammer Stopped"},{1,2,3}), "")</f>
        <v>1</v>
      </c>
      <c r="F22" s="293">
        <v>5.7175000000000002</v>
      </c>
      <c r="G22" s="170">
        <v>80</v>
      </c>
      <c r="H22" s="170">
        <v>8.1199999999999994E-2</v>
      </c>
      <c r="I22" s="169" t="s">
        <v>92</v>
      </c>
      <c r="J22" s="170" t="s">
        <v>85</v>
      </c>
      <c r="K22" s="288">
        <f>IF(ISNUMBER(C22),LOOKUP(J22,{"Broken Down Hole equipment","NA","Reached Target Depth","ROP Dropped Below Threshold","Sudden Hard Refusal"},{7,11,8,9,10}),"")</f>
        <v>11</v>
      </c>
      <c r="L22" s="269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69">
        <v>-40.113199999999999</v>
      </c>
      <c r="D23" s="169" t="s">
        <v>91</v>
      </c>
      <c r="E23" s="288">
        <f>IF(ISNUMBER(C23), LOOKUP(D23,{"IK Decreased When Hammer Stopped","IK Increased When Hammer Stopped","No Change When Hammer Stopped"},{1,2,3}), "")</f>
        <v>1</v>
      </c>
      <c r="F23" s="293">
        <v>38.768700000000003</v>
      </c>
      <c r="G23" s="170">
        <v>80</v>
      </c>
      <c r="H23" s="170">
        <v>0.58399999999999996</v>
      </c>
      <c r="I23" s="169" t="s">
        <v>93</v>
      </c>
      <c r="J23" s="170" t="s">
        <v>85</v>
      </c>
      <c r="K23" s="288">
        <f>IF(ISNUMBER(C23),LOOKUP(J23,{"Broken Down Hole equipment","NA","Reached Target Depth","ROP Dropped Below Threshold","Sudden Hard Refusal"},{7,11,8,9,10}),"")</f>
        <v>11</v>
      </c>
      <c r="L23" s="269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69">
        <v>-40.756399999999999</v>
      </c>
      <c r="D24" s="169" t="s">
        <v>91</v>
      </c>
      <c r="E24" s="288">
        <f>IF(ISNUMBER(C24), LOOKUP(D24,{"IK Decreased When Hammer Stopped","IK Increased When Hammer Stopped","No Change When Hammer Stopped"},{1,2,3}), "")</f>
        <v>1</v>
      </c>
      <c r="F24" s="293">
        <v>66.264300000000006</v>
      </c>
      <c r="G24" s="170">
        <v>80</v>
      </c>
      <c r="H24" s="170">
        <v>1.0624</v>
      </c>
      <c r="I24" s="169" t="s">
        <v>94</v>
      </c>
      <c r="J24" s="170" t="s">
        <v>85</v>
      </c>
      <c r="K24" s="288">
        <f>IF(ISNUMBER(C24),LOOKUP(J24,{"Broken Down Hole equipment","NA","Reached Target Depth","ROP Dropped Below Threshold","Sudden Hard Refusal"},{7,11,8,9,10}),"")</f>
        <v>11</v>
      </c>
      <c r="L24" s="269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69">
        <v>-41</v>
      </c>
      <c r="D25" s="169" t="s">
        <v>83</v>
      </c>
      <c r="E25" s="288">
        <f>IF(ISNUMBER(C25), LOOKUP(D25,{"IK Decreased When Hammer Stopped","IK Increased When Hammer Stopped","No Change When Hammer Stopped"},{1,2,3}), "")</f>
        <v>3</v>
      </c>
      <c r="F25" s="293">
        <v>76.218800000000002</v>
      </c>
      <c r="G25" s="170">
        <v>80</v>
      </c>
      <c r="H25" s="170">
        <v>1.2542</v>
      </c>
      <c r="I25" s="169" t="s">
        <v>95</v>
      </c>
      <c r="J25" s="170" t="s">
        <v>85</v>
      </c>
      <c r="K25" s="288">
        <f>IF(ISNUMBER(C25),LOOKUP(J25,{"Broken Down Hole equipment","NA","Reached Target Depth","ROP Dropped Below Threshold","Sudden Hard Refusal"},{7,11,8,9,10}),"")</f>
        <v>11</v>
      </c>
      <c r="L25" s="269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69">
        <v>-43.6</v>
      </c>
      <c r="D26" s="169" t="s">
        <v>83</v>
      </c>
      <c r="E26" s="288">
        <f>IF(ISNUMBER(C26), LOOKUP(D26,{"IK Decreased When Hammer Stopped","IK Increased When Hammer Stopped","No Change When Hammer Stopped"},{1,2,3}), "")</f>
        <v>3</v>
      </c>
      <c r="F26" s="293">
        <v>152.83750000000001</v>
      </c>
      <c r="G26" s="170">
        <v>80</v>
      </c>
      <c r="H26" s="170">
        <v>3.3382000000000001</v>
      </c>
      <c r="I26" s="169" t="s">
        <v>96</v>
      </c>
      <c r="J26" s="170" t="s">
        <v>85</v>
      </c>
      <c r="K26" s="288">
        <f>IF(ISNUMBER(C26),LOOKUP(J26,{"Broken Down Hole equipment","NA","Reached Target Depth","ROP Dropped Below Threshold","Sudden Hard Refusal"},{7,11,8,9,10}),"")</f>
        <v>11</v>
      </c>
      <c r="L26" s="269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69">
        <v>-45.445599999999999</v>
      </c>
      <c r="D27" s="169" t="s">
        <v>91</v>
      </c>
      <c r="E27" s="288">
        <f>IF(ISNUMBER(C27), LOOKUP(D27,{"IK Decreased When Hammer Stopped","IK Increased When Hammer Stopped","No Change When Hammer Stopped"},{1,2,3}), "")</f>
        <v>1</v>
      </c>
      <c r="F27" s="293">
        <v>27.299700000000001</v>
      </c>
      <c r="G27" s="170">
        <v>80</v>
      </c>
      <c r="H27" s="170">
        <v>0.40210000000000001</v>
      </c>
      <c r="I27" s="169" t="s">
        <v>97</v>
      </c>
      <c r="J27" s="170" t="s">
        <v>85</v>
      </c>
      <c r="K27" s="288">
        <f>IF(ISNUMBER(C27),LOOKUP(J27,{"Broken Down Hole equipment","NA","Reached Target Depth","ROP Dropped Below Threshold","Sudden Hard Refusal"},{7,11,8,9,10}),"")</f>
        <v>11</v>
      </c>
      <c r="L27" s="269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69">
        <v>-46.0032</v>
      </c>
      <c r="D28" s="169" t="s">
        <v>91</v>
      </c>
      <c r="E28" s="288">
        <f>IF(ISNUMBER(C28), LOOKUP(D28,{"IK Decreased When Hammer Stopped","IK Increased When Hammer Stopped","No Change When Hammer Stopped"},{1,2,3}), "")</f>
        <v>1</v>
      </c>
      <c r="F28" s="293">
        <v>35.414700000000003</v>
      </c>
      <c r="G28" s="170">
        <v>80</v>
      </c>
      <c r="H28" s="170">
        <v>0.52990000000000004</v>
      </c>
      <c r="I28" s="169" t="s">
        <v>98</v>
      </c>
      <c r="J28" s="170" t="s">
        <v>85</v>
      </c>
      <c r="K28" s="288">
        <f>IF(ISNUMBER(C28),LOOKUP(J28,{"Broken Down Hole equipment","NA","Reached Target Depth","ROP Dropped Below Threshold","Sudden Hard Refusal"},{7,11,8,9,10}),"")</f>
        <v>11</v>
      </c>
      <c r="L28" s="269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69">
        <v>-48</v>
      </c>
      <c r="D29" s="169" t="s">
        <v>91</v>
      </c>
      <c r="E29" s="288">
        <f>IF(ISNUMBER(C29), LOOKUP(D29,{"IK Decreased When Hammer Stopped","IK Increased When Hammer Stopped","No Change When Hammer Stopped"},{1,2,3}), "")</f>
        <v>1</v>
      </c>
      <c r="F29" s="293">
        <v>78.375</v>
      </c>
      <c r="G29" s="170">
        <v>80</v>
      </c>
      <c r="H29" s="170">
        <v>1.2972999999999999</v>
      </c>
      <c r="I29" s="169" t="s">
        <v>99</v>
      </c>
      <c r="J29" s="170" t="s">
        <v>85</v>
      </c>
      <c r="K29" s="288">
        <f>IF(ISNUMBER(C29),LOOKUP(J29,{"Broken Down Hole equipment","NA","Reached Target Depth","ROP Dropped Below Threshold","Sudden Hard Refusal"},{7,11,8,9,10}),"")</f>
        <v>11</v>
      </c>
      <c r="L29" s="269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69">
        <v>-53.7</v>
      </c>
      <c r="D30" s="169" t="s">
        <v>83</v>
      </c>
      <c r="E30" s="288">
        <f>IF(ISNUMBER(C30), LOOKUP(D30,{"IK Decreased When Hammer Stopped","IK Increased When Hammer Stopped","No Change When Hammer Stopped"},{1,2,3}), "")</f>
        <v>3</v>
      </c>
      <c r="F30" s="293">
        <v>183.10810000000001</v>
      </c>
      <c r="G30" s="170">
        <v>80</v>
      </c>
      <c r="H30" s="170">
        <v>4.7272999999999996</v>
      </c>
      <c r="I30" s="169" t="s">
        <v>100</v>
      </c>
      <c r="J30" s="170" t="s">
        <v>85</v>
      </c>
      <c r="K30" s="288">
        <f>IF(ISNUMBER(C30),LOOKUP(J30,{"Broken Down Hole equipment","NA","Reached Target Depth","ROP Dropped Below Threshold","Sudden Hard Refusal"},{7,11,8,9,10}),"")</f>
        <v>11</v>
      </c>
      <c r="L30" s="269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69">
        <v>-58.8</v>
      </c>
      <c r="D31" s="169" t="s">
        <v>91</v>
      </c>
      <c r="E31" s="288">
        <f>IF(ISNUMBER(C31), LOOKUP(D31,{"IK Decreased When Hammer Stopped","IK Increased When Hammer Stopped","No Change When Hammer Stopped"},{1,2,3}), "")</f>
        <v>1</v>
      </c>
      <c r="F31" s="293">
        <v>149.0977</v>
      </c>
      <c r="G31" s="170">
        <v>100</v>
      </c>
      <c r="H31" s="170">
        <v>3.6642000000000001</v>
      </c>
      <c r="I31" s="169" t="s">
        <v>101</v>
      </c>
      <c r="J31" s="170" t="s">
        <v>85</v>
      </c>
      <c r="K31" s="288">
        <f>IF(ISNUMBER(C31),LOOKUP(J31,{"Broken Down Hole equipment","NA","Reached Target Depth","ROP Dropped Below Threshold","Sudden Hard Refusal"},{7,11,8,9,10}),"")</f>
        <v>11</v>
      </c>
      <c r="L31" s="269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69">
        <v>-59</v>
      </c>
      <c r="D32" s="169" t="s">
        <v>83</v>
      </c>
      <c r="E32" s="288">
        <f>IF(ISNUMBER(C32), LOOKUP(D32,{"IK Decreased When Hammer Stopped","IK Increased When Hammer Stopped","No Change When Hammer Stopped"},{1,2,3}), "")</f>
        <v>3</v>
      </c>
      <c r="F32" s="293">
        <v>13.227499999999999</v>
      </c>
      <c r="G32" s="170">
        <v>100</v>
      </c>
      <c r="H32" s="170">
        <v>0.19059999999999999</v>
      </c>
      <c r="I32" s="169" t="s">
        <v>102</v>
      </c>
      <c r="J32" s="170" t="s">
        <v>85</v>
      </c>
      <c r="K32" s="288">
        <f>IF(ISNUMBER(C32),LOOKUP(J32,{"Broken Down Hole equipment","NA","Reached Target Depth","ROP Dropped Below Threshold","Sudden Hard Refusal"},{7,11,8,9,10}),"")</f>
        <v>11</v>
      </c>
      <c r="L32" s="269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69">
        <v>-60</v>
      </c>
      <c r="D33" s="169" t="s">
        <v>83</v>
      </c>
      <c r="E33" s="288">
        <f>IF(ISNUMBER(C33), LOOKUP(D33,{"IK Decreased When Hammer Stopped","IK Increased When Hammer Stopped","No Change When Hammer Stopped"},{1,2,3}), "")</f>
        <v>3</v>
      </c>
      <c r="F33" s="293">
        <v>90.266599999999997</v>
      </c>
      <c r="G33" s="170">
        <v>100</v>
      </c>
      <c r="H33" s="170">
        <v>1.63</v>
      </c>
      <c r="I33" s="169" t="s">
        <v>103</v>
      </c>
      <c r="J33" s="170" t="s">
        <v>85</v>
      </c>
      <c r="K33" s="288">
        <f>IF(ISNUMBER(C33),LOOKUP(J33,{"Broken Down Hole equipment","NA","Reached Target Depth","ROP Dropped Below Threshold","Sudden Hard Refusal"},{7,11,8,9,10}),"")</f>
        <v>11</v>
      </c>
      <c r="L33" s="269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69">
        <v>-63.6</v>
      </c>
      <c r="D34" s="169" t="s">
        <v>83</v>
      </c>
      <c r="E34" s="288">
        <f>IF(ISNUMBER(C34), LOOKUP(D34,{"IK Decreased When Hammer Stopped","IK Increased When Hammer Stopped","No Change When Hammer Stopped"},{1,2,3}), "")</f>
        <v>3</v>
      </c>
      <c r="F34" s="293">
        <v>164.28569999999999</v>
      </c>
      <c r="G34" s="170">
        <v>100</v>
      </c>
      <c r="H34" s="170">
        <v>4.5212000000000003</v>
      </c>
      <c r="I34" s="169" t="s">
        <v>104</v>
      </c>
      <c r="J34" s="170" t="s">
        <v>85</v>
      </c>
      <c r="K34" s="288">
        <f>IF(ISNUMBER(C34),LOOKUP(J34,{"Broken Down Hole equipment","NA","Reached Target Depth","ROP Dropped Below Threshold","Sudden Hard Refusal"},{7,11,8,9,10}),"")</f>
        <v>11</v>
      </c>
      <c r="L34" s="270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69">
        <v>-65.567400000000006</v>
      </c>
      <c r="D35" s="169" t="s">
        <v>91</v>
      </c>
      <c r="E35" s="288">
        <f>IF(ISNUMBER(C35), LOOKUP(D35,{"IK Decreased When Hammer Stopped","IK Increased When Hammer Stopped","No Change When Hammer Stopped"},{1,2,3}), "")</f>
        <v>1</v>
      </c>
      <c r="F35" s="293">
        <v>54.894799999999996</v>
      </c>
      <c r="G35" s="170">
        <v>100</v>
      </c>
      <c r="H35" s="170">
        <v>0.87770000000000004</v>
      </c>
      <c r="I35" s="170" t="s">
        <v>105</v>
      </c>
      <c r="J35" s="170" t="s">
        <v>85</v>
      </c>
      <c r="K35" s="288">
        <f>IF(ISNUMBER(C35),LOOKUP(J35,{"Broken Down Hole equipment","NA","Reached Target Depth","ROP Dropped Below Threshold","Sudden Hard Refusal"},{7,11,8,9,10}),"")</f>
        <v>11</v>
      </c>
      <c r="L35" s="244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69">
        <v>-66.099999999999994</v>
      </c>
      <c r="D36" s="169" t="s">
        <v>83</v>
      </c>
      <c r="E36" s="288">
        <f>IF(ISNUMBER(C36), LOOKUP(D36,{"IK Decreased When Hammer Stopped","IK Increased When Hammer Stopped","No Change When Hammer Stopped"},{1,2,3}), "")</f>
        <v>3</v>
      </c>
      <c r="F36" s="293">
        <v>157.91720000000001</v>
      </c>
      <c r="G36" s="170">
        <v>100</v>
      </c>
      <c r="H36" s="170">
        <v>4.1349999999999998</v>
      </c>
      <c r="I36" s="170" t="s">
        <v>106</v>
      </c>
      <c r="J36" s="170" t="s">
        <v>85</v>
      </c>
      <c r="K36" s="288">
        <f>IF(ISNUMBER(C36),LOOKUP(J36,{"Broken Down Hole equipment","NA","Reached Target Depth","ROP Dropped Below Threshold","Sudden Hard Refusal"},{7,11,8,9,10}),"")</f>
        <v>11</v>
      </c>
      <c r="L36" s="244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69">
        <v>-68.8</v>
      </c>
      <c r="D37" s="169" t="s">
        <v>83</v>
      </c>
      <c r="E37" s="288">
        <f>IF(ISNUMBER(C37), LOOKUP(D37,{"IK Decreased When Hammer Stopped","IK Increased When Hammer Stopped","No Change When Hammer Stopped"},{1,2,3}), "")</f>
        <v>3</v>
      </c>
      <c r="F37" s="293">
        <v>157.0078</v>
      </c>
      <c r="G37" s="170">
        <v>100</v>
      </c>
      <c r="H37" s="170">
        <v>4.0831999999999997</v>
      </c>
      <c r="I37" s="170" t="s">
        <v>107</v>
      </c>
      <c r="J37" s="170" t="s">
        <v>85</v>
      </c>
      <c r="K37" s="288">
        <f>IF(ISNUMBER(C37),LOOKUP(J37,{"Broken Down Hole equipment","NA","Reached Target Depth","ROP Dropped Below Threshold","Sudden Hard Refusal"},{7,11,8,9,10}),"")</f>
        <v>11</v>
      </c>
      <c r="L37" s="244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69">
        <v>-72.110699999999994</v>
      </c>
      <c r="D38" s="169" t="s">
        <v>91</v>
      </c>
      <c r="E38" s="288">
        <f>IF(ISNUMBER(C38), LOOKUP(D38,{"IK Decreased When Hammer Stopped","IK Increased When Hammer Stopped","No Change When Hammer Stopped"},{1,2,3}), "")</f>
        <v>1</v>
      </c>
      <c r="F38" s="293">
        <v>19.0273</v>
      </c>
      <c r="G38" s="170">
        <v>100</v>
      </c>
      <c r="H38" s="170">
        <v>0.27760000000000001</v>
      </c>
      <c r="I38" s="170" t="s">
        <v>108</v>
      </c>
      <c r="J38" s="170" t="s">
        <v>85</v>
      </c>
      <c r="K38" s="288">
        <f>IF(ISNUMBER(C38),LOOKUP(J38,{"Broken Down Hole equipment","NA","Reached Target Depth","ROP Dropped Below Threshold","Sudden Hard Refusal"},{7,11,8,9,10}),"")</f>
        <v>11</v>
      </c>
      <c r="L38" s="244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69">
        <v>-73.910399999999996</v>
      </c>
      <c r="D39" s="169" t="s">
        <v>91</v>
      </c>
      <c r="E39" s="288">
        <f>IF(ISNUMBER(C39), LOOKUP(D39,{"IK Decreased When Hammer Stopped","IK Increased When Hammer Stopped","No Change When Hammer Stopped"},{1,2,3}), "")</f>
        <v>1</v>
      </c>
      <c r="F39" s="293">
        <v>97.012100000000004</v>
      </c>
      <c r="G39" s="170">
        <v>100</v>
      </c>
      <c r="H39" s="170">
        <v>1.8008</v>
      </c>
      <c r="I39" s="170" t="s">
        <v>109</v>
      </c>
      <c r="J39" s="170" t="s">
        <v>85</v>
      </c>
      <c r="K39" s="288">
        <f>IF(ISNUMBER(C39),LOOKUP(J39,{"Broken Down Hole equipment","NA","Reached Target Depth","ROP Dropped Below Threshold","Sudden Hard Refusal"},{7,11,8,9,10}),"")</f>
        <v>11</v>
      </c>
      <c r="L39" s="244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294">
        <v>-79</v>
      </c>
      <c r="D40" s="295" t="s">
        <v>91</v>
      </c>
      <c r="E40" s="288">
        <f>IF(ISNUMBER(C40), LOOKUP(D40,{"IK Decreased When Hammer Stopped","IK Increased When Hammer Stopped","No Change When Hammer Stopped"},{1,2,3}), "")</f>
        <v>1</v>
      </c>
      <c r="F40" s="293">
        <v>94.043199999999999</v>
      </c>
      <c r="G40" s="170">
        <v>120</v>
      </c>
      <c r="H40" s="170">
        <v>1.8384</v>
      </c>
      <c r="I40" s="170" t="s">
        <v>110</v>
      </c>
      <c r="J40" s="170" t="s">
        <v>85</v>
      </c>
      <c r="K40" s="288">
        <f>IF(ISNUMBER(C40),LOOKUP(J40,{"Broken Down Hole equipment","NA","Reached Target Depth","ROP Dropped Below Threshold","Sudden Hard Refusal"},{7,11,8,9,10}),"")</f>
        <v>11</v>
      </c>
      <c r="L40" s="244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294">
        <v>-83.193100000000001</v>
      </c>
      <c r="D41" s="295" t="s">
        <v>91</v>
      </c>
      <c r="E41" s="288">
        <f>IF(ISNUMBER(C41), LOOKUP(D41,{"IK Decreased When Hammer Stopped","IK Increased When Hammer Stopped","No Change When Hammer Stopped"},{1,2,3}), "")</f>
        <v>1</v>
      </c>
      <c r="F41" s="293">
        <v>23.354099999999999</v>
      </c>
      <c r="G41" s="170">
        <v>120</v>
      </c>
      <c r="H41" s="170">
        <v>0.34770000000000001</v>
      </c>
      <c r="I41" s="170" t="s">
        <v>111</v>
      </c>
      <c r="J41" s="170" t="s">
        <v>85</v>
      </c>
      <c r="K41" s="288">
        <f>IF(ISNUMBER(C41),LOOKUP(J41,{"Broken Down Hole equipment","NA","Reached Target Depth","ROP Dropped Below Threshold","Sudden Hard Refusal"},{7,11,8,9,10}),"")</f>
        <v>11</v>
      </c>
      <c r="L41" s="244"/>
      <c r="M41" s="14"/>
    </row>
    <row r="42" spans="1:13" s="10" customFormat="1" ht="39.950000000000003" customHeight="1" x14ac:dyDescent="0.2">
      <c r="B42" s="73"/>
      <c r="C42" s="169">
        <v>-83.5</v>
      </c>
      <c r="D42" s="169" t="s">
        <v>83</v>
      </c>
      <c r="E42" s="288">
        <f>IF(ISNUMBER(C42), LOOKUP(D42,{"IK Decreased When Hammer Stopped","IK Increased When Hammer Stopped","No Change When Hammer Stopped"},{1,2,3}), "")</f>
        <v>3</v>
      </c>
      <c r="F42" s="293">
        <v>45.546300000000002</v>
      </c>
      <c r="G42" s="170">
        <v>120</v>
      </c>
      <c r="H42" s="170">
        <v>0.72550000000000003</v>
      </c>
      <c r="I42" s="170" t="s">
        <v>112</v>
      </c>
      <c r="J42" s="170" t="s">
        <v>85</v>
      </c>
      <c r="K42" s="288">
        <f>IF(ISNUMBER(C42),LOOKUP(J42,{"Broken Down Hole equipment","NA","Reached Target Depth","ROP Dropped Below Threshold","Sudden Hard Refusal"},{7,11,8,9,10}),"")</f>
        <v>11</v>
      </c>
      <c r="L42" s="244"/>
      <c r="M42" s="14"/>
    </row>
    <row r="43" spans="1:13" s="10" customFormat="1" ht="39.950000000000003" customHeight="1" x14ac:dyDescent="0.2">
      <c r="B43" s="73"/>
      <c r="C43" s="169">
        <v>-87.8</v>
      </c>
      <c r="D43" s="169" t="s">
        <v>91</v>
      </c>
      <c r="E43" s="288">
        <v>1</v>
      </c>
      <c r="F43" s="293">
        <v>-1.4E-2</v>
      </c>
      <c r="G43" s="170">
        <v>120</v>
      </c>
      <c r="H43" s="170">
        <v>-2.0000000000000001E-4</v>
      </c>
      <c r="I43" s="170" t="s">
        <v>113</v>
      </c>
      <c r="J43" s="170" t="s">
        <v>114</v>
      </c>
      <c r="K43" s="288">
        <v>9</v>
      </c>
      <c r="L43" s="244"/>
      <c r="M43" s="14"/>
    </row>
    <row r="52" spans="2:3" x14ac:dyDescent="0.2">
      <c r="B52" s="333"/>
      <c r="C52" s="334"/>
    </row>
    <row r="53" spans="2:3" x14ac:dyDescent="0.2">
      <c r="B53" s="335"/>
      <c r="C53" s="336"/>
    </row>
  </sheetData>
  <sheetProtection selectLockedCells="1"/>
  <mergeCells count="11">
    <mergeCell ref="C1:L1"/>
    <mergeCell ref="C2:J3"/>
    <mergeCell ref="F4:G6"/>
    <mergeCell ref="I4:J5"/>
    <mergeCell ref="L13:L14"/>
    <mergeCell ref="B52:C52"/>
    <mergeCell ref="B53:C53"/>
    <mergeCell ref="C4:C5"/>
    <mergeCell ref="D4:D5"/>
    <mergeCell ref="C12:L12"/>
    <mergeCell ref="C15:L15"/>
  </mergeCells>
  <dataValidations count="2">
    <dataValidation type="list" allowBlank="1" showInputMessage="1" showErrorMessage="1" sqref="D18 D20 D27:D30 D32 D34:D39" xr:uid="{00000000-0002-0000-0100-000000000000}">
      <formula1>$C$40:$C$41</formula1>
    </dataValidation>
    <dataValidation type="list" showInputMessage="1" showErrorMessage="1" sqref="F17:F42" xr:uid="{00000000-0002-0000-0100-000001000000}">
      <formula1>$D$40:$D$42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30 K16:K30 E40:E42 K40:K42 E31:E39 K31:K39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15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16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17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18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19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20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21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22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f>'Groundwater Profile Log'!C5</f>
        <v>42550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12">
        <f>'Groundwater Profile Log'!L8</f>
        <v>1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61"/>
      <c r="H14" s="262"/>
      <c r="I14" s="263" t="str">
        <f>IF(ISNUMBER(#REF!), IF(ISNUMBER(H14), ((ABS(#REF!-H14))/#REF!)*100, ""), "")</f>
        <v/>
      </c>
      <c r="J14" s="264"/>
      <c r="K14" s="271" t="str">
        <f>IF(ISNUMBER(#REF!), IF(ISNUMBER(J14), ((ABS(#REF!-J14))/#REF!)*100, ""), "")</f>
        <v/>
      </c>
      <c r="L14" s="264"/>
      <c r="M14" s="271" t="str">
        <f>IF(ISNUMBER(#REF!), IF(ISNUMBER(L14), ((ABS(#REF!-L14))/#REF!)*100, ""), "")</f>
        <v/>
      </c>
      <c r="N14" s="279"/>
      <c r="O14" s="280"/>
      <c r="P14" s="262"/>
      <c r="Q14" s="271" t="str">
        <f>IF(ISNUMBER(#REF!), IF(ISNUMBER(P14), ABS(((ABS(#REF!-P14))/#REF!)*100), ""), "")</f>
        <v/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61"/>
      <c r="H15" s="262"/>
      <c r="I15" s="263" t="str">
        <f t="shared" ref="I15:I36" si="1">IF(ISNUMBER(H14), IF(ISNUMBER(H15), ((ABS(H14-H15))/H14)*100, ""), "")</f>
        <v/>
      </c>
      <c r="J15" s="264"/>
      <c r="K15" s="271" t="str">
        <f t="shared" ref="K15:K36" si="2">IF(ISNUMBER(J14), IF(ISNUMBER(J15), ((ABS(J14-J15))/J14)*100, ""), "")</f>
        <v/>
      </c>
      <c r="L15" s="264"/>
      <c r="M15" s="271" t="str">
        <f t="shared" ref="M15:M36" si="3">IF(ISNUMBER(L14), IF(ISNUMBER(L15), ((ABS(L14-L15))/L14)*100, ""), "")</f>
        <v/>
      </c>
      <c r="N15" s="279" t="str">
        <f t="shared" ref="N15:N36" si="4">IF(ISNUMBER(Z15), AA15, "")</f>
        <v/>
      </c>
      <c r="O15" s="280" t="str">
        <f t="shared" ref="O15:O36" si="5">IF(ISNUMBER(N14), IF(ISNUMBER(N15), ABS(((ABS(N14-N15))/N14)*100), ""), "")</f>
        <v/>
      </c>
      <c r="P15" s="262"/>
      <c r="Q15" s="271" t="str">
        <f t="shared" ref="Q15:Q36" si="6">IF(ISNUMBER(P14), IF(ISNUMBER(P15), ABS(((ABS(P14-P15))/P14)*100), ""), "")</f>
        <v/>
      </c>
      <c r="R15" s="262"/>
      <c r="S15" s="271" t="str">
        <f t="shared" ref="S15:S36" si="7">IF(ISNUMBER(R14), IF(ISNUMBER(R15), ABS(((ABS(R14-R15))/R14)*100), ""), "")</f>
        <v/>
      </c>
      <c r="T15" s="260"/>
      <c r="U15" s="260"/>
      <c r="V15" s="260"/>
      <c r="W15" s="26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61"/>
      <c r="H16" s="262"/>
      <c r="I16" s="263" t="str">
        <f t="shared" si="1"/>
        <v/>
      </c>
      <c r="J16" s="264"/>
      <c r="K16" s="271" t="str">
        <f t="shared" si="2"/>
        <v/>
      </c>
      <c r="L16" s="264"/>
      <c r="M16" s="271" t="str">
        <f t="shared" si="3"/>
        <v/>
      </c>
      <c r="N16" s="279" t="str">
        <f t="shared" si="4"/>
        <v/>
      </c>
      <c r="O16" s="280" t="str">
        <f t="shared" si="5"/>
        <v/>
      </c>
      <c r="P16" s="262"/>
      <c r="Q16" s="271" t="str">
        <f t="shared" si="6"/>
        <v/>
      </c>
      <c r="R16" s="262"/>
      <c r="S16" s="271" t="str">
        <f t="shared" si="7"/>
        <v/>
      </c>
      <c r="T16" s="260"/>
      <c r="U16" s="260"/>
      <c r="V16" s="260"/>
      <c r="W16" s="26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61"/>
      <c r="H17" s="262"/>
      <c r="I17" s="263" t="str">
        <f t="shared" si="1"/>
        <v/>
      </c>
      <c r="J17" s="264"/>
      <c r="K17" s="271" t="str">
        <f t="shared" si="2"/>
        <v/>
      </c>
      <c r="L17" s="264"/>
      <c r="M17" s="271" t="str">
        <f t="shared" si="3"/>
        <v/>
      </c>
      <c r="N17" s="279" t="str">
        <f t="shared" si="4"/>
        <v/>
      </c>
      <c r="O17" s="280" t="str">
        <f t="shared" si="5"/>
        <v/>
      </c>
      <c r="P17" s="262"/>
      <c r="Q17" s="271" t="str">
        <f t="shared" si="6"/>
        <v/>
      </c>
      <c r="R17" s="262"/>
      <c r="S17" s="271" t="str">
        <f t="shared" si="7"/>
        <v/>
      </c>
      <c r="T17" s="260"/>
      <c r="U17" s="260"/>
      <c r="V17" s="260"/>
      <c r="W17" s="26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61"/>
      <c r="H18" s="262"/>
      <c r="I18" s="263" t="str">
        <f t="shared" si="1"/>
        <v/>
      </c>
      <c r="J18" s="264"/>
      <c r="K18" s="271" t="str">
        <f t="shared" si="2"/>
        <v/>
      </c>
      <c r="L18" s="264"/>
      <c r="M18" s="271" t="str">
        <f t="shared" si="3"/>
        <v/>
      </c>
      <c r="N18" s="279" t="str">
        <f t="shared" si="4"/>
        <v/>
      </c>
      <c r="O18" s="280" t="str">
        <f t="shared" si="5"/>
        <v/>
      </c>
      <c r="P18" s="262"/>
      <c r="Q18" s="271" t="str">
        <f t="shared" si="6"/>
        <v/>
      </c>
      <c r="R18" s="262"/>
      <c r="S18" s="271" t="str">
        <f t="shared" si="7"/>
        <v/>
      </c>
      <c r="T18" s="260"/>
      <c r="U18" s="260"/>
      <c r="V18" s="260"/>
      <c r="W18" s="26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61"/>
      <c r="H19" s="262"/>
      <c r="I19" s="263" t="str">
        <f t="shared" si="1"/>
        <v/>
      </c>
      <c r="J19" s="264"/>
      <c r="K19" s="271" t="str">
        <f t="shared" si="2"/>
        <v/>
      </c>
      <c r="L19" s="264"/>
      <c r="M19" s="271" t="str">
        <f t="shared" si="3"/>
        <v/>
      </c>
      <c r="N19" s="279" t="str">
        <f t="shared" si="4"/>
        <v/>
      </c>
      <c r="O19" s="280" t="str">
        <f t="shared" si="5"/>
        <v/>
      </c>
      <c r="P19" s="262"/>
      <c r="Q19" s="271" t="str">
        <f t="shared" si="6"/>
        <v/>
      </c>
      <c r="R19" s="262"/>
      <c r="S19" s="271" t="str">
        <f t="shared" si="7"/>
        <v/>
      </c>
      <c r="T19" s="260"/>
      <c r="U19" s="260"/>
      <c r="V19" s="260"/>
      <c r="W19" s="26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61"/>
      <c r="H20" s="262"/>
      <c r="I20" s="263" t="str">
        <f t="shared" si="1"/>
        <v/>
      </c>
      <c r="J20" s="264"/>
      <c r="K20" s="271" t="str">
        <f t="shared" si="2"/>
        <v/>
      </c>
      <c r="L20" s="264"/>
      <c r="M20" s="271" t="str">
        <f t="shared" si="3"/>
        <v/>
      </c>
      <c r="N20" s="279" t="str">
        <f t="shared" si="4"/>
        <v/>
      </c>
      <c r="O20" s="280" t="str">
        <f t="shared" si="5"/>
        <v/>
      </c>
      <c r="P20" s="262"/>
      <c r="Q20" s="271" t="str">
        <f t="shared" si="6"/>
        <v/>
      </c>
      <c r="R20" s="262"/>
      <c r="S20" s="271" t="str">
        <f t="shared" si="7"/>
        <v/>
      </c>
      <c r="T20" s="260"/>
      <c r="U20" s="260"/>
      <c r="V20" s="260"/>
      <c r="W20" s="26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61"/>
      <c r="H21" s="262"/>
      <c r="I21" s="263" t="str">
        <f t="shared" si="1"/>
        <v/>
      </c>
      <c r="J21" s="264"/>
      <c r="K21" s="271" t="str">
        <f t="shared" si="2"/>
        <v/>
      </c>
      <c r="L21" s="264"/>
      <c r="M21" s="271" t="str">
        <f t="shared" si="3"/>
        <v/>
      </c>
      <c r="N21" s="279" t="str">
        <f t="shared" si="4"/>
        <v/>
      </c>
      <c r="O21" s="280" t="str">
        <f t="shared" si="5"/>
        <v/>
      </c>
      <c r="P21" s="262"/>
      <c r="Q21" s="271" t="str">
        <f t="shared" si="6"/>
        <v/>
      </c>
      <c r="R21" s="262"/>
      <c r="S21" s="271" t="str">
        <f t="shared" si="7"/>
        <v/>
      </c>
      <c r="T21" s="260"/>
      <c r="U21" s="260"/>
      <c r="V21" s="260"/>
      <c r="W21" s="26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si="1"/>
        <v/>
      </c>
      <c r="J22" s="264"/>
      <c r="K22" s="271" t="str">
        <f t="shared" si="2"/>
        <v/>
      </c>
      <c r="L22" s="264"/>
      <c r="M22" s="271" t="str">
        <f t="shared" si="3"/>
        <v/>
      </c>
      <c r="N22" s="279" t="str">
        <f t="shared" si="4"/>
        <v/>
      </c>
      <c r="O22" s="280" t="str">
        <f t="shared" si="5"/>
        <v/>
      </c>
      <c r="P22" s="262"/>
      <c r="Q22" s="271" t="str">
        <f t="shared" si="6"/>
        <v/>
      </c>
      <c r="R22" s="262"/>
      <c r="S22" s="271" t="str">
        <f t="shared" si="7"/>
        <v/>
      </c>
      <c r="T22" s="260"/>
      <c r="U22" s="260"/>
      <c r="V22" s="260"/>
      <c r="W22" s="26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1"/>
        <v/>
      </c>
      <c r="J23" s="264"/>
      <c r="K23" s="271" t="str">
        <f t="shared" si="2"/>
        <v/>
      </c>
      <c r="L23" s="264"/>
      <c r="M23" s="271" t="str">
        <f t="shared" si="3"/>
        <v/>
      </c>
      <c r="N23" s="279" t="str">
        <f t="shared" si="4"/>
        <v/>
      </c>
      <c r="O23" s="280" t="str">
        <f t="shared" si="5"/>
        <v/>
      </c>
      <c r="P23" s="262"/>
      <c r="Q23" s="271" t="str">
        <f t="shared" si="6"/>
        <v/>
      </c>
      <c r="R23" s="262"/>
      <c r="S23" s="271" t="str">
        <f t="shared" si="7"/>
        <v/>
      </c>
      <c r="T23" s="260"/>
      <c r="U23" s="260"/>
      <c r="V23" s="260"/>
      <c r="W23" s="26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1"/>
        <v/>
      </c>
      <c r="J24" s="264"/>
      <c r="K24" s="271" t="str">
        <f t="shared" si="2"/>
        <v/>
      </c>
      <c r="L24" s="264"/>
      <c r="M24" s="271" t="str">
        <f t="shared" si="3"/>
        <v/>
      </c>
      <c r="N24" s="279" t="str">
        <f t="shared" si="4"/>
        <v/>
      </c>
      <c r="O24" s="280" t="str">
        <f t="shared" si="5"/>
        <v/>
      </c>
      <c r="P24" s="262"/>
      <c r="Q24" s="271" t="str">
        <f t="shared" si="6"/>
        <v/>
      </c>
      <c r="R24" s="262"/>
      <c r="S24" s="271" t="str">
        <f t="shared" si="7"/>
        <v/>
      </c>
      <c r="T24" s="260"/>
      <c r="U24" s="260"/>
      <c r="V24" s="260"/>
      <c r="W24" s="26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1"/>
        <v/>
      </c>
      <c r="J25" s="264"/>
      <c r="K25" s="271" t="str">
        <f t="shared" si="2"/>
        <v/>
      </c>
      <c r="L25" s="264"/>
      <c r="M25" s="271" t="str">
        <f t="shared" si="3"/>
        <v/>
      </c>
      <c r="N25" s="279" t="str">
        <f t="shared" si="4"/>
        <v/>
      </c>
      <c r="O25" s="280" t="str">
        <f t="shared" si="5"/>
        <v/>
      </c>
      <c r="P25" s="262"/>
      <c r="Q25" s="271" t="str">
        <f t="shared" si="6"/>
        <v/>
      </c>
      <c r="R25" s="262"/>
      <c r="S25" s="271" t="str">
        <f t="shared" si="7"/>
        <v/>
      </c>
      <c r="T25" s="260"/>
      <c r="U25" s="260"/>
      <c r="V25" s="260"/>
      <c r="W25" s="26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1"/>
        <v/>
      </c>
      <c r="J26" s="264"/>
      <c r="K26" s="271" t="str">
        <f t="shared" si="2"/>
        <v/>
      </c>
      <c r="L26" s="264"/>
      <c r="M26" s="271" t="str">
        <f t="shared" si="3"/>
        <v/>
      </c>
      <c r="N26" s="279" t="str">
        <f t="shared" si="4"/>
        <v/>
      </c>
      <c r="O26" s="280" t="str">
        <f t="shared" si="5"/>
        <v/>
      </c>
      <c r="P26" s="262"/>
      <c r="Q26" s="271" t="str">
        <f t="shared" si="6"/>
        <v/>
      </c>
      <c r="R26" s="262"/>
      <c r="S26" s="271" t="str">
        <f t="shared" si="7"/>
        <v/>
      </c>
      <c r="T26" s="260"/>
      <c r="U26" s="260"/>
      <c r="V26" s="260"/>
      <c r="W26" s="26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1"/>
        <v/>
      </c>
      <c r="J27" s="264"/>
      <c r="K27" s="271" t="str">
        <f t="shared" si="2"/>
        <v/>
      </c>
      <c r="L27" s="264"/>
      <c r="M27" s="271" t="str">
        <f t="shared" si="3"/>
        <v/>
      </c>
      <c r="N27" s="279" t="str">
        <f t="shared" si="4"/>
        <v/>
      </c>
      <c r="O27" s="280" t="str">
        <f t="shared" si="5"/>
        <v/>
      </c>
      <c r="P27" s="262"/>
      <c r="Q27" s="271" t="str">
        <f t="shared" si="6"/>
        <v/>
      </c>
      <c r="R27" s="262"/>
      <c r="S27" s="271" t="str">
        <f t="shared" si="7"/>
        <v/>
      </c>
      <c r="T27" s="260"/>
      <c r="U27" s="260"/>
      <c r="V27" s="260"/>
      <c r="W27" s="26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1"/>
        <v/>
      </c>
      <c r="J28" s="264"/>
      <c r="K28" s="271" t="str">
        <f t="shared" si="2"/>
        <v/>
      </c>
      <c r="L28" s="264"/>
      <c r="M28" s="271" t="str">
        <f t="shared" si="3"/>
        <v/>
      </c>
      <c r="N28" s="279" t="str">
        <f t="shared" si="4"/>
        <v/>
      </c>
      <c r="O28" s="280" t="str">
        <f t="shared" si="5"/>
        <v/>
      </c>
      <c r="P28" s="262"/>
      <c r="Q28" s="271" t="str">
        <f t="shared" si="6"/>
        <v/>
      </c>
      <c r="R28" s="262"/>
      <c r="S28" s="271" t="str">
        <f t="shared" si="7"/>
        <v/>
      </c>
      <c r="T28" s="260"/>
      <c r="U28" s="260"/>
      <c r="V28" s="260"/>
      <c r="W28" s="26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1"/>
        <v/>
      </c>
      <c r="J29" s="264"/>
      <c r="K29" s="271" t="str">
        <f t="shared" si="2"/>
        <v/>
      </c>
      <c r="L29" s="264"/>
      <c r="M29" s="271" t="str">
        <f t="shared" si="3"/>
        <v/>
      </c>
      <c r="N29" s="279" t="str">
        <f t="shared" si="4"/>
        <v/>
      </c>
      <c r="O29" s="280" t="str">
        <f t="shared" si="5"/>
        <v/>
      </c>
      <c r="P29" s="262"/>
      <c r="Q29" s="271" t="str">
        <f t="shared" si="6"/>
        <v/>
      </c>
      <c r="R29" s="262"/>
      <c r="S29" s="271" t="str">
        <f t="shared" si="7"/>
        <v/>
      </c>
      <c r="T29" s="260"/>
      <c r="U29" s="260"/>
      <c r="V29" s="260"/>
      <c r="W29" s="26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1"/>
        <v/>
      </c>
      <c r="J30" s="264"/>
      <c r="K30" s="271" t="str">
        <f t="shared" si="2"/>
        <v/>
      </c>
      <c r="L30" s="264"/>
      <c r="M30" s="271" t="str">
        <f t="shared" si="3"/>
        <v/>
      </c>
      <c r="N30" s="279" t="str">
        <f t="shared" si="4"/>
        <v/>
      </c>
      <c r="O30" s="280" t="str">
        <f t="shared" si="5"/>
        <v/>
      </c>
      <c r="P30" s="262"/>
      <c r="Q30" s="271" t="str">
        <f t="shared" si="6"/>
        <v/>
      </c>
      <c r="R30" s="262"/>
      <c r="S30" s="271" t="str">
        <f t="shared" si="7"/>
        <v/>
      </c>
      <c r="T30" s="260"/>
      <c r="U30" s="260"/>
      <c r="V30" s="260"/>
      <c r="W30" s="26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1"/>
        <v/>
      </c>
      <c r="J31" s="264"/>
      <c r="K31" s="271" t="str">
        <f t="shared" si="2"/>
        <v/>
      </c>
      <c r="L31" s="264"/>
      <c r="M31" s="271" t="str">
        <f t="shared" si="3"/>
        <v/>
      </c>
      <c r="N31" s="279" t="str">
        <f t="shared" si="4"/>
        <v/>
      </c>
      <c r="O31" s="280" t="str">
        <f t="shared" si="5"/>
        <v/>
      </c>
      <c r="P31" s="262"/>
      <c r="Q31" s="271" t="str">
        <f t="shared" si="6"/>
        <v/>
      </c>
      <c r="R31" s="262"/>
      <c r="S31" s="271" t="str">
        <f t="shared" si="7"/>
        <v/>
      </c>
      <c r="T31" s="260"/>
      <c r="U31" s="260"/>
      <c r="V31" s="260"/>
      <c r="W31" s="26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1"/>
        <v/>
      </c>
      <c r="J32" s="264"/>
      <c r="K32" s="271" t="str">
        <f t="shared" si="2"/>
        <v/>
      </c>
      <c r="L32" s="264"/>
      <c r="M32" s="271" t="str">
        <f t="shared" si="3"/>
        <v/>
      </c>
      <c r="N32" s="279" t="str">
        <f t="shared" si="4"/>
        <v/>
      </c>
      <c r="O32" s="280" t="str">
        <f t="shared" si="5"/>
        <v/>
      </c>
      <c r="P32" s="262"/>
      <c r="Q32" s="271" t="str">
        <f t="shared" si="6"/>
        <v/>
      </c>
      <c r="R32" s="262"/>
      <c r="S32" s="271" t="str">
        <f t="shared" si="7"/>
        <v/>
      </c>
      <c r="T32" s="260"/>
      <c r="U32" s="260"/>
      <c r="V32" s="260"/>
      <c r="W32" s="26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1"/>
        <v/>
      </c>
      <c r="J33" s="264"/>
      <c r="K33" s="271" t="str">
        <f t="shared" si="2"/>
        <v/>
      </c>
      <c r="L33" s="264"/>
      <c r="M33" s="271" t="str">
        <f t="shared" si="3"/>
        <v/>
      </c>
      <c r="N33" s="279" t="str">
        <f t="shared" si="4"/>
        <v/>
      </c>
      <c r="O33" s="280" t="str">
        <f t="shared" si="5"/>
        <v/>
      </c>
      <c r="P33" s="262"/>
      <c r="Q33" s="271" t="str">
        <f t="shared" si="6"/>
        <v/>
      </c>
      <c r="R33" s="262"/>
      <c r="S33" s="271" t="str">
        <f t="shared" si="7"/>
        <v/>
      </c>
      <c r="T33" s="260"/>
      <c r="U33" s="260"/>
      <c r="V33" s="260"/>
      <c r="W33" s="26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1"/>
        <v/>
      </c>
      <c r="J34" s="264"/>
      <c r="K34" s="271" t="str">
        <f t="shared" si="2"/>
        <v/>
      </c>
      <c r="L34" s="264"/>
      <c r="M34" s="271" t="str">
        <f t="shared" si="3"/>
        <v/>
      </c>
      <c r="N34" s="279" t="str">
        <f t="shared" si="4"/>
        <v/>
      </c>
      <c r="O34" s="280" t="str">
        <f t="shared" si="5"/>
        <v/>
      </c>
      <c r="P34" s="262"/>
      <c r="Q34" s="271" t="str">
        <f t="shared" si="6"/>
        <v/>
      </c>
      <c r="R34" s="262"/>
      <c r="S34" s="271" t="str">
        <f t="shared" si="7"/>
        <v/>
      </c>
      <c r="T34" s="260"/>
      <c r="U34" s="260"/>
      <c r="V34" s="260"/>
      <c r="W34" s="26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1"/>
        <v/>
      </c>
      <c r="J35" s="264"/>
      <c r="K35" s="271" t="str">
        <f t="shared" si="2"/>
        <v/>
      </c>
      <c r="L35" s="264"/>
      <c r="M35" s="271" t="str">
        <f t="shared" si="3"/>
        <v/>
      </c>
      <c r="N35" s="279" t="str">
        <f t="shared" si="4"/>
        <v/>
      </c>
      <c r="O35" s="280" t="str">
        <f t="shared" si="5"/>
        <v/>
      </c>
      <c r="P35" s="262"/>
      <c r="Q35" s="271" t="str">
        <f t="shared" si="6"/>
        <v/>
      </c>
      <c r="R35" s="262"/>
      <c r="S35" s="271" t="str">
        <f t="shared" si="7"/>
        <v/>
      </c>
      <c r="T35" s="260"/>
      <c r="U35" s="260"/>
      <c r="V35" s="260"/>
      <c r="W35" s="26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1"/>
        <v/>
      </c>
      <c r="J36" s="265"/>
      <c r="K36" s="271" t="str">
        <f t="shared" si="2"/>
        <v/>
      </c>
      <c r="L36" s="265"/>
      <c r="M36" s="271" t="str">
        <f t="shared" si="3"/>
        <v/>
      </c>
      <c r="N36" s="279" t="str">
        <f t="shared" si="4"/>
        <v/>
      </c>
      <c r="O36" s="280" t="str">
        <f t="shared" si="5"/>
        <v/>
      </c>
      <c r="P36" s="261"/>
      <c r="Q36" s="271" t="str">
        <f t="shared" si="6"/>
        <v/>
      </c>
      <c r="R36" s="261"/>
      <c r="S36" s="271" t="str">
        <f t="shared" si="7"/>
        <v/>
      </c>
      <c r="T36" s="259"/>
      <c r="U36" s="259"/>
      <c r="V36" s="259"/>
      <c r="W36" s="25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23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0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4"/>
      <c r="P1" s="42"/>
    </row>
    <row r="2" spans="1:16" ht="23.45" customHeight="1" x14ac:dyDescent="0.35">
      <c r="A2" s="44"/>
      <c r="B2" s="301" t="s">
        <v>17</v>
      </c>
      <c r="C2" s="378" t="s">
        <v>82</v>
      </c>
      <c r="D2" s="387"/>
      <c r="E2" s="266"/>
      <c r="F2" s="305" t="s">
        <v>26</v>
      </c>
      <c r="G2" s="305"/>
      <c r="H2" s="305"/>
      <c r="I2" s="305"/>
      <c r="J2" s="306" t="s">
        <v>14</v>
      </c>
      <c r="K2" s="306"/>
      <c r="L2" s="306"/>
      <c r="M2" s="378" t="s">
        <v>81</v>
      </c>
      <c r="N2" s="384"/>
      <c r="O2" s="167"/>
      <c r="P2" s="50" t="s">
        <v>13</v>
      </c>
    </row>
    <row r="3" spans="1:16" s="46" customFormat="1" ht="12.95" customHeight="1" x14ac:dyDescent="0.25">
      <c r="A3" s="45"/>
      <c r="B3" s="302"/>
      <c r="C3" s="388"/>
      <c r="D3" s="388"/>
      <c r="E3" s="267"/>
      <c r="F3" s="312"/>
      <c r="G3" s="312"/>
      <c r="H3" s="312"/>
      <c r="I3" s="312"/>
      <c r="J3" s="307"/>
      <c r="K3" s="307"/>
      <c r="L3" s="307"/>
      <c r="M3" s="385"/>
      <c r="N3" s="386"/>
      <c r="O3" s="168"/>
      <c r="P3" s="47"/>
    </row>
    <row r="4" spans="1:16" s="46" customFormat="1" ht="30.6" customHeight="1" x14ac:dyDescent="0.25">
      <c r="A4" s="45"/>
      <c r="B4" s="179"/>
      <c r="C4" s="268" t="s">
        <v>42</v>
      </c>
      <c r="D4" s="268" t="s">
        <v>43</v>
      </c>
      <c r="E4" s="179"/>
      <c r="F4" s="312"/>
      <c r="G4" s="312"/>
      <c r="H4" s="312"/>
      <c r="I4" s="312"/>
      <c r="J4" s="389"/>
      <c r="K4" s="389"/>
      <c r="L4" s="389"/>
      <c r="M4" s="389"/>
      <c r="N4" s="389"/>
      <c r="O4" s="168"/>
      <c r="P4" s="47"/>
    </row>
    <row r="5" spans="1:16" ht="30.75" customHeight="1" x14ac:dyDescent="0.2">
      <c r="A5" s="44"/>
      <c r="B5" s="183" t="s">
        <v>44</v>
      </c>
      <c r="C5" s="292">
        <v>42550</v>
      </c>
      <c r="D5" s="292">
        <v>42550</v>
      </c>
      <c r="E5" s="313" t="s">
        <v>36</v>
      </c>
      <c r="F5" s="313"/>
      <c r="G5" s="378" t="s">
        <v>77</v>
      </c>
      <c r="H5" s="379"/>
      <c r="I5" s="185"/>
      <c r="J5" s="179"/>
      <c r="K5" s="186" t="s">
        <v>22</v>
      </c>
      <c r="L5" s="378" t="s">
        <v>80</v>
      </c>
      <c r="M5" s="379"/>
      <c r="N5" s="179"/>
      <c r="O5" s="167"/>
      <c r="P5" s="50"/>
    </row>
    <row r="6" spans="1:16" ht="23.1" customHeight="1" x14ac:dyDescent="0.2">
      <c r="A6" s="44"/>
      <c r="B6" s="186" t="s">
        <v>16</v>
      </c>
      <c r="C6" s="390" t="s">
        <v>75</v>
      </c>
      <c r="D6" s="391"/>
      <c r="E6" s="187"/>
      <c r="F6" s="188" t="s">
        <v>53</v>
      </c>
      <c r="G6" s="378" t="s">
        <v>78</v>
      </c>
      <c r="H6" s="379"/>
      <c r="I6" s="187"/>
      <c r="J6" s="179"/>
      <c r="K6" s="186" t="s">
        <v>33</v>
      </c>
      <c r="L6" s="376">
        <v>36.785387999999998</v>
      </c>
      <c r="M6" s="377"/>
      <c r="N6" s="179"/>
      <c r="O6" s="167"/>
      <c r="P6" s="50"/>
    </row>
    <row r="7" spans="1:16" s="46" customFormat="1" ht="23.1" customHeight="1" x14ac:dyDescent="0.3">
      <c r="A7" s="45"/>
      <c r="B7" s="188" t="s">
        <v>54</v>
      </c>
      <c r="C7" s="378">
        <v>206201008</v>
      </c>
      <c r="D7" s="379"/>
      <c r="E7" s="187"/>
      <c r="F7" s="186" t="s">
        <v>20</v>
      </c>
      <c r="G7" s="378" t="s">
        <v>79</v>
      </c>
      <c r="H7" s="379"/>
      <c r="I7" s="187"/>
      <c r="J7" s="189"/>
      <c r="K7" s="190" t="s">
        <v>37</v>
      </c>
      <c r="L7" s="376">
        <v>69.477148999999997</v>
      </c>
      <c r="M7" s="377"/>
      <c r="N7" s="187"/>
      <c r="O7" s="168"/>
      <c r="P7" s="47"/>
    </row>
    <row r="8" spans="1:16" s="46" customFormat="1" ht="23.1" customHeight="1" x14ac:dyDescent="0.3">
      <c r="A8" s="45"/>
      <c r="B8" s="186" t="s">
        <v>19</v>
      </c>
      <c r="C8" s="378" t="s">
        <v>76</v>
      </c>
      <c r="D8" s="379"/>
      <c r="E8" s="187"/>
      <c r="F8" s="186" t="s">
        <v>38</v>
      </c>
      <c r="G8" s="380">
        <v>-30</v>
      </c>
      <c r="H8" s="381"/>
      <c r="I8" s="187"/>
      <c r="J8" s="179"/>
      <c r="K8" s="190" t="s">
        <v>23</v>
      </c>
      <c r="L8" s="378">
        <v>1</v>
      </c>
      <c r="M8" s="379"/>
      <c r="N8" s="179"/>
      <c r="O8" s="168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5"/>
      <c r="J9" s="145"/>
      <c r="K9" s="145"/>
      <c r="L9" s="145"/>
      <c r="M9" s="145"/>
      <c r="N9" s="146"/>
      <c r="O9" s="146"/>
      <c r="P9" s="18"/>
    </row>
    <row r="10" spans="1:16" ht="29.25" customHeight="1" x14ac:dyDescent="0.3">
      <c r="A10" s="44"/>
      <c r="B10" s="382" t="s">
        <v>10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150"/>
      <c r="P10" s="50"/>
    </row>
    <row r="11" spans="1:16" s="49" customFormat="1" ht="26.45" customHeight="1" x14ac:dyDescent="0.2">
      <c r="A11" s="48"/>
      <c r="B11" s="74" t="s">
        <v>31</v>
      </c>
      <c r="C11" s="152" t="s">
        <v>35</v>
      </c>
      <c r="D11" s="75" t="s">
        <v>15</v>
      </c>
      <c r="E11" s="76" t="s">
        <v>29</v>
      </c>
      <c r="F11" s="149" t="s">
        <v>2</v>
      </c>
      <c r="G11" s="154" t="s">
        <v>3</v>
      </c>
      <c r="H11" s="153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1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48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5"/>
      <c r="J13" s="145"/>
      <c r="K13" s="145"/>
      <c r="L13" s="145"/>
      <c r="M13" s="145"/>
      <c r="N13" s="146"/>
      <c r="O13" s="146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47"/>
      <c r="J14" s="147"/>
      <c r="K14" s="147"/>
      <c r="L14" s="147"/>
      <c r="M14" s="147"/>
      <c r="N14" s="147"/>
      <c r="O14" s="147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47"/>
      <c r="J15" s="147"/>
      <c r="K15" s="147"/>
      <c r="L15" s="147"/>
      <c r="M15" s="147"/>
      <c r="N15" s="147"/>
      <c r="O15" s="147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47"/>
      <c r="J16" s="147"/>
      <c r="K16" s="147"/>
      <c r="L16" s="147"/>
      <c r="M16" s="147"/>
      <c r="N16" s="147"/>
      <c r="O16" s="147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47"/>
      <c r="J17" s="147"/>
      <c r="K17" s="147"/>
      <c r="L17" s="147"/>
      <c r="M17" s="147"/>
      <c r="N17" s="147"/>
      <c r="O17" s="147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47"/>
      <c r="J18" s="147"/>
      <c r="K18" s="147"/>
      <c r="L18" s="147"/>
      <c r="M18" s="147"/>
      <c r="N18" s="147"/>
      <c r="O18" s="147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47"/>
      <c r="J19" s="147"/>
      <c r="K19" s="147"/>
      <c r="L19" s="147"/>
      <c r="M19" s="147"/>
      <c r="N19" s="147"/>
      <c r="O19" s="147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47"/>
      <c r="J20" s="147"/>
      <c r="K20" s="147"/>
      <c r="L20" s="147"/>
      <c r="M20" s="147"/>
      <c r="N20" s="147"/>
      <c r="O20" s="147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47"/>
      <c r="J21" s="147"/>
      <c r="K21" s="147"/>
      <c r="L21" s="147"/>
      <c r="M21" s="147"/>
      <c r="N21" s="147"/>
      <c r="O21" s="147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47"/>
      <c r="J22" s="147"/>
      <c r="K22" s="147"/>
      <c r="L22" s="147"/>
      <c r="M22" s="147"/>
      <c r="N22" s="147"/>
      <c r="O22" s="147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47"/>
      <c r="J23" s="147"/>
      <c r="K23" s="147"/>
      <c r="L23" s="147"/>
      <c r="M23" s="147"/>
      <c r="N23" s="147"/>
      <c r="O23" s="147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47"/>
      <c r="J24" s="147"/>
      <c r="K24" s="147"/>
      <c r="L24" s="147"/>
      <c r="M24" s="147"/>
      <c r="N24" s="147"/>
      <c r="O24" s="147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47"/>
      <c r="J25" s="147"/>
      <c r="K25" s="147"/>
      <c r="L25" s="147"/>
      <c r="M25" s="147"/>
      <c r="N25" s="147"/>
      <c r="O25" s="147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47"/>
      <c r="J26" s="147"/>
      <c r="K26" s="147"/>
      <c r="L26" s="147"/>
      <c r="M26" s="147"/>
      <c r="N26" s="147"/>
      <c r="O26" s="147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47"/>
      <c r="J27" s="147"/>
      <c r="K27" s="147"/>
      <c r="L27" s="147"/>
      <c r="M27" s="147"/>
      <c r="N27" s="147"/>
      <c r="O27" s="147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47"/>
      <c r="J28" s="147"/>
      <c r="K28" s="147"/>
      <c r="L28" s="147"/>
      <c r="M28" s="147"/>
      <c r="N28" s="147"/>
      <c r="O28" s="147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47"/>
      <c r="J29" s="147"/>
      <c r="K29" s="147"/>
      <c r="L29" s="147"/>
      <c r="M29" s="147"/>
      <c r="N29" s="147"/>
      <c r="O29" s="147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47"/>
      <c r="J30" s="147"/>
      <c r="K30" s="147"/>
      <c r="L30" s="147"/>
      <c r="M30" s="147"/>
      <c r="N30" s="147"/>
      <c r="O30" s="147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47"/>
      <c r="J31" s="147"/>
      <c r="K31" s="147"/>
      <c r="L31" s="147"/>
      <c r="M31" s="147"/>
      <c r="N31" s="147"/>
      <c r="O31" s="147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47"/>
      <c r="J32" s="147"/>
      <c r="K32" s="147"/>
      <c r="L32" s="147"/>
      <c r="M32" s="147"/>
      <c r="N32" s="147"/>
      <c r="O32" s="147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47"/>
      <c r="J33" s="147"/>
      <c r="K33" s="147"/>
      <c r="L33" s="147"/>
      <c r="M33" s="147"/>
      <c r="N33" s="147"/>
      <c r="O33" s="147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47"/>
      <c r="J34" s="147"/>
      <c r="K34" s="147"/>
      <c r="L34" s="147"/>
      <c r="M34" s="147"/>
      <c r="N34" s="147"/>
      <c r="O34" s="147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47"/>
      <c r="J35" s="147"/>
      <c r="K35" s="147"/>
      <c r="L35" s="147"/>
      <c r="M35" s="147"/>
      <c r="N35" s="147"/>
      <c r="O35" s="147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47"/>
      <c r="J36" s="147"/>
      <c r="K36" s="147"/>
      <c r="L36" s="147"/>
      <c r="M36" s="147"/>
      <c r="N36" s="147"/>
      <c r="O36" s="147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47"/>
      <c r="J37" s="147"/>
      <c r="K37" s="147"/>
      <c r="L37" s="147"/>
      <c r="M37" s="147"/>
      <c r="N37" s="147"/>
      <c r="O37" s="147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47"/>
      <c r="J38" s="147"/>
      <c r="K38" s="147"/>
      <c r="L38" s="147"/>
      <c r="M38" s="147"/>
      <c r="N38" s="147"/>
      <c r="O38" s="147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R17" sqref="R17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1" t="s">
        <v>64</v>
      </c>
      <c r="D2" s="362"/>
      <c r="E2" s="362"/>
      <c r="F2" s="362"/>
      <c r="G2" s="362"/>
      <c r="H2" s="362"/>
      <c r="I2" s="362"/>
      <c r="J2" s="362"/>
      <c r="K2" s="362"/>
      <c r="L2" s="362"/>
      <c r="M2" s="109"/>
      <c r="N2" s="14"/>
    </row>
    <row r="3" spans="1:14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109"/>
      <c r="N3" s="14"/>
    </row>
    <row r="4" spans="1:14" ht="25.15" customHeight="1" x14ac:dyDescent="0.2">
      <c r="B4" s="73"/>
      <c r="C4" s="337" t="s">
        <v>52</v>
      </c>
      <c r="D4" s="338" t="str">
        <f>'Groundwater Profile Log'!C2</f>
        <v>Trinity</v>
      </c>
      <c r="E4" s="131"/>
      <c r="F4" s="344"/>
      <c r="G4" s="344"/>
      <c r="H4" s="344"/>
      <c r="I4" s="345" t="s">
        <v>14</v>
      </c>
      <c r="J4" s="345"/>
      <c r="K4" s="363" t="str">
        <f>'Groundwater Profile Log'!M2</f>
        <v>DPT-5</v>
      </c>
      <c r="L4" s="363">
        <f>'Groundwater Profile Log'!K2</f>
        <v>0</v>
      </c>
      <c r="M4" s="350"/>
      <c r="N4" s="14" t="s">
        <v>13</v>
      </c>
    </row>
    <row r="5" spans="1:14" s="9" customFormat="1" ht="12.95" customHeight="1" x14ac:dyDescent="0.2">
      <c r="B5" s="101"/>
      <c r="C5" s="337"/>
      <c r="D5" s="338"/>
      <c r="E5" s="131"/>
      <c r="F5" s="344"/>
      <c r="G5" s="344"/>
      <c r="H5" s="344"/>
      <c r="I5" s="345"/>
      <c r="J5" s="345"/>
      <c r="K5" s="110"/>
      <c r="L5" s="110"/>
      <c r="M5" s="351"/>
      <c r="N5" s="13"/>
    </row>
    <row r="6" spans="1:14" s="9" customFormat="1" ht="12.95" customHeight="1" x14ac:dyDescent="0.2">
      <c r="B6" s="101"/>
      <c r="C6" s="111"/>
      <c r="D6" s="104"/>
      <c r="E6" s="104"/>
      <c r="F6" s="344"/>
      <c r="G6" s="344"/>
      <c r="H6" s="344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42550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52" t="str">
        <f>'Groundwater Profile Log'!L5</f>
        <v>Gas</v>
      </c>
      <c r="L7" s="352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53">
        <f>Front!L6</f>
        <v>36.785387999999998</v>
      </c>
      <c r="L8" s="353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53">
        <f>Front!L7</f>
        <v>69.477148999999997</v>
      </c>
      <c r="L9" s="353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52" t="s">
        <v>183</v>
      </c>
      <c r="L10" s="352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66"/>
      <c r="F12" s="157"/>
      <c r="G12" s="359"/>
      <c r="H12" s="360"/>
      <c r="I12" s="360"/>
      <c r="J12" s="161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2" t="s">
        <v>30</v>
      </c>
      <c r="E13" s="64"/>
      <c r="F13" s="32" t="s">
        <v>41</v>
      </c>
      <c r="G13" s="287" t="s">
        <v>74</v>
      </c>
      <c r="H13" s="136"/>
      <c r="I13" s="164"/>
      <c r="J13" s="354" t="s">
        <v>1</v>
      </c>
      <c r="K13" s="355"/>
      <c r="L13" s="355"/>
      <c r="M13" s="39"/>
      <c r="N13" s="31"/>
    </row>
    <row r="14" spans="1:14" ht="12.95" customHeight="1" x14ac:dyDescent="0.2">
      <c r="B14" s="5"/>
      <c r="C14" s="91" t="s">
        <v>28</v>
      </c>
      <c r="D14" s="158"/>
      <c r="E14" s="92"/>
      <c r="F14" s="86"/>
      <c r="G14" s="155"/>
      <c r="H14" s="86"/>
      <c r="I14" s="29"/>
      <c r="J14" s="159"/>
      <c r="K14" s="86"/>
      <c r="L14" s="86"/>
      <c r="M14" s="93"/>
      <c r="N14" s="31"/>
    </row>
    <row r="15" spans="1:14" s="24" customFormat="1" ht="12.75" x14ac:dyDescent="0.2">
      <c r="B15" s="17"/>
      <c r="C15" s="340"/>
      <c r="D15" s="340"/>
      <c r="E15" s="156"/>
      <c r="F15" s="94"/>
      <c r="G15" s="163"/>
      <c r="H15" s="95"/>
      <c r="I15" s="165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69">
        <v>-87.800003000000004</v>
      </c>
      <c r="D16" s="169" t="s">
        <v>116</v>
      </c>
      <c r="E16" s="137"/>
      <c r="F16" s="169" t="s">
        <v>115</v>
      </c>
      <c r="G16" s="290">
        <f>IF(ISNUMBER(C16),LOOKUP(F16,{"Could Not Produce Water","Equipment Issue","Yield Deemed Too Slow"},{4,5,6}),"")</f>
        <v>5</v>
      </c>
      <c r="H16" s="97"/>
      <c r="I16" s="138"/>
      <c r="J16" s="356" t="s">
        <v>117</v>
      </c>
      <c r="K16" s="357"/>
      <c r="L16" s="357"/>
      <c r="M16" s="35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290" t="str">
        <f>IF(ISNUMBER(C17),LOOKUP(F17,{"Could Not Produce Water","Equipment Issue","Yield Deemed Too Slow"},{4,5,6}),"")</f>
        <v/>
      </c>
      <c r="H17" s="97"/>
      <c r="I17" s="138"/>
      <c r="J17" s="348"/>
      <c r="K17" s="349"/>
      <c r="L17" s="349"/>
      <c r="M17" s="349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290" t="str">
        <f>IF(ISNUMBER(C18),LOOKUP(F18,{"Could Not Produce Water","Equipment Issue","Yield Deemed Too Slow"},{4,5,6}),"")</f>
        <v/>
      </c>
      <c r="H18" s="97"/>
      <c r="I18" s="138"/>
      <c r="J18" s="348"/>
      <c r="K18" s="349"/>
      <c r="L18" s="349"/>
      <c r="M18" s="349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290" t="str">
        <f>IF(ISNUMBER(C19),LOOKUP(F19,{"Could Not Produce Water","Equipment Issue","Yield Deemed Too Slow"},{4,5,6}),"")</f>
        <v/>
      </c>
      <c r="H19" s="97"/>
      <c r="I19" s="138"/>
      <c r="J19" s="348"/>
      <c r="K19" s="349"/>
      <c r="L19" s="349"/>
      <c r="M19" s="349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290" t="str">
        <f>IF(ISNUMBER(C20),LOOKUP(F20,{"Could Not Produce Water","Equipment Issue","Yield Deemed Too Slow"},{4,5,6}),"")</f>
        <v/>
      </c>
      <c r="H20" s="97"/>
      <c r="I20" s="138"/>
      <c r="J20" s="348"/>
      <c r="K20" s="349"/>
      <c r="L20" s="349"/>
      <c r="M20" s="349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290" t="str">
        <f>IF(ISNUMBER(C21),LOOKUP(F21,{"Could Not Produce Water","Equipment Issue","Yield Deemed Too Slow"},{4,5,6}),"")</f>
        <v/>
      </c>
      <c r="H21" s="97"/>
      <c r="I21" s="138"/>
      <c r="J21" s="348"/>
      <c r="K21" s="349"/>
      <c r="L21" s="349"/>
      <c r="M21" s="349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290" t="str">
        <f>IF(ISNUMBER(C22),LOOKUP(F22,{"Could Not Produce Water","Equipment Issue","Yield Deemed Too Slow"},{4,5,6}),"")</f>
        <v/>
      </c>
      <c r="H22" s="97"/>
      <c r="I22" s="138"/>
      <c r="J22" s="348"/>
      <c r="K22" s="349"/>
      <c r="L22" s="349"/>
      <c r="M22" s="349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290" t="str">
        <f>IF(ISNUMBER(C23),LOOKUP(F23,{"Could Not Produce Water","Equipment Issue","Yield Deemed Too Slow"},{4,5,6}),"")</f>
        <v/>
      </c>
      <c r="H23" s="97"/>
      <c r="I23" s="138"/>
      <c r="J23" s="348"/>
      <c r="K23" s="349"/>
      <c r="L23" s="349"/>
      <c r="M23" s="349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290" t="str">
        <f>IF(ISNUMBER(C24),LOOKUP(F24,{"Could Not Produce Water","Equipment Issue","Yield Deemed Too Slow"},{4,5,6}),"")</f>
        <v/>
      </c>
      <c r="H24" s="97"/>
      <c r="I24" s="138"/>
      <c r="J24" s="348"/>
      <c r="K24" s="349"/>
      <c r="L24" s="349"/>
      <c r="M24" s="349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290" t="str">
        <f>IF(ISNUMBER(C25),LOOKUP(F25,{"Could Not Produce Water","Equipment Issue","Yield Deemed Too Slow"},{4,5,6}),"")</f>
        <v/>
      </c>
      <c r="H25" s="97"/>
      <c r="I25" s="138"/>
      <c r="J25" s="348"/>
      <c r="K25" s="349"/>
      <c r="L25" s="349"/>
      <c r="M25" s="349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290" t="str">
        <f>IF(ISNUMBER(C26),LOOKUP(F26,{"Could Not Produce Water","Equipment Issue","Yield Deemed Too Slow"},{4,5,6}),"")</f>
        <v/>
      </c>
      <c r="H26" s="97"/>
      <c r="I26" s="138"/>
      <c r="J26" s="348"/>
      <c r="K26" s="349"/>
      <c r="L26" s="349"/>
      <c r="M26" s="349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290" t="str">
        <f>IF(ISNUMBER(C27),LOOKUP(F27,{"Could Not Produce Water","Equipment Issue","Yield Deemed Too Slow"},{4,5,6}),"")</f>
        <v/>
      </c>
      <c r="H27" s="97"/>
      <c r="I27" s="138"/>
      <c r="J27" s="348"/>
      <c r="K27" s="349"/>
      <c r="L27" s="349"/>
      <c r="M27" s="349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290" t="str">
        <f>IF(ISNUMBER(C28),LOOKUP(F28,{"Could Not Produce Water","Equipment Issue","Yield Deemed Too Slow"},{4,5,6}),"")</f>
        <v/>
      </c>
      <c r="H28" s="97"/>
      <c r="I28" s="138"/>
      <c r="J28" s="348"/>
      <c r="K28" s="349"/>
      <c r="L28" s="349"/>
      <c r="M28" s="349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290" t="str">
        <f>IF(ISNUMBER(C29),LOOKUP(F29,{"Could Not Produce Water","Equipment Issue","Yield Deemed Too Slow"},{4,5,6}),"")</f>
        <v/>
      </c>
      <c r="H29" s="97"/>
      <c r="I29" s="138"/>
      <c r="J29" s="348"/>
      <c r="K29" s="349"/>
      <c r="L29" s="349"/>
      <c r="M29" s="349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290" t="str">
        <f>IF(ISNUMBER(C30),LOOKUP(F30,{"Could Not Produce Water","Equipment Issue","Yield Deemed Too Slow"},{4,5,6}),"")</f>
        <v/>
      </c>
      <c r="H30" s="97"/>
      <c r="I30" s="138"/>
      <c r="J30" s="348"/>
      <c r="K30" s="349"/>
      <c r="L30" s="349"/>
      <c r="M30" s="349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290" t="str">
        <f>IF(ISNUMBER(C31),LOOKUP(F31,{"Could Not Produce Water","Equipment Issue","Yield Deemed Too Slow"},{4,5,6}),"")</f>
        <v/>
      </c>
      <c r="H31" s="97"/>
      <c r="I31" s="138"/>
      <c r="J31" s="348"/>
      <c r="K31" s="349"/>
      <c r="L31" s="349"/>
      <c r="M31" s="349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290" t="str">
        <f>IF(ISNUMBER(C32),LOOKUP(F32,{"Could Not Produce Water","Equipment Issue","Yield Deemed Too Slow"},{4,5,6}),"")</f>
        <v/>
      </c>
      <c r="H32" s="97"/>
      <c r="I32" s="138"/>
      <c r="J32" s="348"/>
      <c r="K32" s="349"/>
      <c r="L32" s="349"/>
      <c r="M32" s="349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290" t="str">
        <f>IF(ISNUMBER(C33),LOOKUP(F33,{"Could Not Produce Water","Equipment Issue","Yield Deemed Too Slow"},{4,5,6}),"")</f>
        <v/>
      </c>
      <c r="H33" s="97"/>
      <c r="I33" s="138"/>
      <c r="J33" s="348"/>
      <c r="K33" s="349"/>
      <c r="L33" s="349"/>
      <c r="M33" s="349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290" t="str">
        <f>IF(ISNUMBER(C34),LOOKUP(F34,{"Could Not Produce Water","Equipment Issue","Yield Deemed Too Slow"},{4,5,6}),"")</f>
        <v/>
      </c>
      <c r="H34" s="97"/>
      <c r="I34" s="138"/>
      <c r="J34" s="348"/>
      <c r="K34" s="349"/>
      <c r="L34" s="349"/>
      <c r="M34" s="349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290" t="str">
        <f>IF(ISNUMBER(C35),LOOKUP(F35,{"Could Not Produce Water","Equipment Issue","Yield Deemed Too Slow"},{4,5,6}),"")</f>
        <v/>
      </c>
      <c r="H35" s="97"/>
      <c r="I35" s="138"/>
      <c r="J35" s="348"/>
      <c r="K35" s="349"/>
      <c r="L35" s="349"/>
      <c r="M35" s="349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290" t="str">
        <f>IF(ISNUMBER(C36),LOOKUP(F36,{"Could Not Produce Water","Equipment Issue","Yield Deemed Too Slow"},{4,5,6}),"")</f>
        <v/>
      </c>
      <c r="H36" s="97"/>
      <c r="I36" s="138"/>
      <c r="J36" s="348"/>
      <c r="K36" s="349"/>
      <c r="L36" s="349"/>
      <c r="M36" s="349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290" t="str">
        <f>IF(ISNUMBER(C37),LOOKUP(F37,{"Could Not Produce Water","Equipment Issue","Yield Deemed Too Slow"},{4,5,6}),"")</f>
        <v/>
      </c>
      <c r="H37" s="97"/>
      <c r="I37" s="138"/>
      <c r="J37" s="348"/>
      <c r="K37" s="349"/>
      <c r="L37" s="349"/>
      <c r="M37" s="349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290" t="str">
        <f>IF(ISNUMBER(C38),LOOKUP(F38,{"Could Not Produce Water","Equipment Issue","Yield Deemed Too Slow"},{4,5,6}),"")</f>
        <v/>
      </c>
      <c r="H38" s="97"/>
      <c r="I38" s="138"/>
      <c r="J38" s="348"/>
      <c r="K38" s="349"/>
      <c r="L38" s="349"/>
      <c r="M38" s="349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290" t="str">
        <f>IF(ISNUMBER(C39),LOOKUP(F39,{"Could Not Produce Water","Equipment Issue","Yield Deemed Too Slow"},{4,5,6}),"")</f>
        <v/>
      </c>
      <c r="H39" s="97"/>
      <c r="I39" s="138"/>
      <c r="J39" s="348"/>
      <c r="K39" s="349"/>
      <c r="L39" s="349"/>
      <c r="M39" s="349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290" t="str">
        <f>IF(ISNUMBER(C40),LOOKUP(F40,{"Could Not Produce Water","Equipment Issue","Yield Deemed Too Slow"},{4,5,6}),"")</f>
        <v/>
      </c>
      <c r="H40" s="97"/>
      <c r="I40" s="138"/>
      <c r="J40" s="348"/>
      <c r="K40" s="349"/>
      <c r="L40" s="349"/>
      <c r="M40" s="349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290" t="str">
        <f>IF(ISNUMBER(C41),LOOKUP(F41,{"Could Not Produce Water","Equipment Issue","Yield Deemed Too Slow"},{4,5,6}),"")</f>
        <v/>
      </c>
      <c r="H41" s="97"/>
      <c r="I41" s="138"/>
      <c r="J41" s="348"/>
      <c r="K41" s="349"/>
      <c r="L41" s="349"/>
      <c r="M41" s="349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290" t="str">
        <f>IF(ISNUMBER(C42),LOOKUP(F42,{"Could Not Produce Water","Equipment Issue","Yield Deemed Too Slow"},{4,5,6}),"")</f>
        <v/>
      </c>
      <c r="H42" s="97"/>
      <c r="I42" s="138"/>
      <c r="J42" s="348"/>
      <c r="K42" s="349"/>
      <c r="L42" s="349"/>
      <c r="M42" s="349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290" t="str">
        <f>IF(ISNUMBER(C43),LOOKUP(F43,{"Could Not Produce Water","Equipment Issue","Yield Deemed Too Slow"},{4,5,6}),"")</f>
        <v/>
      </c>
      <c r="H43" s="97"/>
      <c r="I43" s="138"/>
      <c r="J43" s="348"/>
      <c r="K43" s="349"/>
      <c r="L43" s="349"/>
      <c r="M43" s="349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290" t="str">
        <f>IF(ISNUMBER(C44),LOOKUP(F44,{"Could Not Produce Water","Equipment Issue","Yield Deemed Too Slow"},{4,5,6}),"")</f>
        <v/>
      </c>
      <c r="H44" s="97"/>
      <c r="I44" s="138"/>
      <c r="J44" s="348"/>
      <c r="K44" s="349"/>
      <c r="L44" s="349"/>
      <c r="M44" s="349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290" t="str">
        <f>IF(ISNUMBER(C45),LOOKUP(F45,{"Could Not Produce Water","Equipment Issue","Yield Deemed Too Slow"},{4,5,6}),"")</f>
        <v/>
      </c>
      <c r="H45" s="97"/>
      <c r="I45" s="138"/>
      <c r="J45" s="348"/>
      <c r="K45" s="349"/>
      <c r="L45" s="349"/>
      <c r="M45" s="349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290" t="str">
        <f>IF(ISNUMBER(C46),LOOKUP(F46,{"Could Not Produce Water","Equipment Issue","Yield Deemed Too Slow"},{4,5,6}),"")</f>
        <v/>
      </c>
      <c r="H46" s="97"/>
      <c r="I46" s="138"/>
      <c r="J46" s="348"/>
      <c r="K46" s="349"/>
      <c r="L46" s="349"/>
      <c r="M46" s="349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AFP6\APS\MSTJV\[DPT05_Groundwater Profiling Log_MSTJV.xlsx]Sample Attempt</v>
      </c>
    </row>
    <row r="49" spans="2:13" x14ac:dyDescent="0.2">
      <c r="M49" s="140"/>
    </row>
    <row r="59" spans="2:13" x14ac:dyDescent="0.2">
      <c r="B59" s="333"/>
      <c r="C59" s="334"/>
    </row>
    <row r="60" spans="2:13" x14ac:dyDescent="0.2">
      <c r="B60" s="335"/>
      <c r="C60" s="336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79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1" max="1" width="10.5703125" bestFit="1" customWidth="1"/>
    <col min="3" max="3" width="12.5703125" customWidth="1"/>
  </cols>
  <sheetData>
    <row r="1" spans="1:8" x14ac:dyDescent="0.2">
      <c r="A1" t="s">
        <v>176</v>
      </c>
      <c r="B1" t="s">
        <v>177</v>
      </c>
      <c r="C1" t="s">
        <v>178</v>
      </c>
      <c r="D1" t="s">
        <v>179</v>
      </c>
      <c r="E1" t="s">
        <v>45</v>
      </c>
      <c r="F1" t="s">
        <v>180</v>
      </c>
      <c r="G1" t="s">
        <v>181</v>
      </c>
      <c r="H1" t="s">
        <v>62</v>
      </c>
    </row>
    <row r="2" spans="1:8" x14ac:dyDescent="0.2">
      <c r="A2">
        <v>106003.75</v>
      </c>
      <c r="B2">
        <v>-3.464</v>
      </c>
      <c r="C2">
        <v>-3.464</v>
      </c>
      <c r="D2">
        <v>0</v>
      </c>
      <c r="E2">
        <v>158.05500000000001</v>
      </c>
      <c r="F2">
        <v>60</v>
      </c>
      <c r="G2">
        <v>55.488</v>
      </c>
      <c r="H2">
        <v>3.7502999999999997</v>
      </c>
    </row>
    <row r="3" spans="1:8" x14ac:dyDescent="0.2">
      <c r="A3">
        <v>106004.391</v>
      </c>
      <c r="B3">
        <v>-3.5649999999999999</v>
      </c>
      <c r="C3">
        <v>-3.5649999999999999</v>
      </c>
      <c r="D3">
        <v>15.882999999999999</v>
      </c>
      <c r="E3">
        <v>158.423</v>
      </c>
      <c r="F3">
        <v>60</v>
      </c>
      <c r="G3">
        <v>55.444000000000003</v>
      </c>
      <c r="H3">
        <v>3.7602000000000002</v>
      </c>
    </row>
    <row r="4" spans="1:8" x14ac:dyDescent="0.2">
      <c r="A4">
        <v>106004.711</v>
      </c>
      <c r="B4">
        <v>-3.6419999999999999</v>
      </c>
      <c r="C4">
        <v>-3.6419999999999999</v>
      </c>
      <c r="D4">
        <v>23.972999999999999</v>
      </c>
      <c r="E4">
        <v>159.303</v>
      </c>
      <c r="F4">
        <v>60</v>
      </c>
      <c r="G4">
        <v>55.393999999999998</v>
      </c>
      <c r="H4">
        <v>3.7926000000000006</v>
      </c>
    </row>
    <row r="5" spans="1:8" x14ac:dyDescent="0.2">
      <c r="A5">
        <v>106005.031</v>
      </c>
      <c r="B5">
        <v>-3.7389999999999999</v>
      </c>
      <c r="C5">
        <v>-3.7389999999999999</v>
      </c>
      <c r="D5">
        <v>29.998000000000001</v>
      </c>
      <c r="E5">
        <v>159.46299999999999</v>
      </c>
      <c r="F5">
        <v>60</v>
      </c>
      <c r="G5">
        <v>55.402000000000001</v>
      </c>
      <c r="H5">
        <v>3.7944000000000004</v>
      </c>
    </row>
    <row r="6" spans="1:8" x14ac:dyDescent="0.2">
      <c r="A6">
        <v>106005.352</v>
      </c>
      <c r="B6">
        <v>-3.851</v>
      </c>
      <c r="C6">
        <v>-3.851</v>
      </c>
      <c r="D6">
        <v>35.130000000000003</v>
      </c>
      <c r="E6">
        <v>158.905</v>
      </c>
      <c r="F6">
        <v>60</v>
      </c>
      <c r="G6">
        <v>55.353000000000002</v>
      </c>
      <c r="H6">
        <v>3.7656000000000001</v>
      </c>
    </row>
    <row r="7" spans="1:8" x14ac:dyDescent="0.2">
      <c r="A7">
        <v>106005.67200000001</v>
      </c>
      <c r="B7">
        <v>-3.976</v>
      </c>
      <c r="C7">
        <v>-3.976</v>
      </c>
      <c r="D7">
        <v>38.968000000000004</v>
      </c>
      <c r="E7">
        <v>159.851</v>
      </c>
      <c r="F7">
        <v>60</v>
      </c>
      <c r="G7">
        <v>55.386000000000003</v>
      </c>
      <c r="H7">
        <v>3.798</v>
      </c>
    </row>
    <row r="8" spans="1:8" x14ac:dyDescent="0.2">
      <c r="A8">
        <v>106005.992</v>
      </c>
      <c r="B8">
        <v>-4.109</v>
      </c>
      <c r="C8">
        <v>-4.109</v>
      </c>
      <c r="D8">
        <v>41.564999999999998</v>
      </c>
      <c r="E8">
        <v>160.238</v>
      </c>
      <c r="F8">
        <v>60</v>
      </c>
      <c r="G8">
        <v>55.356999999999999</v>
      </c>
      <c r="H8">
        <v>3.8079000000000001</v>
      </c>
    </row>
    <row r="9" spans="1:8" x14ac:dyDescent="0.2">
      <c r="A9">
        <v>106006.31200000001</v>
      </c>
      <c r="B9">
        <v>-4.2439999999999998</v>
      </c>
      <c r="C9">
        <v>-4.2430000000000003</v>
      </c>
      <c r="D9">
        <v>41.893999999999998</v>
      </c>
      <c r="E9">
        <v>159.94</v>
      </c>
      <c r="F9">
        <v>60</v>
      </c>
      <c r="G9">
        <v>55.231000000000002</v>
      </c>
      <c r="H9">
        <v>3.7890000000000001</v>
      </c>
    </row>
    <row r="10" spans="1:8" x14ac:dyDescent="0.2">
      <c r="A10">
        <v>106006.633</v>
      </c>
      <c r="B10">
        <v>-4.3769999999999998</v>
      </c>
      <c r="C10">
        <v>-4.3760000000000003</v>
      </c>
      <c r="D10">
        <v>41.93</v>
      </c>
      <c r="E10">
        <v>160.071</v>
      </c>
      <c r="F10">
        <v>60</v>
      </c>
      <c r="G10">
        <v>55.262999999999998</v>
      </c>
      <c r="H10">
        <v>3.7872000000000003</v>
      </c>
    </row>
    <row r="11" spans="1:8" x14ac:dyDescent="0.2">
      <c r="A11">
        <v>106006.95299999999</v>
      </c>
      <c r="B11">
        <v>-4.51</v>
      </c>
      <c r="C11">
        <v>-4.5090000000000003</v>
      </c>
      <c r="D11">
        <v>41.475000000000001</v>
      </c>
      <c r="E11">
        <v>160.608</v>
      </c>
      <c r="F11">
        <v>60</v>
      </c>
      <c r="G11">
        <v>55.241999999999997</v>
      </c>
      <c r="H11">
        <v>3.8024999999999998</v>
      </c>
    </row>
    <row r="12" spans="1:8" x14ac:dyDescent="0.2">
      <c r="A12">
        <v>106007.266</v>
      </c>
      <c r="B12">
        <v>-4.6420000000000003</v>
      </c>
      <c r="C12">
        <v>-4.641</v>
      </c>
      <c r="D12">
        <v>42.018000000000001</v>
      </c>
      <c r="E12">
        <v>161.13399999999999</v>
      </c>
      <c r="F12">
        <v>60</v>
      </c>
      <c r="G12">
        <v>55.225999999999999</v>
      </c>
      <c r="H12">
        <v>3.8178000000000001</v>
      </c>
    </row>
    <row r="13" spans="1:8" x14ac:dyDescent="0.2">
      <c r="A13">
        <v>106007.586</v>
      </c>
      <c r="B13">
        <v>-4.774</v>
      </c>
      <c r="C13">
        <v>-4.7729999999999997</v>
      </c>
      <c r="D13">
        <v>40.838000000000001</v>
      </c>
      <c r="E13">
        <v>160.93600000000001</v>
      </c>
      <c r="F13">
        <v>60</v>
      </c>
      <c r="G13">
        <v>55.17</v>
      </c>
      <c r="H13">
        <v>3.8033999999999999</v>
      </c>
    </row>
    <row r="14" spans="1:8" x14ac:dyDescent="0.2">
      <c r="A14">
        <v>106007.906</v>
      </c>
      <c r="B14">
        <v>-4.9050000000000002</v>
      </c>
      <c r="C14">
        <v>-4.9039999999999999</v>
      </c>
      <c r="D14">
        <v>40.814999999999998</v>
      </c>
      <c r="E14">
        <v>160.71199999999999</v>
      </c>
      <c r="F14">
        <v>60</v>
      </c>
      <c r="G14">
        <v>55.106000000000002</v>
      </c>
      <c r="H14">
        <v>3.7872000000000003</v>
      </c>
    </row>
    <row r="15" spans="1:8" x14ac:dyDescent="0.2">
      <c r="A15">
        <v>106008.227</v>
      </c>
      <c r="B15">
        <v>-5.0289999999999999</v>
      </c>
      <c r="C15">
        <v>-5.0279999999999996</v>
      </c>
      <c r="D15">
        <v>38.579000000000001</v>
      </c>
      <c r="E15">
        <v>161.06</v>
      </c>
      <c r="F15">
        <v>60</v>
      </c>
      <c r="G15">
        <v>55.043999999999997</v>
      </c>
      <c r="H15">
        <v>3.7952999999999997</v>
      </c>
    </row>
    <row r="16" spans="1:8" x14ac:dyDescent="0.2">
      <c r="A16">
        <v>106008.54700000001</v>
      </c>
      <c r="B16">
        <v>-5.1440000000000001</v>
      </c>
      <c r="C16">
        <v>-5.1429999999999998</v>
      </c>
      <c r="D16">
        <v>36.124000000000002</v>
      </c>
      <c r="E16">
        <v>161.14099999999999</v>
      </c>
      <c r="F16">
        <v>60</v>
      </c>
      <c r="G16">
        <v>55.146000000000001</v>
      </c>
      <c r="H16">
        <v>3.7926000000000006</v>
      </c>
    </row>
    <row r="17" spans="1:8" x14ac:dyDescent="0.2">
      <c r="A17">
        <v>106008.867</v>
      </c>
      <c r="B17">
        <v>-5.25</v>
      </c>
      <c r="C17">
        <v>-5.2480000000000002</v>
      </c>
      <c r="D17">
        <v>32.783999999999999</v>
      </c>
      <c r="E17">
        <v>161.74100000000001</v>
      </c>
      <c r="F17">
        <v>60</v>
      </c>
      <c r="G17">
        <v>55.136000000000003</v>
      </c>
      <c r="H17">
        <v>3.8123999999999998</v>
      </c>
    </row>
    <row r="18" spans="1:8" x14ac:dyDescent="0.2">
      <c r="A18">
        <v>106009.18700000001</v>
      </c>
      <c r="B18">
        <v>-5.3440000000000003</v>
      </c>
      <c r="C18">
        <v>-5.3419999999999996</v>
      </c>
      <c r="D18">
        <v>29.542999999999999</v>
      </c>
      <c r="E18">
        <v>162.61000000000001</v>
      </c>
      <c r="F18">
        <v>60</v>
      </c>
      <c r="G18">
        <v>55.116999999999997</v>
      </c>
      <c r="H18">
        <v>3.8429999999999995</v>
      </c>
    </row>
    <row r="19" spans="1:8" x14ac:dyDescent="0.2">
      <c r="A19">
        <v>106009.5</v>
      </c>
      <c r="B19">
        <v>-5.4210000000000003</v>
      </c>
      <c r="C19">
        <v>-5.4180000000000001</v>
      </c>
      <c r="D19">
        <v>24.446999999999999</v>
      </c>
      <c r="E19">
        <v>162.96899999999999</v>
      </c>
      <c r="F19">
        <v>60</v>
      </c>
      <c r="G19">
        <v>55.115000000000002</v>
      </c>
      <c r="H19">
        <v>3.8547000000000002</v>
      </c>
    </row>
    <row r="20" spans="1:8" x14ac:dyDescent="0.2">
      <c r="A20">
        <v>106009.81200000001</v>
      </c>
      <c r="B20">
        <v>-5.484</v>
      </c>
      <c r="C20">
        <v>-5.4820000000000002</v>
      </c>
      <c r="D20">
        <v>19.946999999999999</v>
      </c>
      <c r="E20">
        <v>162.90799999999999</v>
      </c>
      <c r="F20">
        <v>60</v>
      </c>
      <c r="G20">
        <v>54.97</v>
      </c>
      <c r="H20">
        <v>3.8483999999999998</v>
      </c>
    </row>
    <row r="21" spans="1:8" x14ac:dyDescent="0.2">
      <c r="A21">
        <v>106010.133</v>
      </c>
      <c r="B21">
        <v>-5.5419999999999998</v>
      </c>
      <c r="C21">
        <v>-5.54</v>
      </c>
      <c r="D21">
        <v>18.303999999999998</v>
      </c>
      <c r="E21">
        <v>162.428</v>
      </c>
      <c r="F21">
        <v>60</v>
      </c>
      <c r="G21">
        <v>55.127000000000002</v>
      </c>
      <c r="H21">
        <v>3.8259000000000003</v>
      </c>
    </row>
    <row r="22" spans="1:8" x14ac:dyDescent="0.2">
      <c r="A22">
        <v>106010.45299999999</v>
      </c>
      <c r="B22">
        <v>-5.5990000000000002</v>
      </c>
      <c r="C22">
        <v>-5.5970000000000004</v>
      </c>
      <c r="D22">
        <v>17.853000000000002</v>
      </c>
      <c r="E22">
        <v>162.01599999999999</v>
      </c>
      <c r="F22">
        <v>60</v>
      </c>
      <c r="G22">
        <v>55.045000000000002</v>
      </c>
      <c r="H22">
        <v>3.8061000000000003</v>
      </c>
    </row>
    <row r="23" spans="1:8" x14ac:dyDescent="0.2">
      <c r="A23">
        <v>106010.773</v>
      </c>
      <c r="B23">
        <v>-5.66</v>
      </c>
      <c r="C23">
        <v>-5.657</v>
      </c>
      <c r="D23">
        <v>18.715</v>
      </c>
      <c r="E23">
        <v>161.37799999999999</v>
      </c>
      <c r="F23">
        <v>60</v>
      </c>
      <c r="G23">
        <v>55.042000000000002</v>
      </c>
      <c r="H23">
        <v>3.7773000000000003</v>
      </c>
    </row>
    <row r="24" spans="1:8" x14ac:dyDescent="0.2">
      <c r="A24">
        <v>106011.102</v>
      </c>
      <c r="B24">
        <v>-5.7290000000000001</v>
      </c>
      <c r="C24">
        <v>-5.7270000000000003</v>
      </c>
      <c r="D24">
        <v>21.408999999999999</v>
      </c>
      <c r="E24">
        <v>162.72200000000001</v>
      </c>
      <c r="F24">
        <v>60</v>
      </c>
      <c r="G24">
        <v>54.862000000000002</v>
      </c>
      <c r="H24">
        <v>3.8285999999999998</v>
      </c>
    </row>
    <row r="25" spans="1:8" x14ac:dyDescent="0.2">
      <c r="A25">
        <v>106011.42200000001</v>
      </c>
      <c r="B25">
        <v>-5.806</v>
      </c>
      <c r="C25">
        <v>-5.8029999999999999</v>
      </c>
      <c r="D25">
        <v>24.103000000000002</v>
      </c>
      <c r="E25">
        <v>162.654</v>
      </c>
      <c r="F25">
        <v>60</v>
      </c>
      <c r="G25">
        <v>55.942999999999998</v>
      </c>
      <c r="H25">
        <v>3.8222999999999998</v>
      </c>
    </row>
    <row r="26" spans="1:8" x14ac:dyDescent="0.2">
      <c r="A26">
        <v>106011.734</v>
      </c>
      <c r="B26">
        <v>-5.883</v>
      </c>
      <c r="C26">
        <v>-5.88</v>
      </c>
      <c r="D26">
        <v>24.088999999999999</v>
      </c>
      <c r="E26">
        <v>162.351</v>
      </c>
      <c r="F26">
        <v>60</v>
      </c>
      <c r="G26">
        <v>54.993000000000002</v>
      </c>
      <c r="H26">
        <v>3.8061000000000003</v>
      </c>
    </row>
    <row r="27" spans="1:8" x14ac:dyDescent="0.2">
      <c r="A27">
        <v>106012.05499999999</v>
      </c>
      <c r="B27">
        <v>-5.9580000000000002</v>
      </c>
      <c r="C27">
        <v>-5.9550000000000001</v>
      </c>
      <c r="D27">
        <v>23.672999999999998</v>
      </c>
      <c r="E27">
        <v>162.06100000000001</v>
      </c>
      <c r="F27">
        <v>60</v>
      </c>
      <c r="G27">
        <v>54.948999999999998</v>
      </c>
      <c r="H27">
        <v>3.7899000000000003</v>
      </c>
    </row>
    <row r="28" spans="1:8" x14ac:dyDescent="0.2">
      <c r="A28">
        <v>106012.375</v>
      </c>
      <c r="B28">
        <v>-6.0330000000000004</v>
      </c>
      <c r="C28">
        <v>-6.0309999999999997</v>
      </c>
      <c r="D28">
        <v>23.670999999999999</v>
      </c>
      <c r="E28">
        <v>161.256</v>
      </c>
      <c r="F28">
        <v>60</v>
      </c>
      <c r="G28">
        <v>55.899000000000001</v>
      </c>
      <c r="H28">
        <v>3.7539000000000002</v>
      </c>
    </row>
    <row r="29" spans="1:8" x14ac:dyDescent="0.2">
      <c r="A29">
        <v>106012.69500000001</v>
      </c>
      <c r="B29">
        <v>-6.1139999999999999</v>
      </c>
      <c r="C29">
        <v>-6.1109999999999998</v>
      </c>
      <c r="D29">
        <v>25.099</v>
      </c>
      <c r="E29">
        <v>161.14699999999999</v>
      </c>
      <c r="F29">
        <v>60</v>
      </c>
      <c r="G29">
        <v>55.901000000000003</v>
      </c>
      <c r="H29">
        <v>3.7458</v>
      </c>
    </row>
    <row r="30" spans="1:8" x14ac:dyDescent="0.2">
      <c r="A30">
        <v>106013.008</v>
      </c>
      <c r="B30">
        <v>-6.202</v>
      </c>
      <c r="C30">
        <v>-6.1989999999999998</v>
      </c>
      <c r="D30">
        <v>27.873000000000001</v>
      </c>
      <c r="E30">
        <v>162.20599999999999</v>
      </c>
      <c r="F30">
        <v>60</v>
      </c>
      <c r="G30">
        <v>54.063000000000002</v>
      </c>
      <c r="H30">
        <v>3.7845</v>
      </c>
    </row>
    <row r="31" spans="1:8" x14ac:dyDescent="0.2">
      <c r="A31">
        <v>106013.32799999999</v>
      </c>
      <c r="B31">
        <v>-6.3010000000000002</v>
      </c>
      <c r="C31">
        <v>-6.298</v>
      </c>
      <c r="D31">
        <v>31.167000000000002</v>
      </c>
      <c r="E31">
        <v>161.75200000000001</v>
      </c>
      <c r="F31">
        <v>60</v>
      </c>
      <c r="G31">
        <v>58.555999999999997</v>
      </c>
      <c r="H31">
        <v>3.7611000000000003</v>
      </c>
    </row>
    <row r="32" spans="1:8" x14ac:dyDescent="0.2">
      <c r="A32">
        <v>106013.641</v>
      </c>
      <c r="B32">
        <v>-6.4080000000000004</v>
      </c>
      <c r="C32">
        <v>-6.4050000000000002</v>
      </c>
      <c r="D32">
        <v>33.728999999999999</v>
      </c>
      <c r="E32">
        <v>161.69200000000001</v>
      </c>
      <c r="F32">
        <v>60</v>
      </c>
      <c r="G32">
        <v>54.604999999999997</v>
      </c>
      <c r="H32">
        <v>3.7539000000000002</v>
      </c>
    </row>
    <row r="33" spans="1:8" x14ac:dyDescent="0.2">
      <c r="A33">
        <v>106013.961</v>
      </c>
      <c r="B33">
        <v>-6.5179999999999998</v>
      </c>
      <c r="C33">
        <v>-6.5140000000000002</v>
      </c>
      <c r="D33">
        <v>34.555999999999997</v>
      </c>
      <c r="E33">
        <v>161.91800000000001</v>
      </c>
      <c r="F33">
        <v>60</v>
      </c>
      <c r="G33">
        <v>53.314999999999998</v>
      </c>
      <c r="H33">
        <v>3.7574999999999998</v>
      </c>
    </row>
    <row r="34" spans="1:8" x14ac:dyDescent="0.2">
      <c r="A34">
        <v>106014.281</v>
      </c>
      <c r="B34">
        <v>-6.6269999999999998</v>
      </c>
      <c r="C34">
        <v>-6.6239999999999997</v>
      </c>
      <c r="D34">
        <v>34.356000000000002</v>
      </c>
      <c r="E34">
        <v>161.65700000000001</v>
      </c>
      <c r="F34">
        <v>60</v>
      </c>
      <c r="G34">
        <v>53.375999999999998</v>
      </c>
      <c r="H34">
        <v>3.7413000000000003</v>
      </c>
    </row>
    <row r="35" spans="1:8" x14ac:dyDescent="0.2">
      <c r="A35">
        <v>106014.586</v>
      </c>
      <c r="B35">
        <v>-6.73</v>
      </c>
      <c r="C35">
        <v>-6.726</v>
      </c>
      <c r="D35">
        <v>33.643000000000001</v>
      </c>
      <c r="E35">
        <v>160.762</v>
      </c>
      <c r="F35">
        <v>60</v>
      </c>
      <c r="G35">
        <v>54.707000000000001</v>
      </c>
      <c r="H35">
        <v>3.7008000000000001</v>
      </c>
    </row>
    <row r="36" spans="1:8" x14ac:dyDescent="0.2">
      <c r="A36">
        <v>106014.898</v>
      </c>
      <c r="B36">
        <v>-6.8259999999999996</v>
      </c>
      <c r="C36">
        <v>-6.8220000000000001</v>
      </c>
      <c r="D36">
        <v>30.568999999999999</v>
      </c>
      <c r="E36">
        <v>162.35499999999999</v>
      </c>
      <c r="F36">
        <v>60</v>
      </c>
      <c r="G36">
        <v>55.686</v>
      </c>
      <c r="H36">
        <v>3.7602000000000002</v>
      </c>
    </row>
    <row r="37" spans="1:8" x14ac:dyDescent="0.2">
      <c r="A37">
        <v>106015.211</v>
      </c>
      <c r="B37">
        <v>-6.9119999999999999</v>
      </c>
      <c r="C37">
        <v>-6.9080000000000004</v>
      </c>
      <c r="D37">
        <v>27.388000000000002</v>
      </c>
      <c r="E37">
        <v>159.72200000000001</v>
      </c>
      <c r="F37">
        <v>60</v>
      </c>
      <c r="G37">
        <v>56.351999999999997</v>
      </c>
      <c r="H37">
        <v>3.6513000000000004</v>
      </c>
    </row>
    <row r="38" spans="1:8" x14ac:dyDescent="0.2">
      <c r="A38">
        <v>106015.523</v>
      </c>
      <c r="B38">
        <v>-6.9909999999999997</v>
      </c>
      <c r="C38">
        <v>-6.9870000000000001</v>
      </c>
      <c r="D38">
        <v>24.998999999999999</v>
      </c>
      <c r="E38">
        <v>155.22999999999999</v>
      </c>
      <c r="F38">
        <v>60</v>
      </c>
      <c r="G38">
        <v>57.003999999999998</v>
      </c>
      <c r="H38">
        <v>3.4767000000000001</v>
      </c>
    </row>
    <row r="39" spans="1:8" x14ac:dyDescent="0.2">
      <c r="A39">
        <v>106015.844</v>
      </c>
      <c r="B39">
        <v>-7.07</v>
      </c>
      <c r="C39">
        <v>-7.0659999999999998</v>
      </c>
      <c r="D39">
        <v>25.018000000000001</v>
      </c>
      <c r="E39">
        <v>150.023</v>
      </c>
      <c r="F39">
        <v>60</v>
      </c>
      <c r="G39">
        <v>56.753999999999998</v>
      </c>
      <c r="H39">
        <v>3.2850000000000001</v>
      </c>
    </row>
    <row r="40" spans="1:8" x14ac:dyDescent="0.2">
      <c r="A40">
        <v>106016.156</v>
      </c>
      <c r="B40">
        <v>-7.1580000000000004</v>
      </c>
      <c r="C40">
        <v>-7.1539999999999999</v>
      </c>
      <c r="D40">
        <v>28.006</v>
      </c>
      <c r="E40">
        <v>147.94300000000001</v>
      </c>
      <c r="F40">
        <v>60</v>
      </c>
      <c r="G40">
        <v>57.061999999999998</v>
      </c>
      <c r="H40">
        <v>3.2084999999999999</v>
      </c>
    </row>
    <row r="41" spans="1:8" x14ac:dyDescent="0.2">
      <c r="A41">
        <v>106016.469</v>
      </c>
      <c r="B41">
        <v>-7.2389999999999999</v>
      </c>
      <c r="C41">
        <v>-7.2350000000000003</v>
      </c>
      <c r="D41">
        <v>25.844999999999999</v>
      </c>
      <c r="E41">
        <v>145.97499999999999</v>
      </c>
      <c r="F41">
        <v>60</v>
      </c>
      <c r="G41">
        <v>56.600999999999999</v>
      </c>
      <c r="H41">
        <v>3.1383000000000001</v>
      </c>
    </row>
    <row r="42" spans="1:8" x14ac:dyDescent="0.2">
      <c r="A42">
        <v>106016.789</v>
      </c>
      <c r="B42">
        <v>-7.3250000000000002</v>
      </c>
      <c r="C42">
        <v>-7.3209999999999997</v>
      </c>
      <c r="D42">
        <v>27.245000000000001</v>
      </c>
      <c r="E42">
        <v>144.93199999999999</v>
      </c>
      <c r="F42">
        <v>60</v>
      </c>
      <c r="G42">
        <v>56.697000000000003</v>
      </c>
      <c r="H42">
        <v>3.0996000000000001</v>
      </c>
    </row>
    <row r="43" spans="1:8" x14ac:dyDescent="0.2">
      <c r="A43">
        <v>106017.102</v>
      </c>
      <c r="B43">
        <v>-7.4279999999999999</v>
      </c>
      <c r="C43">
        <v>-7.4240000000000004</v>
      </c>
      <c r="D43">
        <v>32.246000000000002</v>
      </c>
      <c r="E43">
        <v>147.94300000000001</v>
      </c>
      <c r="F43">
        <v>60</v>
      </c>
      <c r="G43">
        <v>56.088000000000001</v>
      </c>
      <c r="H43">
        <v>3.1985999999999999</v>
      </c>
    </row>
    <row r="44" spans="1:8" x14ac:dyDescent="0.2">
      <c r="A44">
        <v>106017.42200000001</v>
      </c>
      <c r="B44">
        <v>-7.5259999999999998</v>
      </c>
      <c r="C44">
        <v>-7.5220000000000002</v>
      </c>
      <c r="D44">
        <v>30.611999999999998</v>
      </c>
      <c r="E44">
        <v>150.518</v>
      </c>
      <c r="F44">
        <v>60</v>
      </c>
      <c r="G44">
        <v>57.561</v>
      </c>
      <c r="H44">
        <v>3.2841</v>
      </c>
    </row>
    <row r="45" spans="1:8" x14ac:dyDescent="0.2">
      <c r="A45">
        <v>106017.742</v>
      </c>
      <c r="B45">
        <v>-7.6</v>
      </c>
      <c r="C45">
        <v>-7.5960000000000001</v>
      </c>
      <c r="D45">
        <v>23.062999999999999</v>
      </c>
      <c r="E45">
        <v>149.374</v>
      </c>
      <c r="F45">
        <v>60</v>
      </c>
      <c r="G45">
        <v>56.802</v>
      </c>
      <c r="H45">
        <v>3.2408999999999999</v>
      </c>
    </row>
    <row r="46" spans="1:8" x14ac:dyDescent="0.2">
      <c r="A46">
        <v>106018.06200000001</v>
      </c>
      <c r="B46">
        <v>-7.6710000000000003</v>
      </c>
      <c r="C46">
        <v>-7.6669999999999998</v>
      </c>
      <c r="D46">
        <v>22.096</v>
      </c>
      <c r="E46">
        <v>145.50800000000001</v>
      </c>
      <c r="F46">
        <v>60</v>
      </c>
      <c r="G46">
        <v>57.3</v>
      </c>
      <c r="H46">
        <v>3.1068000000000002</v>
      </c>
    </row>
    <row r="47" spans="1:8" x14ac:dyDescent="0.2">
      <c r="A47">
        <v>106018.383</v>
      </c>
      <c r="B47">
        <v>-7.7460000000000004</v>
      </c>
      <c r="C47">
        <v>-7.7409999999999997</v>
      </c>
      <c r="D47">
        <v>23.577000000000002</v>
      </c>
      <c r="E47">
        <v>142.04300000000001</v>
      </c>
      <c r="F47">
        <v>60</v>
      </c>
      <c r="G47">
        <v>57.25</v>
      </c>
      <c r="H47">
        <v>2.9898000000000002</v>
      </c>
    </row>
    <row r="48" spans="1:8" x14ac:dyDescent="0.2">
      <c r="A48">
        <v>106018.70299999999</v>
      </c>
      <c r="B48">
        <v>-7.8159999999999998</v>
      </c>
      <c r="C48">
        <v>-7.8109999999999999</v>
      </c>
      <c r="D48">
        <v>21.503</v>
      </c>
      <c r="E48">
        <v>138.946</v>
      </c>
      <c r="F48">
        <v>60</v>
      </c>
      <c r="G48">
        <v>58.97</v>
      </c>
      <c r="H48">
        <v>2.8881000000000001</v>
      </c>
    </row>
    <row r="49" spans="1:8" x14ac:dyDescent="0.2">
      <c r="A49">
        <v>106019.023</v>
      </c>
      <c r="B49">
        <v>-7.8849999999999998</v>
      </c>
      <c r="C49">
        <v>-7.88</v>
      </c>
      <c r="D49">
        <v>21.853000000000002</v>
      </c>
      <c r="E49">
        <v>125.38</v>
      </c>
      <c r="F49">
        <v>60</v>
      </c>
      <c r="G49">
        <v>60.970999999999997</v>
      </c>
      <c r="H49">
        <v>2.4822000000000002</v>
      </c>
    </row>
    <row r="50" spans="1:8" x14ac:dyDescent="0.2">
      <c r="A50">
        <v>106019.344</v>
      </c>
      <c r="B50">
        <v>-7.9640000000000004</v>
      </c>
      <c r="C50">
        <v>-7.9589999999999996</v>
      </c>
      <c r="D50">
        <v>24.58</v>
      </c>
      <c r="E50">
        <v>109.28400000000001</v>
      </c>
      <c r="F50">
        <v>60</v>
      </c>
      <c r="G50">
        <v>62.558999999999997</v>
      </c>
      <c r="H50">
        <v>2.0538000000000003</v>
      </c>
    </row>
    <row r="51" spans="1:8" x14ac:dyDescent="0.2">
      <c r="A51">
        <v>106019.664</v>
      </c>
      <c r="B51">
        <v>-8.0559999999999992</v>
      </c>
      <c r="C51">
        <v>-8.0510000000000002</v>
      </c>
      <c r="D51">
        <v>28.89</v>
      </c>
      <c r="E51">
        <v>103.666</v>
      </c>
      <c r="F51">
        <v>60</v>
      </c>
      <c r="G51">
        <v>60.738999999999997</v>
      </c>
      <c r="H51">
        <v>1.9142999999999999</v>
      </c>
    </row>
    <row r="52" spans="1:8" x14ac:dyDescent="0.2">
      <c r="A52">
        <v>106019.977</v>
      </c>
      <c r="B52">
        <v>-8.1539999999999999</v>
      </c>
      <c r="C52">
        <v>-8.1489999999999991</v>
      </c>
      <c r="D52">
        <v>31.082000000000001</v>
      </c>
      <c r="E52">
        <v>108.22</v>
      </c>
      <c r="F52">
        <v>60</v>
      </c>
      <c r="G52">
        <v>58.857999999999997</v>
      </c>
      <c r="H52">
        <v>2.0232000000000001</v>
      </c>
    </row>
    <row r="53" spans="1:8" x14ac:dyDescent="0.2">
      <c r="A53">
        <v>106020.29700000001</v>
      </c>
      <c r="B53">
        <v>-8.2469999999999999</v>
      </c>
      <c r="C53">
        <v>-8.2420000000000009</v>
      </c>
      <c r="D53">
        <v>29.193999999999999</v>
      </c>
      <c r="E53">
        <v>112.60899999999999</v>
      </c>
      <c r="F53">
        <v>60</v>
      </c>
      <c r="G53">
        <v>60.08</v>
      </c>
      <c r="H53">
        <v>2.1311999999999998</v>
      </c>
    </row>
    <row r="54" spans="1:8" x14ac:dyDescent="0.2">
      <c r="A54">
        <v>106020.617</v>
      </c>
      <c r="B54">
        <v>-8.3360000000000003</v>
      </c>
      <c r="C54">
        <v>-8.3309999999999995</v>
      </c>
      <c r="D54">
        <v>27.998999999999999</v>
      </c>
      <c r="E54">
        <v>111.259</v>
      </c>
      <c r="F54">
        <v>60</v>
      </c>
      <c r="G54">
        <v>60.619</v>
      </c>
      <c r="H54">
        <v>2.0951999999999997</v>
      </c>
    </row>
    <row r="55" spans="1:8" x14ac:dyDescent="0.2">
      <c r="A55">
        <v>106020.93700000001</v>
      </c>
      <c r="B55">
        <v>-8.4280000000000008</v>
      </c>
      <c r="C55">
        <v>-8.423</v>
      </c>
      <c r="D55">
        <v>28.210999999999999</v>
      </c>
      <c r="E55">
        <v>105.444</v>
      </c>
      <c r="F55">
        <v>60</v>
      </c>
      <c r="G55">
        <v>62.398000000000003</v>
      </c>
      <c r="H55">
        <v>1.9494</v>
      </c>
    </row>
    <row r="56" spans="1:8" x14ac:dyDescent="0.2">
      <c r="A56">
        <v>106021.266</v>
      </c>
      <c r="B56">
        <v>-8.5050000000000008</v>
      </c>
      <c r="C56">
        <v>-8.5</v>
      </c>
      <c r="D56">
        <v>23.928000000000001</v>
      </c>
      <c r="E56">
        <v>95.647999999999996</v>
      </c>
      <c r="F56">
        <v>60</v>
      </c>
      <c r="G56">
        <v>62.982999999999997</v>
      </c>
      <c r="H56">
        <v>1.7189999999999999</v>
      </c>
    </row>
    <row r="57" spans="1:8" x14ac:dyDescent="0.2">
      <c r="A57">
        <v>106123.758</v>
      </c>
      <c r="B57">
        <v>-8.5519999999999996</v>
      </c>
      <c r="C57">
        <v>-8.5519999999999996</v>
      </c>
      <c r="D57">
        <v>0</v>
      </c>
      <c r="E57">
        <v>60.317999999999998</v>
      </c>
      <c r="F57">
        <v>60</v>
      </c>
      <c r="G57">
        <v>67.001999999999995</v>
      </c>
      <c r="H57">
        <v>0.99629999999999996</v>
      </c>
    </row>
    <row r="58" spans="1:8" x14ac:dyDescent="0.2">
      <c r="A58">
        <v>106124.711</v>
      </c>
      <c r="B58">
        <v>-8.6050000000000004</v>
      </c>
      <c r="C58">
        <v>-8.6050000000000004</v>
      </c>
      <c r="D58">
        <v>5.5490000000000004</v>
      </c>
      <c r="E58">
        <v>68.545000000000002</v>
      </c>
      <c r="F58">
        <v>60</v>
      </c>
      <c r="G58">
        <v>67.141000000000005</v>
      </c>
      <c r="H58">
        <v>1.1520000000000001</v>
      </c>
    </row>
    <row r="59" spans="1:8" x14ac:dyDescent="0.2">
      <c r="A59">
        <v>106125.67200000001</v>
      </c>
      <c r="B59">
        <v>-8.6880000000000006</v>
      </c>
      <c r="C59">
        <v>-8.6880000000000006</v>
      </c>
      <c r="D59">
        <v>8.6660000000000004</v>
      </c>
      <c r="E59">
        <v>79.013999999999996</v>
      </c>
      <c r="F59">
        <v>60</v>
      </c>
      <c r="G59">
        <v>67.116</v>
      </c>
      <c r="H59">
        <v>1.359</v>
      </c>
    </row>
    <row r="60" spans="1:8" x14ac:dyDescent="0.2">
      <c r="A60">
        <v>106126.31200000001</v>
      </c>
      <c r="B60">
        <v>-8.7840000000000007</v>
      </c>
      <c r="C60">
        <v>-8.7850000000000001</v>
      </c>
      <c r="D60">
        <v>14.994999999999999</v>
      </c>
      <c r="E60">
        <v>59.636000000000003</v>
      </c>
      <c r="F60">
        <v>60</v>
      </c>
      <c r="G60">
        <v>71</v>
      </c>
      <c r="H60">
        <v>0.98100000000000009</v>
      </c>
    </row>
    <row r="61" spans="1:8" x14ac:dyDescent="0.2">
      <c r="A61">
        <v>106126.633</v>
      </c>
      <c r="B61">
        <v>-8.8420000000000005</v>
      </c>
      <c r="C61">
        <v>-8.843</v>
      </c>
      <c r="D61">
        <v>18.170999999999999</v>
      </c>
      <c r="E61">
        <v>54.134</v>
      </c>
      <c r="F61">
        <v>60</v>
      </c>
      <c r="G61">
        <v>68.603999999999999</v>
      </c>
      <c r="H61">
        <v>0.88019999999999998</v>
      </c>
    </row>
    <row r="62" spans="1:8" x14ac:dyDescent="0.2">
      <c r="A62">
        <v>106126.95299999999</v>
      </c>
      <c r="B62">
        <v>-8.91</v>
      </c>
      <c r="C62">
        <v>-8.9109999999999996</v>
      </c>
      <c r="D62">
        <v>21.373999999999999</v>
      </c>
      <c r="E62">
        <v>53.104999999999997</v>
      </c>
      <c r="F62">
        <v>60</v>
      </c>
      <c r="G62">
        <v>67.935000000000002</v>
      </c>
      <c r="H62">
        <v>0.86129999999999995</v>
      </c>
    </row>
    <row r="63" spans="1:8" x14ac:dyDescent="0.2">
      <c r="A63">
        <v>106127.273</v>
      </c>
      <c r="B63">
        <v>-8.9789999999999992</v>
      </c>
      <c r="C63">
        <v>-8.98</v>
      </c>
      <c r="D63">
        <v>21.719000000000001</v>
      </c>
      <c r="E63">
        <v>51.448</v>
      </c>
      <c r="F63">
        <v>60</v>
      </c>
      <c r="G63">
        <v>68.325999999999993</v>
      </c>
      <c r="H63">
        <v>0.83160000000000001</v>
      </c>
    </row>
    <row r="64" spans="1:8" x14ac:dyDescent="0.2">
      <c r="A64">
        <v>106127.586</v>
      </c>
      <c r="B64">
        <v>-9.0510000000000002</v>
      </c>
      <c r="C64">
        <v>-9.0519999999999996</v>
      </c>
      <c r="D64">
        <v>22.797000000000001</v>
      </c>
      <c r="E64">
        <v>48.371000000000002</v>
      </c>
      <c r="F64">
        <v>60</v>
      </c>
      <c r="G64">
        <v>69.816000000000003</v>
      </c>
      <c r="H64">
        <v>0.77670000000000006</v>
      </c>
    </row>
    <row r="65" spans="1:8" x14ac:dyDescent="0.2">
      <c r="A65">
        <v>106127.906</v>
      </c>
      <c r="B65">
        <v>-9.1289999999999996</v>
      </c>
      <c r="C65">
        <v>-9.1310000000000002</v>
      </c>
      <c r="D65">
        <v>25.053999999999998</v>
      </c>
      <c r="E65">
        <v>39.481999999999999</v>
      </c>
      <c r="F65">
        <v>60</v>
      </c>
      <c r="G65">
        <v>70.81</v>
      </c>
      <c r="H65">
        <v>0.62280000000000002</v>
      </c>
    </row>
    <row r="66" spans="1:8" x14ac:dyDescent="0.2">
      <c r="A66">
        <v>106128.219</v>
      </c>
      <c r="B66">
        <v>-9.2089999999999996</v>
      </c>
      <c r="C66">
        <v>-9.2110000000000003</v>
      </c>
      <c r="D66">
        <v>25.103000000000002</v>
      </c>
      <c r="E66">
        <v>29.641999999999999</v>
      </c>
      <c r="F66">
        <v>60</v>
      </c>
      <c r="G66">
        <v>70.491</v>
      </c>
      <c r="H66">
        <v>0.45990000000000003</v>
      </c>
    </row>
    <row r="67" spans="1:8" x14ac:dyDescent="0.2">
      <c r="A67">
        <v>106128.539</v>
      </c>
      <c r="B67">
        <v>-9.2880000000000003</v>
      </c>
      <c r="C67">
        <v>-9.2910000000000004</v>
      </c>
      <c r="D67">
        <v>25.055</v>
      </c>
      <c r="E67">
        <v>20.754999999999999</v>
      </c>
      <c r="F67">
        <v>60</v>
      </c>
      <c r="G67">
        <v>72.894999999999996</v>
      </c>
      <c r="H67">
        <v>0.31679999999999997</v>
      </c>
    </row>
    <row r="68" spans="1:8" x14ac:dyDescent="0.2">
      <c r="A68">
        <v>106128.859</v>
      </c>
      <c r="B68">
        <v>-9.3729999999999993</v>
      </c>
      <c r="C68">
        <v>-9.375</v>
      </c>
      <c r="D68">
        <v>26.19</v>
      </c>
      <c r="E68">
        <v>13.7</v>
      </c>
      <c r="F68">
        <v>60</v>
      </c>
      <c r="G68">
        <v>70.497</v>
      </c>
      <c r="H68">
        <v>0.20700000000000002</v>
      </c>
    </row>
    <row r="69" spans="1:8" x14ac:dyDescent="0.2">
      <c r="A69">
        <v>106129.18700000001</v>
      </c>
      <c r="B69">
        <v>-9.452</v>
      </c>
      <c r="C69">
        <v>-9.4550000000000001</v>
      </c>
      <c r="D69">
        <v>24.550999999999998</v>
      </c>
      <c r="E69">
        <v>8.7520000000000007</v>
      </c>
      <c r="F69">
        <v>60</v>
      </c>
      <c r="G69">
        <v>71.881</v>
      </c>
      <c r="H69">
        <v>0.13139999999999999</v>
      </c>
    </row>
    <row r="70" spans="1:8" x14ac:dyDescent="0.2">
      <c r="A70">
        <v>106129.508</v>
      </c>
      <c r="B70">
        <v>-9.5289999999999999</v>
      </c>
      <c r="C70">
        <v>-9.532</v>
      </c>
      <c r="D70">
        <v>24.332999999999998</v>
      </c>
      <c r="E70">
        <v>5.843</v>
      </c>
      <c r="F70">
        <v>60</v>
      </c>
      <c r="G70">
        <v>70.436999999999998</v>
      </c>
      <c r="H70">
        <v>8.7300000000000003E-2</v>
      </c>
    </row>
    <row r="71" spans="1:8" x14ac:dyDescent="0.2">
      <c r="A71">
        <v>106129.82</v>
      </c>
      <c r="B71">
        <v>-9.6069999999999993</v>
      </c>
      <c r="C71">
        <v>-9.61</v>
      </c>
      <c r="D71">
        <v>24.475999999999999</v>
      </c>
      <c r="E71">
        <v>3.6360000000000001</v>
      </c>
      <c r="F71">
        <v>60</v>
      </c>
      <c r="G71">
        <v>69.971000000000004</v>
      </c>
      <c r="H71">
        <v>5.3999999999999999E-2</v>
      </c>
    </row>
    <row r="72" spans="1:8" x14ac:dyDescent="0.2">
      <c r="A72">
        <v>106130.141</v>
      </c>
      <c r="B72">
        <v>-9.6859999999999999</v>
      </c>
      <c r="C72">
        <v>-9.69</v>
      </c>
      <c r="D72">
        <v>25.254000000000001</v>
      </c>
      <c r="E72">
        <v>5.8120000000000003</v>
      </c>
      <c r="F72">
        <v>60</v>
      </c>
      <c r="G72">
        <v>69.378</v>
      </c>
      <c r="H72">
        <v>8.6400000000000005E-2</v>
      </c>
    </row>
    <row r="73" spans="1:8" x14ac:dyDescent="0.2">
      <c r="A73">
        <v>106130.461</v>
      </c>
      <c r="B73">
        <v>-9.7650000000000006</v>
      </c>
      <c r="C73">
        <v>-9.7690000000000001</v>
      </c>
      <c r="D73">
        <v>24.847999999999999</v>
      </c>
      <c r="E73">
        <v>11.516</v>
      </c>
      <c r="F73">
        <v>60</v>
      </c>
      <c r="G73">
        <v>69.840999999999994</v>
      </c>
      <c r="H73">
        <v>0.17280000000000001</v>
      </c>
    </row>
    <row r="74" spans="1:8" x14ac:dyDescent="0.2">
      <c r="A74">
        <v>106130.781</v>
      </c>
      <c r="B74">
        <v>-9.8480000000000008</v>
      </c>
      <c r="C74">
        <v>-9.8520000000000003</v>
      </c>
      <c r="D74">
        <v>25.658000000000001</v>
      </c>
      <c r="E74">
        <v>11.182</v>
      </c>
      <c r="F74">
        <v>60</v>
      </c>
      <c r="G74">
        <v>71.123999999999995</v>
      </c>
      <c r="H74">
        <v>0.16739999999999999</v>
      </c>
    </row>
    <row r="75" spans="1:8" x14ac:dyDescent="0.2">
      <c r="A75">
        <v>106131.102</v>
      </c>
      <c r="B75">
        <v>-9.9269999999999996</v>
      </c>
      <c r="C75">
        <v>-9.9320000000000004</v>
      </c>
      <c r="D75">
        <v>24.574999999999999</v>
      </c>
      <c r="E75">
        <v>8.5969999999999995</v>
      </c>
      <c r="F75">
        <v>60</v>
      </c>
      <c r="G75">
        <v>70.221999999999994</v>
      </c>
      <c r="H75">
        <v>0.12869999999999998</v>
      </c>
    </row>
    <row r="76" spans="1:8" x14ac:dyDescent="0.2">
      <c r="A76">
        <v>106131.42200000001</v>
      </c>
      <c r="B76">
        <v>-10.007</v>
      </c>
      <c r="C76">
        <v>-10.012</v>
      </c>
      <c r="D76">
        <v>25.172999999999998</v>
      </c>
      <c r="E76">
        <v>6.1870000000000003</v>
      </c>
      <c r="F76">
        <v>60</v>
      </c>
      <c r="G76">
        <v>72.585999999999999</v>
      </c>
      <c r="H76">
        <v>9.1799999999999993E-2</v>
      </c>
    </row>
    <row r="77" spans="1:8" x14ac:dyDescent="0.2">
      <c r="A77">
        <v>106131.742</v>
      </c>
      <c r="B77">
        <v>-10.077999999999999</v>
      </c>
      <c r="C77">
        <v>-10.083</v>
      </c>
      <c r="D77">
        <v>22.257000000000001</v>
      </c>
      <c r="E77">
        <v>3.802</v>
      </c>
      <c r="F77">
        <v>60</v>
      </c>
      <c r="G77">
        <v>74.858999999999995</v>
      </c>
      <c r="H77">
        <v>5.67E-2</v>
      </c>
    </row>
    <row r="78" spans="1:8" x14ac:dyDescent="0.2">
      <c r="A78">
        <v>106132.05499999999</v>
      </c>
      <c r="B78">
        <v>-10.141</v>
      </c>
      <c r="C78">
        <v>-10.146000000000001</v>
      </c>
      <c r="D78">
        <v>20.344999999999999</v>
      </c>
      <c r="E78">
        <v>3.2189999999999999</v>
      </c>
      <c r="F78">
        <v>60</v>
      </c>
      <c r="G78">
        <v>75.805999999999997</v>
      </c>
      <c r="H78">
        <v>4.7699999999999999E-2</v>
      </c>
    </row>
    <row r="79" spans="1:8" x14ac:dyDescent="0.2">
      <c r="A79">
        <v>106132.367</v>
      </c>
      <c r="B79">
        <v>-10.205</v>
      </c>
      <c r="C79">
        <v>-10.211</v>
      </c>
      <c r="D79">
        <v>20.632999999999999</v>
      </c>
      <c r="E79">
        <v>3.2309999999999999</v>
      </c>
      <c r="F79">
        <v>60</v>
      </c>
      <c r="G79">
        <v>72.176000000000002</v>
      </c>
      <c r="H79">
        <v>4.7699999999999999E-2</v>
      </c>
    </row>
    <row r="80" spans="1:8" x14ac:dyDescent="0.2">
      <c r="A80">
        <v>106132.68</v>
      </c>
      <c r="B80">
        <v>-10.269</v>
      </c>
      <c r="C80">
        <v>-10.275</v>
      </c>
      <c r="D80">
        <v>20.542999999999999</v>
      </c>
      <c r="E80">
        <v>2.6930000000000001</v>
      </c>
      <c r="F80">
        <v>60</v>
      </c>
      <c r="G80">
        <v>70.492999999999995</v>
      </c>
      <c r="H80">
        <v>3.9599999999999996E-2</v>
      </c>
    </row>
    <row r="81" spans="1:8" x14ac:dyDescent="0.2">
      <c r="A81">
        <v>106132.992</v>
      </c>
      <c r="B81">
        <v>-10.33</v>
      </c>
      <c r="C81">
        <v>-10.335000000000001</v>
      </c>
      <c r="D81">
        <v>19.413</v>
      </c>
      <c r="E81">
        <v>2.673</v>
      </c>
      <c r="F81">
        <v>60</v>
      </c>
      <c r="G81">
        <v>69.384</v>
      </c>
      <c r="H81">
        <v>3.9599999999999996E-2</v>
      </c>
    </row>
    <row r="82" spans="1:8" x14ac:dyDescent="0.2">
      <c r="A82">
        <v>106133.30499999999</v>
      </c>
      <c r="B82">
        <v>-10.394</v>
      </c>
      <c r="C82">
        <v>-10.4</v>
      </c>
      <c r="D82">
        <v>20.475999999999999</v>
      </c>
      <c r="E82">
        <v>9.9420000000000002</v>
      </c>
      <c r="F82">
        <v>60</v>
      </c>
      <c r="G82">
        <v>69.484999999999999</v>
      </c>
      <c r="H82">
        <v>0.14850000000000002</v>
      </c>
    </row>
    <row r="83" spans="1:8" x14ac:dyDescent="0.2">
      <c r="A83">
        <v>106133.625</v>
      </c>
      <c r="B83">
        <v>-10.459</v>
      </c>
      <c r="C83">
        <v>-10.465</v>
      </c>
      <c r="D83">
        <v>20.199000000000002</v>
      </c>
      <c r="E83">
        <v>14.566000000000001</v>
      </c>
      <c r="F83">
        <v>60</v>
      </c>
      <c r="G83">
        <v>69.489999999999995</v>
      </c>
      <c r="H83">
        <v>0.21870000000000001</v>
      </c>
    </row>
    <row r="84" spans="1:8" x14ac:dyDescent="0.2">
      <c r="A84">
        <v>106133.94500000001</v>
      </c>
      <c r="B84">
        <v>-10.518000000000001</v>
      </c>
      <c r="C84">
        <v>-10.523999999999999</v>
      </c>
      <c r="D84">
        <v>18.335999999999999</v>
      </c>
      <c r="E84">
        <v>13.055999999999999</v>
      </c>
      <c r="F84">
        <v>60</v>
      </c>
      <c r="G84">
        <v>70.034000000000006</v>
      </c>
      <c r="H84">
        <v>0.1953</v>
      </c>
    </row>
    <row r="85" spans="1:8" x14ac:dyDescent="0.2">
      <c r="A85">
        <v>106134.266</v>
      </c>
      <c r="B85">
        <v>-10.573</v>
      </c>
      <c r="C85">
        <v>-10.58</v>
      </c>
      <c r="D85">
        <v>17.507000000000001</v>
      </c>
      <c r="E85">
        <v>18.7</v>
      </c>
      <c r="F85">
        <v>60</v>
      </c>
      <c r="G85">
        <v>67.314999999999998</v>
      </c>
      <c r="H85">
        <v>0.28170000000000001</v>
      </c>
    </row>
    <row r="86" spans="1:8" x14ac:dyDescent="0.2">
      <c r="A86">
        <v>106134.586</v>
      </c>
      <c r="B86">
        <v>-10.632</v>
      </c>
      <c r="C86">
        <v>-10.638999999999999</v>
      </c>
      <c r="D86">
        <v>18.300999999999998</v>
      </c>
      <c r="E86">
        <v>35.884999999999998</v>
      </c>
      <c r="F86">
        <v>60</v>
      </c>
      <c r="G86">
        <v>67.302999999999997</v>
      </c>
      <c r="H86">
        <v>0.55530000000000002</v>
      </c>
    </row>
    <row r="87" spans="1:8" x14ac:dyDescent="0.2">
      <c r="A87">
        <v>106134.914</v>
      </c>
      <c r="B87">
        <v>-10.695</v>
      </c>
      <c r="C87">
        <v>-10.702</v>
      </c>
      <c r="D87">
        <v>19.638999999999999</v>
      </c>
      <c r="E87">
        <v>38.491999999999997</v>
      </c>
      <c r="F87">
        <v>60</v>
      </c>
      <c r="G87">
        <v>72.156000000000006</v>
      </c>
      <c r="H87">
        <v>0.59760000000000002</v>
      </c>
    </row>
    <row r="88" spans="1:8" x14ac:dyDescent="0.2">
      <c r="A88">
        <v>106135.234</v>
      </c>
      <c r="B88">
        <v>-10.757</v>
      </c>
      <c r="C88">
        <v>-10.763999999999999</v>
      </c>
      <c r="D88">
        <v>19.256</v>
      </c>
      <c r="E88">
        <v>27.584</v>
      </c>
      <c r="F88">
        <v>60</v>
      </c>
      <c r="G88">
        <v>72.097999999999999</v>
      </c>
      <c r="H88">
        <v>0.42030000000000001</v>
      </c>
    </row>
    <row r="89" spans="1:8" x14ac:dyDescent="0.2">
      <c r="A89">
        <v>106135.55499999999</v>
      </c>
      <c r="B89">
        <v>-10.827999999999999</v>
      </c>
      <c r="C89">
        <v>-10.835000000000001</v>
      </c>
      <c r="D89">
        <v>22.257000000000001</v>
      </c>
      <c r="E89">
        <v>18.327999999999999</v>
      </c>
      <c r="F89">
        <v>60</v>
      </c>
      <c r="G89">
        <v>71.290000000000006</v>
      </c>
      <c r="H89">
        <v>0.27539999999999998</v>
      </c>
    </row>
    <row r="90" spans="1:8" x14ac:dyDescent="0.2">
      <c r="A90">
        <v>106135.875</v>
      </c>
      <c r="B90">
        <v>-10.909000000000001</v>
      </c>
      <c r="C90">
        <v>-10.916</v>
      </c>
      <c r="D90">
        <v>25.238</v>
      </c>
      <c r="E90">
        <v>10.817</v>
      </c>
      <c r="F90">
        <v>60</v>
      </c>
      <c r="G90">
        <v>71.325999999999993</v>
      </c>
      <c r="H90">
        <v>0.16020000000000001</v>
      </c>
    </row>
    <row r="91" spans="1:8" x14ac:dyDescent="0.2">
      <c r="A91">
        <v>106136.19500000001</v>
      </c>
      <c r="B91">
        <v>-10.986000000000001</v>
      </c>
      <c r="C91">
        <v>-10.993</v>
      </c>
      <c r="D91">
        <v>24.016999999999999</v>
      </c>
      <c r="E91">
        <v>6.4859999999999998</v>
      </c>
      <c r="F91">
        <v>60</v>
      </c>
      <c r="G91">
        <v>70.902000000000001</v>
      </c>
      <c r="H91">
        <v>9.5399999999999999E-2</v>
      </c>
    </row>
    <row r="92" spans="1:8" x14ac:dyDescent="0.2">
      <c r="A92">
        <v>106136.516</v>
      </c>
      <c r="B92">
        <v>-11.057</v>
      </c>
      <c r="C92">
        <v>-11.065</v>
      </c>
      <c r="D92">
        <v>22.338000000000001</v>
      </c>
      <c r="E92">
        <v>3.9950000000000001</v>
      </c>
      <c r="F92">
        <v>60</v>
      </c>
      <c r="G92">
        <v>69.903999999999996</v>
      </c>
      <c r="H92">
        <v>5.8500000000000003E-2</v>
      </c>
    </row>
    <row r="93" spans="1:8" x14ac:dyDescent="0.2">
      <c r="A93">
        <v>106136.836</v>
      </c>
      <c r="B93">
        <v>-11.125</v>
      </c>
      <c r="C93">
        <v>-11.132999999999999</v>
      </c>
      <c r="D93">
        <v>21.318000000000001</v>
      </c>
      <c r="E93">
        <v>9.2530000000000001</v>
      </c>
      <c r="F93">
        <v>60</v>
      </c>
      <c r="G93">
        <v>67.968999999999994</v>
      </c>
      <c r="H93">
        <v>0.1368</v>
      </c>
    </row>
    <row r="94" spans="1:8" x14ac:dyDescent="0.2">
      <c r="A94">
        <v>106137.156</v>
      </c>
      <c r="B94">
        <v>-11.186999999999999</v>
      </c>
      <c r="C94">
        <v>-11.196</v>
      </c>
      <c r="D94">
        <v>19.631</v>
      </c>
      <c r="E94">
        <v>28.478999999999999</v>
      </c>
      <c r="F94">
        <v>60</v>
      </c>
      <c r="G94">
        <v>67.512</v>
      </c>
      <c r="H94">
        <v>0.43290000000000001</v>
      </c>
    </row>
    <row r="95" spans="1:8" x14ac:dyDescent="0.2">
      <c r="A95">
        <v>106137.469</v>
      </c>
      <c r="B95">
        <v>-11.249000000000001</v>
      </c>
      <c r="C95">
        <v>-11.257</v>
      </c>
      <c r="D95">
        <v>19.550999999999998</v>
      </c>
      <c r="E95">
        <v>48.960999999999999</v>
      </c>
      <c r="F95">
        <v>60</v>
      </c>
      <c r="G95">
        <v>65.768000000000001</v>
      </c>
      <c r="H95">
        <v>0.77129999999999999</v>
      </c>
    </row>
    <row r="96" spans="1:8" x14ac:dyDescent="0.2">
      <c r="A96">
        <v>106137.789</v>
      </c>
      <c r="B96">
        <v>-11.304</v>
      </c>
      <c r="C96">
        <v>-11.313000000000001</v>
      </c>
      <c r="D96">
        <v>17.404</v>
      </c>
      <c r="E96">
        <v>65.885999999999996</v>
      </c>
      <c r="F96">
        <v>60</v>
      </c>
      <c r="G96">
        <v>64.052000000000007</v>
      </c>
      <c r="H96">
        <v>1.0737000000000001</v>
      </c>
    </row>
    <row r="97" spans="1:8" x14ac:dyDescent="0.2">
      <c r="A97">
        <v>106138.109</v>
      </c>
      <c r="B97">
        <v>-11.356</v>
      </c>
      <c r="C97">
        <v>-11.365</v>
      </c>
      <c r="D97">
        <v>16.402000000000001</v>
      </c>
      <c r="E97">
        <v>76.350999999999999</v>
      </c>
      <c r="F97">
        <v>60</v>
      </c>
      <c r="G97">
        <v>65.866</v>
      </c>
      <c r="H97">
        <v>1.2726</v>
      </c>
    </row>
    <row r="98" spans="1:8" x14ac:dyDescent="0.2">
      <c r="A98">
        <v>106138.42200000001</v>
      </c>
      <c r="B98">
        <v>-11.41</v>
      </c>
      <c r="C98">
        <v>-11.419</v>
      </c>
      <c r="D98">
        <v>17.164999999999999</v>
      </c>
      <c r="E98">
        <v>83.915999999999997</v>
      </c>
      <c r="F98">
        <v>60</v>
      </c>
      <c r="G98">
        <v>64.114000000000004</v>
      </c>
      <c r="H98">
        <v>1.4229000000000001</v>
      </c>
    </row>
    <row r="99" spans="1:8" x14ac:dyDescent="0.2">
      <c r="A99">
        <v>106138.742</v>
      </c>
      <c r="B99">
        <v>-11.474</v>
      </c>
      <c r="C99">
        <v>-11.483000000000001</v>
      </c>
      <c r="D99">
        <v>20.052</v>
      </c>
      <c r="E99">
        <v>97.111999999999995</v>
      </c>
      <c r="F99">
        <v>60</v>
      </c>
      <c r="G99">
        <v>62.341999999999999</v>
      </c>
      <c r="H99">
        <v>1.7019</v>
      </c>
    </row>
    <row r="100" spans="1:8" x14ac:dyDescent="0.2">
      <c r="A100">
        <v>106139.05499999999</v>
      </c>
      <c r="B100">
        <v>-11.54</v>
      </c>
      <c r="C100">
        <v>-11.548999999999999</v>
      </c>
      <c r="D100">
        <v>20.943000000000001</v>
      </c>
      <c r="E100">
        <v>107.46899999999999</v>
      </c>
      <c r="F100">
        <v>60</v>
      </c>
      <c r="G100">
        <v>64.894000000000005</v>
      </c>
      <c r="H100">
        <v>1.9368000000000001</v>
      </c>
    </row>
    <row r="101" spans="1:8" x14ac:dyDescent="0.2">
      <c r="A101">
        <v>106139.375</v>
      </c>
      <c r="B101">
        <v>-11.615</v>
      </c>
      <c r="C101">
        <v>-11.625</v>
      </c>
      <c r="D101">
        <v>24.047000000000001</v>
      </c>
      <c r="E101">
        <v>94.337000000000003</v>
      </c>
      <c r="F101">
        <v>60</v>
      </c>
      <c r="G101">
        <v>69.951999999999998</v>
      </c>
      <c r="H101">
        <v>1.6389</v>
      </c>
    </row>
    <row r="102" spans="1:8" x14ac:dyDescent="0.2">
      <c r="A102">
        <v>106139.68700000001</v>
      </c>
      <c r="B102">
        <v>-11.702999999999999</v>
      </c>
      <c r="C102">
        <v>-11.712</v>
      </c>
      <c r="D102">
        <v>27.652999999999999</v>
      </c>
      <c r="E102">
        <v>63.155999999999999</v>
      </c>
      <c r="F102">
        <v>60</v>
      </c>
      <c r="G102">
        <v>74.876000000000005</v>
      </c>
      <c r="H102">
        <v>1.0197000000000001</v>
      </c>
    </row>
    <row r="103" spans="1:8" x14ac:dyDescent="0.2">
      <c r="A103">
        <v>106140.008</v>
      </c>
      <c r="B103">
        <v>-11.8</v>
      </c>
      <c r="C103">
        <v>-11.81</v>
      </c>
      <c r="D103">
        <v>30.800999999999998</v>
      </c>
      <c r="E103">
        <v>38.968000000000004</v>
      </c>
      <c r="F103">
        <v>60</v>
      </c>
      <c r="G103">
        <v>75.06</v>
      </c>
      <c r="H103">
        <v>0.60030000000000006</v>
      </c>
    </row>
    <row r="104" spans="1:8" x14ac:dyDescent="0.2">
      <c r="A104">
        <v>106140.32799999999</v>
      </c>
      <c r="B104">
        <v>-11.897</v>
      </c>
      <c r="C104">
        <v>-11.907</v>
      </c>
      <c r="D104">
        <v>30.478000000000002</v>
      </c>
      <c r="E104">
        <v>22.943000000000001</v>
      </c>
      <c r="F104">
        <v>60</v>
      </c>
      <c r="G104">
        <v>71.576999999999998</v>
      </c>
      <c r="H104">
        <v>0.34379999999999999</v>
      </c>
    </row>
    <row r="105" spans="1:8" x14ac:dyDescent="0.2">
      <c r="A105">
        <v>106140.641</v>
      </c>
      <c r="B105">
        <v>-11.991</v>
      </c>
      <c r="C105">
        <v>-12.002000000000001</v>
      </c>
      <c r="D105">
        <v>30.34</v>
      </c>
      <c r="E105">
        <v>13.797000000000001</v>
      </c>
      <c r="F105">
        <v>60</v>
      </c>
      <c r="G105">
        <v>68.477000000000004</v>
      </c>
      <c r="H105">
        <v>0.20430000000000001</v>
      </c>
    </row>
    <row r="106" spans="1:8" x14ac:dyDescent="0.2">
      <c r="A106">
        <v>106140.94500000001</v>
      </c>
      <c r="B106">
        <v>-12.087999999999999</v>
      </c>
      <c r="C106">
        <v>-12.099</v>
      </c>
      <c r="D106">
        <v>31.251999999999999</v>
      </c>
      <c r="E106">
        <v>22.007000000000001</v>
      </c>
      <c r="F106">
        <v>60</v>
      </c>
      <c r="G106">
        <v>66.265000000000001</v>
      </c>
      <c r="H106">
        <v>0.32940000000000003</v>
      </c>
    </row>
    <row r="107" spans="1:8" x14ac:dyDescent="0.2">
      <c r="A107">
        <v>106141.258</v>
      </c>
      <c r="B107">
        <v>-12.186</v>
      </c>
      <c r="C107">
        <v>-12.196999999999999</v>
      </c>
      <c r="D107">
        <v>31.440999999999999</v>
      </c>
      <c r="E107">
        <v>48.554000000000002</v>
      </c>
      <c r="F107">
        <v>60</v>
      </c>
      <c r="G107">
        <v>65.010999999999996</v>
      </c>
      <c r="H107">
        <v>0.75870000000000004</v>
      </c>
    </row>
    <row r="108" spans="1:8" x14ac:dyDescent="0.2">
      <c r="A108">
        <v>106141.57</v>
      </c>
      <c r="B108">
        <v>-12.282999999999999</v>
      </c>
      <c r="C108">
        <v>-12.294</v>
      </c>
      <c r="D108">
        <v>31.300999999999998</v>
      </c>
      <c r="E108">
        <v>72.102999999999994</v>
      </c>
      <c r="F108">
        <v>60</v>
      </c>
      <c r="G108">
        <v>63.616999999999997</v>
      </c>
      <c r="H108">
        <v>1.1798999999999999</v>
      </c>
    </row>
    <row r="109" spans="1:8" x14ac:dyDescent="0.2">
      <c r="A109">
        <v>106141.883</v>
      </c>
      <c r="B109">
        <v>-12.384</v>
      </c>
      <c r="C109">
        <v>-12.396000000000001</v>
      </c>
      <c r="D109">
        <v>32.39</v>
      </c>
      <c r="E109">
        <v>88.72</v>
      </c>
      <c r="F109">
        <v>60</v>
      </c>
      <c r="G109">
        <v>64.459999999999994</v>
      </c>
      <c r="H109">
        <v>1.5084</v>
      </c>
    </row>
    <row r="110" spans="1:8" x14ac:dyDescent="0.2">
      <c r="A110">
        <v>106142.19500000001</v>
      </c>
      <c r="B110">
        <v>-12.488</v>
      </c>
      <c r="C110">
        <v>-12.5</v>
      </c>
      <c r="D110">
        <v>33.276000000000003</v>
      </c>
      <c r="E110">
        <v>92.551000000000002</v>
      </c>
      <c r="F110">
        <v>60</v>
      </c>
      <c r="G110">
        <v>65.13</v>
      </c>
      <c r="H110">
        <v>1.5867</v>
      </c>
    </row>
    <row r="111" spans="1:8" x14ac:dyDescent="0.2">
      <c r="A111">
        <v>106142.508</v>
      </c>
      <c r="B111">
        <v>-12.596</v>
      </c>
      <c r="C111">
        <v>-12.608000000000001</v>
      </c>
      <c r="D111">
        <v>34.865000000000002</v>
      </c>
      <c r="E111">
        <v>87.497</v>
      </c>
      <c r="F111">
        <v>60</v>
      </c>
      <c r="G111">
        <v>67.483000000000004</v>
      </c>
      <c r="H111">
        <v>1.4805000000000001</v>
      </c>
    </row>
    <row r="112" spans="1:8" x14ac:dyDescent="0.2">
      <c r="A112">
        <v>106142.82</v>
      </c>
      <c r="B112">
        <v>-12.706</v>
      </c>
      <c r="C112">
        <v>-12.718999999999999</v>
      </c>
      <c r="D112">
        <v>35.374000000000002</v>
      </c>
      <c r="E112">
        <v>74.599000000000004</v>
      </c>
      <c r="F112">
        <v>60</v>
      </c>
      <c r="G112">
        <v>69.004000000000005</v>
      </c>
      <c r="H112">
        <v>1.2231000000000001</v>
      </c>
    </row>
    <row r="113" spans="1:8" x14ac:dyDescent="0.2">
      <c r="A113">
        <v>106143.133</v>
      </c>
      <c r="B113">
        <v>-12.814</v>
      </c>
      <c r="C113">
        <v>-12.827</v>
      </c>
      <c r="D113">
        <v>34.966000000000001</v>
      </c>
      <c r="E113">
        <v>66.826999999999998</v>
      </c>
      <c r="F113">
        <v>60</v>
      </c>
      <c r="G113">
        <v>66.947000000000003</v>
      </c>
      <c r="H113">
        <v>1.0764</v>
      </c>
    </row>
    <row r="114" spans="1:8" x14ac:dyDescent="0.2">
      <c r="A114">
        <v>106143.43700000001</v>
      </c>
      <c r="B114">
        <v>-12.92</v>
      </c>
      <c r="C114">
        <v>-12.933</v>
      </c>
      <c r="D114">
        <v>34.234000000000002</v>
      </c>
      <c r="E114">
        <v>73.049000000000007</v>
      </c>
      <c r="F114">
        <v>60</v>
      </c>
      <c r="G114">
        <v>65.438999999999993</v>
      </c>
      <c r="H114">
        <v>1.1916</v>
      </c>
    </row>
    <row r="115" spans="1:8" x14ac:dyDescent="0.2">
      <c r="A115">
        <v>106143.75</v>
      </c>
      <c r="B115">
        <v>-13.026</v>
      </c>
      <c r="C115">
        <v>-13.04</v>
      </c>
      <c r="D115">
        <v>34.101999999999997</v>
      </c>
      <c r="E115">
        <v>80.864999999999995</v>
      </c>
      <c r="F115">
        <v>60</v>
      </c>
      <c r="G115">
        <v>65.540000000000006</v>
      </c>
      <c r="H115">
        <v>1.341</v>
      </c>
    </row>
    <row r="116" spans="1:8" x14ac:dyDescent="0.2">
      <c r="A116">
        <v>106144.06200000001</v>
      </c>
      <c r="B116">
        <v>-13.128</v>
      </c>
      <c r="C116">
        <v>-13.141999999999999</v>
      </c>
      <c r="D116">
        <v>32.895000000000003</v>
      </c>
      <c r="E116">
        <v>83.138999999999996</v>
      </c>
      <c r="F116">
        <v>60</v>
      </c>
      <c r="G116">
        <v>66.14</v>
      </c>
      <c r="H116">
        <v>1.3851</v>
      </c>
    </row>
    <row r="117" spans="1:8" x14ac:dyDescent="0.2">
      <c r="A117">
        <v>106144.375</v>
      </c>
      <c r="B117">
        <v>-13.227</v>
      </c>
      <c r="C117">
        <v>-13.242000000000001</v>
      </c>
      <c r="D117">
        <v>31.606000000000002</v>
      </c>
      <c r="E117">
        <v>89.521000000000001</v>
      </c>
      <c r="F117">
        <v>60</v>
      </c>
      <c r="G117">
        <v>63.917999999999999</v>
      </c>
      <c r="H117">
        <v>1.5129000000000001</v>
      </c>
    </row>
    <row r="118" spans="1:8" x14ac:dyDescent="0.2">
      <c r="A118">
        <v>106144.70299999999</v>
      </c>
      <c r="B118">
        <v>-13.329000000000001</v>
      </c>
      <c r="C118">
        <v>-13.343999999999999</v>
      </c>
      <c r="D118">
        <v>31.609000000000002</v>
      </c>
      <c r="E118">
        <v>98.497</v>
      </c>
      <c r="F118">
        <v>60</v>
      </c>
      <c r="G118">
        <v>62.890999999999998</v>
      </c>
      <c r="H118">
        <v>1.7009999999999998</v>
      </c>
    </row>
    <row r="119" spans="1:8" x14ac:dyDescent="0.2">
      <c r="A119">
        <v>106145.023</v>
      </c>
      <c r="B119">
        <v>-13.425000000000001</v>
      </c>
      <c r="C119">
        <v>-13.441000000000001</v>
      </c>
      <c r="D119">
        <v>30.344000000000001</v>
      </c>
      <c r="E119">
        <v>110.126</v>
      </c>
      <c r="F119">
        <v>60</v>
      </c>
      <c r="G119">
        <v>61.786999999999999</v>
      </c>
      <c r="H119">
        <v>1.9620000000000002</v>
      </c>
    </row>
    <row r="120" spans="1:8" x14ac:dyDescent="0.2">
      <c r="A120">
        <v>106145.336</v>
      </c>
      <c r="B120">
        <v>-13.513999999999999</v>
      </c>
      <c r="C120">
        <v>-13.53</v>
      </c>
      <c r="D120">
        <v>28.216000000000001</v>
      </c>
      <c r="E120">
        <v>120.759</v>
      </c>
      <c r="F120">
        <v>60</v>
      </c>
      <c r="G120">
        <v>61.215000000000003</v>
      </c>
      <c r="H120">
        <v>2.2185000000000001</v>
      </c>
    </row>
    <row r="121" spans="1:8" x14ac:dyDescent="0.2">
      <c r="A121">
        <v>106145.656</v>
      </c>
      <c r="B121">
        <v>-13.584</v>
      </c>
      <c r="C121">
        <v>-13.6</v>
      </c>
      <c r="D121">
        <v>22.082999999999998</v>
      </c>
      <c r="E121">
        <v>125.819</v>
      </c>
      <c r="F121">
        <v>60</v>
      </c>
      <c r="G121">
        <v>61.914999999999999</v>
      </c>
      <c r="H121">
        <v>2.3463000000000003</v>
      </c>
    </row>
    <row r="122" spans="1:8" x14ac:dyDescent="0.2">
      <c r="A122">
        <v>106265.844</v>
      </c>
      <c r="B122">
        <v>-13.683</v>
      </c>
      <c r="C122">
        <v>-13.683999999999999</v>
      </c>
      <c r="D122">
        <v>0</v>
      </c>
      <c r="E122">
        <v>28.388000000000002</v>
      </c>
      <c r="F122">
        <v>60</v>
      </c>
      <c r="G122">
        <v>71.405000000000001</v>
      </c>
      <c r="H122">
        <v>0.42299999999999999</v>
      </c>
    </row>
    <row r="123" spans="1:8" x14ac:dyDescent="0.2">
      <c r="A123">
        <v>106266.469</v>
      </c>
      <c r="B123">
        <v>-13.776</v>
      </c>
      <c r="C123">
        <v>-13.776999999999999</v>
      </c>
      <c r="D123">
        <v>14.917999999999999</v>
      </c>
      <c r="E123">
        <v>12.507999999999999</v>
      </c>
      <c r="F123">
        <v>60</v>
      </c>
      <c r="G123">
        <v>74.528999999999996</v>
      </c>
      <c r="H123">
        <v>0.18180000000000002</v>
      </c>
    </row>
    <row r="124" spans="1:8" x14ac:dyDescent="0.2">
      <c r="A124">
        <v>106267.094</v>
      </c>
      <c r="B124">
        <v>-13.881</v>
      </c>
      <c r="C124">
        <v>-13.882999999999999</v>
      </c>
      <c r="D124">
        <v>16.771000000000001</v>
      </c>
      <c r="E124">
        <v>5.8159999999999998</v>
      </c>
      <c r="F124">
        <v>60</v>
      </c>
      <c r="G124">
        <v>72.537000000000006</v>
      </c>
      <c r="H124">
        <v>8.3699999999999997E-2</v>
      </c>
    </row>
    <row r="125" spans="1:8" x14ac:dyDescent="0.2">
      <c r="A125">
        <v>106267.414</v>
      </c>
      <c r="B125">
        <v>-13.932</v>
      </c>
      <c r="C125">
        <v>-13.933999999999999</v>
      </c>
      <c r="D125">
        <v>16.366</v>
      </c>
      <c r="E125">
        <v>5.5270000000000001</v>
      </c>
      <c r="F125">
        <v>60</v>
      </c>
      <c r="G125">
        <v>71.304000000000002</v>
      </c>
      <c r="H125">
        <v>7.9199999999999993E-2</v>
      </c>
    </row>
    <row r="126" spans="1:8" x14ac:dyDescent="0.2">
      <c r="A126">
        <v>106268.039</v>
      </c>
      <c r="B126">
        <v>-14.023999999999999</v>
      </c>
      <c r="C126">
        <v>-14.026</v>
      </c>
      <c r="D126">
        <v>14.602</v>
      </c>
      <c r="E126">
        <v>4.1429999999999998</v>
      </c>
      <c r="F126">
        <v>60</v>
      </c>
      <c r="G126">
        <v>70.167000000000002</v>
      </c>
      <c r="H126">
        <v>5.9400000000000001E-2</v>
      </c>
    </row>
    <row r="127" spans="1:8" x14ac:dyDescent="0.2">
      <c r="A127">
        <v>106268.67200000001</v>
      </c>
      <c r="B127">
        <v>-14.099</v>
      </c>
      <c r="C127">
        <v>-14.102</v>
      </c>
      <c r="D127">
        <v>11.945</v>
      </c>
      <c r="E127">
        <v>20.928999999999998</v>
      </c>
      <c r="F127">
        <v>60</v>
      </c>
      <c r="G127">
        <v>66.765000000000001</v>
      </c>
      <c r="H127">
        <v>0.30690000000000001</v>
      </c>
    </row>
    <row r="128" spans="1:8" x14ac:dyDescent="0.2">
      <c r="A128">
        <v>106269.30499999999</v>
      </c>
      <c r="B128">
        <v>-14.17</v>
      </c>
      <c r="C128">
        <v>-14.173</v>
      </c>
      <c r="D128">
        <v>11.365</v>
      </c>
      <c r="E128">
        <v>40.585999999999999</v>
      </c>
      <c r="F128">
        <v>60</v>
      </c>
      <c r="G128">
        <v>66.582999999999998</v>
      </c>
      <c r="H128">
        <v>0.61470000000000002</v>
      </c>
    </row>
    <row r="129" spans="1:8" x14ac:dyDescent="0.2">
      <c r="A129">
        <v>106269.93700000001</v>
      </c>
      <c r="B129">
        <v>-14.234</v>
      </c>
      <c r="C129">
        <v>-14.238</v>
      </c>
      <c r="D129">
        <v>10.266999999999999</v>
      </c>
      <c r="E129">
        <v>48.679000000000002</v>
      </c>
      <c r="F129">
        <v>60</v>
      </c>
      <c r="G129">
        <v>66.602999999999994</v>
      </c>
      <c r="H129">
        <v>0.747</v>
      </c>
    </row>
    <row r="130" spans="1:8" x14ac:dyDescent="0.2">
      <c r="A130">
        <v>106270.56200000001</v>
      </c>
      <c r="B130">
        <v>-14.292</v>
      </c>
      <c r="C130">
        <v>-14.295999999999999</v>
      </c>
      <c r="D130">
        <v>9.2469999999999999</v>
      </c>
      <c r="E130">
        <v>44.451999999999998</v>
      </c>
      <c r="F130">
        <v>60</v>
      </c>
      <c r="G130">
        <v>68.587999999999994</v>
      </c>
      <c r="H130">
        <v>0.67680000000000007</v>
      </c>
    </row>
    <row r="131" spans="1:8" x14ac:dyDescent="0.2">
      <c r="A131">
        <v>106271.18700000001</v>
      </c>
      <c r="B131">
        <v>-14.353999999999999</v>
      </c>
      <c r="C131">
        <v>-14.358000000000001</v>
      </c>
      <c r="D131">
        <v>9.9489999999999998</v>
      </c>
      <c r="E131">
        <v>28.326000000000001</v>
      </c>
      <c r="F131">
        <v>60</v>
      </c>
      <c r="G131">
        <v>68.403000000000006</v>
      </c>
      <c r="H131">
        <v>0.41940000000000005</v>
      </c>
    </row>
    <row r="132" spans="1:8" x14ac:dyDescent="0.2">
      <c r="A132">
        <v>106271.82</v>
      </c>
      <c r="B132">
        <v>-14.442</v>
      </c>
      <c r="C132">
        <v>-14.446</v>
      </c>
      <c r="D132">
        <v>13.848000000000001</v>
      </c>
      <c r="E132">
        <v>12.443</v>
      </c>
      <c r="F132">
        <v>60</v>
      </c>
      <c r="G132">
        <v>68.912999999999997</v>
      </c>
      <c r="H132">
        <v>0.18000000000000002</v>
      </c>
    </row>
    <row r="133" spans="1:8" x14ac:dyDescent="0.2">
      <c r="A133">
        <v>106272.141</v>
      </c>
      <c r="B133">
        <v>-14.494</v>
      </c>
      <c r="C133">
        <v>-14.499000000000001</v>
      </c>
      <c r="D133">
        <v>16.838000000000001</v>
      </c>
      <c r="E133">
        <v>7.5279999999999996</v>
      </c>
      <c r="F133">
        <v>60</v>
      </c>
      <c r="G133">
        <v>68.963999999999999</v>
      </c>
      <c r="H133">
        <v>0.108</v>
      </c>
    </row>
    <row r="134" spans="1:8" x14ac:dyDescent="0.2">
      <c r="A134">
        <v>106272.45299999999</v>
      </c>
      <c r="B134">
        <v>-14.553000000000001</v>
      </c>
      <c r="C134">
        <v>-14.558</v>
      </c>
      <c r="D134">
        <v>18.690000000000001</v>
      </c>
      <c r="E134">
        <v>5.9470000000000001</v>
      </c>
      <c r="F134">
        <v>60</v>
      </c>
      <c r="G134">
        <v>68.328000000000003</v>
      </c>
      <c r="H134">
        <v>8.5500000000000007E-2</v>
      </c>
    </row>
    <row r="135" spans="1:8" x14ac:dyDescent="0.2">
      <c r="A135">
        <v>106272.766</v>
      </c>
      <c r="B135">
        <v>-14.614000000000001</v>
      </c>
      <c r="C135">
        <v>-14.619</v>
      </c>
      <c r="D135">
        <v>19.577999999999999</v>
      </c>
      <c r="E135">
        <v>17.701000000000001</v>
      </c>
      <c r="F135">
        <v>60</v>
      </c>
      <c r="G135">
        <v>66.436000000000007</v>
      </c>
      <c r="H135">
        <v>0.25739999999999996</v>
      </c>
    </row>
    <row r="136" spans="1:8" x14ac:dyDescent="0.2">
      <c r="A136">
        <v>106273.086</v>
      </c>
      <c r="B136">
        <v>-14.676</v>
      </c>
      <c r="C136">
        <v>-14.680999999999999</v>
      </c>
      <c r="D136">
        <v>19.565000000000001</v>
      </c>
      <c r="E136">
        <v>28.39</v>
      </c>
      <c r="F136">
        <v>60</v>
      </c>
      <c r="G136">
        <v>69.113</v>
      </c>
      <c r="H136">
        <v>0.41940000000000005</v>
      </c>
    </row>
    <row r="137" spans="1:8" x14ac:dyDescent="0.2">
      <c r="A137">
        <v>106273.398</v>
      </c>
      <c r="B137">
        <v>-14.734999999999999</v>
      </c>
      <c r="C137">
        <v>-14.741</v>
      </c>
      <c r="D137">
        <v>19.123000000000001</v>
      </c>
      <c r="E137">
        <v>36.167999999999999</v>
      </c>
      <c r="F137">
        <v>60</v>
      </c>
      <c r="G137">
        <v>68.290000000000006</v>
      </c>
      <c r="H137">
        <v>0.54090000000000005</v>
      </c>
    </row>
    <row r="138" spans="1:8" x14ac:dyDescent="0.2">
      <c r="A138">
        <v>106273.711</v>
      </c>
      <c r="B138">
        <v>-14.794</v>
      </c>
      <c r="C138">
        <v>-14.801</v>
      </c>
      <c r="D138">
        <v>18.861999999999998</v>
      </c>
      <c r="E138">
        <v>42.116</v>
      </c>
      <c r="F138">
        <v>60</v>
      </c>
      <c r="G138">
        <v>68.225999999999999</v>
      </c>
      <c r="H138">
        <v>0.63629999999999998</v>
      </c>
    </row>
    <row r="139" spans="1:8" x14ac:dyDescent="0.2">
      <c r="A139">
        <v>106274.031</v>
      </c>
      <c r="B139">
        <v>-14.847</v>
      </c>
      <c r="C139">
        <v>-14.853</v>
      </c>
      <c r="D139">
        <v>16.596</v>
      </c>
      <c r="E139">
        <v>45.692999999999998</v>
      </c>
      <c r="F139">
        <v>60</v>
      </c>
      <c r="G139">
        <v>66.725999999999999</v>
      </c>
      <c r="H139">
        <v>0.69390000000000007</v>
      </c>
    </row>
    <row r="140" spans="1:8" x14ac:dyDescent="0.2">
      <c r="A140">
        <v>106274.664</v>
      </c>
      <c r="B140">
        <v>-14.914</v>
      </c>
      <c r="C140">
        <v>-14.920999999999999</v>
      </c>
      <c r="D140">
        <v>10.766999999999999</v>
      </c>
      <c r="E140">
        <v>43.488999999999997</v>
      </c>
      <c r="F140">
        <v>60</v>
      </c>
      <c r="G140">
        <v>68.301000000000002</v>
      </c>
      <c r="H140">
        <v>0.65790000000000004</v>
      </c>
    </row>
    <row r="141" spans="1:8" x14ac:dyDescent="0.2">
      <c r="A141">
        <v>106291.852</v>
      </c>
      <c r="B141">
        <v>-14.973000000000001</v>
      </c>
      <c r="C141">
        <v>-14.98</v>
      </c>
      <c r="D141">
        <v>0.34</v>
      </c>
      <c r="E141">
        <v>6.452</v>
      </c>
      <c r="F141">
        <v>60</v>
      </c>
      <c r="G141">
        <v>67.828000000000003</v>
      </c>
      <c r="H141">
        <v>9.1799999999999993E-2</v>
      </c>
    </row>
    <row r="142" spans="1:8" x14ac:dyDescent="0.2">
      <c r="A142">
        <v>106292.492</v>
      </c>
      <c r="B142">
        <v>-15.04</v>
      </c>
      <c r="C142">
        <v>-15.048</v>
      </c>
      <c r="D142">
        <v>10.577999999999999</v>
      </c>
      <c r="E142">
        <v>32.212000000000003</v>
      </c>
      <c r="F142">
        <v>60</v>
      </c>
      <c r="G142">
        <v>68.040999999999997</v>
      </c>
      <c r="H142">
        <v>0.47700000000000004</v>
      </c>
    </row>
    <row r="143" spans="1:8" x14ac:dyDescent="0.2">
      <c r="A143">
        <v>106292.81200000001</v>
      </c>
      <c r="B143">
        <v>-15.096</v>
      </c>
      <c r="C143">
        <v>-15.103999999999999</v>
      </c>
      <c r="D143">
        <v>17.635000000000002</v>
      </c>
      <c r="E143">
        <v>38.947000000000003</v>
      </c>
      <c r="F143">
        <v>60</v>
      </c>
      <c r="G143">
        <v>69.433999999999997</v>
      </c>
      <c r="H143">
        <v>0.58320000000000005</v>
      </c>
    </row>
    <row r="144" spans="1:8" x14ac:dyDescent="0.2">
      <c r="A144">
        <v>106293.133</v>
      </c>
      <c r="B144">
        <v>-15.167</v>
      </c>
      <c r="C144">
        <v>-15.175000000000001</v>
      </c>
      <c r="D144">
        <v>22.035</v>
      </c>
      <c r="E144">
        <v>35.700000000000003</v>
      </c>
      <c r="F144">
        <v>60</v>
      </c>
      <c r="G144">
        <v>70.468000000000004</v>
      </c>
      <c r="H144">
        <v>0.53190000000000004</v>
      </c>
    </row>
    <row r="145" spans="1:8" x14ac:dyDescent="0.2">
      <c r="A145">
        <v>106293.45299999999</v>
      </c>
      <c r="B145">
        <v>-15.24</v>
      </c>
      <c r="C145">
        <v>-15.249000000000001</v>
      </c>
      <c r="D145">
        <v>23.387</v>
      </c>
      <c r="E145">
        <v>25.427</v>
      </c>
      <c r="F145">
        <v>60</v>
      </c>
      <c r="G145">
        <v>72.007000000000005</v>
      </c>
      <c r="H145">
        <v>0.37259999999999999</v>
      </c>
    </row>
    <row r="146" spans="1:8" x14ac:dyDescent="0.2">
      <c r="A146">
        <v>106293.766</v>
      </c>
      <c r="B146">
        <v>-15.317</v>
      </c>
      <c r="C146">
        <v>-15.326000000000001</v>
      </c>
      <c r="D146">
        <v>24.263999999999999</v>
      </c>
      <c r="E146">
        <v>17.126000000000001</v>
      </c>
      <c r="F146">
        <v>60</v>
      </c>
      <c r="G146">
        <v>71.623999999999995</v>
      </c>
      <c r="H146">
        <v>0.24750000000000003</v>
      </c>
    </row>
    <row r="147" spans="1:8" x14ac:dyDescent="0.2">
      <c r="A147">
        <v>106294.07799999999</v>
      </c>
      <c r="B147">
        <v>-15.396000000000001</v>
      </c>
      <c r="C147">
        <v>-15.406000000000001</v>
      </c>
      <c r="D147">
        <v>25.448</v>
      </c>
      <c r="E147">
        <v>10.247999999999999</v>
      </c>
      <c r="F147">
        <v>60</v>
      </c>
      <c r="G147">
        <v>71.024000000000001</v>
      </c>
      <c r="H147">
        <v>0.1467</v>
      </c>
    </row>
    <row r="148" spans="1:8" x14ac:dyDescent="0.2">
      <c r="A148">
        <v>106294.398</v>
      </c>
      <c r="B148">
        <v>-15.478</v>
      </c>
      <c r="C148">
        <v>-15.488</v>
      </c>
      <c r="D148">
        <v>26.15</v>
      </c>
      <c r="E148">
        <v>8.548</v>
      </c>
      <c r="F148">
        <v>60</v>
      </c>
      <c r="G148">
        <v>64.474999999999994</v>
      </c>
      <c r="H148">
        <v>0.12240000000000001</v>
      </c>
    </row>
    <row r="149" spans="1:8" x14ac:dyDescent="0.2">
      <c r="A149">
        <v>106294.711</v>
      </c>
      <c r="B149">
        <v>-15.564</v>
      </c>
      <c r="C149">
        <v>-15.574</v>
      </c>
      <c r="D149">
        <v>27.254999999999999</v>
      </c>
      <c r="E149">
        <v>60.570999999999998</v>
      </c>
      <c r="F149">
        <v>60</v>
      </c>
      <c r="G149">
        <v>56.634999999999998</v>
      </c>
      <c r="H149">
        <v>0.9405</v>
      </c>
    </row>
    <row r="150" spans="1:8" x14ac:dyDescent="0.2">
      <c r="A150">
        <v>106295.023</v>
      </c>
      <c r="B150">
        <v>-15.648</v>
      </c>
      <c r="C150">
        <v>-15.659000000000001</v>
      </c>
      <c r="D150">
        <v>26.977</v>
      </c>
      <c r="E150">
        <v>106.164</v>
      </c>
      <c r="F150">
        <v>60</v>
      </c>
      <c r="G150">
        <v>57.194000000000003</v>
      </c>
      <c r="H150">
        <v>1.8305999999999998</v>
      </c>
    </row>
    <row r="151" spans="1:8" x14ac:dyDescent="0.2">
      <c r="A151">
        <v>106295.344</v>
      </c>
      <c r="B151">
        <v>-15.733000000000001</v>
      </c>
      <c r="C151">
        <v>-15.744</v>
      </c>
      <c r="D151">
        <v>27.143000000000001</v>
      </c>
      <c r="E151">
        <v>128.46600000000001</v>
      </c>
      <c r="F151">
        <v>60</v>
      </c>
      <c r="G151">
        <v>58.337000000000003</v>
      </c>
      <c r="H151">
        <v>2.3633999999999999</v>
      </c>
    </row>
    <row r="152" spans="1:8" x14ac:dyDescent="0.2">
      <c r="A152">
        <v>106295.656</v>
      </c>
      <c r="B152">
        <v>-15.826000000000001</v>
      </c>
      <c r="C152">
        <v>-15.837999999999999</v>
      </c>
      <c r="D152">
        <v>29.663</v>
      </c>
      <c r="E152">
        <v>139.648</v>
      </c>
      <c r="F152">
        <v>60</v>
      </c>
      <c r="G152">
        <v>58.412999999999997</v>
      </c>
      <c r="H152">
        <v>2.6631</v>
      </c>
    </row>
    <row r="153" spans="1:8" x14ac:dyDescent="0.2">
      <c r="A153">
        <v>106295.969</v>
      </c>
      <c r="B153">
        <v>-15.914999999999999</v>
      </c>
      <c r="C153">
        <v>-15.928000000000001</v>
      </c>
      <c r="D153">
        <v>28.594000000000001</v>
      </c>
      <c r="E153">
        <v>141.417</v>
      </c>
      <c r="F153">
        <v>60</v>
      </c>
      <c r="G153">
        <v>61.326000000000001</v>
      </c>
      <c r="H153">
        <v>2.7107999999999999</v>
      </c>
    </row>
    <row r="154" spans="1:8" x14ac:dyDescent="0.2">
      <c r="A154">
        <v>106296.289</v>
      </c>
      <c r="B154">
        <v>-15.996</v>
      </c>
      <c r="C154">
        <v>-16.009</v>
      </c>
      <c r="D154">
        <v>25.637</v>
      </c>
      <c r="E154">
        <v>137.36600000000001</v>
      </c>
      <c r="F154">
        <v>60</v>
      </c>
      <c r="G154">
        <v>60.759</v>
      </c>
      <c r="H154">
        <v>2.5947</v>
      </c>
    </row>
    <row r="155" spans="1:8" x14ac:dyDescent="0.2">
      <c r="A155">
        <v>106296.602</v>
      </c>
      <c r="B155">
        <v>-16.081</v>
      </c>
      <c r="C155">
        <v>-16.094000000000001</v>
      </c>
      <c r="D155">
        <v>27.257999999999999</v>
      </c>
      <c r="E155">
        <v>133.18899999999999</v>
      </c>
      <c r="F155">
        <v>60</v>
      </c>
      <c r="G155">
        <v>61.195</v>
      </c>
      <c r="H155">
        <v>2.4786000000000001</v>
      </c>
    </row>
    <row r="156" spans="1:8" x14ac:dyDescent="0.2">
      <c r="A156">
        <v>106296.914</v>
      </c>
      <c r="B156">
        <v>-16.169</v>
      </c>
      <c r="C156">
        <v>-16.183</v>
      </c>
      <c r="D156">
        <v>27.988</v>
      </c>
      <c r="E156">
        <v>129.47499999999999</v>
      </c>
      <c r="F156">
        <v>60</v>
      </c>
      <c r="G156">
        <v>61.465000000000003</v>
      </c>
      <c r="H156">
        <v>2.3786999999999998</v>
      </c>
    </row>
    <row r="157" spans="1:8" x14ac:dyDescent="0.2">
      <c r="A157">
        <v>106297.234</v>
      </c>
      <c r="B157">
        <v>-16.244</v>
      </c>
      <c r="C157">
        <v>-16.257999999999999</v>
      </c>
      <c r="D157">
        <v>23.928000000000001</v>
      </c>
      <c r="E157">
        <v>125.419</v>
      </c>
      <c r="F157">
        <v>60</v>
      </c>
      <c r="G157">
        <v>60.82</v>
      </c>
      <c r="H157">
        <v>2.2734000000000001</v>
      </c>
    </row>
    <row r="158" spans="1:8" x14ac:dyDescent="0.2">
      <c r="A158">
        <v>106297.54700000001</v>
      </c>
      <c r="B158">
        <v>-16.315000000000001</v>
      </c>
      <c r="C158">
        <v>-16.329000000000001</v>
      </c>
      <c r="D158">
        <v>22.343</v>
      </c>
      <c r="E158">
        <v>122.94</v>
      </c>
      <c r="F158">
        <v>60</v>
      </c>
      <c r="G158">
        <v>62.63</v>
      </c>
      <c r="H158">
        <v>2.2103999999999999</v>
      </c>
    </row>
    <row r="159" spans="1:8" x14ac:dyDescent="0.2">
      <c r="A159">
        <v>106297.867</v>
      </c>
      <c r="B159">
        <v>-16.384</v>
      </c>
      <c r="C159">
        <v>-16.399000000000001</v>
      </c>
      <c r="D159">
        <v>22.198</v>
      </c>
      <c r="E159">
        <v>119.752</v>
      </c>
      <c r="F159">
        <v>60</v>
      </c>
      <c r="G159">
        <v>62.906999999999996</v>
      </c>
      <c r="H159">
        <v>2.1311999999999998</v>
      </c>
    </row>
    <row r="160" spans="1:8" x14ac:dyDescent="0.2">
      <c r="A160">
        <v>106298.18</v>
      </c>
      <c r="B160">
        <v>-16.45</v>
      </c>
      <c r="C160">
        <v>-16.465</v>
      </c>
      <c r="D160">
        <v>21.036000000000001</v>
      </c>
      <c r="E160">
        <v>116.81399999999999</v>
      </c>
      <c r="F160">
        <v>60</v>
      </c>
      <c r="G160">
        <v>62.39</v>
      </c>
      <c r="H160">
        <v>2.0591999999999997</v>
      </c>
    </row>
    <row r="161" spans="1:8" x14ac:dyDescent="0.2">
      <c r="A161">
        <v>106298.492</v>
      </c>
      <c r="B161">
        <v>-16.516999999999999</v>
      </c>
      <c r="C161">
        <v>-16.533000000000001</v>
      </c>
      <c r="D161">
        <v>21.404</v>
      </c>
      <c r="E161">
        <v>115.49299999999999</v>
      </c>
      <c r="F161">
        <v>60</v>
      </c>
      <c r="G161">
        <v>62.213999999999999</v>
      </c>
      <c r="H161">
        <v>2.0267999999999997</v>
      </c>
    </row>
    <row r="162" spans="1:8" x14ac:dyDescent="0.2">
      <c r="A162">
        <v>106298.81200000001</v>
      </c>
      <c r="B162">
        <v>-16.591000000000001</v>
      </c>
      <c r="C162">
        <v>-16.606999999999999</v>
      </c>
      <c r="D162">
        <v>23.401</v>
      </c>
      <c r="E162">
        <v>111.184</v>
      </c>
      <c r="F162">
        <v>60</v>
      </c>
      <c r="G162">
        <v>63.241</v>
      </c>
      <c r="H162">
        <v>1.9260000000000002</v>
      </c>
    </row>
    <row r="163" spans="1:8" x14ac:dyDescent="0.2">
      <c r="A163">
        <v>106299.125</v>
      </c>
      <c r="B163">
        <v>-16.670999999999999</v>
      </c>
      <c r="C163">
        <v>-16.687999999999999</v>
      </c>
      <c r="D163">
        <v>25.914000000000001</v>
      </c>
      <c r="E163">
        <v>103.72</v>
      </c>
      <c r="F163">
        <v>60</v>
      </c>
      <c r="G163">
        <v>65.114000000000004</v>
      </c>
      <c r="H163">
        <v>1.7595000000000001</v>
      </c>
    </row>
    <row r="164" spans="1:8" x14ac:dyDescent="0.2">
      <c r="A164">
        <v>106299.43700000001</v>
      </c>
      <c r="B164">
        <v>-16.759</v>
      </c>
      <c r="C164">
        <v>-16.776</v>
      </c>
      <c r="D164">
        <v>28.08</v>
      </c>
      <c r="E164">
        <v>91.5</v>
      </c>
      <c r="F164">
        <v>60</v>
      </c>
      <c r="G164">
        <v>67.174000000000007</v>
      </c>
      <c r="H164">
        <v>1.5039</v>
      </c>
    </row>
    <row r="165" spans="1:8" x14ac:dyDescent="0.2">
      <c r="A165">
        <v>106299.758</v>
      </c>
      <c r="B165">
        <v>-16.844999999999999</v>
      </c>
      <c r="C165">
        <v>-16.863</v>
      </c>
      <c r="D165">
        <v>27.338000000000001</v>
      </c>
      <c r="E165">
        <v>76.661000000000001</v>
      </c>
      <c r="F165">
        <v>60</v>
      </c>
      <c r="G165">
        <v>66.522999999999996</v>
      </c>
      <c r="H165">
        <v>1.2168000000000001</v>
      </c>
    </row>
    <row r="166" spans="1:8" x14ac:dyDescent="0.2">
      <c r="A166">
        <v>106300.07</v>
      </c>
      <c r="B166">
        <v>-16.928999999999998</v>
      </c>
      <c r="C166">
        <v>-16.946999999999999</v>
      </c>
      <c r="D166">
        <v>26.603999999999999</v>
      </c>
      <c r="E166">
        <v>67.668999999999997</v>
      </c>
      <c r="F166">
        <v>60</v>
      </c>
      <c r="G166">
        <v>66.695999999999998</v>
      </c>
      <c r="H166">
        <v>1.0529999999999999</v>
      </c>
    </row>
    <row r="167" spans="1:8" x14ac:dyDescent="0.2">
      <c r="A167">
        <v>106300.391</v>
      </c>
      <c r="B167">
        <v>-17.007000000000001</v>
      </c>
      <c r="C167">
        <v>-17.026</v>
      </c>
      <c r="D167">
        <v>24.911999999999999</v>
      </c>
      <c r="E167">
        <v>69.201999999999998</v>
      </c>
      <c r="F167">
        <v>60</v>
      </c>
      <c r="G167">
        <v>65.760000000000005</v>
      </c>
      <c r="H167">
        <v>1.0791000000000002</v>
      </c>
    </row>
    <row r="168" spans="1:8" x14ac:dyDescent="0.2">
      <c r="A168">
        <v>106300.70299999999</v>
      </c>
      <c r="B168">
        <v>-17.079999999999998</v>
      </c>
      <c r="C168">
        <v>-17.099</v>
      </c>
      <c r="D168">
        <v>23.236000000000001</v>
      </c>
      <c r="E168">
        <v>77.930000000000007</v>
      </c>
      <c r="F168">
        <v>60</v>
      </c>
      <c r="G168">
        <v>64.477000000000004</v>
      </c>
      <c r="H168">
        <v>1.2375</v>
      </c>
    </row>
    <row r="169" spans="1:8" x14ac:dyDescent="0.2">
      <c r="A169">
        <v>106301.016</v>
      </c>
      <c r="B169">
        <v>-17.149999999999999</v>
      </c>
      <c r="C169">
        <v>-17.170000000000002</v>
      </c>
      <c r="D169">
        <v>22.402000000000001</v>
      </c>
      <c r="E169">
        <v>87.991</v>
      </c>
      <c r="F169">
        <v>60</v>
      </c>
      <c r="G169">
        <v>62.978000000000002</v>
      </c>
      <c r="H169">
        <v>1.4292</v>
      </c>
    </row>
    <row r="170" spans="1:8" x14ac:dyDescent="0.2">
      <c r="A170">
        <v>106301.32799999999</v>
      </c>
      <c r="B170">
        <v>-17.225999999999999</v>
      </c>
      <c r="C170">
        <v>-17.245000000000001</v>
      </c>
      <c r="D170">
        <v>24.135000000000002</v>
      </c>
      <c r="E170">
        <v>98.590999999999994</v>
      </c>
      <c r="F170">
        <v>60</v>
      </c>
      <c r="G170">
        <v>61.609000000000002</v>
      </c>
      <c r="H170">
        <v>1.6416000000000002</v>
      </c>
    </row>
    <row r="171" spans="1:8" x14ac:dyDescent="0.2">
      <c r="A171">
        <v>106301.648</v>
      </c>
      <c r="B171">
        <v>-17.303999999999998</v>
      </c>
      <c r="C171">
        <v>-17.324000000000002</v>
      </c>
      <c r="D171">
        <v>24.776</v>
      </c>
      <c r="E171">
        <v>106.33199999999999</v>
      </c>
      <c r="F171">
        <v>60</v>
      </c>
      <c r="G171">
        <v>62.661999999999999</v>
      </c>
      <c r="H171">
        <v>1.8053999999999999</v>
      </c>
    </row>
    <row r="172" spans="1:8" x14ac:dyDescent="0.2">
      <c r="A172">
        <v>106301.969</v>
      </c>
      <c r="B172">
        <v>-17.382999999999999</v>
      </c>
      <c r="C172">
        <v>-17.402999999999999</v>
      </c>
      <c r="D172">
        <v>24.870999999999999</v>
      </c>
      <c r="E172">
        <v>103.27</v>
      </c>
      <c r="F172">
        <v>60</v>
      </c>
      <c r="G172">
        <v>65.528999999999996</v>
      </c>
      <c r="H172">
        <v>1.7379</v>
      </c>
    </row>
    <row r="173" spans="1:8" x14ac:dyDescent="0.2">
      <c r="A173">
        <v>106302.281</v>
      </c>
      <c r="B173">
        <v>-17.466000000000001</v>
      </c>
      <c r="C173">
        <v>-17.486999999999998</v>
      </c>
      <c r="D173">
        <v>26.556999999999999</v>
      </c>
      <c r="E173">
        <v>89.683999999999997</v>
      </c>
      <c r="F173">
        <v>60</v>
      </c>
      <c r="G173">
        <v>66.405000000000001</v>
      </c>
      <c r="H173">
        <v>1.4580000000000002</v>
      </c>
    </row>
    <row r="174" spans="1:8" x14ac:dyDescent="0.2">
      <c r="A174">
        <v>106302.594</v>
      </c>
      <c r="B174">
        <v>-17.55</v>
      </c>
      <c r="C174">
        <v>-17.571000000000002</v>
      </c>
      <c r="D174">
        <v>26.943000000000001</v>
      </c>
      <c r="E174">
        <v>74.438999999999993</v>
      </c>
      <c r="F174">
        <v>60</v>
      </c>
      <c r="G174">
        <v>66.367999999999995</v>
      </c>
      <c r="H174">
        <v>1.1682000000000001</v>
      </c>
    </row>
    <row r="175" spans="1:8" x14ac:dyDescent="0.2">
      <c r="A175">
        <v>106302.914</v>
      </c>
      <c r="B175">
        <v>-17.63</v>
      </c>
      <c r="C175">
        <v>-17.651</v>
      </c>
      <c r="D175">
        <v>25.457999999999998</v>
      </c>
      <c r="E175">
        <v>72.706999999999994</v>
      </c>
      <c r="F175">
        <v>60</v>
      </c>
      <c r="G175">
        <v>64.418999999999997</v>
      </c>
      <c r="H175">
        <v>1.1358000000000001</v>
      </c>
    </row>
    <row r="176" spans="1:8" x14ac:dyDescent="0.2">
      <c r="A176">
        <v>106303.227</v>
      </c>
      <c r="B176">
        <v>-17.702000000000002</v>
      </c>
      <c r="C176">
        <v>-17.724</v>
      </c>
      <c r="D176">
        <v>22.934999999999999</v>
      </c>
      <c r="E176">
        <v>89.152000000000001</v>
      </c>
      <c r="F176">
        <v>60</v>
      </c>
      <c r="G176">
        <v>60.392000000000003</v>
      </c>
      <c r="H176">
        <v>1.4445000000000001</v>
      </c>
    </row>
    <row r="177" spans="1:8" x14ac:dyDescent="0.2">
      <c r="A177">
        <v>106303.54700000001</v>
      </c>
      <c r="B177">
        <v>-17.771000000000001</v>
      </c>
      <c r="C177">
        <v>-17.794</v>
      </c>
      <c r="D177">
        <v>21.797999999999998</v>
      </c>
      <c r="E177">
        <v>111.05200000000001</v>
      </c>
      <c r="F177">
        <v>60</v>
      </c>
      <c r="G177">
        <v>58.387</v>
      </c>
      <c r="H177">
        <v>1.9016999999999999</v>
      </c>
    </row>
    <row r="178" spans="1:8" x14ac:dyDescent="0.2">
      <c r="A178">
        <v>106303.859</v>
      </c>
      <c r="B178">
        <v>-17.835999999999999</v>
      </c>
      <c r="C178">
        <v>-17.859000000000002</v>
      </c>
      <c r="D178">
        <v>20.77</v>
      </c>
      <c r="E178">
        <v>133.113</v>
      </c>
      <c r="F178">
        <v>60</v>
      </c>
      <c r="G178">
        <v>56.844000000000001</v>
      </c>
      <c r="H178">
        <v>2.4327000000000001</v>
      </c>
    </row>
    <row r="179" spans="1:8" x14ac:dyDescent="0.2">
      <c r="A179">
        <v>106304.18</v>
      </c>
      <c r="B179">
        <v>-17.902000000000001</v>
      </c>
      <c r="C179">
        <v>-17.925000000000001</v>
      </c>
      <c r="D179">
        <v>20.928000000000001</v>
      </c>
      <c r="E179">
        <v>146.59100000000001</v>
      </c>
      <c r="F179">
        <v>60</v>
      </c>
      <c r="G179">
        <v>57.139000000000003</v>
      </c>
      <c r="H179">
        <v>2.8008000000000002</v>
      </c>
    </row>
    <row r="180" spans="1:8" x14ac:dyDescent="0.2">
      <c r="A180">
        <v>106304.492</v>
      </c>
      <c r="B180">
        <v>-17.971</v>
      </c>
      <c r="C180">
        <v>-17.994</v>
      </c>
      <c r="D180">
        <v>21.975999999999999</v>
      </c>
      <c r="E180">
        <v>155.38</v>
      </c>
      <c r="F180">
        <v>60</v>
      </c>
      <c r="G180">
        <v>57.405000000000001</v>
      </c>
      <c r="H180">
        <v>3.0627</v>
      </c>
    </row>
    <row r="181" spans="1:8" x14ac:dyDescent="0.2">
      <c r="A181">
        <v>106304.81200000001</v>
      </c>
      <c r="B181">
        <v>-18.042000000000002</v>
      </c>
      <c r="C181">
        <v>-18.065999999999999</v>
      </c>
      <c r="D181">
        <v>22.576000000000001</v>
      </c>
      <c r="E181">
        <v>157.25700000000001</v>
      </c>
      <c r="F181">
        <v>60</v>
      </c>
      <c r="G181">
        <v>58.17</v>
      </c>
      <c r="H181">
        <v>3.1194000000000002</v>
      </c>
    </row>
    <row r="182" spans="1:8" x14ac:dyDescent="0.2">
      <c r="A182">
        <v>106305.125</v>
      </c>
      <c r="B182">
        <v>-18.117000000000001</v>
      </c>
      <c r="C182">
        <v>-18.140999999999998</v>
      </c>
      <c r="D182">
        <v>24.099</v>
      </c>
      <c r="E182">
        <v>151.321</v>
      </c>
      <c r="F182">
        <v>60</v>
      </c>
      <c r="G182">
        <v>59.688000000000002</v>
      </c>
      <c r="H182">
        <v>2.9339999999999997</v>
      </c>
    </row>
    <row r="183" spans="1:8" x14ac:dyDescent="0.2">
      <c r="A183">
        <v>106305.43700000001</v>
      </c>
      <c r="B183">
        <v>-18.190000000000001</v>
      </c>
      <c r="C183">
        <v>-18.215</v>
      </c>
      <c r="D183">
        <v>23.353999999999999</v>
      </c>
      <c r="E183">
        <v>140.983</v>
      </c>
      <c r="F183">
        <v>60</v>
      </c>
      <c r="G183">
        <v>60.926000000000002</v>
      </c>
      <c r="H183">
        <v>2.6343000000000001</v>
      </c>
    </row>
    <row r="184" spans="1:8" x14ac:dyDescent="0.2">
      <c r="A184">
        <v>106305.75</v>
      </c>
      <c r="B184">
        <v>-18.254999999999999</v>
      </c>
      <c r="C184">
        <v>-18.28</v>
      </c>
      <c r="D184">
        <v>20.736999999999998</v>
      </c>
      <c r="E184">
        <v>128.75200000000001</v>
      </c>
      <c r="F184">
        <v>60</v>
      </c>
      <c r="G184">
        <v>62.212000000000003</v>
      </c>
      <c r="H184">
        <v>2.3103000000000002</v>
      </c>
    </row>
    <row r="185" spans="1:8" x14ac:dyDescent="0.2">
      <c r="A185">
        <v>106306.07</v>
      </c>
      <c r="B185">
        <v>-18.308</v>
      </c>
      <c r="C185">
        <v>-18.332999999999998</v>
      </c>
      <c r="D185">
        <v>16.928999999999998</v>
      </c>
      <c r="E185">
        <v>116.869</v>
      </c>
      <c r="F185">
        <v>60</v>
      </c>
      <c r="G185">
        <v>63.332999999999998</v>
      </c>
      <c r="H185">
        <v>2.0241000000000002</v>
      </c>
    </row>
    <row r="186" spans="1:8" x14ac:dyDescent="0.2">
      <c r="A186">
        <v>106306.69500000001</v>
      </c>
      <c r="B186">
        <v>-18.399000000000001</v>
      </c>
      <c r="C186">
        <v>-18.425000000000001</v>
      </c>
      <c r="D186">
        <v>14.552</v>
      </c>
      <c r="E186">
        <v>96.837000000000003</v>
      </c>
      <c r="F186">
        <v>60</v>
      </c>
      <c r="G186">
        <v>64.355999999999995</v>
      </c>
      <c r="H186">
        <v>1.5885</v>
      </c>
    </row>
    <row r="187" spans="1:8" x14ac:dyDescent="0.2">
      <c r="A187">
        <v>106307.32799999999</v>
      </c>
      <c r="B187">
        <v>-18.486999999999998</v>
      </c>
      <c r="C187">
        <v>-18.513999999999999</v>
      </c>
      <c r="D187">
        <v>13.967000000000001</v>
      </c>
      <c r="E187">
        <v>79.852000000000004</v>
      </c>
      <c r="F187">
        <v>60</v>
      </c>
      <c r="G187">
        <v>67.319000000000003</v>
      </c>
      <c r="H187">
        <v>1.2582</v>
      </c>
    </row>
    <row r="188" spans="1:8" x14ac:dyDescent="0.2">
      <c r="A188">
        <v>106307.961</v>
      </c>
      <c r="B188">
        <v>-18.573</v>
      </c>
      <c r="C188">
        <v>-18.600000000000001</v>
      </c>
      <c r="D188">
        <v>13.737</v>
      </c>
      <c r="E188">
        <v>44.469000000000001</v>
      </c>
      <c r="F188">
        <v>60</v>
      </c>
      <c r="G188">
        <v>69.97</v>
      </c>
      <c r="H188">
        <v>0.65339999999999998</v>
      </c>
    </row>
    <row r="189" spans="1:8" x14ac:dyDescent="0.2">
      <c r="A189">
        <v>106434.469</v>
      </c>
      <c r="B189">
        <v>-18.675999999999998</v>
      </c>
      <c r="C189">
        <v>-18.675000000000001</v>
      </c>
      <c r="D189">
        <v>0</v>
      </c>
      <c r="E189">
        <v>55.085999999999999</v>
      </c>
      <c r="F189">
        <v>60</v>
      </c>
      <c r="G189">
        <v>65.361999999999995</v>
      </c>
      <c r="H189">
        <v>0.82440000000000002</v>
      </c>
    </row>
    <row r="190" spans="1:8" x14ac:dyDescent="0.2">
      <c r="A190">
        <v>106435.117</v>
      </c>
      <c r="B190">
        <v>-18.777000000000001</v>
      </c>
      <c r="C190">
        <v>-18.773</v>
      </c>
      <c r="D190">
        <v>15.275</v>
      </c>
      <c r="E190">
        <v>102.51600000000001</v>
      </c>
      <c r="F190">
        <v>60</v>
      </c>
      <c r="G190">
        <v>59.152999999999999</v>
      </c>
      <c r="H190">
        <v>1.7000999999999999</v>
      </c>
    </row>
    <row r="191" spans="1:8" x14ac:dyDescent="0.2">
      <c r="A191">
        <v>106435.43700000001</v>
      </c>
      <c r="B191">
        <v>-18.835999999999999</v>
      </c>
      <c r="C191">
        <v>-18.831</v>
      </c>
      <c r="D191">
        <v>17.946000000000002</v>
      </c>
      <c r="E191">
        <v>129.65799999999999</v>
      </c>
      <c r="F191">
        <v>60</v>
      </c>
      <c r="G191">
        <v>57.482999999999997</v>
      </c>
      <c r="H191">
        <v>2.3211000000000004</v>
      </c>
    </row>
    <row r="192" spans="1:8" x14ac:dyDescent="0.2">
      <c r="A192">
        <v>106435.758</v>
      </c>
      <c r="B192">
        <v>-18.901</v>
      </c>
      <c r="C192">
        <v>-18.895</v>
      </c>
      <c r="D192">
        <v>20.184000000000001</v>
      </c>
      <c r="E192">
        <v>147.11099999999999</v>
      </c>
      <c r="F192">
        <v>60</v>
      </c>
      <c r="G192">
        <v>57.054000000000002</v>
      </c>
      <c r="H192">
        <v>2.7873000000000001</v>
      </c>
    </row>
    <row r="193" spans="1:8" x14ac:dyDescent="0.2">
      <c r="A193">
        <v>106436.07</v>
      </c>
      <c r="B193">
        <v>-18.97</v>
      </c>
      <c r="C193">
        <v>-18.962</v>
      </c>
      <c r="D193">
        <v>21.045000000000002</v>
      </c>
      <c r="E193">
        <v>155.59200000000001</v>
      </c>
      <c r="F193">
        <v>60</v>
      </c>
      <c r="G193">
        <v>58.343000000000004</v>
      </c>
      <c r="H193">
        <v>3.0375000000000001</v>
      </c>
    </row>
    <row r="194" spans="1:8" x14ac:dyDescent="0.2">
      <c r="A194">
        <v>106436.391</v>
      </c>
      <c r="B194">
        <v>-19.039000000000001</v>
      </c>
      <c r="C194">
        <v>-19.03</v>
      </c>
      <c r="D194">
        <v>21.390999999999998</v>
      </c>
      <c r="E194">
        <v>158.19300000000001</v>
      </c>
      <c r="F194">
        <v>60</v>
      </c>
      <c r="G194">
        <v>58.851999999999997</v>
      </c>
      <c r="H194">
        <v>3.1158000000000001</v>
      </c>
    </row>
    <row r="195" spans="1:8" x14ac:dyDescent="0.2">
      <c r="A195">
        <v>106436.711</v>
      </c>
      <c r="B195">
        <v>-19.114999999999998</v>
      </c>
      <c r="C195">
        <v>-19.103999999999999</v>
      </c>
      <c r="D195">
        <v>23.309000000000001</v>
      </c>
      <c r="E195">
        <v>154.03</v>
      </c>
      <c r="F195">
        <v>60</v>
      </c>
      <c r="G195">
        <v>59.381999999999998</v>
      </c>
      <c r="H195">
        <v>2.9853000000000001</v>
      </c>
    </row>
    <row r="196" spans="1:8" x14ac:dyDescent="0.2">
      <c r="A196">
        <v>106437.023</v>
      </c>
      <c r="B196">
        <v>-19.189</v>
      </c>
      <c r="C196">
        <v>-19.175999999999998</v>
      </c>
      <c r="D196">
        <v>22.864000000000001</v>
      </c>
      <c r="E196">
        <v>141.57599999999999</v>
      </c>
      <c r="F196">
        <v>60</v>
      </c>
      <c r="G196">
        <v>63.709000000000003</v>
      </c>
      <c r="H196">
        <v>2.6244000000000001</v>
      </c>
    </row>
    <row r="197" spans="1:8" x14ac:dyDescent="0.2">
      <c r="A197">
        <v>106437.344</v>
      </c>
      <c r="B197">
        <v>-19.256</v>
      </c>
      <c r="C197">
        <v>-19.242000000000001</v>
      </c>
      <c r="D197">
        <v>20.745000000000001</v>
      </c>
      <c r="E197">
        <v>114.935</v>
      </c>
      <c r="F197">
        <v>60</v>
      </c>
      <c r="G197">
        <v>66.679000000000002</v>
      </c>
      <c r="H197">
        <v>1.9620000000000002</v>
      </c>
    </row>
    <row r="198" spans="1:8" x14ac:dyDescent="0.2">
      <c r="A198">
        <v>106437.656</v>
      </c>
      <c r="B198">
        <v>-19.324999999999999</v>
      </c>
      <c r="C198">
        <v>-19.309999999999999</v>
      </c>
      <c r="D198">
        <v>21.577000000000002</v>
      </c>
      <c r="E198">
        <v>86.376000000000005</v>
      </c>
      <c r="F198">
        <v>60</v>
      </c>
      <c r="G198">
        <v>69.153000000000006</v>
      </c>
      <c r="H198">
        <v>1.3707</v>
      </c>
    </row>
    <row r="199" spans="1:8" x14ac:dyDescent="0.2">
      <c r="A199">
        <v>106437.977</v>
      </c>
      <c r="B199">
        <v>-19.393999999999998</v>
      </c>
      <c r="C199">
        <v>-19.376999999999999</v>
      </c>
      <c r="D199">
        <v>21.291</v>
      </c>
      <c r="E199">
        <v>59.113</v>
      </c>
      <c r="F199">
        <v>60</v>
      </c>
      <c r="G199">
        <v>69.265000000000001</v>
      </c>
      <c r="H199">
        <v>0.88560000000000005</v>
      </c>
    </row>
    <row r="200" spans="1:8" x14ac:dyDescent="0.2">
      <c r="A200">
        <v>106438.289</v>
      </c>
      <c r="B200">
        <v>-19.459</v>
      </c>
      <c r="C200">
        <v>-19.440000000000001</v>
      </c>
      <c r="D200">
        <v>19.846</v>
      </c>
      <c r="E200">
        <v>38.345999999999997</v>
      </c>
      <c r="F200">
        <v>60</v>
      </c>
      <c r="G200">
        <v>71.38</v>
      </c>
      <c r="H200">
        <v>0.55349999999999999</v>
      </c>
    </row>
    <row r="201" spans="1:8" x14ac:dyDescent="0.2">
      <c r="A201">
        <v>106438.609</v>
      </c>
      <c r="B201">
        <v>-19.523</v>
      </c>
      <c r="C201">
        <v>-19.503</v>
      </c>
      <c r="D201">
        <v>19.707999999999998</v>
      </c>
      <c r="E201">
        <v>24.184999999999999</v>
      </c>
      <c r="F201">
        <v>60</v>
      </c>
      <c r="G201">
        <v>71.317999999999998</v>
      </c>
      <c r="H201">
        <v>0.34200000000000003</v>
      </c>
    </row>
    <row r="202" spans="1:8" x14ac:dyDescent="0.2">
      <c r="A202">
        <v>106438.93</v>
      </c>
      <c r="B202">
        <v>-19.585999999999999</v>
      </c>
      <c r="C202">
        <v>-19.565000000000001</v>
      </c>
      <c r="D202">
        <v>19.439</v>
      </c>
      <c r="E202">
        <v>14.427</v>
      </c>
      <c r="F202">
        <v>60</v>
      </c>
      <c r="G202">
        <v>70.887</v>
      </c>
      <c r="H202">
        <v>0.20070000000000002</v>
      </c>
    </row>
    <row r="203" spans="1:8" x14ac:dyDescent="0.2">
      <c r="A203">
        <v>106439.242</v>
      </c>
      <c r="B203">
        <v>-19.646000000000001</v>
      </c>
      <c r="C203">
        <v>-19.623999999999999</v>
      </c>
      <c r="D203">
        <v>18.657</v>
      </c>
      <c r="E203">
        <v>9.5969999999999995</v>
      </c>
      <c r="F203">
        <v>60</v>
      </c>
      <c r="G203">
        <v>68.641999999999996</v>
      </c>
      <c r="H203">
        <v>0.13319999999999999</v>
      </c>
    </row>
    <row r="204" spans="1:8" x14ac:dyDescent="0.2">
      <c r="A204">
        <v>106439.55499999999</v>
      </c>
      <c r="B204">
        <v>-19.71</v>
      </c>
      <c r="C204">
        <v>-19.686</v>
      </c>
      <c r="D204">
        <v>19.798999999999999</v>
      </c>
      <c r="E204">
        <v>9.0220000000000002</v>
      </c>
      <c r="F204">
        <v>60</v>
      </c>
      <c r="G204">
        <v>68.007000000000005</v>
      </c>
      <c r="H204">
        <v>0.12420000000000002</v>
      </c>
    </row>
    <row r="205" spans="1:8" x14ac:dyDescent="0.2">
      <c r="A205">
        <v>106439.875</v>
      </c>
      <c r="B205">
        <v>-19.776</v>
      </c>
      <c r="C205">
        <v>-19.751000000000001</v>
      </c>
      <c r="D205">
        <v>20.257000000000001</v>
      </c>
      <c r="E205">
        <v>20.218</v>
      </c>
      <c r="F205">
        <v>60</v>
      </c>
      <c r="G205">
        <v>68.566000000000003</v>
      </c>
      <c r="H205">
        <v>0.28350000000000003</v>
      </c>
    </row>
    <row r="206" spans="1:8" x14ac:dyDescent="0.2">
      <c r="A206">
        <v>106440.19500000001</v>
      </c>
      <c r="B206">
        <v>-19.846</v>
      </c>
      <c r="C206">
        <v>-19.818999999999999</v>
      </c>
      <c r="D206">
        <v>21.381</v>
      </c>
      <c r="E206">
        <v>34.406999999999996</v>
      </c>
      <c r="F206">
        <v>60</v>
      </c>
      <c r="G206">
        <v>66.575999999999993</v>
      </c>
      <c r="H206">
        <v>0.49230000000000007</v>
      </c>
    </row>
    <row r="207" spans="1:8" x14ac:dyDescent="0.2">
      <c r="A207">
        <v>106440.516</v>
      </c>
      <c r="B207">
        <v>-19.922999999999998</v>
      </c>
      <c r="C207">
        <v>-19.893999999999998</v>
      </c>
      <c r="D207">
        <v>23.734000000000002</v>
      </c>
      <c r="E207">
        <v>49.976999999999997</v>
      </c>
      <c r="F207">
        <v>60</v>
      </c>
      <c r="G207">
        <v>66.206999999999994</v>
      </c>
      <c r="H207">
        <v>0.73349999999999993</v>
      </c>
    </row>
    <row r="208" spans="1:8" x14ac:dyDescent="0.2">
      <c r="A208">
        <v>106440.82799999999</v>
      </c>
      <c r="B208">
        <v>-20.007000000000001</v>
      </c>
      <c r="C208">
        <v>-19.977</v>
      </c>
      <c r="D208">
        <v>25.812000000000001</v>
      </c>
      <c r="E208">
        <v>55.615000000000002</v>
      </c>
      <c r="F208">
        <v>60</v>
      </c>
      <c r="G208">
        <v>67.472999999999999</v>
      </c>
      <c r="H208">
        <v>0.82440000000000002</v>
      </c>
    </row>
    <row r="209" spans="1:8" x14ac:dyDescent="0.2">
      <c r="A209">
        <v>106441.148</v>
      </c>
      <c r="B209">
        <v>-20.087</v>
      </c>
      <c r="C209">
        <v>-20.055</v>
      </c>
      <c r="D209">
        <v>24.788</v>
      </c>
      <c r="E209">
        <v>49.948</v>
      </c>
      <c r="F209">
        <v>60</v>
      </c>
      <c r="G209">
        <v>69.751000000000005</v>
      </c>
      <c r="H209">
        <v>0.73170000000000002</v>
      </c>
    </row>
    <row r="210" spans="1:8" x14ac:dyDescent="0.2">
      <c r="A210">
        <v>106441.469</v>
      </c>
      <c r="B210">
        <v>-20.167000000000002</v>
      </c>
      <c r="C210">
        <v>-20.132999999999999</v>
      </c>
      <c r="D210">
        <v>24.515999999999998</v>
      </c>
      <c r="E210">
        <v>36.35</v>
      </c>
      <c r="F210">
        <v>60</v>
      </c>
      <c r="G210">
        <v>70.480999999999995</v>
      </c>
      <c r="H210">
        <v>0.5202</v>
      </c>
    </row>
    <row r="211" spans="1:8" x14ac:dyDescent="0.2">
      <c r="A211">
        <v>106441.781</v>
      </c>
      <c r="B211">
        <v>-20.247</v>
      </c>
      <c r="C211">
        <v>-20.212</v>
      </c>
      <c r="D211">
        <v>24.785</v>
      </c>
      <c r="E211">
        <v>25.352</v>
      </c>
      <c r="F211">
        <v>60</v>
      </c>
      <c r="G211">
        <v>69.034000000000006</v>
      </c>
      <c r="H211">
        <v>0.35640000000000005</v>
      </c>
    </row>
    <row r="212" spans="1:8" x14ac:dyDescent="0.2">
      <c r="A212">
        <v>106442.102</v>
      </c>
      <c r="B212">
        <v>-20.327000000000002</v>
      </c>
      <c r="C212">
        <v>-20.29</v>
      </c>
      <c r="D212">
        <v>24.704000000000001</v>
      </c>
      <c r="E212">
        <v>23.556999999999999</v>
      </c>
      <c r="F212">
        <v>60</v>
      </c>
      <c r="G212">
        <v>67.088999999999999</v>
      </c>
      <c r="H212">
        <v>0.33029999999999998</v>
      </c>
    </row>
    <row r="213" spans="1:8" x14ac:dyDescent="0.2">
      <c r="A213">
        <v>106442.414</v>
      </c>
      <c r="B213">
        <v>-20.408000000000001</v>
      </c>
      <c r="C213">
        <v>-20.369</v>
      </c>
      <c r="D213">
        <v>24.942</v>
      </c>
      <c r="E213">
        <v>49.142000000000003</v>
      </c>
      <c r="F213">
        <v>60</v>
      </c>
      <c r="G213">
        <v>64.594999999999999</v>
      </c>
      <c r="H213">
        <v>0.71730000000000005</v>
      </c>
    </row>
    <row r="214" spans="1:8" x14ac:dyDescent="0.2">
      <c r="A214">
        <v>106442.734</v>
      </c>
      <c r="B214">
        <v>-20.492000000000001</v>
      </c>
      <c r="C214">
        <v>-20.452000000000002</v>
      </c>
      <c r="D214">
        <v>26.248000000000001</v>
      </c>
      <c r="E214">
        <v>67.37</v>
      </c>
      <c r="F214">
        <v>60</v>
      </c>
      <c r="G214">
        <v>64.787999999999997</v>
      </c>
      <c r="H214">
        <v>1.0169999999999999</v>
      </c>
    </row>
    <row r="215" spans="1:8" x14ac:dyDescent="0.2">
      <c r="A215">
        <v>106443.04700000001</v>
      </c>
      <c r="B215">
        <v>-20.576000000000001</v>
      </c>
      <c r="C215">
        <v>-20.533999999999999</v>
      </c>
      <c r="D215">
        <v>25.963000000000001</v>
      </c>
      <c r="E215">
        <v>78.506</v>
      </c>
      <c r="F215">
        <v>60</v>
      </c>
      <c r="G215">
        <v>63.402999999999999</v>
      </c>
      <c r="H215">
        <v>1.2114</v>
      </c>
    </row>
    <row r="216" spans="1:8" x14ac:dyDescent="0.2">
      <c r="A216">
        <v>106443.359</v>
      </c>
      <c r="B216">
        <v>-20.655999999999999</v>
      </c>
      <c r="C216">
        <v>-20.611999999999998</v>
      </c>
      <c r="D216">
        <v>24.863</v>
      </c>
      <c r="E216">
        <v>93.302000000000007</v>
      </c>
      <c r="F216">
        <v>60</v>
      </c>
      <c r="G216">
        <v>62.485999999999997</v>
      </c>
      <c r="H216">
        <v>1.4877</v>
      </c>
    </row>
    <row r="217" spans="1:8" x14ac:dyDescent="0.2">
      <c r="A217">
        <v>106443.68</v>
      </c>
      <c r="B217">
        <v>-20.731000000000002</v>
      </c>
      <c r="C217">
        <v>-20.686</v>
      </c>
      <c r="D217">
        <v>22.975000000000001</v>
      </c>
      <c r="E217">
        <v>97.293000000000006</v>
      </c>
      <c r="F217">
        <v>60</v>
      </c>
      <c r="G217">
        <v>64.248000000000005</v>
      </c>
      <c r="H217">
        <v>1.5651000000000002</v>
      </c>
    </row>
    <row r="218" spans="1:8" x14ac:dyDescent="0.2">
      <c r="A218">
        <v>106444</v>
      </c>
      <c r="B218">
        <v>-20.8</v>
      </c>
      <c r="C218">
        <v>-20.753</v>
      </c>
      <c r="D218">
        <v>21.308</v>
      </c>
      <c r="E218">
        <v>90.707999999999998</v>
      </c>
      <c r="F218">
        <v>60</v>
      </c>
      <c r="G218">
        <v>65.884</v>
      </c>
      <c r="H218">
        <v>1.4355</v>
      </c>
    </row>
    <row r="219" spans="1:8" x14ac:dyDescent="0.2">
      <c r="A219">
        <v>106444.32</v>
      </c>
      <c r="B219">
        <v>-20.864000000000001</v>
      </c>
      <c r="C219">
        <v>-20.815000000000001</v>
      </c>
      <c r="D219">
        <v>19.54</v>
      </c>
      <c r="E219">
        <v>83.07</v>
      </c>
      <c r="F219">
        <v>60</v>
      </c>
      <c r="G219">
        <v>67.043000000000006</v>
      </c>
      <c r="H219">
        <v>1.2915000000000001</v>
      </c>
    </row>
    <row r="220" spans="1:8" x14ac:dyDescent="0.2">
      <c r="A220">
        <v>106444.633</v>
      </c>
      <c r="B220">
        <v>-20.923999999999999</v>
      </c>
      <c r="C220">
        <v>-20.873999999999999</v>
      </c>
      <c r="D220">
        <v>18.431999999999999</v>
      </c>
      <c r="E220">
        <v>70.745999999999995</v>
      </c>
      <c r="F220">
        <v>60</v>
      </c>
      <c r="G220">
        <v>69.015000000000001</v>
      </c>
      <c r="H220">
        <v>1.071</v>
      </c>
    </row>
    <row r="221" spans="1:8" x14ac:dyDescent="0.2">
      <c r="A221">
        <v>106444.95299999999</v>
      </c>
      <c r="B221">
        <v>-20.983000000000001</v>
      </c>
      <c r="C221">
        <v>-20.931999999999999</v>
      </c>
      <c r="D221">
        <v>18.312999999999999</v>
      </c>
      <c r="E221">
        <v>52.170999999999999</v>
      </c>
      <c r="F221">
        <v>60</v>
      </c>
      <c r="G221">
        <v>69.563999999999993</v>
      </c>
      <c r="H221">
        <v>0.76229999999999998</v>
      </c>
    </row>
    <row r="222" spans="1:8" x14ac:dyDescent="0.2">
      <c r="A222">
        <v>106445.273</v>
      </c>
      <c r="B222">
        <v>-21.04</v>
      </c>
      <c r="C222">
        <v>-20.988</v>
      </c>
      <c r="D222">
        <v>17.448</v>
      </c>
      <c r="E222">
        <v>37.042000000000002</v>
      </c>
      <c r="F222">
        <v>60</v>
      </c>
      <c r="G222">
        <v>69.260999999999996</v>
      </c>
      <c r="H222">
        <v>0.52739999999999998</v>
      </c>
    </row>
    <row r="223" spans="1:8" x14ac:dyDescent="0.2">
      <c r="A223">
        <v>106445.594</v>
      </c>
      <c r="B223">
        <v>-21.091999999999999</v>
      </c>
      <c r="C223">
        <v>-21.039000000000001</v>
      </c>
      <c r="D223">
        <v>16.199000000000002</v>
      </c>
      <c r="E223">
        <v>30.363</v>
      </c>
      <c r="F223">
        <v>60</v>
      </c>
      <c r="G223">
        <v>68.759</v>
      </c>
      <c r="H223">
        <v>0.42749999999999999</v>
      </c>
    </row>
    <row r="224" spans="1:8" x14ac:dyDescent="0.2">
      <c r="A224">
        <v>106445.906</v>
      </c>
      <c r="B224">
        <v>-21.145</v>
      </c>
      <c r="C224">
        <v>-21.091000000000001</v>
      </c>
      <c r="D224">
        <v>16.073</v>
      </c>
      <c r="E224">
        <v>32.185000000000002</v>
      </c>
      <c r="F224">
        <v>60</v>
      </c>
      <c r="G224">
        <v>67.772000000000006</v>
      </c>
      <c r="H224">
        <v>0.45450000000000002</v>
      </c>
    </row>
    <row r="225" spans="1:8" x14ac:dyDescent="0.2">
      <c r="A225">
        <v>106446.227</v>
      </c>
      <c r="B225">
        <v>-21.196999999999999</v>
      </c>
      <c r="C225">
        <v>-21.140999999999998</v>
      </c>
      <c r="D225">
        <v>16.076000000000001</v>
      </c>
      <c r="E225">
        <v>37.369999999999997</v>
      </c>
      <c r="F225">
        <v>60</v>
      </c>
      <c r="G225">
        <v>68.382000000000005</v>
      </c>
      <c r="H225">
        <v>0.53190000000000004</v>
      </c>
    </row>
    <row r="226" spans="1:8" x14ac:dyDescent="0.2">
      <c r="A226">
        <v>106446.859</v>
      </c>
      <c r="B226">
        <v>-21.295999999999999</v>
      </c>
      <c r="C226">
        <v>-21.238</v>
      </c>
      <c r="D226">
        <v>15.192</v>
      </c>
      <c r="E226">
        <v>27.382999999999999</v>
      </c>
      <c r="F226">
        <v>60</v>
      </c>
      <c r="G226">
        <v>69.632999999999996</v>
      </c>
      <c r="H226">
        <v>0.38340000000000002</v>
      </c>
    </row>
    <row r="227" spans="1:8" x14ac:dyDescent="0.2">
      <c r="A227">
        <v>106447.18</v>
      </c>
      <c r="B227">
        <v>-21.347000000000001</v>
      </c>
      <c r="C227">
        <v>-21.288</v>
      </c>
      <c r="D227">
        <v>15.907999999999999</v>
      </c>
      <c r="E227">
        <v>18.725999999999999</v>
      </c>
      <c r="F227">
        <v>60</v>
      </c>
      <c r="G227">
        <v>70.540000000000006</v>
      </c>
      <c r="H227">
        <v>0.25919999999999999</v>
      </c>
    </row>
    <row r="228" spans="1:8" x14ac:dyDescent="0.2">
      <c r="A228">
        <v>106447.492</v>
      </c>
      <c r="B228">
        <v>-21.398</v>
      </c>
      <c r="C228">
        <v>-21.338000000000001</v>
      </c>
      <c r="D228">
        <v>15.856999999999999</v>
      </c>
      <c r="E228">
        <v>12.971</v>
      </c>
      <c r="F228">
        <v>60</v>
      </c>
      <c r="G228">
        <v>71.894999999999996</v>
      </c>
      <c r="H228">
        <v>0.17820000000000003</v>
      </c>
    </row>
    <row r="229" spans="1:8" x14ac:dyDescent="0.2">
      <c r="A229">
        <v>106447.81200000001</v>
      </c>
      <c r="B229">
        <v>-21.451000000000001</v>
      </c>
      <c r="C229">
        <v>-21.39</v>
      </c>
      <c r="D229">
        <v>16.248000000000001</v>
      </c>
      <c r="E229">
        <v>7.8179999999999996</v>
      </c>
      <c r="F229">
        <v>60</v>
      </c>
      <c r="G229">
        <v>71.084999999999994</v>
      </c>
      <c r="H229">
        <v>0.1062</v>
      </c>
    </row>
    <row r="230" spans="1:8" x14ac:dyDescent="0.2">
      <c r="A230">
        <v>106448.133</v>
      </c>
      <c r="B230">
        <v>-21.504000000000001</v>
      </c>
      <c r="C230">
        <v>-21.442</v>
      </c>
      <c r="D230">
        <v>16.390999999999998</v>
      </c>
      <c r="E230">
        <v>5.41</v>
      </c>
      <c r="F230">
        <v>60</v>
      </c>
      <c r="G230">
        <v>70.350999999999999</v>
      </c>
      <c r="H230">
        <v>7.3800000000000004E-2</v>
      </c>
    </row>
    <row r="231" spans="1:8" x14ac:dyDescent="0.2">
      <c r="A231">
        <v>106448.44500000001</v>
      </c>
      <c r="B231">
        <v>-21.56</v>
      </c>
      <c r="C231">
        <v>-21.495999999999999</v>
      </c>
      <c r="D231">
        <v>16.994</v>
      </c>
      <c r="E231">
        <v>3.4</v>
      </c>
      <c r="F231">
        <v>60</v>
      </c>
      <c r="G231">
        <v>70.950999999999993</v>
      </c>
      <c r="H231">
        <v>4.5899999999999996E-2</v>
      </c>
    </row>
    <row r="232" spans="1:8" x14ac:dyDescent="0.2">
      <c r="A232">
        <v>106448.766</v>
      </c>
      <c r="B232">
        <v>-21.614999999999998</v>
      </c>
      <c r="C232">
        <v>-21.55</v>
      </c>
      <c r="D232">
        <v>16.994</v>
      </c>
      <c r="E232">
        <v>2.2389999999999999</v>
      </c>
      <c r="F232">
        <v>60</v>
      </c>
      <c r="G232">
        <v>68.27</v>
      </c>
      <c r="H232">
        <v>3.0600000000000002E-2</v>
      </c>
    </row>
    <row r="233" spans="1:8" x14ac:dyDescent="0.2">
      <c r="A233">
        <v>106449.07799999999</v>
      </c>
      <c r="B233">
        <v>-21.67</v>
      </c>
      <c r="C233">
        <v>-21.603999999999999</v>
      </c>
      <c r="D233">
        <v>17.187000000000001</v>
      </c>
      <c r="E233">
        <v>11.404999999999999</v>
      </c>
      <c r="F233">
        <v>60</v>
      </c>
      <c r="G233">
        <v>66.930000000000007</v>
      </c>
      <c r="H233">
        <v>0.15570000000000001</v>
      </c>
    </row>
    <row r="234" spans="1:8" x14ac:dyDescent="0.2">
      <c r="A234">
        <v>106449.398</v>
      </c>
      <c r="B234">
        <v>-21.725000000000001</v>
      </c>
      <c r="C234">
        <v>-21.658000000000001</v>
      </c>
      <c r="D234">
        <v>17.044</v>
      </c>
      <c r="E234">
        <v>28.968</v>
      </c>
      <c r="F234">
        <v>60</v>
      </c>
      <c r="G234">
        <v>66.578000000000003</v>
      </c>
      <c r="H234">
        <v>0.40500000000000003</v>
      </c>
    </row>
    <row r="235" spans="1:8" x14ac:dyDescent="0.2">
      <c r="A235">
        <v>106449.711</v>
      </c>
      <c r="B235">
        <v>-21.782</v>
      </c>
      <c r="C235">
        <v>-21.713999999999999</v>
      </c>
      <c r="D235">
        <v>17.978000000000002</v>
      </c>
      <c r="E235">
        <v>40.215000000000003</v>
      </c>
      <c r="F235">
        <v>60</v>
      </c>
      <c r="G235">
        <v>66.864999999999995</v>
      </c>
      <c r="H235">
        <v>0.57240000000000002</v>
      </c>
    </row>
    <row r="236" spans="1:8" x14ac:dyDescent="0.2">
      <c r="A236">
        <v>106450.023</v>
      </c>
      <c r="B236">
        <v>-21.841000000000001</v>
      </c>
      <c r="C236">
        <v>-21.771999999999998</v>
      </c>
      <c r="D236">
        <v>18.140999999999998</v>
      </c>
      <c r="E236">
        <v>45.012999999999998</v>
      </c>
      <c r="F236">
        <v>60</v>
      </c>
      <c r="G236">
        <v>67.206000000000003</v>
      </c>
      <c r="H236">
        <v>0.64529999999999998</v>
      </c>
    </row>
    <row r="237" spans="1:8" x14ac:dyDescent="0.2">
      <c r="A237">
        <v>106450.344</v>
      </c>
      <c r="B237">
        <v>-21.902000000000001</v>
      </c>
      <c r="C237">
        <v>-21.831</v>
      </c>
      <c r="D237">
        <v>18.908000000000001</v>
      </c>
      <c r="E237">
        <v>49.093000000000004</v>
      </c>
      <c r="F237">
        <v>60</v>
      </c>
      <c r="G237">
        <v>67.02</v>
      </c>
      <c r="H237">
        <v>0.70830000000000004</v>
      </c>
    </row>
    <row r="238" spans="1:8" x14ac:dyDescent="0.2">
      <c r="A238">
        <v>106450.656</v>
      </c>
      <c r="B238">
        <v>-21.968</v>
      </c>
      <c r="C238">
        <v>-21.896000000000001</v>
      </c>
      <c r="D238">
        <v>20.268000000000001</v>
      </c>
      <c r="E238">
        <v>62.695</v>
      </c>
      <c r="F238">
        <v>60</v>
      </c>
      <c r="G238">
        <v>64.084999999999994</v>
      </c>
      <c r="H238">
        <v>0.92609999999999992</v>
      </c>
    </row>
    <row r="239" spans="1:8" x14ac:dyDescent="0.2">
      <c r="A239">
        <v>106450.977</v>
      </c>
      <c r="B239">
        <v>-22.036999999999999</v>
      </c>
      <c r="C239">
        <v>-21.963000000000001</v>
      </c>
      <c r="D239">
        <v>21.434000000000001</v>
      </c>
      <c r="E239">
        <v>77.938999999999993</v>
      </c>
      <c r="F239">
        <v>60</v>
      </c>
      <c r="G239">
        <v>63.954999999999998</v>
      </c>
      <c r="H239">
        <v>1.1871</v>
      </c>
    </row>
    <row r="240" spans="1:8" x14ac:dyDescent="0.2">
      <c r="A240">
        <v>106451.289</v>
      </c>
      <c r="B240">
        <v>-22.106000000000002</v>
      </c>
      <c r="C240">
        <v>-22.030999999999999</v>
      </c>
      <c r="D240">
        <v>21.646999999999998</v>
      </c>
      <c r="E240">
        <v>87.105999999999995</v>
      </c>
      <c r="F240">
        <v>60</v>
      </c>
      <c r="G240">
        <v>64.355000000000004</v>
      </c>
      <c r="H240">
        <v>1.3527</v>
      </c>
    </row>
    <row r="241" spans="1:8" x14ac:dyDescent="0.2">
      <c r="A241">
        <v>106451.602</v>
      </c>
      <c r="B241">
        <v>-22.173999999999999</v>
      </c>
      <c r="C241">
        <v>-22.097999999999999</v>
      </c>
      <c r="D241">
        <v>21.190999999999999</v>
      </c>
      <c r="E241">
        <v>90.762</v>
      </c>
      <c r="F241">
        <v>60</v>
      </c>
      <c r="G241">
        <v>64.325000000000003</v>
      </c>
      <c r="H241">
        <v>1.4202000000000001</v>
      </c>
    </row>
    <row r="242" spans="1:8" x14ac:dyDescent="0.2">
      <c r="A242">
        <v>106451.914</v>
      </c>
      <c r="B242">
        <v>-22.24</v>
      </c>
      <c r="C242">
        <v>-22.161999999999999</v>
      </c>
      <c r="D242">
        <v>20.344999999999999</v>
      </c>
      <c r="E242">
        <v>91.730999999999995</v>
      </c>
      <c r="F242">
        <v>60</v>
      </c>
      <c r="G242">
        <v>64.444999999999993</v>
      </c>
      <c r="H242">
        <v>1.4373</v>
      </c>
    </row>
    <row r="243" spans="1:8" x14ac:dyDescent="0.2">
      <c r="A243">
        <v>106452.234</v>
      </c>
      <c r="B243">
        <v>-22.306999999999999</v>
      </c>
      <c r="C243">
        <v>-22.228000000000002</v>
      </c>
      <c r="D243">
        <v>20.870999999999999</v>
      </c>
      <c r="E243">
        <v>89.84</v>
      </c>
      <c r="F243">
        <v>60</v>
      </c>
      <c r="G243">
        <v>66.774000000000001</v>
      </c>
      <c r="H243">
        <v>1.4013</v>
      </c>
    </row>
    <row r="244" spans="1:8" x14ac:dyDescent="0.2">
      <c r="A244">
        <v>106452.54700000001</v>
      </c>
      <c r="B244">
        <v>-22.379000000000001</v>
      </c>
      <c r="C244">
        <v>-22.297999999999998</v>
      </c>
      <c r="D244">
        <v>22.128</v>
      </c>
      <c r="E244">
        <v>69.227999999999994</v>
      </c>
      <c r="F244">
        <v>60</v>
      </c>
      <c r="G244">
        <v>71.332999999999998</v>
      </c>
      <c r="H244">
        <v>1.0323</v>
      </c>
    </row>
    <row r="245" spans="1:8" x14ac:dyDescent="0.2">
      <c r="A245">
        <v>106452.867</v>
      </c>
      <c r="B245">
        <v>-22.451000000000001</v>
      </c>
      <c r="C245">
        <v>-22.369</v>
      </c>
      <c r="D245">
        <v>22.611000000000001</v>
      </c>
      <c r="E245">
        <v>44.947000000000003</v>
      </c>
      <c r="F245">
        <v>60</v>
      </c>
      <c r="G245">
        <v>74.849999999999994</v>
      </c>
      <c r="H245">
        <v>0.64080000000000004</v>
      </c>
    </row>
    <row r="246" spans="1:8" x14ac:dyDescent="0.2">
      <c r="A246">
        <v>106453.18</v>
      </c>
      <c r="B246">
        <v>-22.523</v>
      </c>
      <c r="C246">
        <v>-22.439</v>
      </c>
      <c r="D246">
        <v>22.26</v>
      </c>
      <c r="E246">
        <v>26.995000000000001</v>
      </c>
      <c r="F246">
        <v>60</v>
      </c>
      <c r="G246">
        <v>74.682000000000002</v>
      </c>
      <c r="H246">
        <v>0.37440000000000001</v>
      </c>
    </row>
    <row r="247" spans="1:8" x14ac:dyDescent="0.2">
      <c r="A247">
        <v>106453.492</v>
      </c>
      <c r="B247">
        <v>-22.600999999999999</v>
      </c>
      <c r="C247">
        <v>-22.515000000000001</v>
      </c>
      <c r="D247">
        <v>24.172999999999998</v>
      </c>
      <c r="E247">
        <v>17.385999999999999</v>
      </c>
      <c r="F247">
        <v>60</v>
      </c>
      <c r="G247">
        <v>73.409000000000006</v>
      </c>
      <c r="H247">
        <v>0.23760000000000001</v>
      </c>
    </row>
    <row r="248" spans="1:8" x14ac:dyDescent="0.2">
      <c r="A248">
        <v>106453.80499999999</v>
      </c>
      <c r="B248">
        <v>-22.684999999999999</v>
      </c>
      <c r="C248">
        <v>-22.597000000000001</v>
      </c>
      <c r="D248">
        <v>26.241</v>
      </c>
      <c r="E248">
        <v>11.593999999999999</v>
      </c>
      <c r="F248">
        <v>60</v>
      </c>
      <c r="G248">
        <v>71.424000000000007</v>
      </c>
      <c r="H248">
        <v>0.1575</v>
      </c>
    </row>
    <row r="249" spans="1:8" x14ac:dyDescent="0.2">
      <c r="A249">
        <v>106454.125</v>
      </c>
      <c r="B249">
        <v>-22.774000000000001</v>
      </c>
      <c r="C249">
        <v>-22.684000000000001</v>
      </c>
      <c r="D249">
        <v>27.326000000000001</v>
      </c>
      <c r="E249">
        <v>8.0969999999999995</v>
      </c>
      <c r="F249">
        <v>60</v>
      </c>
      <c r="G249">
        <v>70.908000000000001</v>
      </c>
      <c r="H249">
        <v>0.1089</v>
      </c>
    </row>
    <row r="250" spans="1:8" x14ac:dyDescent="0.2">
      <c r="A250">
        <v>106454.43700000001</v>
      </c>
      <c r="B250">
        <v>-22.873000000000001</v>
      </c>
      <c r="C250">
        <v>-22.780999999999999</v>
      </c>
      <c r="D250">
        <v>30.715</v>
      </c>
      <c r="E250">
        <v>5.3819999999999997</v>
      </c>
      <c r="F250">
        <v>60</v>
      </c>
      <c r="G250">
        <v>68.875</v>
      </c>
      <c r="H250">
        <v>7.2000000000000008E-2</v>
      </c>
    </row>
    <row r="251" spans="1:8" x14ac:dyDescent="0.2">
      <c r="A251">
        <v>106454.758</v>
      </c>
      <c r="B251">
        <v>-22.981000000000002</v>
      </c>
      <c r="C251">
        <v>-22.888000000000002</v>
      </c>
      <c r="D251">
        <v>33.840000000000003</v>
      </c>
      <c r="E251">
        <v>13.609</v>
      </c>
      <c r="F251">
        <v>60</v>
      </c>
      <c r="G251">
        <v>66.694000000000003</v>
      </c>
      <c r="H251">
        <v>0.1845</v>
      </c>
    </row>
    <row r="252" spans="1:8" x14ac:dyDescent="0.2">
      <c r="A252">
        <v>106455.07</v>
      </c>
      <c r="B252">
        <v>-23.091000000000001</v>
      </c>
      <c r="C252">
        <v>-22.995000000000001</v>
      </c>
      <c r="D252">
        <v>34.223999999999997</v>
      </c>
      <c r="E252">
        <v>36.28</v>
      </c>
      <c r="F252">
        <v>60</v>
      </c>
      <c r="G252">
        <v>66.459000000000003</v>
      </c>
      <c r="H252">
        <v>0.50759999999999994</v>
      </c>
    </row>
    <row r="253" spans="1:8" x14ac:dyDescent="0.2">
      <c r="A253">
        <v>106455.383</v>
      </c>
      <c r="B253">
        <v>-23.19</v>
      </c>
      <c r="C253">
        <v>-23.091999999999999</v>
      </c>
      <c r="D253">
        <v>30.728000000000002</v>
      </c>
      <c r="E253">
        <v>41.35</v>
      </c>
      <c r="F253">
        <v>60</v>
      </c>
      <c r="G253">
        <v>70.188999999999993</v>
      </c>
      <c r="H253">
        <v>0.58320000000000005</v>
      </c>
    </row>
    <row r="254" spans="1:8" x14ac:dyDescent="0.2">
      <c r="A254">
        <v>106455.69500000001</v>
      </c>
      <c r="B254">
        <v>-23.277000000000001</v>
      </c>
      <c r="C254">
        <v>-23.177</v>
      </c>
      <c r="D254">
        <v>27.111000000000001</v>
      </c>
      <c r="E254">
        <v>30.513000000000002</v>
      </c>
      <c r="F254">
        <v>60</v>
      </c>
      <c r="G254">
        <v>69.52</v>
      </c>
      <c r="H254">
        <v>0.42299999999999999</v>
      </c>
    </row>
    <row r="255" spans="1:8" x14ac:dyDescent="0.2">
      <c r="A255">
        <v>106456.016</v>
      </c>
      <c r="B255">
        <v>-23.350999999999999</v>
      </c>
      <c r="C255">
        <v>-23.248999999999999</v>
      </c>
      <c r="D255">
        <v>22.806000000000001</v>
      </c>
      <c r="E255">
        <v>20.417999999999999</v>
      </c>
      <c r="F255">
        <v>60</v>
      </c>
      <c r="G255">
        <v>70.353999999999999</v>
      </c>
      <c r="H255">
        <v>0.27900000000000003</v>
      </c>
    </row>
    <row r="256" spans="1:8" x14ac:dyDescent="0.2">
      <c r="A256">
        <v>106456.32799999999</v>
      </c>
      <c r="B256">
        <v>-23.416</v>
      </c>
      <c r="C256">
        <v>-23.312999999999999</v>
      </c>
      <c r="D256">
        <v>20.388000000000002</v>
      </c>
      <c r="E256">
        <v>12.669</v>
      </c>
      <c r="F256">
        <v>60</v>
      </c>
      <c r="G256">
        <v>71.13</v>
      </c>
      <c r="H256">
        <v>0.17100000000000001</v>
      </c>
    </row>
    <row r="257" spans="1:8" x14ac:dyDescent="0.2">
      <c r="A257">
        <v>106456.641</v>
      </c>
      <c r="B257">
        <v>-23.475000000000001</v>
      </c>
      <c r="C257">
        <v>-23.370999999999999</v>
      </c>
      <c r="D257">
        <v>18.265000000000001</v>
      </c>
      <c r="E257">
        <v>7.673</v>
      </c>
      <c r="F257">
        <v>60</v>
      </c>
      <c r="G257">
        <v>69.754999999999995</v>
      </c>
      <c r="H257">
        <v>0.10260000000000001</v>
      </c>
    </row>
    <row r="258" spans="1:8" x14ac:dyDescent="0.2">
      <c r="A258">
        <v>106456.961</v>
      </c>
      <c r="B258">
        <v>-23.530999999999999</v>
      </c>
      <c r="C258">
        <v>-23.425999999999998</v>
      </c>
      <c r="D258">
        <v>17.460999999999999</v>
      </c>
      <c r="E258">
        <v>5.1630000000000003</v>
      </c>
      <c r="F258">
        <v>60</v>
      </c>
      <c r="G258">
        <v>68.915999999999997</v>
      </c>
      <c r="H258">
        <v>6.93E-2</v>
      </c>
    </row>
    <row r="259" spans="1:8" x14ac:dyDescent="0.2">
      <c r="A259">
        <v>106457.273</v>
      </c>
      <c r="B259">
        <v>-23.584</v>
      </c>
      <c r="C259">
        <v>-23.477</v>
      </c>
      <c r="D259">
        <v>16.327999999999999</v>
      </c>
      <c r="E259">
        <v>4.3470000000000004</v>
      </c>
      <c r="F259">
        <v>60</v>
      </c>
      <c r="G259">
        <v>69.721000000000004</v>
      </c>
      <c r="H259">
        <v>5.7600000000000005E-2</v>
      </c>
    </row>
    <row r="260" spans="1:8" x14ac:dyDescent="0.2">
      <c r="A260">
        <v>106457.594</v>
      </c>
      <c r="B260">
        <v>-23.635000000000002</v>
      </c>
      <c r="C260">
        <v>-23.527000000000001</v>
      </c>
      <c r="D260">
        <v>15.629</v>
      </c>
      <c r="E260">
        <v>5.2169999999999996</v>
      </c>
      <c r="F260">
        <v>60</v>
      </c>
      <c r="G260">
        <v>69.596000000000004</v>
      </c>
      <c r="H260">
        <v>6.93E-2</v>
      </c>
    </row>
    <row r="261" spans="1:8" x14ac:dyDescent="0.2">
      <c r="A261">
        <v>106458.234</v>
      </c>
      <c r="B261">
        <v>-23.709</v>
      </c>
      <c r="C261">
        <v>-23.6</v>
      </c>
      <c r="D261">
        <v>11.343</v>
      </c>
      <c r="E261">
        <v>17.03</v>
      </c>
      <c r="F261">
        <v>60</v>
      </c>
      <c r="G261">
        <v>69.513000000000005</v>
      </c>
      <c r="H261">
        <v>0.23040000000000002</v>
      </c>
    </row>
    <row r="262" spans="1:8" x14ac:dyDescent="0.2">
      <c r="A262">
        <v>107319.633</v>
      </c>
      <c r="B262">
        <v>-23.677</v>
      </c>
      <c r="C262">
        <v>-23.675999999999998</v>
      </c>
      <c r="D262">
        <v>0</v>
      </c>
      <c r="E262">
        <v>13.010999999999999</v>
      </c>
      <c r="F262">
        <v>80</v>
      </c>
      <c r="G262">
        <v>70.344999999999999</v>
      </c>
      <c r="H262">
        <v>0.1764</v>
      </c>
    </row>
    <row r="263" spans="1:8" x14ac:dyDescent="0.2">
      <c r="A263">
        <v>107320.273</v>
      </c>
      <c r="B263">
        <v>-23.756</v>
      </c>
      <c r="C263">
        <v>-23.754000000000001</v>
      </c>
      <c r="D263">
        <v>12.153</v>
      </c>
      <c r="E263">
        <v>7.6909999999999998</v>
      </c>
      <c r="F263">
        <v>80</v>
      </c>
      <c r="G263">
        <v>71.155000000000001</v>
      </c>
      <c r="H263">
        <v>0.10350000000000001</v>
      </c>
    </row>
    <row r="264" spans="1:8" x14ac:dyDescent="0.2">
      <c r="A264">
        <v>107320.914</v>
      </c>
      <c r="B264">
        <v>-23.856999999999999</v>
      </c>
      <c r="C264">
        <v>-23.853999999999999</v>
      </c>
      <c r="D264">
        <v>15.57</v>
      </c>
      <c r="E264">
        <v>5.4429999999999996</v>
      </c>
      <c r="F264">
        <v>80</v>
      </c>
      <c r="G264">
        <v>70.049000000000007</v>
      </c>
      <c r="H264">
        <v>7.2900000000000006E-2</v>
      </c>
    </row>
    <row r="265" spans="1:8" x14ac:dyDescent="0.2">
      <c r="A265">
        <v>107321.227</v>
      </c>
      <c r="B265">
        <v>-23.91</v>
      </c>
      <c r="C265">
        <v>-23.905000000000001</v>
      </c>
      <c r="D265">
        <v>16.385999999999999</v>
      </c>
      <c r="E265">
        <v>6.2160000000000002</v>
      </c>
      <c r="F265">
        <v>80</v>
      </c>
      <c r="G265">
        <v>70.69</v>
      </c>
      <c r="H265">
        <v>8.2799999999999999E-2</v>
      </c>
    </row>
    <row r="266" spans="1:8" x14ac:dyDescent="0.2">
      <c r="A266">
        <v>107321.539</v>
      </c>
      <c r="B266">
        <v>-23.97</v>
      </c>
      <c r="C266">
        <v>-23.965</v>
      </c>
      <c r="D266">
        <v>19.013999999999999</v>
      </c>
      <c r="E266">
        <v>5.2069999999999999</v>
      </c>
      <c r="F266">
        <v>80</v>
      </c>
      <c r="G266">
        <v>70.025000000000006</v>
      </c>
      <c r="H266">
        <v>6.93E-2</v>
      </c>
    </row>
    <row r="267" spans="1:8" x14ac:dyDescent="0.2">
      <c r="A267">
        <v>107321.859</v>
      </c>
      <c r="B267">
        <v>-24.04</v>
      </c>
      <c r="C267">
        <v>-24.033999999999999</v>
      </c>
      <c r="D267">
        <v>21.904</v>
      </c>
      <c r="E267">
        <v>7.5119999999999996</v>
      </c>
      <c r="F267">
        <v>80</v>
      </c>
      <c r="G267">
        <v>69.62</v>
      </c>
      <c r="H267">
        <v>0.1008</v>
      </c>
    </row>
    <row r="268" spans="1:8" x14ac:dyDescent="0.2">
      <c r="A268">
        <v>107322.18</v>
      </c>
      <c r="B268">
        <v>-24.1</v>
      </c>
      <c r="C268">
        <v>-24.093</v>
      </c>
      <c r="D268">
        <v>18.475999999999999</v>
      </c>
      <c r="E268">
        <v>12.255000000000001</v>
      </c>
      <c r="F268">
        <v>80</v>
      </c>
      <c r="G268">
        <v>70.453000000000003</v>
      </c>
      <c r="H268">
        <v>0.1656</v>
      </c>
    </row>
    <row r="269" spans="1:8" x14ac:dyDescent="0.2">
      <c r="A269">
        <v>107322.81200000001</v>
      </c>
      <c r="B269">
        <v>-24.186</v>
      </c>
      <c r="C269">
        <v>-24.178000000000001</v>
      </c>
      <c r="D269">
        <v>13.374000000000001</v>
      </c>
      <c r="E269">
        <v>10.869</v>
      </c>
      <c r="F269">
        <v>80</v>
      </c>
      <c r="G269">
        <v>70.364999999999995</v>
      </c>
      <c r="H269">
        <v>0.14580000000000001</v>
      </c>
    </row>
    <row r="270" spans="1:8" x14ac:dyDescent="0.2">
      <c r="A270">
        <v>107323.758</v>
      </c>
      <c r="B270">
        <v>-24.24</v>
      </c>
      <c r="C270">
        <v>-24.231000000000002</v>
      </c>
      <c r="D270">
        <v>5.6390000000000002</v>
      </c>
      <c r="E270">
        <v>5.2009999999999996</v>
      </c>
      <c r="F270">
        <v>80</v>
      </c>
      <c r="G270">
        <v>69.375</v>
      </c>
      <c r="H270">
        <v>6.93E-2</v>
      </c>
    </row>
    <row r="271" spans="1:8" x14ac:dyDescent="0.2">
      <c r="A271">
        <v>107324.383</v>
      </c>
      <c r="B271">
        <v>-24.297999999999998</v>
      </c>
      <c r="C271">
        <v>-24.289000000000001</v>
      </c>
      <c r="D271">
        <v>9.15</v>
      </c>
      <c r="E271">
        <v>16.324000000000002</v>
      </c>
      <c r="F271">
        <v>80</v>
      </c>
      <c r="G271">
        <v>69.253</v>
      </c>
      <c r="H271">
        <v>0.22140000000000001</v>
      </c>
    </row>
    <row r="272" spans="1:8" x14ac:dyDescent="0.2">
      <c r="A272">
        <v>107325.016</v>
      </c>
      <c r="B272">
        <v>-24.39</v>
      </c>
      <c r="C272">
        <v>-24.379000000000001</v>
      </c>
      <c r="D272">
        <v>14.396000000000001</v>
      </c>
      <c r="E272">
        <v>27.170999999999999</v>
      </c>
      <c r="F272">
        <v>80</v>
      </c>
      <c r="G272">
        <v>68.998000000000005</v>
      </c>
      <c r="H272">
        <v>0.37529999999999997</v>
      </c>
    </row>
    <row r="273" spans="1:8" x14ac:dyDescent="0.2">
      <c r="A273">
        <v>107325.641</v>
      </c>
      <c r="B273">
        <v>-24.488</v>
      </c>
      <c r="C273">
        <v>-24.475999999999999</v>
      </c>
      <c r="D273">
        <v>15.315</v>
      </c>
      <c r="E273">
        <v>43.09</v>
      </c>
      <c r="F273">
        <v>80</v>
      </c>
      <c r="G273">
        <v>67.772000000000006</v>
      </c>
      <c r="H273">
        <v>0.61560000000000004</v>
      </c>
    </row>
    <row r="274" spans="1:8" x14ac:dyDescent="0.2">
      <c r="A274">
        <v>107325.961</v>
      </c>
      <c r="B274">
        <v>-24.538</v>
      </c>
      <c r="C274">
        <v>-24.526</v>
      </c>
      <c r="D274">
        <v>15.813000000000001</v>
      </c>
      <c r="E274">
        <v>51.881999999999998</v>
      </c>
      <c r="F274">
        <v>80</v>
      </c>
      <c r="G274">
        <v>66.724999999999994</v>
      </c>
      <c r="H274">
        <v>0.75509999999999999</v>
      </c>
    </row>
    <row r="275" spans="1:8" x14ac:dyDescent="0.2">
      <c r="A275">
        <v>107326.586</v>
      </c>
      <c r="B275">
        <v>-24.632000000000001</v>
      </c>
      <c r="C275">
        <v>-24.617999999999999</v>
      </c>
      <c r="D275">
        <v>14.725</v>
      </c>
      <c r="E275">
        <v>66.328000000000003</v>
      </c>
      <c r="F275">
        <v>80</v>
      </c>
      <c r="G275">
        <v>66.37</v>
      </c>
      <c r="H275">
        <v>1.0008000000000001</v>
      </c>
    </row>
    <row r="276" spans="1:8" x14ac:dyDescent="0.2">
      <c r="A276">
        <v>107327.219</v>
      </c>
      <c r="B276">
        <v>-24.716999999999999</v>
      </c>
      <c r="C276">
        <v>-24.702999999999999</v>
      </c>
      <c r="D276">
        <v>13.308</v>
      </c>
      <c r="E276">
        <v>75.462999999999994</v>
      </c>
      <c r="F276">
        <v>80</v>
      </c>
      <c r="G276">
        <v>66.649000000000001</v>
      </c>
      <c r="H276">
        <v>1.1664000000000001</v>
      </c>
    </row>
    <row r="277" spans="1:8" x14ac:dyDescent="0.2">
      <c r="A277">
        <v>107327.852</v>
      </c>
      <c r="B277">
        <v>-24.794</v>
      </c>
      <c r="C277">
        <v>-24.777999999999999</v>
      </c>
      <c r="D277">
        <v>12.032999999999999</v>
      </c>
      <c r="E277">
        <v>76.825999999999993</v>
      </c>
      <c r="F277">
        <v>80</v>
      </c>
      <c r="G277">
        <v>66.515000000000001</v>
      </c>
      <c r="H277">
        <v>1.1907000000000001</v>
      </c>
    </row>
    <row r="278" spans="1:8" x14ac:dyDescent="0.2">
      <c r="A278">
        <v>107328.484</v>
      </c>
      <c r="B278">
        <v>-24.867999999999999</v>
      </c>
      <c r="C278">
        <v>-24.850999999999999</v>
      </c>
      <c r="D278">
        <v>11.497</v>
      </c>
      <c r="E278">
        <v>72.745999999999995</v>
      </c>
      <c r="F278">
        <v>80</v>
      </c>
      <c r="G278">
        <v>67.013000000000005</v>
      </c>
      <c r="H278">
        <v>1.1142000000000001</v>
      </c>
    </row>
    <row r="279" spans="1:8" x14ac:dyDescent="0.2">
      <c r="A279">
        <v>107329.109</v>
      </c>
      <c r="B279">
        <v>-24.940999999999999</v>
      </c>
      <c r="C279">
        <v>-24.922999999999998</v>
      </c>
      <c r="D279">
        <v>11.46</v>
      </c>
      <c r="E279">
        <v>67.022999999999996</v>
      </c>
      <c r="F279">
        <v>80</v>
      </c>
      <c r="G279">
        <v>67.543000000000006</v>
      </c>
      <c r="H279">
        <v>1.0098</v>
      </c>
    </row>
    <row r="280" spans="1:8" x14ac:dyDescent="0.2">
      <c r="A280">
        <v>107329.742</v>
      </c>
      <c r="B280">
        <v>-25.021999999999998</v>
      </c>
      <c r="C280">
        <v>-25.004000000000001</v>
      </c>
      <c r="D280">
        <v>12.724</v>
      </c>
      <c r="E280">
        <v>56.807000000000002</v>
      </c>
      <c r="F280">
        <v>80</v>
      </c>
      <c r="G280">
        <v>68.625</v>
      </c>
      <c r="H280">
        <v>0.83340000000000003</v>
      </c>
    </row>
    <row r="281" spans="1:8" x14ac:dyDescent="0.2">
      <c r="A281">
        <v>107330.375</v>
      </c>
      <c r="B281">
        <v>-25.109000000000002</v>
      </c>
      <c r="C281">
        <v>-25.088999999999999</v>
      </c>
      <c r="D281">
        <v>13.534000000000001</v>
      </c>
      <c r="E281">
        <v>38.25</v>
      </c>
      <c r="F281">
        <v>80</v>
      </c>
      <c r="G281">
        <v>69.872</v>
      </c>
      <c r="H281">
        <v>0.53820000000000001</v>
      </c>
    </row>
    <row r="282" spans="1:8" x14ac:dyDescent="0.2">
      <c r="A282">
        <v>107331.008</v>
      </c>
      <c r="B282">
        <v>-25.198</v>
      </c>
      <c r="C282">
        <v>-25.177</v>
      </c>
      <c r="D282">
        <v>13.840999999999999</v>
      </c>
      <c r="E282">
        <v>18.067</v>
      </c>
      <c r="F282">
        <v>80</v>
      </c>
      <c r="G282">
        <v>70.751000000000005</v>
      </c>
      <c r="H282">
        <v>0.24390000000000003</v>
      </c>
    </row>
    <row r="283" spans="1:8" x14ac:dyDescent="0.2">
      <c r="A283">
        <v>107331.641</v>
      </c>
      <c r="B283">
        <v>-25.286999999999999</v>
      </c>
      <c r="C283">
        <v>-25.265000000000001</v>
      </c>
      <c r="D283">
        <v>13.875</v>
      </c>
      <c r="E283">
        <v>6.9489999999999998</v>
      </c>
      <c r="F283">
        <v>80</v>
      </c>
      <c r="G283">
        <v>69.942999999999998</v>
      </c>
      <c r="H283">
        <v>9.1799999999999993E-2</v>
      </c>
    </row>
    <row r="284" spans="1:8" x14ac:dyDescent="0.2">
      <c r="A284">
        <v>107332.281</v>
      </c>
      <c r="B284">
        <v>-25.376999999999999</v>
      </c>
      <c r="C284">
        <v>-25.353000000000002</v>
      </c>
      <c r="D284">
        <v>13.93</v>
      </c>
      <c r="E284">
        <v>4.4850000000000003</v>
      </c>
      <c r="F284">
        <v>80</v>
      </c>
      <c r="G284">
        <v>69.462000000000003</v>
      </c>
      <c r="H284">
        <v>5.9400000000000001E-2</v>
      </c>
    </row>
    <row r="285" spans="1:8" x14ac:dyDescent="0.2">
      <c r="A285">
        <v>107332.906</v>
      </c>
      <c r="B285">
        <v>-25.460999999999999</v>
      </c>
      <c r="C285">
        <v>-25.436</v>
      </c>
      <c r="D285">
        <v>13.273999999999999</v>
      </c>
      <c r="E285">
        <v>14.57</v>
      </c>
      <c r="F285">
        <v>80</v>
      </c>
      <c r="G285">
        <v>69.215000000000003</v>
      </c>
      <c r="H285">
        <v>0.1953</v>
      </c>
    </row>
    <row r="286" spans="1:8" x14ac:dyDescent="0.2">
      <c r="A286">
        <v>107333.539</v>
      </c>
      <c r="B286">
        <v>-25.538</v>
      </c>
      <c r="C286">
        <v>-25.512</v>
      </c>
      <c r="D286">
        <v>11.981</v>
      </c>
      <c r="E286">
        <v>28.751999999999999</v>
      </c>
      <c r="F286">
        <v>80</v>
      </c>
      <c r="G286">
        <v>68.066000000000003</v>
      </c>
      <c r="H286">
        <v>0.39510000000000001</v>
      </c>
    </row>
    <row r="287" spans="1:8" x14ac:dyDescent="0.2">
      <c r="A287">
        <v>107334.17200000001</v>
      </c>
      <c r="B287">
        <v>-25.619</v>
      </c>
      <c r="C287">
        <v>-25.593</v>
      </c>
      <c r="D287">
        <v>12.728999999999999</v>
      </c>
      <c r="E287">
        <v>45.384</v>
      </c>
      <c r="F287">
        <v>80</v>
      </c>
      <c r="G287">
        <v>67.367000000000004</v>
      </c>
      <c r="H287">
        <v>0.64529999999999998</v>
      </c>
    </row>
    <row r="288" spans="1:8" x14ac:dyDescent="0.2">
      <c r="A288">
        <v>107334.80499999999</v>
      </c>
      <c r="B288">
        <v>-25.716000000000001</v>
      </c>
      <c r="C288">
        <v>-25.687999999999999</v>
      </c>
      <c r="D288">
        <v>15.1</v>
      </c>
      <c r="E288">
        <v>47.326000000000001</v>
      </c>
      <c r="F288">
        <v>80</v>
      </c>
      <c r="G288">
        <v>69.188999999999993</v>
      </c>
      <c r="H288">
        <v>0.67590000000000006</v>
      </c>
    </row>
    <row r="289" spans="1:8" x14ac:dyDescent="0.2">
      <c r="A289">
        <v>107335.117</v>
      </c>
      <c r="B289">
        <v>-25.766999999999999</v>
      </c>
      <c r="C289">
        <v>-25.739000000000001</v>
      </c>
      <c r="D289">
        <v>15.981</v>
      </c>
      <c r="E289">
        <v>40.329000000000001</v>
      </c>
      <c r="F289">
        <v>80</v>
      </c>
      <c r="G289">
        <v>69.855000000000004</v>
      </c>
      <c r="H289">
        <v>0.56700000000000006</v>
      </c>
    </row>
    <row r="290" spans="1:8" x14ac:dyDescent="0.2">
      <c r="A290">
        <v>107335.43700000001</v>
      </c>
      <c r="B290">
        <v>-25.82</v>
      </c>
      <c r="C290">
        <v>-25.79</v>
      </c>
      <c r="D290">
        <v>16.402000000000001</v>
      </c>
      <c r="E290">
        <v>30.777000000000001</v>
      </c>
      <c r="F290">
        <v>80</v>
      </c>
      <c r="G290">
        <v>69.957999999999998</v>
      </c>
      <c r="H290">
        <v>0.4239</v>
      </c>
    </row>
    <row r="291" spans="1:8" x14ac:dyDescent="0.2">
      <c r="A291">
        <v>107335.75</v>
      </c>
      <c r="B291">
        <v>-25.872</v>
      </c>
      <c r="C291">
        <v>-25.841999999999999</v>
      </c>
      <c r="D291">
        <v>16.57</v>
      </c>
      <c r="E291">
        <v>22.963000000000001</v>
      </c>
      <c r="F291">
        <v>80</v>
      </c>
      <c r="G291">
        <v>70.352999999999994</v>
      </c>
      <c r="H291">
        <v>0.31140000000000001</v>
      </c>
    </row>
    <row r="292" spans="1:8" x14ac:dyDescent="0.2">
      <c r="A292">
        <v>107336.06200000001</v>
      </c>
      <c r="B292">
        <v>-25.923999999999999</v>
      </c>
      <c r="C292">
        <v>-25.893999999999998</v>
      </c>
      <c r="D292">
        <v>16.297000000000001</v>
      </c>
      <c r="E292">
        <v>15.813000000000001</v>
      </c>
      <c r="F292">
        <v>80</v>
      </c>
      <c r="G292">
        <v>71.037999999999997</v>
      </c>
      <c r="H292">
        <v>0.21149999999999999</v>
      </c>
    </row>
    <row r="293" spans="1:8" x14ac:dyDescent="0.2">
      <c r="A293">
        <v>107336.383</v>
      </c>
      <c r="B293">
        <v>-25.978000000000002</v>
      </c>
      <c r="C293">
        <v>-25.946999999999999</v>
      </c>
      <c r="D293">
        <v>16.757999999999999</v>
      </c>
      <c r="E293">
        <v>10.993</v>
      </c>
      <c r="F293">
        <v>80</v>
      </c>
      <c r="G293">
        <v>71.846000000000004</v>
      </c>
      <c r="H293">
        <v>0.14580000000000001</v>
      </c>
    </row>
    <row r="294" spans="1:8" x14ac:dyDescent="0.2">
      <c r="A294">
        <v>107336.69500000001</v>
      </c>
      <c r="B294">
        <v>-26.030999999999999</v>
      </c>
      <c r="C294">
        <v>-25.998999999999999</v>
      </c>
      <c r="D294">
        <v>16.529</v>
      </c>
      <c r="E294">
        <v>6.6619999999999999</v>
      </c>
      <c r="F294">
        <v>80</v>
      </c>
      <c r="G294">
        <v>71.61</v>
      </c>
      <c r="H294">
        <v>8.8200000000000001E-2</v>
      </c>
    </row>
    <row r="295" spans="1:8" x14ac:dyDescent="0.2">
      <c r="A295">
        <v>107337.008</v>
      </c>
      <c r="B295">
        <v>-26.084</v>
      </c>
      <c r="C295">
        <v>-26.050999999999998</v>
      </c>
      <c r="D295">
        <v>16.584</v>
      </c>
      <c r="E295">
        <v>4.165</v>
      </c>
      <c r="F295">
        <v>80</v>
      </c>
      <c r="G295">
        <v>70.667000000000002</v>
      </c>
      <c r="H295">
        <v>5.4899999999999997E-2</v>
      </c>
    </row>
    <row r="296" spans="1:8" x14ac:dyDescent="0.2">
      <c r="A296">
        <v>107337.32799999999</v>
      </c>
      <c r="B296">
        <v>-26.135999999999999</v>
      </c>
      <c r="C296">
        <v>-26.103000000000002</v>
      </c>
      <c r="D296">
        <v>16.338999999999999</v>
      </c>
      <c r="E296">
        <v>2.669</v>
      </c>
      <c r="F296">
        <v>80</v>
      </c>
      <c r="G296">
        <v>69.989999999999995</v>
      </c>
      <c r="H296">
        <v>3.5099999999999999E-2</v>
      </c>
    </row>
    <row r="297" spans="1:8" x14ac:dyDescent="0.2">
      <c r="A297">
        <v>107337.641</v>
      </c>
      <c r="B297">
        <v>-26.19</v>
      </c>
      <c r="C297">
        <v>-26.155000000000001</v>
      </c>
      <c r="D297">
        <v>16.692</v>
      </c>
      <c r="E297">
        <v>2.601</v>
      </c>
      <c r="F297">
        <v>80</v>
      </c>
      <c r="G297">
        <v>68.793000000000006</v>
      </c>
      <c r="H297">
        <v>3.4200000000000001E-2</v>
      </c>
    </row>
    <row r="298" spans="1:8" x14ac:dyDescent="0.2">
      <c r="A298">
        <v>107337.95299999999</v>
      </c>
      <c r="B298">
        <v>-26.242000000000001</v>
      </c>
      <c r="C298">
        <v>-26.207000000000001</v>
      </c>
      <c r="D298">
        <v>16.492000000000001</v>
      </c>
      <c r="E298">
        <v>13.901999999999999</v>
      </c>
      <c r="F298">
        <v>80</v>
      </c>
      <c r="G298">
        <v>68.197999999999993</v>
      </c>
      <c r="H298">
        <v>0.18539999999999998</v>
      </c>
    </row>
    <row r="299" spans="1:8" x14ac:dyDescent="0.2">
      <c r="A299">
        <v>107338.273</v>
      </c>
      <c r="B299">
        <v>-26.295000000000002</v>
      </c>
      <c r="C299">
        <v>-26.26</v>
      </c>
      <c r="D299">
        <v>16.390999999999998</v>
      </c>
      <c r="E299">
        <v>28.193000000000001</v>
      </c>
      <c r="F299">
        <v>80</v>
      </c>
      <c r="G299">
        <v>67.724000000000004</v>
      </c>
      <c r="H299">
        <v>0.38519999999999999</v>
      </c>
    </row>
    <row r="300" spans="1:8" x14ac:dyDescent="0.2">
      <c r="A300">
        <v>107338.594</v>
      </c>
      <c r="B300">
        <v>-26.349</v>
      </c>
      <c r="C300">
        <v>-26.312999999999999</v>
      </c>
      <c r="D300">
        <v>16.614999999999998</v>
      </c>
      <c r="E300">
        <v>42.932000000000002</v>
      </c>
      <c r="F300">
        <v>80</v>
      </c>
      <c r="G300">
        <v>66.763000000000005</v>
      </c>
      <c r="H300">
        <v>0.6039000000000001</v>
      </c>
    </row>
    <row r="301" spans="1:8" x14ac:dyDescent="0.2">
      <c r="A301">
        <v>107338.914</v>
      </c>
      <c r="B301">
        <v>-26.404</v>
      </c>
      <c r="C301">
        <v>-26.367000000000001</v>
      </c>
      <c r="D301">
        <v>17.064</v>
      </c>
      <c r="E301">
        <v>55.48</v>
      </c>
      <c r="F301">
        <v>80</v>
      </c>
      <c r="G301">
        <v>66.7</v>
      </c>
      <c r="H301">
        <v>0.80280000000000007</v>
      </c>
    </row>
    <row r="302" spans="1:8" x14ac:dyDescent="0.2">
      <c r="A302">
        <v>107339.227</v>
      </c>
      <c r="B302">
        <v>-26.459</v>
      </c>
      <c r="C302">
        <v>-26.420999999999999</v>
      </c>
      <c r="D302">
        <v>17.076000000000001</v>
      </c>
      <c r="E302">
        <v>63.978999999999999</v>
      </c>
      <c r="F302">
        <v>80</v>
      </c>
      <c r="G302">
        <v>66.573999999999998</v>
      </c>
      <c r="H302">
        <v>0.94500000000000006</v>
      </c>
    </row>
    <row r="303" spans="1:8" x14ac:dyDescent="0.2">
      <c r="A303">
        <v>107339.54700000001</v>
      </c>
      <c r="B303">
        <v>-26.515000000000001</v>
      </c>
      <c r="C303">
        <v>-26.475999999999999</v>
      </c>
      <c r="D303">
        <v>17.178999999999998</v>
      </c>
      <c r="E303">
        <v>65.027000000000001</v>
      </c>
      <c r="F303">
        <v>80</v>
      </c>
      <c r="G303">
        <v>67.918000000000006</v>
      </c>
      <c r="H303">
        <v>0.96209999999999996</v>
      </c>
    </row>
    <row r="304" spans="1:8" x14ac:dyDescent="0.2">
      <c r="A304">
        <v>107339.867</v>
      </c>
      <c r="B304">
        <v>-26.571999999999999</v>
      </c>
      <c r="C304">
        <v>-26.533000000000001</v>
      </c>
      <c r="D304">
        <v>17.827000000000002</v>
      </c>
      <c r="E304">
        <v>55.56</v>
      </c>
      <c r="F304">
        <v>80</v>
      </c>
      <c r="G304">
        <v>69.53</v>
      </c>
      <c r="H304">
        <v>0.80280000000000007</v>
      </c>
    </row>
    <row r="305" spans="1:8" x14ac:dyDescent="0.2">
      <c r="A305">
        <v>107340.18700000001</v>
      </c>
      <c r="B305">
        <v>-26.63</v>
      </c>
      <c r="C305">
        <v>-26.59</v>
      </c>
      <c r="D305">
        <v>17.808</v>
      </c>
      <c r="E305">
        <v>39.286000000000001</v>
      </c>
      <c r="F305">
        <v>80</v>
      </c>
      <c r="G305">
        <v>71.385999999999996</v>
      </c>
      <c r="H305">
        <v>0.54720000000000002</v>
      </c>
    </row>
    <row r="306" spans="1:8" x14ac:dyDescent="0.2">
      <c r="A306">
        <v>107340.508</v>
      </c>
      <c r="B306">
        <v>-26.687999999999999</v>
      </c>
      <c r="C306">
        <v>-26.646999999999998</v>
      </c>
      <c r="D306">
        <v>17.809000000000001</v>
      </c>
      <c r="E306">
        <v>25.454000000000001</v>
      </c>
      <c r="F306">
        <v>80</v>
      </c>
      <c r="G306">
        <v>71.302000000000007</v>
      </c>
      <c r="H306">
        <v>0.34470000000000001</v>
      </c>
    </row>
    <row r="307" spans="1:8" x14ac:dyDescent="0.2">
      <c r="A307">
        <v>107340.82799999999</v>
      </c>
      <c r="B307">
        <v>-26.745000000000001</v>
      </c>
      <c r="C307">
        <v>-26.702999999999999</v>
      </c>
      <c r="D307">
        <v>17.757999999999999</v>
      </c>
      <c r="E307">
        <v>16.081</v>
      </c>
      <c r="F307">
        <v>80</v>
      </c>
      <c r="G307">
        <v>71.537999999999997</v>
      </c>
      <c r="H307">
        <v>0.2142</v>
      </c>
    </row>
    <row r="308" spans="1:8" x14ac:dyDescent="0.2">
      <c r="A308">
        <v>107341.148</v>
      </c>
      <c r="B308">
        <v>-26.802</v>
      </c>
      <c r="C308">
        <v>-26.76</v>
      </c>
      <c r="D308">
        <v>17.565000000000001</v>
      </c>
      <c r="E308">
        <v>10.141</v>
      </c>
      <c r="F308">
        <v>80</v>
      </c>
      <c r="G308">
        <v>71.171000000000006</v>
      </c>
      <c r="H308">
        <v>0.13319999999999999</v>
      </c>
    </row>
    <row r="309" spans="1:8" x14ac:dyDescent="0.2">
      <c r="A309">
        <v>107341.469</v>
      </c>
      <c r="B309">
        <v>-26.859000000000002</v>
      </c>
      <c r="C309">
        <v>-26.815999999999999</v>
      </c>
      <c r="D309">
        <v>17.437999999999999</v>
      </c>
      <c r="E309">
        <v>6.1559999999999997</v>
      </c>
      <c r="F309">
        <v>80</v>
      </c>
      <c r="G309">
        <v>70.263000000000005</v>
      </c>
      <c r="H309">
        <v>8.1000000000000003E-2</v>
      </c>
    </row>
    <row r="310" spans="1:8" x14ac:dyDescent="0.2">
      <c r="A310">
        <v>107341.789</v>
      </c>
      <c r="B310">
        <v>-26.914999999999999</v>
      </c>
      <c r="C310">
        <v>-26.872</v>
      </c>
      <c r="D310">
        <v>17.501999999999999</v>
      </c>
      <c r="E310">
        <v>3.8460000000000001</v>
      </c>
      <c r="F310">
        <v>80</v>
      </c>
      <c r="G310">
        <v>69.882999999999996</v>
      </c>
      <c r="H310">
        <v>5.04E-2</v>
      </c>
    </row>
    <row r="311" spans="1:8" x14ac:dyDescent="0.2">
      <c r="A311">
        <v>107342.109</v>
      </c>
      <c r="B311">
        <v>-26.972000000000001</v>
      </c>
      <c r="C311">
        <v>-26.928000000000001</v>
      </c>
      <c r="D311">
        <v>17.594999999999999</v>
      </c>
      <c r="E311">
        <v>2.9590000000000001</v>
      </c>
      <c r="F311">
        <v>80</v>
      </c>
      <c r="G311">
        <v>69.34</v>
      </c>
      <c r="H311">
        <v>3.8699999999999998E-2</v>
      </c>
    </row>
    <row r="312" spans="1:8" x14ac:dyDescent="0.2">
      <c r="A312">
        <v>107342.43</v>
      </c>
      <c r="B312">
        <v>-27.030999999999999</v>
      </c>
      <c r="C312">
        <v>-26.986000000000001</v>
      </c>
      <c r="D312">
        <v>18.308</v>
      </c>
      <c r="E312">
        <v>9.7729999999999997</v>
      </c>
      <c r="F312">
        <v>80</v>
      </c>
      <c r="G312">
        <v>68.424999999999997</v>
      </c>
      <c r="H312">
        <v>0.12869999999999998</v>
      </c>
    </row>
    <row r="313" spans="1:8" x14ac:dyDescent="0.2">
      <c r="A313">
        <v>107342.742</v>
      </c>
      <c r="B313">
        <v>-27.091000000000001</v>
      </c>
      <c r="C313">
        <v>-27.045000000000002</v>
      </c>
      <c r="D313">
        <v>18.483000000000001</v>
      </c>
      <c r="E313">
        <v>24.6</v>
      </c>
      <c r="F313">
        <v>80</v>
      </c>
      <c r="G313">
        <v>67.385000000000005</v>
      </c>
      <c r="H313">
        <v>0.33210000000000001</v>
      </c>
    </row>
    <row r="314" spans="1:8" x14ac:dyDescent="0.2">
      <c r="A314">
        <v>107343.06200000001</v>
      </c>
      <c r="B314">
        <v>-27.152000000000001</v>
      </c>
      <c r="C314">
        <v>-27.106000000000002</v>
      </c>
      <c r="D314">
        <v>18.829000000000001</v>
      </c>
      <c r="E314">
        <v>41.026000000000003</v>
      </c>
      <c r="F314">
        <v>80</v>
      </c>
      <c r="G314">
        <v>66.89</v>
      </c>
      <c r="H314">
        <v>0.57150000000000001</v>
      </c>
    </row>
    <row r="315" spans="1:8" x14ac:dyDescent="0.2">
      <c r="A315">
        <v>107343.383</v>
      </c>
      <c r="B315">
        <v>-27.213999999999999</v>
      </c>
      <c r="C315">
        <v>-27.167000000000002</v>
      </c>
      <c r="D315">
        <v>19.149999999999999</v>
      </c>
      <c r="E315">
        <v>51.508000000000003</v>
      </c>
      <c r="F315">
        <v>80</v>
      </c>
      <c r="G315">
        <v>66.971000000000004</v>
      </c>
      <c r="H315">
        <v>0.73349999999999993</v>
      </c>
    </row>
    <row r="316" spans="1:8" x14ac:dyDescent="0.2">
      <c r="A316">
        <v>107343.70299999999</v>
      </c>
      <c r="B316">
        <v>-27.276</v>
      </c>
      <c r="C316">
        <v>-27.228000000000002</v>
      </c>
      <c r="D316">
        <v>19.266999999999999</v>
      </c>
      <c r="E316">
        <v>55.414999999999999</v>
      </c>
      <c r="F316">
        <v>80</v>
      </c>
      <c r="G316">
        <v>67.998000000000005</v>
      </c>
      <c r="H316">
        <v>0.79649999999999999</v>
      </c>
    </row>
    <row r="317" spans="1:8" x14ac:dyDescent="0.2">
      <c r="A317">
        <v>107344.023</v>
      </c>
      <c r="B317">
        <v>-27.335999999999999</v>
      </c>
      <c r="C317">
        <v>-27.286999999999999</v>
      </c>
      <c r="D317">
        <v>18.518999999999998</v>
      </c>
      <c r="E317">
        <v>53.677999999999997</v>
      </c>
      <c r="F317">
        <v>80</v>
      </c>
      <c r="G317">
        <v>68.387</v>
      </c>
      <c r="H317">
        <v>0.76770000000000005</v>
      </c>
    </row>
    <row r="318" spans="1:8" x14ac:dyDescent="0.2">
      <c r="A318">
        <v>107344.344</v>
      </c>
      <c r="B318">
        <v>-27.393999999999998</v>
      </c>
      <c r="C318">
        <v>-27.344000000000001</v>
      </c>
      <c r="D318">
        <v>17.631</v>
      </c>
      <c r="E318">
        <v>52.145000000000003</v>
      </c>
      <c r="F318">
        <v>80</v>
      </c>
      <c r="G318">
        <v>68.265000000000001</v>
      </c>
      <c r="H318">
        <v>0.74249999999999994</v>
      </c>
    </row>
    <row r="319" spans="1:8" x14ac:dyDescent="0.2">
      <c r="A319">
        <v>107344.664</v>
      </c>
      <c r="B319">
        <v>-27.448</v>
      </c>
      <c r="C319">
        <v>-27.396999999999998</v>
      </c>
      <c r="D319">
        <v>16.879000000000001</v>
      </c>
      <c r="E319">
        <v>53.039000000000001</v>
      </c>
      <c r="F319">
        <v>80</v>
      </c>
      <c r="G319">
        <v>67.340999999999994</v>
      </c>
      <c r="H319">
        <v>0.75690000000000002</v>
      </c>
    </row>
    <row r="320" spans="1:8" x14ac:dyDescent="0.2">
      <c r="A320">
        <v>107344.984</v>
      </c>
      <c r="B320">
        <v>-27.5</v>
      </c>
      <c r="C320">
        <v>-27.449000000000002</v>
      </c>
      <c r="D320">
        <v>16.140999999999998</v>
      </c>
      <c r="E320">
        <v>60.314</v>
      </c>
      <c r="F320">
        <v>80</v>
      </c>
      <c r="G320">
        <v>65.771000000000001</v>
      </c>
      <c r="H320">
        <v>0.87480000000000002</v>
      </c>
    </row>
    <row r="321" spans="1:8" x14ac:dyDescent="0.2">
      <c r="A321">
        <v>107345.30499999999</v>
      </c>
      <c r="B321">
        <v>-27.553999999999998</v>
      </c>
      <c r="C321">
        <v>-27.501999999999999</v>
      </c>
      <c r="D321">
        <v>16.335999999999999</v>
      </c>
      <c r="E321">
        <v>76.825999999999993</v>
      </c>
      <c r="F321">
        <v>80</v>
      </c>
      <c r="G321">
        <v>63.372</v>
      </c>
      <c r="H321">
        <v>1.1637</v>
      </c>
    </row>
    <row r="322" spans="1:8" x14ac:dyDescent="0.2">
      <c r="A322">
        <v>107345.625</v>
      </c>
      <c r="B322">
        <v>-27.609000000000002</v>
      </c>
      <c r="C322">
        <v>-27.556000000000001</v>
      </c>
      <c r="D322">
        <v>16.84</v>
      </c>
      <c r="E322">
        <v>94.563000000000002</v>
      </c>
      <c r="F322">
        <v>80</v>
      </c>
      <c r="G322">
        <v>62.308999999999997</v>
      </c>
      <c r="H322">
        <v>1.5093000000000001</v>
      </c>
    </row>
    <row r="323" spans="1:8" x14ac:dyDescent="0.2">
      <c r="A323">
        <v>107345.94500000001</v>
      </c>
      <c r="B323">
        <v>-27.664999999999999</v>
      </c>
      <c r="C323">
        <v>-27.611000000000001</v>
      </c>
      <c r="D323">
        <v>17.199000000000002</v>
      </c>
      <c r="E323">
        <v>109.43600000000001</v>
      </c>
      <c r="F323">
        <v>80</v>
      </c>
      <c r="G323">
        <v>61.100999999999999</v>
      </c>
      <c r="H323">
        <v>1.8360000000000001</v>
      </c>
    </row>
    <row r="324" spans="1:8" x14ac:dyDescent="0.2">
      <c r="A324">
        <v>107346.266</v>
      </c>
      <c r="B324">
        <v>-27.721</v>
      </c>
      <c r="C324">
        <v>-27.667000000000002</v>
      </c>
      <c r="D324">
        <v>17.387</v>
      </c>
      <c r="E324">
        <v>122.16</v>
      </c>
      <c r="F324">
        <v>80</v>
      </c>
      <c r="G324">
        <v>60.731000000000002</v>
      </c>
      <c r="H324">
        <v>2.1482999999999999</v>
      </c>
    </row>
    <row r="325" spans="1:8" x14ac:dyDescent="0.2">
      <c r="A325">
        <v>107346.594</v>
      </c>
      <c r="B325">
        <v>-27.779</v>
      </c>
      <c r="C325">
        <v>-27.724</v>
      </c>
      <c r="D325">
        <v>17.524000000000001</v>
      </c>
      <c r="E325">
        <v>130.78899999999999</v>
      </c>
      <c r="F325">
        <v>80</v>
      </c>
      <c r="G325">
        <v>60.4</v>
      </c>
      <c r="H325">
        <v>2.3805000000000001</v>
      </c>
    </row>
    <row r="326" spans="1:8" x14ac:dyDescent="0.2">
      <c r="A326">
        <v>107346.914</v>
      </c>
      <c r="B326">
        <v>-27.832999999999998</v>
      </c>
      <c r="C326">
        <v>-27.777000000000001</v>
      </c>
      <c r="D326">
        <v>16.629000000000001</v>
      </c>
      <c r="E326">
        <v>134.286</v>
      </c>
      <c r="F326">
        <v>80</v>
      </c>
      <c r="G326">
        <v>60.750999999999998</v>
      </c>
      <c r="H326">
        <v>2.4803999999999999</v>
      </c>
    </row>
    <row r="327" spans="1:8" x14ac:dyDescent="0.2">
      <c r="A327">
        <v>107347.234</v>
      </c>
      <c r="B327">
        <v>-27.885000000000002</v>
      </c>
      <c r="C327">
        <v>-27.827999999999999</v>
      </c>
      <c r="D327">
        <v>15.781000000000001</v>
      </c>
      <c r="E327">
        <v>135.02799999999999</v>
      </c>
      <c r="F327">
        <v>80</v>
      </c>
      <c r="G327">
        <v>60.831000000000003</v>
      </c>
      <c r="H327">
        <v>2.5002</v>
      </c>
    </row>
    <row r="328" spans="1:8" x14ac:dyDescent="0.2">
      <c r="A328">
        <v>107347.883</v>
      </c>
      <c r="B328">
        <v>-27.981999999999999</v>
      </c>
      <c r="C328">
        <v>-27.923999999999999</v>
      </c>
      <c r="D328">
        <v>14.874000000000001</v>
      </c>
      <c r="E328">
        <v>133.46899999999999</v>
      </c>
      <c r="F328">
        <v>80</v>
      </c>
      <c r="G328">
        <v>61.613999999999997</v>
      </c>
      <c r="H328">
        <v>2.4525000000000001</v>
      </c>
    </row>
    <row r="329" spans="1:8" x14ac:dyDescent="0.2">
      <c r="A329">
        <v>107348.523</v>
      </c>
      <c r="B329">
        <v>-28.076000000000001</v>
      </c>
      <c r="C329">
        <v>-28.016999999999999</v>
      </c>
      <c r="D329">
        <v>14.576000000000001</v>
      </c>
      <c r="E329">
        <v>126.562</v>
      </c>
      <c r="F329">
        <v>80</v>
      </c>
      <c r="G329">
        <v>62.195</v>
      </c>
      <c r="H329">
        <v>2.2572000000000001</v>
      </c>
    </row>
    <row r="330" spans="1:8" x14ac:dyDescent="0.2">
      <c r="A330">
        <v>107349.164</v>
      </c>
      <c r="B330">
        <v>-28.172999999999998</v>
      </c>
      <c r="C330">
        <v>-28.113</v>
      </c>
      <c r="D330">
        <v>14.862</v>
      </c>
      <c r="E330">
        <v>120.999</v>
      </c>
      <c r="F330">
        <v>80</v>
      </c>
      <c r="G330">
        <v>62.65</v>
      </c>
      <c r="H330">
        <v>2.1087000000000002</v>
      </c>
    </row>
    <row r="331" spans="1:8" x14ac:dyDescent="0.2">
      <c r="A331">
        <v>107349.80499999999</v>
      </c>
      <c r="B331">
        <v>-28.266999999999999</v>
      </c>
      <c r="C331">
        <v>-28.206</v>
      </c>
      <c r="D331">
        <v>14.433</v>
      </c>
      <c r="E331">
        <v>117.56100000000001</v>
      </c>
      <c r="F331">
        <v>80</v>
      </c>
      <c r="G331">
        <v>62.396999999999998</v>
      </c>
      <c r="H331">
        <v>2.0205000000000002</v>
      </c>
    </row>
    <row r="332" spans="1:8" x14ac:dyDescent="0.2">
      <c r="A332">
        <v>107350.45299999999</v>
      </c>
      <c r="B332">
        <v>-28.353999999999999</v>
      </c>
      <c r="C332">
        <v>-28.291</v>
      </c>
      <c r="D332">
        <v>13.311999999999999</v>
      </c>
      <c r="E332">
        <v>116.1</v>
      </c>
      <c r="F332">
        <v>80</v>
      </c>
      <c r="G332">
        <v>61.764000000000003</v>
      </c>
      <c r="H332">
        <v>1.9826999999999999</v>
      </c>
    </row>
    <row r="333" spans="1:8" x14ac:dyDescent="0.2">
      <c r="A333">
        <v>107351.094</v>
      </c>
      <c r="B333">
        <v>-28.440999999999999</v>
      </c>
      <c r="C333">
        <v>-28.376999999999999</v>
      </c>
      <c r="D333">
        <v>13.35</v>
      </c>
      <c r="E333">
        <v>118.012</v>
      </c>
      <c r="F333">
        <v>80</v>
      </c>
      <c r="G333">
        <v>62.561</v>
      </c>
      <c r="H333">
        <v>2.0286</v>
      </c>
    </row>
    <row r="334" spans="1:8" x14ac:dyDescent="0.2">
      <c r="A334">
        <v>107351.734</v>
      </c>
      <c r="B334">
        <v>-28.521000000000001</v>
      </c>
      <c r="C334">
        <v>-28.456</v>
      </c>
      <c r="D334">
        <v>12.35</v>
      </c>
      <c r="E334">
        <v>118.923</v>
      </c>
      <c r="F334">
        <v>80</v>
      </c>
      <c r="G334">
        <v>62.151000000000003</v>
      </c>
      <c r="H334">
        <v>2.0493000000000001</v>
      </c>
    </row>
    <row r="335" spans="1:8" x14ac:dyDescent="0.2">
      <c r="A335">
        <v>107352.375</v>
      </c>
      <c r="B335">
        <v>-28.599</v>
      </c>
      <c r="C335">
        <v>-28.533000000000001</v>
      </c>
      <c r="D335">
        <v>12.032</v>
      </c>
      <c r="E335">
        <v>118.648</v>
      </c>
      <c r="F335">
        <v>80</v>
      </c>
      <c r="G335">
        <v>61.746000000000002</v>
      </c>
      <c r="H335">
        <v>2.0411999999999999</v>
      </c>
    </row>
    <row r="336" spans="1:8" x14ac:dyDescent="0.2">
      <c r="A336">
        <v>107353.016</v>
      </c>
      <c r="B336">
        <v>-28.667000000000002</v>
      </c>
      <c r="C336">
        <v>-28.6</v>
      </c>
      <c r="D336">
        <v>10.451000000000001</v>
      </c>
      <c r="E336">
        <v>113.119</v>
      </c>
      <c r="F336">
        <v>80</v>
      </c>
      <c r="G336">
        <v>62.896999999999998</v>
      </c>
      <c r="H336">
        <v>1.9053</v>
      </c>
    </row>
    <row r="337" spans="1:8" x14ac:dyDescent="0.2">
      <c r="A337">
        <v>107455.54700000001</v>
      </c>
      <c r="B337">
        <v>-28.672999999999998</v>
      </c>
      <c r="C337">
        <v>-28.672999999999998</v>
      </c>
      <c r="D337">
        <v>0</v>
      </c>
      <c r="E337">
        <v>67.820999999999998</v>
      </c>
      <c r="F337">
        <v>80</v>
      </c>
      <c r="G337">
        <v>66.340999999999994</v>
      </c>
      <c r="H337">
        <v>0.99270000000000003</v>
      </c>
    </row>
    <row r="338" spans="1:8" x14ac:dyDescent="0.2">
      <c r="A338">
        <v>107456.19500000001</v>
      </c>
      <c r="B338">
        <v>-28.745000000000001</v>
      </c>
      <c r="C338">
        <v>-28.745000000000001</v>
      </c>
      <c r="D338">
        <v>11.154999999999999</v>
      </c>
      <c r="E338">
        <v>69.661000000000001</v>
      </c>
      <c r="F338">
        <v>80</v>
      </c>
      <c r="G338">
        <v>66.289000000000001</v>
      </c>
      <c r="H338">
        <v>1.0242</v>
      </c>
    </row>
    <row r="339" spans="1:8" x14ac:dyDescent="0.2">
      <c r="A339">
        <v>107456.836</v>
      </c>
      <c r="B339">
        <v>-28.821999999999999</v>
      </c>
      <c r="C339">
        <v>-28.821000000000002</v>
      </c>
      <c r="D339">
        <v>11.827999999999999</v>
      </c>
      <c r="E339">
        <v>66.418999999999997</v>
      </c>
      <c r="F339">
        <v>80</v>
      </c>
      <c r="G339">
        <v>65.716999999999999</v>
      </c>
      <c r="H339">
        <v>0.96750000000000003</v>
      </c>
    </row>
    <row r="340" spans="1:8" x14ac:dyDescent="0.2">
      <c r="A340">
        <v>107457.484</v>
      </c>
      <c r="B340">
        <v>-28.908000000000001</v>
      </c>
      <c r="C340">
        <v>-28.907</v>
      </c>
      <c r="D340">
        <v>13.282999999999999</v>
      </c>
      <c r="E340">
        <v>45.981000000000002</v>
      </c>
      <c r="F340">
        <v>80</v>
      </c>
      <c r="G340">
        <v>68.730999999999995</v>
      </c>
      <c r="H340">
        <v>0.6381</v>
      </c>
    </row>
    <row r="341" spans="1:8" x14ac:dyDescent="0.2">
      <c r="A341">
        <v>107458.125</v>
      </c>
      <c r="B341">
        <v>-28.997</v>
      </c>
      <c r="C341">
        <v>-28.995000000000001</v>
      </c>
      <c r="D341">
        <v>13.835000000000001</v>
      </c>
      <c r="E341">
        <v>20.401</v>
      </c>
      <c r="F341">
        <v>80</v>
      </c>
      <c r="G341">
        <v>71.600999999999999</v>
      </c>
      <c r="H341">
        <v>0.26910000000000001</v>
      </c>
    </row>
    <row r="342" spans="1:8" x14ac:dyDescent="0.2">
      <c r="A342">
        <v>107458.766</v>
      </c>
      <c r="B342">
        <v>-29.084</v>
      </c>
      <c r="C342">
        <v>-29.082000000000001</v>
      </c>
      <c r="D342">
        <v>13.55</v>
      </c>
      <c r="E342">
        <v>7.7149999999999999</v>
      </c>
      <c r="F342">
        <v>80</v>
      </c>
      <c r="G342">
        <v>67.379000000000005</v>
      </c>
      <c r="H342">
        <v>9.9900000000000003E-2</v>
      </c>
    </row>
    <row r="343" spans="1:8" x14ac:dyDescent="0.2">
      <c r="A343">
        <v>107459.398</v>
      </c>
      <c r="B343">
        <v>-29.158000000000001</v>
      </c>
      <c r="C343">
        <v>-29.155999999999999</v>
      </c>
      <c r="D343">
        <v>11.616</v>
      </c>
      <c r="E343">
        <v>3.3279999999999998</v>
      </c>
      <c r="F343">
        <v>80</v>
      </c>
      <c r="G343">
        <v>68.647000000000006</v>
      </c>
      <c r="H343">
        <v>4.2300000000000004E-2</v>
      </c>
    </row>
    <row r="344" spans="1:8" x14ac:dyDescent="0.2">
      <c r="A344">
        <v>107460.031</v>
      </c>
      <c r="B344">
        <v>-29.239000000000001</v>
      </c>
      <c r="C344">
        <v>-29.236999999999998</v>
      </c>
      <c r="D344">
        <v>12.763999999999999</v>
      </c>
      <c r="E344">
        <v>1.5429999999999999</v>
      </c>
      <c r="F344">
        <v>80</v>
      </c>
      <c r="G344">
        <v>68.260000000000005</v>
      </c>
      <c r="H344">
        <v>1.9799999999999998E-2</v>
      </c>
    </row>
    <row r="345" spans="1:8" x14ac:dyDescent="0.2">
      <c r="A345">
        <v>107460.67200000001</v>
      </c>
      <c r="B345">
        <v>-29.327999999999999</v>
      </c>
      <c r="C345">
        <v>-29.324999999999999</v>
      </c>
      <c r="D345">
        <v>13.805</v>
      </c>
      <c r="E345">
        <v>11.831</v>
      </c>
      <c r="F345">
        <v>80</v>
      </c>
      <c r="G345">
        <v>65.909000000000006</v>
      </c>
      <c r="H345">
        <v>0.15300000000000002</v>
      </c>
    </row>
    <row r="346" spans="1:8" x14ac:dyDescent="0.2">
      <c r="A346">
        <v>107461.29700000001</v>
      </c>
      <c r="B346">
        <v>-29.419</v>
      </c>
      <c r="C346">
        <v>-29.414999999999999</v>
      </c>
      <c r="D346">
        <v>14.462</v>
      </c>
      <c r="E346">
        <v>31.001000000000001</v>
      </c>
      <c r="F346">
        <v>80</v>
      </c>
      <c r="G346">
        <v>65.227999999999994</v>
      </c>
      <c r="H346">
        <v>0.4158</v>
      </c>
    </row>
    <row r="347" spans="1:8" x14ac:dyDescent="0.2">
      <c r="A347">
        <v>107461.92200000001</v>
      </c>
      <c r="B347">
        <v>-29.5</v>
      </c>
      <c r="C347">
        <v>-29.495999999999999</v>
      </c>
      <c r="D347">
        <v>12.914</v>
      </c>
      <c r="E347">
        <v>42.802</v>
      </c>
      <c r="F347">
        <v>80</v>
      </c>
      <c r="G347">
        <v>64.858000000000004</v>
      </c>
      <c r="H347">
        <v>0.5877</v>
      </c>
    </row>
    <row r="348" spans="1:8" x14ac:dyDescent="0.2">
      <c r="A348">
        <v>107462.54700000001</v>
      </c>
      <c r="B348">
        <v>-29.577000000000002</v>
      </c>
      <c r="C348">
        <v>-29.573</v>
      </c>
      <c r="D348">
        <v>12.403</v>
      </c>
      <c r="E348">
        <v>52.588000000000001</v>
      </c>
      <c r="F348">
        <v>80</v>
      </c>
      <c r="G348">
        <v>63.497999999999998</v>
      </c>
      <c r="H348">
        <v>0.73709999999999998</v>
      </c>
    </row>
    <row r="349" spans="1:8" x14ac:dyDescent="0.2">
      <c r="A349">
        <v>107463.17200000001</v>
      </c>
      <c r="B349">
        <v>-29.658999999999999</v>
      </c>
      <c r="C349">
        <v>-29.655000000000001</v>
      </c>
      <c r="D349">
        <v>12.973000000000001</v>
      </c>
      <c r="E349">
        <v>64.257999999999996</v>
      </c>
      <c r="F349">
        <v>80</v>
      </c>
      <c r="G349">
        <v>64.677999999999997</v>
      </c>
      <c r="H349">
        <v>0.92520000000000002</v>
      </c>
    </row>
    <row r="350" spans="1:8" x14ac:dyDescent="0.2">
      <c r="A350">
        <v>107463.79700000001</v>
      </c>
      <c r="B350">
        <v>-29.738</v>
      </c>
      <c r="C350">
        <v>-29.733000000000001</v>
      </c>
      <c r="D350">
        <v>12.528</v>
      </c>
      <c r="E350">
        <v>79.650000000000006</v>
      </c>
      <c r="F350">
        <v>80</v>
      </c>
      <c r="G350">
        <v>64.084000000000003</v>
      </c>
      <c r="H350">
        <v>1.1934</v>
      </c>
    </row>
    <row r="351" spans="1:8" x14ac:dyDescent="0.2">
      <c r="A351">
        <v>107464.42200000001</v>
      </c>
      <c r="B351">
        <v>-29.815999999999999</v>
      </c>
      <c r="C351">
        <v>-29.811</v>
      </c>
      <c r="D351">
        <v>12.487</v>
      </c>
      <c r="E351">
        <v>91.043000000000006</v>
      </c>
      <c r="F351">
        <v>80</v>
      </c>
      <c r="G351">
        <v>63.055</v>
      </c>
      <c r="H351">
        <v>1.4094</v>
      </c>
    </row>
    <row r="352" spans="1:8" x14ac:dyDescent="0.2">
      <c r="A352">
        <v>107465.06200000001</v>
      </c>
      <c r="B352">
        <v>-29.891999999999999</v>
      </c>
      <c r="C352">
        <v>-29.885999999999999</v>
      </c>
      <c r="D352">
        <v>11.802</v>
      </c>
      <c r="E352">
        <v>98.308999999999997</v>
      </c>
      <c r="F352">
        <v>80</v>
      </c>
      <c r="G352">
        <v>62.941000000000003</v>
      </c>
      <c r="H352">
        <v>1.5551999999999999</v>
      </c>
    </row>
    <row r="353" spans="1:8" x14ac:dyDescent="0.2">
      <c r="A353">
        <v>107465.70299999999</v>
      </c>
      <c r="B353">
        <v>-29.966999999999999</v>
      </c>
      <c r="C353">
        <v>-29.960999999999999</v>
      </c>
      <c r="D353">
        <v>11.569000000000001</v>
      </c>
      <c r="E353">
        <v>97.103999999999999</v>
      </c>
      <c r="F353">
        <v>80</v>
      </c>
      <c r="G353">
        <v>64.346000000000004</v>
      </c>
      <c r="H353">
        <v>1.53</v>
      </c>
    </row>
    <row r="354" spans="1:8" x14ac:dyDescent="0.2">
      <c r="A354">
        <v>107466.344</v>
      </c>
      <c r="B354">
        <v>-30.041</v>
      </c>
      <c r="C354">
        <v>-30.035</v>
      </c>
      <c r="D354">
        <v>11.582000000000001</v>
      </c>
      <c r="E354">
        <v>83.016999999999996</v>
      </c>
      <c r="F354">
        <v>80</v>
      </c>
      <c r="G354">
        <v>66.551000000000002</v>
      </c>
      <c r="H354">
        <v>1.2527999999999999</v>
      </c>
    </row>
    <row r="355" spans="1:8" x14ac:dyDescent="0.2">
      <c r="A355">
        <v>107466.984</v>
      </c>
      <c r="B355">
        <v>-30.12</v>
      </c>
      <c r="C355">
        <v>-30.114000000000001</v>
      </c>
      <c r="D355">
        <v>12.303000000000001</v>
      </c>
      <c r="E355">
        <v>62.877000000000002</v>
      </c>
      <c r="F355">
        <v>80</v>
      </c>
      <c r="G355">
        <v>63.506</v>
      </c>
      <c r="H355">
        <v>0.9</v>
      </c>
    </row>
    <row r="356" spans="1:8" x14ac:dyDescent="0.2">
      <c r="A356">
        <v>107467.633</v>
      </c>
      <c r="B356">
        <v>-30.207999999999998</v>
      </c>
      <c r="C356">
        <v>-30.202000000000002</v>
      </c>
      <c r="D356">
        <v>13.602</v>
      </c>
      <c r="E356">
        <v>44.756</v>
      </c>
      <c r="F356">
        <v>80</v>
      </c>
      <c r="G356">
        <v>67.927999999999997</v>
      </c>
      <c r="H356">
        <v>0.61470000000000002</v>
      </c>
    </row>
    <row r="357" spans="1:8" x14ac:dyDescent="0.2">
      <c r="A357">
        <v>107468.273</v>
      </c>
      <c r="B357">
        <v>-30.3</v>
      </c>
      <c r="C357">
        <v>-30.292999999999999</v>
      </c>
      <c r="D357">
        <v>14.194000000000001</v>
      </c>
      <c r="E357">
        <v>22.530999999999999</v>
      </c>
      <c r="F357">
        <v>80</v>
      </c>
      <c r="G357">
        <v>71.004000000000005</v>
      </c>
      <c r="H357">
        <v>0.29610000000000003</v>
      </c>
    </row>
    <row r="358" spans="1:8" x14ac:dyDescent="0.2">
      <c r="A358">
        <v>107468.914</v>
      </c>
      <c r="B358">
        <v>-30.388999999999999</v>
      </c>
      <c r="C358">
        <v>-30.382000000000001</v>
      </c>
      <c r="D358">
        <v>13.86</v>
      </c>
      <c r="E358">
        <v>9.4930000000000003</v>
      </c>
      <c r="F358">
        <v>80</v>
      </c>
      <c r="G358">
        <v>67.781999999999996</v>
      </c>
      <c r="H358">
        <v>0.12240000000000001</v>
      </c>
    </row>
    <row r="359" spans="1:8" x14ac:dyDescent="0.2">
      <c r="A359">
        <v>107469.55499999999</v>
      </c>
      <c r="B359">
        <v>-30.466999999999999</v>
      </c>
      <c r="C359">
        <v>-30.46</v>
      </c>
      <c r="D359">
        <v>12.156000000000001</v>
      </c>
      <c r="E359">
        <v>4.0019999999999998</v>
      </c>
      <c r="F359">
        <v>80</v>
      </c>
      <c r="G359">
        <v>68.804000000000002</v>
      </c>
      <c r="H359">
        <v>5.1300000000000005E-2</v>
      </c>
    </row>
    <row r="360" spans="1:8" x14ac:dyDescent="0.2">
      <c r="A360">
        <v>107470.19500000001</v>
      </c>
      <c r="B360">
        <v>-30.545000000000002</v>
      </c>
      <c r="C360">
        <v>-30.536999999999999</v>
      </c>
      <c r="D360">
        <v>12.135</v>
      </c>
      <c r="E360">
        <v>22.713999999999999</v>
      </c>
      <c r="F360">
        <v>80</v>
      </c>
      <c r="G360">
        <v>64.483999999999995</v>
      </c>
      <c r="H360">
        <v>0.29880000000000001</v>
      </c>
    </row>
    <row r="361" spans="1:8" x14ac:dyDescent="0.2">
      <c r="A361">
        <v>107470.836</v>
      </c>
      <c r="B361">
        <v>-30.623999999999999</v>
      </c>
      <c r="C361">
        <v>-30.616</v>
      </c>
      <c r="D361">
        <v>12.218999999999999</v>
      </c>
      <c r="E361">
        <v>47.872999999999998</v>
      </c>
      <c r="F361">
        <v>80</v>
      </c>
      <c r="G361">
        <v>66.213999999999999</v>
      </c>
      <c r="H361">
        <v>0.66149999999999998</v>
      </c>
    </row>
    <row r="362" spans="1:8" x14ac:dyDescent="0.2">
      <c r="A362">
        <v>107471.477</v>
      </c>
      <c r="B362">
        <v>-30.701000000000001</v>
      </c>
      <c r="C362">
        <v>-30.692</v>
      </c>
      <c r="D362">
        <v>12.026</v>
      </c>
      <c r="E362">
        <v>58.698</v>
      </c>
      <c r="F362">
        <v>80</v>
      </c>
      <c r="G362">
        <v>64.632999999999996</v>
      </c>
      <c r="H362">
        <v>0.83160000000000001</v>
      </c>
    </row>
    <row r="363" spans="1:8" x14ac:dyDescent="0.2">
      <c r="A363">
        <v>107472.109</v>
      </c>
      <c r="B363">
        <v>-30.782</v>
      </c>
      <c r="C363">
        <v>-30.773</v>
      </c>
      <c r="D363">
        <v>12.773999999999999</v>
      </c>
      <c r="E363">
        <v>69.09</v>
      </c>
      <c r="F363">
        <v>80</v>
      </c>
      <c r="G363">
        <v>64.998000000000005</v>
      </c>
      <c r="H363">
        <v>1.0044000000000002</v>
      </c>
    </row>
    <row r="364" spans="1:8" x14ac:dyDescent="0.2">
      <c r="A364">
        <v>107472.742</v>
      </c>
      <c r="B364">
        <v>-30.870999999999999</v>
      </c>
      <c r="C364">
        <v>-30.861000000000001</v>
      </c>
      <c r="D364">
        <v>13.957000000000001</v>
      </c>
      <c r="E364">
        <v>70.626000000000005</v>
      </c>
      <c r="F364">
        <v>80</v>
      </c>
      <c r="G364">
        <v>65.756</v>
      </c>
      <c r="H364">
        <v>1.0305</v>
      </c>
    </row>
    <row r="365" spans="1:8" x14ac:dyDescent="0.2">
      <c r="A365">
        <v>107473.367</v>
      </c>
      <c r="B365">
        <v>-30.954999999999998</v>
      </c>
      <c r="C365">
        <v>-30.946000000000002</v>
      </c>
      <c r="D365">
        <v>13.367000000000001</v>
      </c>
      <c r="E365">
        <v>57.3</v>
      </c>
      <c r="F365">
        <v>80</v>
      </c>
      <c r="G365">
        <v>67.409000000000006</v>
      </c>
      <c r="H365">
        <v>0.80910000000000004</v>
      </c>
    </row>
    <row r="366" spans="1:8" x14ac:dyDescent="0.2">
      <c r="A366">
        <v>107474</v>
      </c>
      <c r="B366">
        <v>-31.03</v>
      </c>
      <c r="C366">
        <v>-31.02</v>
      </c>
      <c r="D366">
        <v>11.82</v>
      </c>
      <c r="E366">
        <v>43.488</v>
      </c>
      <c r="F366">
        <v>80</v>
      </c>
      <c r="G366">
        <v>66.975999999999999</v>
      </c>
      <c r="H366">
        <v>0.5949000000000001</v>
      </c>
    </row>
    <row r="367" spans="1:8" x14ac:dyDescent="0.2">
      <c r="A367">
        <v>107474.633</v>
      </c>
      <c r="B367">
        <v>-31.103999999999999</v>
      </c>
      <c r="C367">
        <v>-31.094000000000001</v>
      </c>
      <c r="D367">
        <v>11.608000000000001</v>
      </c>
      <c r="E367">
        <v>28.113</v>
      </c>
      <c r="F367">
        <v>80</v>
      </c>
      <c r="G367">
        <v>69.045000000000002</v>
      </c>
      <c r="H367">
        <v>0.3735</v>
      </c>
    </row>
    <row r="368" spans="1:8" x14ac:dyDescent="0.2">
      <c r="A368">
        <v>107475.266</v>
      </c>
      <c r="B368">
        <v>-31.177</v>
      </c>
      <c r="C368">
        <v>-31.166</v>
      </c>
      <c r="D368">
        <v>11.47</v>
      </c>
      <c r="E368">
        <v>13.201000000000001</v>
      </c>
      <c r="F368">
        <v>80</v>
      </c>
      <c r="G368">
        <v>69.171999999999997</v>
      </c>
      <c r="H368">
        <v>0.17100000000000001</v>
      </c>
    </row>
    <row r="369" spans="1:8" x14ac:dyDescent="0.2">
      <c r="A369">
        <v>107475.898</v>
      </c>
      <c r="B369">
        <v>-31.248999999999999</v>
      </c>
      <c r="C369">
        <v>-31.238</v>
      </c>
      <c r="D369">
        <v>11.347</v>
      </c>
      <c r="E369">
        <v>5.2709999999999999</v>
      </c>
      <c r="F369">
        <v>80</v>
      </c>
      <c r="G369">
        <v>69.724999999999994</v>
      </c>
      <c r="H369">
        <v>6.7500000000000004E-2</v>
      </c>
    </row>
    <row r="370" spans="1:8" x14ac:dyDescent="0.2">
      <c r="A370">
        <v>107476.531</v>
      </c>
      <c r="B370">
        <v>-31.32</v>
      </c>
      <c r="C370">
        <v>-31.309000000000001</v>
      </c>
      <c r="D370">
        <v>11.257</v>
      </c>
      <c r="E370">
        <v>3.5819999999999999</v>
      </c>
      <c r="F370">
        <v>80</v>
      </c>
      <c r="G370">
        <v>69.56</v>
      </c>
      <c r="H370">
        <v>4.5899999999999996E-2</v>
      </c>
    </row>
    <row r="371" spans="1:8" x14ac:dyDescent="0.2">
      <c r="A371">
        <v>107477.164</v>
      </c>
      <c r="B371">
        <v>-31.393000000000001</v>
      </c>
      <c r="C371">
        <v>-31.382000000000001</v>
      </c>
      <c r="D371">
        <v>11.438000000000001</v>
      </c>
      <c r="E371">
        <v>3.1040000000000001</v>
      </c>
      <c r="F371">
        <v>80</v>
      </c>
      <c r="G371">
        <v>69.081999999999994</v>
      </c>
      <c r="H371">
        <v>3.9599999999999996E-2</v>
      </c>
    </row>
    <row r="372" spans="1:8" x14ac:dyDescent="0.2">
      <c r="A372">
        <v>107477.79700000001</v>
      </c>
      <c r="B372">
        <v>-31.463999999999999</v>
      </c>
      <c r="C372">
        <v>-31.452000000000002</v>
      </c>
      <c r="D372">
        <v>11.173999999999999</v>
      </c>
      <c r="E372">
        <v>1.6319999999999999</v>
      </c>
      <c r="F372">
        <v>80</v>
      </c>
      <c r="G372">
        <v>69.180000000000007</v>
      </c>
      <c r="H372">
        <v>2.07E-2</v>
      </c>
    </row>
    <row r="373" spans="1:8" x14ac:dyDescent="0.2">
      <c r="A373">
        <v>107478.43</v>
      </c>
      <c r="B373">
        <v>-31.541</v>
      </c>
      <c r="C373">
        <v>-31.529</v>
      </c>
      <c r="D373">
        <v>12.129</v>
      </c>
      <c r="E373">
        <v>0.88500000000000001</v>
      </c>
      <c r="F373">
        <v>80</v>
      </c>
      <c r="G373">
        <v>67.808999999999997</v>
      </c>
      <c r="H373">
        <v>1.0800000000000001E-2</v>
      </c>
    </row>
    <row r="374" spans="1:8" x14ac:dyDescent="0.2">
      <c r="A374">
        <v>107479.05499999999</v>
      </c>
      <c r="B374">
        <v>-31.617999999999999</v>
      </c>
      <c r="C374">
        <v>-31.605</v>
      </c>
      <c r="D374">
        <v>12.215</v>
      </c>
      <c r="E374">
        <v>28.506</v>
      </c>
      <c r="F374">
        <v>80</v>
      </c>
      <c r="G374">
        <v>63.94</v>
      </c>
      <c r="H374">
        <v>0.37890000000000001</v>
      </c>
    </row>
    <row r="375" spans="1:8" x14ac:dyDescent="0.2">
      <c r="A375">
        <v>107479.68700000001</v>
      </c>
      <c r="B375">
        <v>-31.693000000000001</v>
      </c>
      <c r="C375">
        <v>-31.68</v>
      </c>
      <c r="D375">
        <v>11.827</v>
      </c>
      <c r="E375">
        <v>77.277000000000001</v>
      </c>
      <c r="F375">
        <v>80</v>
      </c>
      <c r="G375">
        <v>59.966999999999999</v>
      </c>
      <c r="H375">
        <v>1.1475</v>
      </c>
    </row>
    <row r="376" spans="1:8" x14ac:dyDescent="0.2">
      <c r="A376">
        <v>107480.32000000001</v>
      </c>
      <c r="B376">
        <v>-31.773</v>
      </c>
      <c r="C376">
        <v>-31.76</v>
      </c>
      <c r="D376">
        <v>12.702999999999999</v>
      </c>
      <c r="E376">
        <v>108.687</v>
      </c>
      <c r="F376">
        <v>80</v>
      </c>
      <c r="G376">
        <v>59.945999999999998</v>
      </c>
      <c r="H376">
        <v>1.7784</v>
      </c>
    </row>
    <row r="377" spans="1:8" x14ac:dyDescent="0.2">
      <c r="A377">
        <v>107480.95299999999</v>
      </c>
      <c r="B377">
        <v>-31.867000000000001</v>
      </c>
      <c r="C377">
        <v>-31.853000000000002</v>
      </c>
      <c r="D377">
        <v>14.724</v>
      </c>
      <c r="E377">
        <v>108.01600000000001</v>
      </c>
      <c r="F377">
        <v>80</v>
      </c>
      <c r="G377">
        <v>63.872999999999998</v>
      </c>
      <c r="H377">
        <v>1.764</v>
      </c>
    </row>
    <row r="378" spans="1:8" x14ac:dyDescent="0.2">
      <c r="A378">
        <v>107481.57799999999</v>
      </c>
      <c r="B378">
        <v>-31.963999999999999</v>
      </c>
      <c r="C378">
        <v>-31.95</v>
      </c>
      <c r="D378">
        <v>15.381</v>
      </c>
      <c r="E378">
        <v>64.58</v>
      </c>
      <c r="F378">
        <v>80</v>
      </c>
      <c r="G378">
        <v>68.149000000000001</v>
      </c>
      <c r="H378">
        <v>0.92789999999999995</v>
      </c>
    </row>
    <row r="379" spans="1:8" x14ac:dyDescent="0.2">
      <c r="A379">
        <v>107482.211</v>
      </c>
      <c r="B379">
        <v>-32.054000000000002</v>
      </c>
      <c r="C379">
        <v>-32.04</v>
      </c>
      <c r="D379">
        <v>14.206</v>
      </c>
      <c r="E379">
        <v>26.285</v>
      </c>
      <c r="F379">
        <v>80</v>
      </c>
      <c r="G379">
        <v>68.414000000000001</v>
      </c>
      <c r="H379">
        <v>0.34740000000000004</v>
      </c>
    </row>
    <row r="380" spans="1:8" x14ac:dyDescent="0.2">
      <c r="A380">
        <v>107482.852</v>
      </c>
      <c r="B380">
        <v>-32.136000000000003</v>
      </c>
      <c r="C380">
        <v>-32.122</v>
      </c>
      <c r="D380">
        <v>12.753</v>
      </c>
      <c r="E380">
        <v>9.84</v>
      </c>
      <c r="F380">
        <v>80</v>
      </c>
      <c r="G380">
        <v>70.265000000000001</v>
      </c>
      <c r="H380">
        <v>0.12689999999999999</v>
      </c>
    </row>
    <row r="381" spans="1:8" x14ac:dyDescent="0.2">
      <c r="A381">
        <v>107483.492</v>
      </c>
      <c r="B381">
        <v>-32.219000000000001</v>
      </c>
      <c r="C381">
        <v>-32.204000000000001</v>
      </c>
      <c r="D381">
        <v>12.874000000000001</v>
      </c>
      <c r="E381">
        <v>3.778</v>
      </c>
      <c r="F381">
        <v>80</v>
      </c>
      <c r="G381">
        <v>68.492999999999995</v>
      </c>
      <c r="H381">
        <v>4.7699999999999999E-2</v>
      </c>
    </row>
    <row r="382" spans="1:8" x14ac:dyDescent="0.2">
      <c r="A382">
        <v>107484.133</v>
      </c>
      <c r="B382">
        <v>-32.302999999999997</v>
      </c>
      <c r="C382">
        <v>-32.287999999999997</v>
      </c>
      <c r="D382">
        <v>13.1</v>
      </c>
      <c r="E382">
        <v>1.669</v>
      </c>
      <c r="F382">
        <v>80</v>
      </c>
      <c r="G382">
        <v>70.792000000000002</v>
      </c>
      <c r="H382">
        <v>2.1600000000000001E-2</v>
      </c>
    </row>
    <row r="383" spans="1:8" x14ac:dyDescent="0.2">
      <c r="A383">
        <v>107484.781</v>
      </c>
      <c r="B383">
        <v>-32.392000000000003</v>
      </c>
      <c r="C383">
        <v>-32.377000000000002</v>
      </c>
      <c r="D383">
        <v>13.747</v>
      </c>
      <c r="E383">
        <v>1.6220000000000001</v>
      </c>
      <c r="F383">
        <v>80</v>
      </c>
      <c r="G383">
        <v>68.043000000000006</v>
      </c>
      <c r="H383">
        <v>2.07E-2</v>
      </c>
    </row>
    <row r="384" spans="1:8" x14ac:dyDescent="0.2">
      <c r="A384">
        <v>107485.42200000001</v>
      </c>
      <c r="B384">
        <v>-32.484000000000002</v>
      </c>
      <c r="C384">
        <v>-32.468000000000004</v>
      </c>
      <c r="D384">
        <v>14.167</v>
      </c>
      <c r="E384">
        <v>2.157</v>
      </c>
      <c r="F384">
        <v>80</v>
      </c>
      <c r="G384">
        <v>67.442999999999998</v>
      </c>
      <c r="H384">
        <v>2.7E-2</v>
      </c>
    </row>
    <row r="385" spans="1:8" x14ac:dyDescent="0.2">
      <c r="A385">
        <v>107486.06200000001</v>
      </c>
      <c r="B385">
        <v>-32.576000000000001</v>
      </c>
      <c r="C385">
        <v>-32.56</v>
      </c>
      <c r="D385">
        <v>14.353999999999999</v>
      </c>
      <c r="E385">
        <v>1.0369999999999999</v>
      </c>
      <c r="F385">
        <v>80</v>
      </c>
      <c r="G385">
        <v>68.369</v>
      </c>
      <c r="H385">
        <v>1.35E-2</v>
      </c>
    </row>
    <row r="386" spans="1:8" x14ac:dyDescent="0.2">
      <c r="A386">
        <v>107486.711</v>
      </c>
      <c r="B386">
        <v>-32.662999999999997</v>
      </c>
      <c r="C386">
        <v>-32.646000000000001</v>
      </c>
      <c r="D386">
        <v>13.345000000000001</v>
      </c>
      <c r="E386">
        <v>0.65800000000000003</v>
      </c>
      <c r="F386">
        <v>80</v>
      </c>
      <c r="G386">
        <v>68.728999999999999</v>
      </c>
      <c r="H386">
        <v>8.0999999999999996E-3</v>
      </c>
    </row>
    <row r="387" spans="1:8" x14ac:dyDescent="0.2">
      <c r="A387">
        <v>107487.352</v>
      </c>
      <c r="B387">
        <v>-32.752000000000002</v>
      </c>
      <c r="C387">
        <v>-32.734999999999999</v>
      </c>
      <c r="D387">
        <v>13.757999999999999</v>
      </c>
      <c r="E387">
        <v>0.52200000000000002</v>
      </c>
      <c r="F387">
        <v>80</v>
      </c>
      <c r="G387">
        <v>68.519000000000005</v>
      </c>
      <c r="H387">
        <v>6.3E-3</v>
      </c>
    </row>
    <row r="388" spans="1:8" x14ac:dyDescent="0.2">
      <c r="A388">
        <v>107488</v>
      </c>
      <c r="B388">
        <v>-32.850999999999999</v>
      </c>
      <c r="C388">
        <v>-32.832999999999998</v>
      </c>
      <c r="D388">
        <v>15.286</v>
      </c>
      <c r="E388">
        <v>0.46899999999999997</v>
      </c>
      <c r="F388">
        <v>80</v>
      </c>
      <c r="G388">
        <v>70.236999999999995</v>
      </c>
      <c r="H388">
        <v>6.3E-3</v>
      </c>
    </row>
    <row r="389" spans="1:8" x14ac:dyDescent="0.2">
      <c r="A389">
        <v>107488.32000000001</v>
      </c>
      <c r="B389">
        <v>-32.904000000000003</v>
      </c>
      <c r="C389">
        <v>-32.887</v>
      </c>
      <c r="D389">
        <v>16.635999999999999</v>
      </c>
      <c r="E389">
        <v>0.45700000000000002</v>
      </c>
      <c r="F389">
        <v>80</v>
      </c>
      <c r="G389">
        <v>67.75</v>
      </c>
      <c r="H389">
        <v>5.4000000000000003E-3</v>
      </c>
    </row>
    <row r="390" spans="1:8" x14ac:dyDescent="0.2">
      <c r="A390">
        <v>107488.641</v>
      </c>
      <c r="B390">
        <v>-32.956000000000003</v>
      </c>
      <c r="C390">
        <v>-32.938000000000002</v>
      </c>
      <c r="D390">
        <v>16.027999999999999</v>
      </c>
      <c r="E390">
        <v>0.44900000000000001</v>
      </c>
      <c r="F390">
        <v>80</v>
      </c>
      <c r="G390">
        <v>68.275000000000006</v>
      </c>
      <c r="H390">
        <v>5.4000000000000003E-3</v>
      </c>
    </row>
    <row r="391" spans="1:8" x14ac:dyDescent="0.2">
      <c r="A391">
        <v>107488.961</v>
      </c>
      <c r="B391">
        <v>-33.009</v>
      </c>
      <c r="C391">
        <v>-32.991</v>
      </c>
      <c r="D391">
        <v>16.285</v>
      </c>
      <c r="E391">
        <v>0.442</v>
      </c>
      <c r="F391">
        <v>80</v>
      </c>
      <c r="G391">
        <v>69.328999999999994</v>
      </c>
      <c r="H391">
        <v>5.4000000000000003E-3</v>
      </c>
    </row>
    <row r="392" spans="1:8" x14ac:dyDescent="0.2">
      <c r="A392">
        <v>107489.281</v>
      </c>
      <c r="B392">
        <v>-33.064</v>
      </c>
      <c r="C392">
        <v>-33.045000000000002</v>
      </c>
      <c r="D392">
        <v>17</v>
      </c>
      <c r="E392">
        <v>0.438</v>
      </c>
      <c r="F392">
        <v>80</v>
      </c>
      <c r="G392">
        <v>69.421000000000006</v>
      </c>
      <c r="H392">
        <v>5.4000000000000003E-3</v>
      </c>
    </row>
    <row r="393" spans="1:8" x14ac:dyDescent="0.2">
      <c r="A393">
        <v>107489.602</v>
      </c>
      <c r="B393">
        <v>-33.115000000000002</v>
      </c>
      <c r="C393">
        <v>-33.095999999999997</v>
      </c>
      <c r="D393">
        <v>15.843</v>
      </c>
      <c r="E393">
        <v>0.435</v>
      </c>
      <c r="F393">
        <v>80</v>
      </c>
      <c r="G393">
        <v>68.013999999999996</v>
      </c>
      <c r="H393">
        <v>5.4000000000000003E-3</v>
      </c>
    </row>
    <row r="394" spans="1:8" x14ac:dyDescent="0.2">
      <c r="A394">
        <v>107490.25</v>
      </c>
      <c r="B394">
        <v>-33.213000000000001</v>
      </c>
      <c r="C394">
        <v>-33.194000000000003</v>
      </c>
      <c r="D394">
        <v>15.222</v>
      </c>
      <c r="E394">
        <v>0.43</v>
      </c>
      <c r="F394">
        <v>80</v>
      </c>
      <c r="G394">
        <v>68.873999999999995</v>
      </c>
      <c r="H394">
        <v>5.4000000000000003E-3</v>
      </c>
    </row>
    <row r="395" spans="1:8" x14ac:dyDescent="0.2">
      <c r="A395">
        <v>107490.898</v>
      </c>
      <c r="B395">
        <v>-33.304000000000002</v>
      </c>
      <c r="C395">
        <v>-33.283999999999999</v>
      </c>
      <c r="D395">
        <v>13.936</v>
      </c>
      <c r="E395">
        <v>0.42699999999999999</v>
      </c>
      <c r="F395">
        <v>80</v>
      </c>
      <c r="G395">
        <v>69.944999999999993</v>
      </c>
      <c r="H395">
        <v>5.4000000000000003E-3</v>
      </c>
    </row>
    <row r="396" spans="1:8" x14ac:dyDescent="0.2">
      <c r="A396">
        <v>107491.539</v>
      </c>
      <c r="B396">
        <v>-33.389000000000003</v>
      </c>
      <c r="C396">
        <v>-33.369</v>
      </c>
      <c r="D396">
        <v>13.182</v>
      </c>
      <c r="E396">
        <v>0.42299999999999999</v>
      </c>
      <c r="F396">
        <v>80</v>
      </c>
      <c r="G396">
        <v>68.343999999999994</v>
      </c>
      <c r="H396">
        <v>5.4000000000000003E-3</v>
      </c>
    </row>
    <row r="397" spans="1:8" x14ac:dyDescent="0.2">
      <c r="A397">
        <v>107492.18700000001</v>
      </c>
      <c r="B397">
        <v>-33.472000000000001</v>
      </c>
      <c r="C397">
        <v>-33.451999999999998</v>
      </c>
      <c r="D397">
        <v>12.766999999999999</v>
      </c>
      <c r="E397">
        <v>0.42199999999999999</v>
      </c>
      <c r="F397">
        <v>80</v>
      </c>
      <c r="G397">
        <v>69.697000000000003</v>
      </c>
      <c r="H397">
        <v>5.4000000000000003E-3</v>
      </c>
    </row>
    <row r="398" spans="1:8" x14ac:dyDescent="0.2">
      <c r="A398">
        <v>107492.82799999999</v>
      </c>
      <c r="B398">
        <v>-33.548999999999999</v>
      </c>
      <c r="C398">
        <v>-33.527999999999999</v>
      </c>
      <c r="D398">
        <v>11.878</v>
      </c>
      <c r="E398">
        <v>0.42</v>
      </c>
      <c r="F398">
        <v>80</v>
      </c>
      <c r="G398">
        <v>68.278000000000006</v>
      </c>
      <c r="H398">
        <v>5.4000000000000003E-3</v>
      </c>
    </row>
    <row r="399" spans="1:8" x14ac:dyDescent="0.2">
      <c r="A399">
        <v>107493.477</v>
      </c>
      <c r="B399">
        <v>-33.621000000000002</v>
      </c>
      <c r="C399">
        <v>-33.6</v>
      </c>
      <c r="D399">
        <v>11.143000000000001</v>
      </c>
      <c r="E399">
        <v>0.41799999999999998</v>
      </c>
      <c r="F399">
        <v>80</v>
      </c>
      <c r="G399">
        <v>68.55</v>
      </c>
      <c r="H399">
        <v>5.4000000000000003E-3</v>
      </c>
    </row>
    <row r="400" spans="1:8" x14ac:dyDescent="0.2">
      <c r="A400">
        <v>107651.023</v>
      </c>
      <c r="B400">
        <v>-33.667000000000002</v>
      </c>
      <c r="C400">
        <v>-33.667000000000002</v>
      </c>
      <c r="D400">
        <v>0</v>
      </c>
      <c r="E400">
        <v>1.538</v>
      </c>
      <c r="F400">
        <v>80</v>
      </c>
      <c r="G400">
        <v>70.959000000000003</v>
      </c>
      <c r="H400">
        <v>1.9799999999999998E-2</v>
      </c>
    </row>
    <row r="401" spans="1:8" x14ac:dyDescent="0.2">
      <c r="A401">
        <v>107651.656</v>
      </c>
      <c r="B401">
        <v>-33.732999999999997</v>
      </c>
      <c r="C401">
        <v>-33.732999999999997</v>
      </c>
      <c r="D401">
        <v>10.473000000000001</v>
      </c>
      <c r="E401">
        <v>4.1230000000000002</v>
      </c>
      <c r="F401">
        <v>80</v>
      </c>
      <c r="G401">
        <v>70.92</v>
      </c>
      <c r="H401">
        <v>5.2200000000000003E-2</v>
      </c>
    </row>
    <row r="402" spans="1:8" x14ac:dyDescent="0.2">
      <c r="A402">
        <v>107652.289</v>
      </c>
      <c r="B402">
        <v>-33.804000000000002</v>
      </c>
      <c r="C402">
        <v>-33.804000000000002</v>
      </c>
      <c r="D402">
        <v>11.116</v>
      </c>
      <c r="E402">
        <v>3.2509999999999999</v>
      </c>
      <c r="F402">
        <v>80</v>
      </c>
      <c r="G402">
        <v>70.241</v>
      </c>
      <c r="H402">
        <v>4.1399999999999999E-2</v>
      </c>
    </row>
    <row r="403" spans="1:8" x14ac:dyDescent="0.2">
      <c r="A403">
        <v>107652.93</v>
      </c>
      <c r="B403">
        <v>-33.869999999999997</v>
      </c>
      <c r="C403">
        <v>-33.869</v>
      </c>
      <c r="D403">
        <v>10.305</v>
      </c>
      <c r="E403">
        <v>1.6830000000000001</v>
      </c>
      <c r="F403">
        <v>80</v>
      </c>
      <c r="G403">
        <v>69.902000000000001</v>
      </c>
      <c r="H403">
        <v>2.1600000000000001E-2</v>
      </c>
    </row>
    <row r="404" spans="1:8" x14ac:dyDescent="0.2">
      <c r="A404">
        <v>107653.56200000001</v>
      </c>
      <c r="B404">
        <v>-33.938000000000002</v>
      </c>
      <c r="C404">
        <v>-33.936999999999998</v>
      </c>
      <c r="D404">
        <v>10.657</v>
      </c>
      <c r="E404">
        <v>0.85599999999999998</v>
      </c>
      <c r="F404">
        <v>80</v>
      </c>
      <c r="G404">
        <v>70.591999999999999</v>
      </c>
      <c r="H404">
        <v>1.0800000000000001E-2</v>
      </c>
    </row>
    <row r="405" spans="1:8" x14ac:dyDescent="0.2">
      <c r="A405">
        <v>107654.20299999999</v>
      </c>
      <c r="B405">
        <v>-34.003999999999998</v>
      </c>
      <c r="C405">
        <v>-34.003</v>
      </c>
      <c r="D405">
        <v>10.37</v>
      </c>
      <c r="E405">
        <v>0.57399999999999995</v>
      </c>
      <c r="F405">
        <v>80</v>
      </c>
      <c r="G405">
        <v>70.456999999999994</v>
      </c>
      <c r="H405">
        <v>7.2000000000000007E-3</v>
      </c>
    </row>
    <row r="406" spans="1:8" x14ac:dyDescent="0.2">
      <c r="A406">
        <v>107654.836</v>
      </c>
      <c r="B406">
        <v>-34.067999999999998</v>
      </c>
      <c r="C406">
        <v>-34.066000000000003</v>
      </c>
      <c r="D406">
        <v>9.9570000000000007</v>
      </c>
      <c r="E406">
        <v>0.47399999999999998</v>
      </c>
      <c r="F406">
        <v>80</v>
      </c>
      <c r="G406">
        <v>71.260999999999996</v>
      </c>
      <c r="H406">
        <v>6.3E-3</v>
      </c>
    </row>
    <row r="407" spans="1:8" x14ac:dyDescent="0.2">
      <c r="A407">
        <v>107655.477</v>
      </c>
      <c r="B407">
        <v>-34.131999999999998</v>
      </c>
      <c r="C407">
        <v>-34.130000000000003</v>
      </c>
      <c r="D407">
        <v>9.9649999999999999</v>
      </c>
      <c r="E407">
        <v>0.438</v>
      </c>
      <c r="F407">
        <v>80</v>
      </c>
      <c r="G407">
        <v>69.778000000000006</v>
      </c>
      <c r="H407">
        <v>5.4000000000000003E-3</v>
      </c>
    </row>
    <row r="408" spans="1:8" x14ac:dyDescent="0.2">
      <c r="A408">
        <v>107656.109</v>
      </c>
      <c r="B408">
        <v>-34.19</v>
      </c>
      <c r="C408">
        <v>-34.188000000000002</v>
      </c>
      <c r="D408">
        <v>9.1639999999999997</v>
      </c>
      <c r="E408">
        <v>0.42499999999999999</v>
      </c>
      <c r="F408">
        <v>80</v>
      </c>
      <c r="G408">
        <v>69.825000000000003</v>
      </c>
      <c r="H408">
        <v>5.4000000000000003E-3</v>
      </c>
    </row>
    <row r="409" spans="1:8" x14ac:dyDescent="0.2">
      <c r="A409">
        <v>107656.742</v>
      </c>
      <c r="B409">
        <v>-34.249000000000002</v>
      </c>
      <c r="C409">
        <v>-34.247</v>
      </c>
      <c r="D409">
        <v>9.2230000000000008</v>
      </c>
      <c r="E409">
        <v>0.42</v>
      </c>
      <c r="F409">
        <v>80</v>
      </c>
      <c r="G409">
        <v>71.463999999999999</v>
      </c>
      <c r="H409">
        <v>5.4000000000000003E-3</v>
      </c>
    </row>
    <row r="410" spans="1:8" x14ac:dyDescent="0.2">
      <c r="A410">
        <v>107657.375</v>
      </c>
      <c r="B410">
        <v>-34.308</v>
      </c>
      <c r="C410">
        <v>-34.305999999999997</v>
      </c>
      <c r="D410">
        <v>9.3520000000000003</v>
      </c>
      <c r="E410">
        <v>0.41799999999999998</v>
      </c>
      <c r="F410">
        <v>80</v>
      </c>
      <c r="G410">
        <v>70.652000000000001</v>
      </c>
      <c r="H410">
        <v>5.4000000000000003E-3</v>
      </c>
    </row>
    <row r="411" spans="1:8" x14ac:dyDescent="0.2">
      <c r="A411">
        <v>107658.008</v>
      </c>
      <c r="B411">
        <v>-34.366999999999997</v>
      </c>
      <c r="C411">
        <v>-34.363999999999997</v>
      </c>
      <c r="D411">
        <v>9.3450000000000006</v>
      </c>
      <c r="E411">
        <v>0.41599999999999998</v>
      </c>
      <c r="F411">
        <v>80</v>
      </c>
      <c r="G411">
        <v>70.349000000000004</v>
      </c>
      <c r="H411">
        <v>5.4000000000000003E-3</v>
      </c>
    </row>
    <row r="412" spans="1:8" x14ac:dyDescent="0.2">
      <c r="A412">
        <v>107658.633</v>
      </c>
      <c r="B412">
        <v>-34.426000000000002</v>
      </c>
      <c r="C412">
        <v>-34.423000000000002</v>
      </c>
      <c r="D412">
        <v>9.2720000000000002</v>
      </c>
      <c r="E412">
        <v>0.41599999999999998</v>
      </c>
      <c r="F412">
        <v>80</v>
      </c>
      <c r="G412">
        <v>70.152000000000001</v>
      </c>
      <c r="H412">
        <v>5.4000000000000003E-3</v>
      </c>
    </row>
    <row r="413" spans="1:8" x14ac:dyDescent="0.2">
      <c r="A413">
        <v>107659.266</v>
      </c>
      <c r="B413">
        <v>-34.481000000000002</v>
      </c>
      <c r="C413">
        <v>-34.478000000000002</v>
      </c>
      <c r="D413">
        <v>8.6880000000000006</v>
      </c>
      <c r="E413">
        <v>0.41599999999999998</v>
      </c>
      <c r="F413">
        <v>80</v>
      </c>
      <c r="G413">
        <v>71.515000000000001</v>
      </c>
      <c r="H413">
        <v>5.4000000000000003E-3</v>
      </c>
    </row>
    <row r="414" spans="1:8" x14ac:dyDescent="0.2">
      <c r="A414">
        <v>107659.898</v>
      </c>
      <c r="B414">
        <v>-34.536000000000001</v>
      </c>
      <c r="C414">
        <v>-34.533000000000001</v>
      </c>
      <c r="D414">
        <v>8.7929999999999993</v>
      </c>
      <c r="E414">
        <v>0.41599999999999998</v>
      </c>
      <c r="F414">
        <v>80</v>
      </c>
      <c r="G414">
        <v>70.81</v>
      </c>
      <c r="H414">
        <v>5.4000000000000003E-3</v>
      </c>
    </row>
    <row r="415" spans="1:8" x14ac:dyDescent="0.2">
      <c r="A415">
        <v>107660.531</v>
      </c>
      <c r="B415">
        <v>-34.591999999999999</v>
      </c>
      <c r="C415">
        <v>-34.588000000000001</v>
      </c>
      <c r="D415">
        <v>8.6969999999999992</v>
      </c>
      <c r="E415">
        <v>0.41599999999999998</v>
      </c>
      <c r="F415">
        <v>80</v>
      </c>
      <c r="G415">
        <v>71.397000000000006</v>
      </c>
      <c r="H415">
        <v>5.4000000000000003E-3</v>
      </c>
    </row>
    <row r="416" spans="1:8" x14ac:dyDescent="0.2">
      <c r="A416">
        <v>107661.164</v>
      </c>
      <c r="B416">
        <v>-34.649000000000001</v>
      </c>
      <c r="C416">
        <v>-34.646000000000001</v>
      </c>
      <c r="D416">
        <v>9.0969999999999995</v>
      </c>
      <c r="E416">
        <v>0.41499999999999998</v>
      </c>
      <c r="F416">
        <v>80</v>
      </c>
      <c r="G416">
        <v>69.635000000000005</v>
      </c>
      <c r="H416">
        <v>5.4000000000000003E-3</v>
      </c>
    </row>
    <row r="417" spans="1:8" x14ac:dyDescent="0.2">
      <c r="A417">
        <v>107661.79700000001</v>
      </c>
      <c r="B417">
        <v>-34.707000000000001</v>
      </c>
      <c r="C417">
        <v>-34.704000000000001</v>
      </c>
      <c r="D417">
        <v>9.1340000000000003</v>
      </c>
      <c r="E417">
        <v>0.41399999999999998</v>
      </c>
      <c r="F417">
        <v>80</v>
      </c>
      <c r="G417">
        <v>71.203999999999994</v>
      </c>
      <c r="H417">
        <v>5.4000000000000003E-3</v>
      </c>
    </row>
    <row r="418" spans="1:8" x14ac:dyDescent="0.2">
      <c r="A418">
        <v>107662.43</v>
      </c>
      <c r="B418">
        <v>-34.765000000000001</v>
      </c>
      <c r="C418">
        <v>-34.762</v>
      </c>
      <c r="D418">
        <v>9.1660000000000004</v>
      </c>
      <c r="E418">
        <v>0.41499999999999998</v>
      </c>
      <c r="F418">
        <v>80</v>
      </c>
      <c r="G418">
        <v>70.921000000000006</v>
      </c>
      <c r="H418">
        <v>5.4000000000000003E-3</v>
      </c>
    </row>
    <row r="419" spans="1:8" x14ac:dyDescent="0.2">
      <c r="A419">
        <v>107663.06200000001</v>
      </c>
      <c r="B419">
        <v>-34.82</v>
      </c>
      <c r="C419">
        <v>-34.816000000000003</v>
      </c>
      <c r="D419">
        <v>8.6349999999999998</v>
      </c>
      <c r="E419">
        <v>0.41499999999999998</v>
      </c>
      <c r="F419">
        <v>80</v>
      </c>
      <c r="G419">
        <v>69.947999999999993</v>
      </c>
      <c r="H419">
        <v>5.4000000000000003E-3</v>
      </c>
    </row>
    <row r="420" spans="1:8" x14ac:dyDescent="0.2">
      <c r="A420">
        <v>107663.70299999999</v>
      </c>
      <c r="B420">
        <v>-34.874000000000002</v>
      </c>
      <c r="C420">
        <v>-34.869999999999997</v>
      </c>
      <c r="D420">
        <v>8.3759999999999994</v>
      </c>
      <c r="E420">
        <v>0.41499999999999998</v>
      </c>
      <c r="F420">
        <v>80</v>
      </c>
      <c r="G420">
        <v>69.995999999999995</v>
      </c>
      <c r="H420">
        <v>5.4000000000000003E-3</v>
      </c>
    </row>
    <row r="421" spans="1:8" x14ac:dyDescent="0.2">
      <c r="A421">
        <v>107664.352</v>
      </c>
      <c r="B421">
        <v>-34.930999999999997</v>
      </c>
      <c r="C421">
        <v>-34.927</v>
      </c>
      <c r="D421">
        <v>8.7759999999999998</v>
      </c>
      <c r="E421">
        <v>0.41499999999999998</v>
      </c>
      <c r="F421">
        <v>80</v>
      </c>
      <c r="G421">
        <v>71.308000000000007</v>
      </c>
      <c r="H421">
        <v>5.4000000000000003E-3</v>
      </c>
    </row>
    <row r="422" spans="1:8" x14ac:dyDescent="0.2">
      <c r="A422">
        <v>107665</v>
      </c>
      <c r="B422">
        <v>-34.991999999999997</v>
      </c>
      <c r="C422">
        <v>-34.987000000000002</v>
      </c>
      <c r="D422">
        <v>9.3439999999999994</v>
      </c>
      <c r="E422">
        <v>0.92700000000000005</v>
      </c>
      <c r="F422">
        <v>80</v>
      </c>
      <c r="G422">
        <v>70.885000000000005</v>
      </c>
      <c r="H422">
        <v>1.17E-2</v>
      </c>
    </row>
    <row r="423" spans="1:8" x14ac:dyDescent="0.2">
      <c r="A423">
        <v>107665.641</v>
      </c>
      <c r="B423">
        <v>-35.052</v>
      </c>
      <c r="C423">
        <v>-35.046999999999997</v>
      </c>
      <c r="D423">
        <v>9.2739999999999991</v>
      </c>
      <c r="E423">
        <v>0.96899999999999997</v>
      </c>
      <c r="F423">
        <v>80</v>
      </c>
      <c r="G423">
        <v>70.141999999999996</v>
      </c>
      <c r="H423">
        <v>1.26E-2</v>
      </c>
    </row>
    <row r="424" spans="1:8" x14ac:dyDescent="0.2">
      <c r="A424">
        <v>107666.281</v>
      </c>
      <c r="B424">
        <v>-35.107999999999997</v>
      </c>
      <c r="C424">
        <v>-35.103000000000002</v>
      </c>
      <c r="D424">
        <v>8.7219999999999995</v>
      </c>
      <c r="E424">
        <v>0.83499999999999996</v>
      </c>
      <c r="F424">
        <v>80</v>
      </c>
      <c r="G424">
        <v>69.673000000000002</v>
      </c>
      <c r="H424">
        <v>1.0800000000000001E-2</v>
      </c>
    </row>
    <row r="425" spans="1:8" x14ac:dyDescent="0.2">
      <c r="A425">
        <v>107666.93</v>
      </c>
      <c r="B425">
        <v>-35.161999999999999</v>
      </c>
      <c r="C425">
        <v>-35.156999999999996</v>
      </c>
      <c r="D425">
        <v>8.3510000000000009</v>
      </c>
      <c r="E425">
        <v>0.54600000000000004</v>
      </c>
      <c r="F425">
        <v>80</v>
      </c>
      <c r="G425">
        <v>69.921999999999997</v>
      </c>
      <c r="H425">
        <v>7.2000000000000007E-3</v>
      </c>
    </row>
    <row r="426" spans="1:8" x14ac:dyDescent="0.2">
      <c r="A426">
        <v>107667.56200000001</v>
      </c>
      <c r="B426">
        <v>-35.219000000000001</v>
      </c>
      <c r="C426">
        <v>-35.213999999999999</v>
      </c>
      <c r="D426">
        <v>8.9830000000000005</v>
      </c>
      <c r="E426">
        <v>0.44900000000000001</v>
      </c>
      <c r="F426">
        <v>80</v>
      </c>
      <c r="G426">
        <v>71.212000000000003</v>
      </c>
      <c r="H426">
        <v>5.4000000000000003E-3</v>
      </c>
    </row>
    <row r="427" spans="1:8" x14ac:dyDescent="0.2">
      <c r="A427">
        <v>107668.20299999999</v>
      </c>
      <c r="B427">
        <v>-35.279000000000003</v>
      </c>
      <c r="C427">
        <v>-35.274000000000001</v>
      </c>
      <c r="D427">
        <v>9.3989999999999991</v>
      </c>
      <c r="E427">
        <v>0.41599999999999998</v>
      </c>
      <c r="F427">
        <v>80</v>
      </c>
      <c r="G427">
        <v>71.584000000000003</v>
      </c>
      <c r="H427">
        <v>5.4000000000000003E-3</v>
      </c>
    </row>
    <row r="428" spans="1:8" x14ac:dyDescent="0.2">
      <c r="A428">
        <v>107668.844</v>
      </c>
      <c r="B428">
        <v>-35.341999999999999</v>
      </c>
      <c r="C428">
        <v>-35.335999999999999</v>
      </c>
      <c r="D428">
        <v>9.7530000000000001</v>
      </c>
      <c r="E428">
        <v>0.40400000000000003</v>
      </c>
      <c r="F428">
        <v>80</v>
      </c>
      <c r="G428">
        <v>70.444000000000003</v>
      </c>
      <c r="H428">
        <v>5.4000000000000003E-3</v>
      </c>
    </row>
    <row r="429" spans="1:8" x14ac:dyDescent="0.2">
      <c r="A429">
        <v>107669.477</v>
      </c>
      <c r="B429">
        <v>-35.405999999999999</v>
      </c>
      <c r="C429">
        <v>-35.4</v>
      </c>
      <c r="D429">
        <v>10.037000000000001</v>
      </c>
      <c r="E429">
        <v>0.4</v>
      </c>
      <c r="F429">
        <v>80</v>
      </c>
      <c r="G429">
        <v>70.411000000000001</v>
      </c>
      <c r="H429">
        <v>5.4000000000000003E-3</v>
      </c>
    </row>
    <row r="430" spans="1:8" x14ac:dyDescent="0.2">
      <c r="A430">
        <v>107670.102</v>
      </c>
      <c r="B430">
        <v>-35.469000000000001</v>
      </c>
      <c r="C430">
        <v>-35.463000000000001</v>
      </c>
      <c r="D430">
        <v>10.041</v>
      </c>
      <c r="E430">
        <v>0.39900000000000002</v>
      </c>
      <c r="F430">
        <v>80</v>
      </c>
      <c r="G430">
        <v>70.085999999999999</v>
      </c>
      <c r="H430">
        <v>5.4000000000000003E-3</v>
      </c>
    </row>
    <row r="431" spans="1:8" x14ac:dyDescent="0.2">
      <c r="A431">
        <v>107670.719</v>
      </c>
      <c r="B431">
        <v>-35.529000000000003</v>
      </c>
      <c r="C431">
        <v>-35.523000000000003</v>
      </c>
      <c r="D431">
        <v>9.6560000000000006</v>
      </c>
      <c r="E431">
        <v>0.39800000000000002</v>
      </c>
      <c r="F431">
        <v>80</v>
      </c>
      <c r="G431">
        <v>71.406000000000006</v>
      </c>
      <c r="H431">
        <v>5.4000000000000003E-3</v>
      </c>
    </row>
    <row r="432" spans="1:8" x14ac:dyDescent="0.2">
      <c r="A432">
        <v>107671.344</v>
      </c>
      <c r="B432">
        <v>-35.588000000000001</v>
      </c>
      <c r="C432">
        <v>-35.582000000000001</v>
      </c>
      <c r="D432">
        <v>9.4629999999999992</v>
      </c>
      <c r="E432">
        <v>0.39800000000000002</v>
      </c>
      <c r="F432">
        <v>80</v>
      </c>
      <c r="G432">
        <v>70.697999999999993</v>
      </c>
      <c r="H432">
        <v>5.4000000000000003E-3</v>
      </c>
    </row>
    <row r="433" spans="1:8" x14ac:dyDescent="0.2">
      <c r="A433">
        <v>107671.969</v>
      </c>
      <c r="B433">
        <v>-35.645000000000003</v>
      </c>
      <c r="C433">
        <v>-35.639000000000003</v>
      </c>
      <c r="D433">
        <v>9.1440000000000001</v>
      </c>
      <c r="E433">
        <v>0.39700000000000002</v>
      </c>
      <c r="F433">
        <v>80</v>
      </c>
      <c r="G433">
        <v>71.379000000000005</v>
      </c>
      <c r="H433">
        <v>5.4000000000000003E-3</v>
      </c>
    </row>
    <row r="434" spans="1:8" x14ac:dyDescent="0.2">
      <c r="A434">
        <v>107672.594</v>
      </c>
      <c r="B434">
        <v>-35.703000000000003</v>
      </c>
      <c r="C434">
        <v>-35.695999999999998</v>
      </c>
      <c r="D434">
        <v>9.2650000000000006</v>
      </c>
      <c r="E434">
        <v>0.39700000000000002</v>
      </c>
      <c r="F434">
        <v>80</v>
      </c>
      <c r="G434">
        <v>69.477000000000004</v>
      </c>
      <c r="H434">
        <v>5.4000000000000003E-3</v>
      </c>
    </row>
    <row r="435" spans="1:8" x14ac:dyDescent="0.2">
      <c r="A435">
        <v>107673.219</v>
      </c>
      <c r="B435">
        <v>-35.762</v>
      </c>
      <c r="C435">
        <v>-35.755000000000003</v>
      </c>
      <c r="D435">
        <v>9.4600000000000009</v>
      </c>
      <c r="E435">
        <v>9.1869999999999994</v>
      </c>
      <c r="F435">
        <v>80</v>
      </c>
      <c r="G435">
        <v>70.141000000000005</v>
      </c>
      <c r="H435">
        <v>0.1179</v>
      </c>
    </row>
    <row r="436" spans="1:8" x14ac:dyDescent="0.2">
      <c r="A436">
        <v>107673.836</v>
      </c>
      <c r="B436">
        <v>-35.823999999999998</v>
      </c>
      <c r="C436">
        <v>-35.817</v>
      </c>
      <c r="D436">
        <v>9.9329999999999998</v>
      </c>
      <c r="E436">
        <v>32.984999999999999</v>
      </c>
      <c r="F436">
        <v>80</v>
      </c>
      <c r="G436">
        <v>68.774000000000001</v>
      </c>
      <c r="H436">
        <v>0.44190000000000002</v>
      </c>
    </row>
    <row r="437" spans="1:8" x14ac:dyDescent="0.2">
      <c r="A437">
        <v>107674.461</v>
      </c>
      <c r="B437">
        <v>-35.893999999999998</v>
      </c>
      <c r="C437">
        <v>-35.886000000000003</v>
      </c>
      <c r="D437">
        <v>11.048</v>
      </c>
      <c r="E437">
        <v>44.784999999999997</v>
      </c>
      <c r="F437">
        <v>80</v>
      </c>
      <c r="G437">
        <v>68.804000000000002</v>
      </c>
      <c r="H437">
        <v>0.61470000000000002</v>
      </c>
    </row>
    <row r="438" spans="1:8" x14ac:dyDescent="0.2">
      <c r="A438">
        <v>107675.102</v>
      </c>
      <c r="B438">
        <v>-35.963999999999999</v>
      </c>
      <c r="C438">
        <v>-35.957000000000001</v>
      </c>
      <c r="D438">
        <v>10.972</v>
      </c>
      <c r="E438">
        <v>55.875999999999998</v>
      </c>
      <c r="F438">
        <v>80</v>
      </c>
      <c r="G438">
        <v>66.706999999999994</v>
      </c>
      <c r="H438">
        <v>0.78659999999999997</v>
      </c>
    </row>
    <row r="439" spans="1:8" x14ac:dyDescent="0.2">
      <c r="A439">
        <v>107675.75</v>
      </c>
      <c r="B439">
        <v>-36.031999999999996</v>
      </c>
      <c r="C439">
        <v>-36.024999999999999</v>
      </c>
      <c r="D439">
        <v>10.552</v>
      </c>
      <c r="E439">
        <v>73.653000000000006</v>
      </c>
      <c r="F439">
        <v>80</v>
      </c>
      <c r="G439">
        <v>67.703999999999994</v>
      </c>
      <c r="H439">
        <v>1.0835999999999999</v>
      </c>
    </row>
    <row r="440" spans="1:8" x14ac:dyDescent="0.2">
      <c r="A440">
        <v>107676.383</v>
      </c>
      <c r="B440">
        <v>-36.090000000000003</v>
      </c>
      <c r="C440">
        <v>-36.082000000000001</v>
      </c>
      <c r="D440">
        <v>9.0690000000000008</v>
      </c>
      <c r="E440">
        <v>62.192999999999998</v>
      </c>
      <c r="F440">
        <v>80</v>
      </c>
      <c r="G440">
        <v>68.051000000000002</v>
      </c>
      <c r="H440">
        <v>0.88829999999999998</v>
      </c>
    </row>
    <row r="441" spans="1:8" x14ac:dyDescent="0.2">
      <c r="A441">
        <v>107677.016</v>
      </c>
      <c r="B441">
        <v>-36.143999999999998</v>
      </c>
      <c r="C441">
        <v>-36.134999999999998</v>
      </c>
      <c r="D441">
        <v>8.4459999999999997</v>
      </c>
      <c r="E441">
        <v>60.728999999999999</v>
      </c>
      <c r="F441">
        <v>80</v>
      </c>
      <c r="G441">
        <v>68.087999999999994</v>
      </c>
      <c r="H441">
        <v>0.86399999999999999</v>
      </c>
    </row>
    <row r="442" spans="1:8" x14ac:dyDescent="0.2">
      <c r="A442">
        <v>107677.648</v>
      </c>
      <c r="B442">
        <v>-36.197000000000003</v>
      </c>
      <c r="C442">
        <v>-36.189</v>
      </c>
      <c r="D442">
        <v>8.4550000000000001</v>
      </c>
      <c r="E442">
        <v>68.722999999999999</v>
      </c>
      <c r="F442">
        <v>80</v>
      </c>
      <c r="G442">
        <v>67.147000000000006</v>
      </c>
      <c r="H442">
        <v>0.99809999999999999</v>
      </c>
    </row>
    <row r="443" spans="1:8" x14ac:dyDescent="0.2">
      <c r="A443">
        <v>107678.602</v>
      </c>
      <c r="B443">
        <v>-36.270000000000003</v>
      </c>
      <c r="C443">
        <v>-36.261000000000003</v>
      </c>
      <c r="D443">
        <v>7.5679999999999996</v>
      </c>
      <c r="E443">
        <v>82.81</v>
      </c>
      <c r="F443">
        <v>80</v>
      </c>
      <c r="G443">
        <v>64.838999999999999</v>
      </c>
      <c r="H443">
        <v>1.2491999999999999</v>
      </c>
    </row>
    <row r="444" spans="1:8" x14ac:dyDescent="0.2">
      <c r="A444">
        <v>107679.56200000001</v>
      </c>
      <c r="B444">
        <v>-36.335999999999999</v>
      </c>
      <c r="C444">
        <v>-36.326999999999998</v>
      </c>
      <c r="D444">
        <v>6.9080000000000004</v>
      </c>
      <c r="E444">
        <v>93.08</v>
      </c>
      <c r="F444">
        <v>80</v>
      </c>
      <c r="G444">
        <v>64.078999999999994</v>
      </c>
      <c r="H444">
        <v>1.4472</v>
      </c>
    </row>
    <row r="445" spans="1:8" x14ac:dyDescent="0.2">
      <c r="A445">
        <v>107680.516</v>
      </c>
      <c r="B445">
        <v>-36.408000000000001</v>
      </c>
      <c r="C445">
        <v>-36.399000000000001</v>
      </c>
      <c r="D445">
        <v>7.4429999999999996</v>
      </c>
      <c r="E445">
        <v>88.76</v>
      </c>
      <c r="F445">
        <v>80</v>
      </c>
      <c r="G445">
        <v>68.099000000000004</v>
      </c>
      <c r="H445">
        <v>1.3626</v>
      </c>
    </row>
    <row r="446" spans="1:8" x14ac:dyDescent="0.2">
      <c r="A446">
        <v>107681.156</v>
      </c>
      <c r="B446">
        <v>-36.46</v>
      </c>
      <c r="C446">
        <v>-36.451000000000001</v>
      </c>
      <c r="D446">
        <v>8.2430000000000003</v>
      </c>
      <c r="E446">
        <v>71.95</v>
      </c>
      <c r="F446">
        <v>80</v>
      </c>
      <c r="G446">
        <v>67.668999999999997</v>
      </c>
      <c r="H446">
        <v>1.0529999999999999</v>
      </c>
    </row>
    <row r="447" spans="1:8" x14ac:dyDescent="0.2">
      <c r="A447">
        <v>107681.79700000001</v>
      </c>
      <c r="B447">
        <v>-36.514000000000003</v>
      </c>
      <c r="C447">
        <v>-36.505000000000003</v>
      </c>
      <c r="D447">
        <v>8.375</v>
      </c>
      <c r="E447">
        <v>56.927999999999997</v>
      </c>
      <c r="F447">
        <v>80</v>
      </c>
      <c r="G447">
        <v>67.715000000000003</v>
      </c>
      <c r="H447">
        <v>0.80280000000000007</v>
      </c>
    </row>
    <row r="448" spans="1:8" x14ac:dyDescent="0.2">
      <c r="A448">
        <v>107682.43700000001</v>
      </c>
      <c r="B448">
        <v>-36.564999999999998</v>
      </c>
      <c r="C448">
        <v>-36.555</v>
      </c>
      <c r="D448">
        <v>7.891</v>
      </c>
      <c r="E448">
        <v>48.076999999999998</v>
      </c>
      <c r="F448">
        <v>80</v>
      </c>
      <c r="G448">
        <v>69.305000000000007</v>
      </c>
      <c r="H448">
        <v>0.66510000000000002</v>
      </c>
    </row>
    <row r="449" spans="1:8" x14ac:dyDescent="0.2">
      <c r="A449">
        <v>107683.406</v>
      </c>
      <c r="B449">
        <v>-36.637999999999998</v>
      </c>
      <c r="C449">
        <v>-36.628999999999998</v>
      </c>
      <c r="D449">
        <v>7.5750000000000002</v>
      </c>
      <c r="E449">
        <v>37.375999999999998</v>
      </c>
      <c r="F449">
        <v>80</v>
      </c>
      <c r="G449">
        <v>69.603999999999999</v>
      </c>
      <c r="H449">
        <v>0.50490000000000002</v>
      </c>
    </row>
    <row r="450" spans="1:8" x14ac:dyDescent="0.2">
      <c r="A450">
        <v>107684.04700000001</v>
      </c>
      <c r="B450">
        <v>-36.69</v>
      </c>
      <c r="C450">
        <v>-36.68</v>
      </c>
      <c r="D450">
        <v>8.0950000000000006</v>
      </c>
      <c r="E450">
        <v>36.743000000000002</v>
      </c>
      <c r="F450">
        <v>80</v>
      </c>
      <c r="G450">
        <v>67.582999999999998</v>
      </c>
      <c r="H450">
        <v>0.49590000000000006</v>
      </c>
    </row>
    <row r="451" spans="1:8" x14ac:dyDescent="0.2">
      <c r="A451">
        <v>107684.68</v>
      </c>
      <c r="B451">
        <v>-36.744</v>
      </c>
      <c r="C451">
        <v>-36.734000000000002</v>
      </c>
      <c r="D451">
        <v>8.4459999999999997</v>
      </c>
      <c r="E451">
        <v>40.130000000000003</v>
      </c>
      <c r="F451">
        <v>80</v>
      </c>
      <c r="G451">
        <v>69.241</v>
      </c>
      <c r="H451">
        <v>0.5454</v>
      </c>
    </row>
    <row r="452" spans="1:8" x14ac:dyDescent="0.2">
      <c r="A452">
        <v>107685.32799999999</v>
      </c>
      <c r="B452">
        <v>-36.801000000000002</v>
      </c>
      <c r="C452">
        <v>-36.790999999999997</v>
      </c>
      <c r="D452">
        <v>8.8000000000000007</v>
      </c>
      <c r="E452">
        <v>34.613999999999997</v>
      </c>
      <c r="F452">
        <v>80</v>
      </c>
      <c r="G452">
        <v>68.2</v>
      </c>
      <c r="H452">
        <v>0.46530000000000005</v>
      </c>
    </row>
    <row r="453" spans="1:8" x14ac:dyDescent="0.2">
      <c r="A453">
        <v>107685.961</v>
      </c>
      <c r="B453">
        <v>-36.853999999999999</v>
      </c>
      <c r="C453">
        <v>-36.844000000000001</v>
      </c>
      <c r="D453">
        <v>8.2590000000000003</v>
      </c>
      <c r="E453">
        <v>37.814999999999998</v>
      </c>
      <c r="F453">
        <v>80</v>
      </c>
      <c r="G453">
        <v>68.453999999999994</v>
      </c>
      <c r="H453">
        <v>0.51119999999999999</v>
      </c>
    </row>
    <row r="454" spans="1:8" x14ac:dyDescent="0.2">
      <c r="A454">
        <v>107686.594</v>
      </c>
      <c r="B454">
        <v>-36.905999999999999</v>
      </c>
      <c r="C454">
        <v>-36.896000000000001</v>
      </c>
      <c r="D454">
        <v>8.2309999999999999</v>
      </c>
      <c r="E454">
        <v>44.415999999999997</v>
      </c>
      <c r="F454">
        <v>80</v>
      </c>
      <c r="G454">
        <v>67.313000000000002</v>
      </c>
      <c r="H454">
        <v>0.60930000000000006</v>
      </c>
    </row>
    <row r="455" spans="1:8" x14ac:dyDescent="0.2">
      <c r="A455">
        <v>107687.227</v>
      </c>
      <c r="B455">
        <v>-36.957999999999998</v>
      </c>
      <c r="C455">
        <v>-36.947000000000003</v>
      </c>
      <c r="D455">
        <v>8.1470000000000002</v>
      </c>
      <c r="E455">
        <v>48.759</v>
      </c>
      <c r="F455">
        <v>80</v>
      </c>
      <c r="G455">
        <v>67.516000000000005</v>
      </c>
      <c r="H455">
        <v>0.67500000000000004</v>
      </c>
    </row>
    <row r="456" spans="1:8" x14ac:dyDescent="0.2">
      <c r="A456">
        <v>107687.859</v>
      </c>
      <c r="B456">
        <v>-37.012</v>
      </c>
      <c r="C456">
        <v>-37.000999999999998</v>
      </c>
      <c r="D456">
        <v>8.484</v>
      </c>
      <c r="E456">
        <v>38.125999999999998</v>
      </c>
      <c r="F456">
        <v>80</v>
      </c>
      <c r="G456">
        <v>69.703000000000003</v>
      </c>
      <c r="H456">
        <v>0.51659999999999995</v>
      </c>
    </row>
    <row r="457" spans="1:8" x14ac:dyDescent="0.2">
      <c r="A457">
        <v>107688.484</v>
      </c>
      <c r="B457">
        <v>-37.066000000000003</v>
      </c>
      <c r="C457">
        <v>-37.055</v>
      </c>
      <c r="D457">
        <v>8.6289999999999996</v>
      </c>
      <c r="E457">
        <v>19.978000000000002</v>
      </c>
      <c r="F457">
        <v>80</v>
      </c>
      <c r="G457">
        <v>70.694999999999993</v>
      </c>
      <c r="H457">
        <v>0.26100000000000001</v>
      </c>
    </row>
    <row r="458" spans="1:8" x14ac:dyDescent="0.2">
      <c r="A458">
        <v>107689.094</v>
      </c>
      <c r="B458">
        <v>-37.116999999999997</v>
      </c>
      <c r="C458">
        <v>-37.106000000000002</v>
      </c>
      <c r="D458">
        <v>8.3330000000000002</v>
      </c>
      <c r="E458">
        <v>8.9350000000000005</v>
      </c>
      <c r="F458">
        <v>80</v>
      </c>
      <c r="G458">
        <v>69.56</v>
      </c>
      <c r="H458">
        <v>0.11520000000000001</v>
      </c>
    </row>
    <row r="459" spans="1:8" x14ac:dyDescent="0.2">
      <c r="A459">
        <v>107690.04700000001</v>
      </c>
      <c r="B459">
        <v>-37.192</v>
      </c>
      <c r="C459">
        <v>-37.180999999999997</v>
      </c>
      <c r="D459">
        <v>7.907</v>
      </c>
      <c r="E459">
        <v>2.2709999999999999</v>
      </c>
      <c r="F459">
        <v>80</v>
      </c>
      <c r="G459">
        <v>69.466999999999999</v>
      </c>
      <c r="H459">
        <v>2.8800000000000003E-2</v>
      </c>
    </row>
    <row r="460" spans="1:8" x14ac:dyDescent="0.2">
      <c r="A460">
        <v>107690.992</v>
      </c>
      <c r="B460">
        <v>-37.265000000000001</v>
      </c>
      <c r="C460">
        <v>-37.253999999999998</v>
      </c>
      <c r="D460">
        <v>7.6970000000000001</v>
      </c>
      <c r="E460">
        <v>30.713999999999999</v>
      </c>
      <c r="F460">
        <v>80</v>
      </c>
      <c r="G460">
        <v>67.849999999999994</v>
      </c>
      <c r="H460">
        <v>0.40950000000000003</v>
      </c>
    </row>
    <row r="461" spans="1:8" x14ac:dyDescent="0.2">
      <c r="A461">
        <v>107691.93700000001</v>
      </c>
      <c r="B461">
        <v>-37.338000000000001</v>
      </c>
      <c r="C461">
        <v>-37.326000000000001</v>
      </c>
      <c r="D461">
        <v>7.6580000000000004</v>
      </c>
      <c r="E461">
        <v>45.76</v>
      </c>
      <c r="F461">
        <v>80</v>
      </c>
      <c r="G461">
        <v>68.372</v>
      </c>
      <c r="H461">
        <v>0.62909999999999999</v>
      </c>
    </row>
    <row r="462" spans="1:8" x14ac:dyDescent="0.2">
      <c r="A462">
        <v>107692.883</v>
      </c>
      <c r="B462">
        <v>-37.412999999999997</v>
      </c>
      <c r="C462">
        <v>-37.4</v>
      </c>
      <c r="D462">
        <v>7.8650000000000002</v>
      </c>
      <c r="E462">
        <v>34.412999999999997</v>
      </c>
      <c r="F462">
        <v>80</v>
      </c>
      <c r="G462">
        <v>68.887</v>
      </c>
      <c r="H462">
        <v>0.46260000000000001</v>
      </c>
    </row>
    <row r="463" spans="1:8" x14ac:dyDescent="0.2">
      <c r="A463">
        <v>107693.836</v>
      </c>
      <c r="B463">
        <v>-37.485999999999997</v>
      </c>
      <c r="C463">
        <v>-37.472999999999999</v>
      </c>
      <c r="D463">
        <v>7.6639999999999997</v>
      </c>
      <c r="E463">
        <v>30.512</v>
      </c>
      <c r="F463">
        <v>80</v>
      </c>
      <c r="G463">
        <v>67.671000000000006</v>
      </c>
      <c r="H463">
        <v>0.40679999999999999</v>
      </c>
    </row>
    <row r="464" spans="1:8" x14ac:dyDescent="0.2">
      <c r="A464">
        <v>107694.781</v>
      </c>
      <c r="B464">
        <v>-37.558999999999997</v>
      </c>
      <c r="C464">
        <v>-37.546999999999997</v>
      </c>
      <c r="D464">
        <v>7.7670000000000003</v>
      </c>
      <c r="E464">
        <v>36.823</v>
      </c>
      <c r="F464">
        <v>80</v>
      </c>
      <c r="G464">
        <v>67.453000000000003</v>
      </c>
      <c r="H464">
        <v>0.49680000000000007</v>
      </c>
    </row>
    <row r="465" spans="1:8" x14ac:dyDescent="0.2">
      <c r="A465">
        <v>107695.727</v>
      </c>
      <c r="B465">
        <v>-37.630000000000003</v>
      </c>
      <c r="C465">
        <v>-37.616999999999997</v>
      </c>
      <c r="D465">
        <v>7.4619999999999997</v>
      </c>
      <c r="E465">
        <v>38.600999999999999</v>
      </c>
      <c r="F465">
        <v>80</v>
      </c>
      <c r="G465">
        <v>68.183999999999997</v>
      </c>
      <c r="H465">
        <v>0.52290000000000003</v>
      </c>
    </row>
    <row r="466" spans="1:8" x14ac:dyDescent="0.2">
      <c r="A466">
        <v>107696.67200000001</v>
      </c>
      <c r="B466">
        <v>-37.703000000000003</v>
      </c>
      <c r="C466">
        <v>-37.69</v>
      </c>
      <c r="D466">
        <v>7.7089999999999996</v>
      </c>
      <c r="E466">
        <v>51.439</v>
      </c>
      <c r="F466">
        <v>80</v>
      </c>
      <c r="G466">
        <v>67.978999999999999</v>
      </c>
      <c r="H466">
        <v>0.71640000000000004</v>
      </c>
    </row>
    <row r="467" spans="1:8" x14ac:dyDescent="0.2">
      <c r="A467">
        <v>107697.617</v>
      </c>
      <c r="B467">
        <v>-37.777000000000001</v>
      </c>
      <c r="C467">
        <v>-37.764000000000003</v>
      </c>
      <c r="D467">
        <v>7.7990000000000004</v>
      </c>
      <c r="E467">
        <v>65.14</v>
      </c>
      <c r="F467">
        <v>80</v>
      </c>
      <c r="G467">
        <v>65.319000000000003</v>
      </c>
      <c r="H467">
        <v>0.93689999999999996</v>
      </c>
    </row>
    <row r="468" spans="1:8" x14ac:dyDescent="0.2">
      <c r="A468">
        <v>107698.57</v>
      </c>
      <c r="B468">
        <v>-37.85</v>
      </c>
      <c r="C468">
        <v>-37.837000000000003</v>
      </c>
      <c r="D468">
        <v>7.6559999999999997</v>
      </c>
      <c r="E468">
        <v>62.664999999999999</v>
      </c>
      <c r="F468">
        <v>80</v>
      </c>
      <c r="G468">
        <v>66.899000000000001</v>
      </c>
      <c r="H468">
        <v>0.89639999999999997</v>
      </c>
    </row>
    <row r="469" spans="1:8" x14ac:dyDescent="0.2">
      <c r="A469">
        <v>107699.516</v>
      </c>
      <c r="B469">
        <v>-37.923999999999999</v>
      </c>
      <c r="C469">
        <v>-37.909999999999997</v>
      </c>
      <c r="D469">
        <v>7.7220000000000004</v>
      </c>
      <c r="E469">
        <v>58.283999999999999</v>
      </c>
      <c r="F469">
        <v>80</v>
      </c>
      <c r="G469">
        <v>67.114999999999995</v>
      </c>
      <c r="H469">
        <v>0.82440000000000002</v>
      </c>
    </row>
    <row r="470" spans="1:8" x14ac:dyDescent="0.2">
      <c r="A470">
        <v>107700.461</v>
      </c>
      <c r="B470">
        <v>-38.000999999999998</v>
      </c>
      <c r="C470">
        <v>-37.987000000000002</v>
      </c>
      <c r="D470">
        <v>8.1120000000000001</v>
      </c>
      <c r="E470">
        <v>67.822999999999993</v>
      </c>
      <c r="F470">
        <v>80</v>
      </c>
      <c r="G470">
        <v>64.856999999999999</v>
      </c>
      <c r="H470">
        <v>0.98280000000000012</v>
      </c>
    </row>
    <row r="471" spans="1:8" x14ac:dyDescent="0.2">
      <c r="A471">
        <v>107701.086</v>
      </c>
      <c r="B471">
        <v>-38.057000000000002</v>
      </c>
      <c r="C471">
        <v>-38.042999999999999</v>
      </c>
      <c r="D471">
        <v>8.9190000000000005</v>
      </c>
      <c r="E471">
        <v>77.38</v>
      </c>
      <c r="F471">
        <v>80</v>
      </c>
      <c r="G471">
        <v>66.864000000000004</v>
      </c>
      <c r="H471">
        <v>1.1493</v>
      </c>
    </row>
    <row r="472" spans="1:8" x14ac:dyDescent="0.2">
      <c r="A472">
        <v>107701.719</v>
      </c>
      <c r="B472">
        <v>-38.113</v>
      </c>
      <c r="C472">
        <v>-38.097999999999999</v>
      </c>
      <c r="D472">
        <v>8.8759999999999994</v>
      </c>
      <c r="E472">
        <v>64.442999999999998</v>
      </c>
      <c r="F472">
        <v>80</v>
      </c>
      <c r="G472">
        <v>66.790000000000006</v>
      </c>
      <c r="H472">
        <v>0.92520000000000002</v>
      </c>
    </row>
    <row r="473" spans="1:8" x14ac:dyDescent="0.2">
      <c r="A473">
        <v>107702.664</v>
      </c>
      <c r="B473">
        <v>-38.183999999999997</v>
      </c>
      <c r="C473">
        <v>-38.17</v>
      </c>
      <c r="D473">
        <v>7.5170000000000003</v>
      </c>
      <c r="E473">
        <v>42.63</v>
      </c>
      <c r="F473">
        <v>80</v>
      </c>
      <c r="G473">
        <v>69.590999999999994</v>
      </c>
      <c r="H473">
        <v>0.58230000000000004</v>
      </c>
    </row>
    <row r="474" spans="1:8" x14ac:dyDescent="0.2">
      <c r="A474">
        <v>107703.609</v>
      </c>
      <c r="B474">
        <v>-38.256</v>
      </c>
      <c r="C474">
        <v>-38.241</v>
      </c>
      <c r="D474">
        <v>7.601</v>
      </c>
      <c r="E474">
        <v>24.904</v>
      </c>
      <c r="F474">
        <v>80</v>
      </c>
      <c r="G474">
        <v>69.994</v>
      </c>
      <c r="H474">
        <v>0.32850000000000001</v>
      </c>
    </row>
    <row r="475" spans="1:8" x14ac:dyDescent="0.2">
      <c r="A475">
        <v>107704.234</v>
      </c>
      <c r="B475">
        <v>-38.308</v>
      </c>
      <c r="C475">
        <v>-38.292999999999999</v>
      </c>
      <c r="D475">
        <v>8.2200000000000006</v>
      </c>
      <c r="E475">
        <v>22.222000000000001</v>
      </c>
      <c r="F475">
        <v>80</v>
      </c>
      <c r="G475">
        <v>67.94</v>
      </c>
      <c r="H475">
        <v>0.29160000000000003</v>
      </c>
    </row>
    <row r="476" spans="1:8" x14ac:dyDescent="0.2">
      <c r="A476">
        <v>107704.867</v>
      </c>
      <c r="B476">
        <v>-38.36</v>
      </c>
      <c r="C476">
        <v>-38.344999999999999</v>
      </c>
      <c r="D476">
        <v>8.15</v>
      </c>
      <c r="E476">
        <v>22.363</v>
      </c>
      <c r="F476">
        <v>80</v>
      </c>
      <c r="G476">
        <v>69.846999999999994</v>
      </c>
      <c r="H476">
        <v>0.29339999999999999</v>
      </c>
    </row>
    <row r="477" spans="1:8" x14ac:dyDescent="0.2">
      <c r="A477">
        <v>107705.5</v>
      </c>
      <c r="B477">
        <v>-38.409999999999997</v>
      </c>
      <c r="C477">
        <v>-38.395000000000003</v>
      </c>
      <c r="D477">
        <v>7.9420000000000002</v>
      </c>
      <c r="E477">
        <v>18.696999999999999</v>
      </c>
      <c r="F477">
        <v>80</v>
      </c>
      <c r="G477">
        <v>68.52</v>
      </c>
      <c r="H477">
        <v>0.24390000000000003</v>
      </c>
    </row>
    <row r="478" spans="1:8" x14ac:dyDescent="0.2">
      <c r="A478">
        <v>107706.461</v>
      </c>
      <c r="B478">
        <v>-38.481999999999999</v>
      </c>
      <c r="C478">
        <v>-38.466000000000001</v>
      </c>
      <c r="D478">
        <v>7.4329999999999998</v>
      </c>
      <c r="E478">
        <v>13.086</v>
      </c>
      <c r="F478">
        <v>80</v>
      </c>
      <c r="G478">
        <v>69.751999999999995</v>
      </c>
      <c r="H478">
        <v>0.16920000000000002</v>
      </c>
    </row>
    <row r="479" spans="1:8" x14ac:dyDescent="0.2">
      <c r="A479">
        <v>107707.43</v>
      </c>
      <c r="B479">
        <v>-38.552</v>
      </c>
      <c r="C479">
        <v>-38.536000000000001</v>
      </c>
      <c r="D479">
        <v>7.21</v>
      </c>
      <c r="E479">
        <v>6.7039999999999997</v>
      </c>
      <c r="F479">
        <v>80</v>
      </c>
      <c r="G479">
        <v>71.417000000000002</v>
      </c>
      <c r="H479">
        <v>8.5500000000000007E-2</v>
      </c>
    </row>
    <row r="480" spans="1:8" x14ac:dyDescent="0.2">
      <c r="A480">
        <v>107708.398</v>
      </c>
      <c r="B480">
        <v>-38.616</v>
      </c>
      <c r="C480">
        <v>-38.6</v>
      </c>
      <c r="D480">
        <v>6.633</v>
      </c>
      <c r="E480">
        <v>2.1</v>
      </c>
      <c r="F480">
        <v>80</v>
      </c>
      <c r="G480">
        <v>70.64</v>
      </c>
      <c r="H480">
        <v>2.7E-2</v>
      </c>
    </row>
    <row r="481" spans="1:8" x14ac:dyDescent="0.2">
      <c r="A481">
        <v>107962.81200000001</v>
      </c>
      <c r="B481">
        <v>-38.662999999999997</v>
      </c>
      <c r="C481">
        <v>-38.662999999999997</v>
      </c>
      <c r="D481">
        <v>0</v>
      </c>
      <c r="E481">
        <v>71.497</v>
      </c>
      <c r="F481">
        <v>80</v>
      </c>
      <c r="G481">
        <v>68.370999999999995</v>
      </c>
      <c r="H481">
        <v>1.0458000000000001</v>
      </c>
    </row>
    <row r="482" spans="1:8" x14ac:dyDescent="0.2">
      <c r="A482">
        <v>107963.758</v>
      </c>
      <c r="B482">
        <v>-38.738</v>
      </c>
      <c r="C482">
        <v>-38.737000000000002</v>
      </c>
      <c r="D482">
        <v>7.8010000000000002</v>
      </c>
      <c r="E482">
        <v>79.076999999999998</v>
      </c>
      <c r="F482">
        <v>80</v>
      </c>
      <c r="G482">
        <v>66.754000000000005</v>
      </c>
      <c r="H482">
        <v>1.1798999999999999</v>
      </c>
    </row>
    <row r="483" spans="1:8" x14ac:dyDescent="0.2">
      <c r="A483">
        <v>107964.70299999999</v>
      </c>
      <c r="B483">
        <v>-38.813000000000002</v>
      </c>
      <c r="C483">
        <v>-38.811</v>
      </c>
      <c r="D483">
        <v>7.8819999999999997</v>
      </c>
      <c r="E483">
        <v>71.341999999999999</v>
      </c>
      <c r="F483">
        <v>80</v>
      </c>
      <c r="G483">
        <v>66.117000000000004</v>
      </c>
      <c r="H483">
        <v>1.0431000000000001</v>
      </c>
    </row>
    <row r="484" spans="1:8" x14ac:dyDescent="0.2">
      <c r="A484">
        <v>107965.336</v>
      </c>
      <c r="B484">
        <v>-38.866</v>
      </c>
      <c r="C484">
        <v>-38.863999999999997</v>
      </c>
      <c r="D484">
        <v>8.2989999999999995</v>
      </c>
      <c r="E484">
        <v>68.659000000000006</v>
      </c>
      <c r="F484">
        <v>80</v>
      </c>
      <c r="G484">
        <v>67.867000000000004</v>
      </c>
      <c r="H484">
        <v>0.99629999999999996</v>
      </c>
    </row>
    <row r="485" spans="1:8" x14ac:dyDescent="0.2">
      <c r="A485">
        <v>107965.969</v>
      </c>
      <c r="B485">
        <v>-38.921999999999997</v>
      </c>
      <c r="C485">
        <v>-38.918999999999997</v>
      </c>
      <c r="D485">
        <v>8.8960000000000008</v>
      </c>
      <c r="E485">
        <v>69.388000000000005</v>
      </c>
      <c r="F485">
        <v>80</v>
      </c>
      <c r="G485">
        <v>66.465999999999994</v>
      </c>
      <c r="H485">
        <v>1.0089000000000001</v>
      </c>
    </row>
    <row r="486" spans="1:8" x14ac:dyDescent="0.2">
      <c r="A486">
        <v>107966.594</v>
      </c>
      <c r="B486">
        <v>-38.978000000000002</v>
      </c>
      <c r="C486">
        <v>-38.975000000000001</v>
      </c>
      <c r="D486">
        <v>8.7780000000000005</v>
      </c>
      <c r="E486">
        <v>67.688999999999993</v>
      </c>
      <c r="F486">
        <v>80</v>
      </c>
      <c r="G486">
        <v>67.894999999999996</v>
      </c>
      <c r="H486">
        <v>0.98009999999999997</v>
      </c>
    </row>
    <row r="487" spans="1:8" x14ac:dyDescent="0.2">
      <c r="A487">
        <v>107967.227</v>
      </c>
      <c r="B487">
        <v>-39.033999999999999</v>
      </c>
      <c r="C487">
        <v>-39.030999999999999</v>
      </c>
      <c r="D487">
        <v>8.8309999999999995</v>
      </c>
      <c r="E487">
        <v>62.48</v>
      </c>
      <c r="F487">
        <v>80</v>
      </c>
      <c r="G487">
        <v>67.070999999999998</v>
      </c>
      <c r="H487">
        <v>0.89280000000000004</v>
      </c>
    </row>
    <row r="488" spans="1:8" x14ac:dyDescent="0.2">
      <c r="A488">
        <v>107967.859</v>
      </c>
      <c r="B488">
        <v>-39.085000000000001</v>
      </c>
      <c r="C488">
        <v>-39.081000000000003</v>
      </c>
      <c r="D488">
        <v>8.0009999999999994</v>
      </c>
      <c r="E488">
        <v>50.984999999999999</v>
      </c>
      <c r="F488">
        <v>80</v>
      </c>
      <c r="G488">
        <v>67.102000000000004</v>
      </c>
      <c r="H488">
        <v>0.70920000000000005</v>
      </c>
    </row>
    <row r="489" spans="1:8" x14ac:dyDescent="0.2">
      <c r="A489">
        <v>107968.80499999999</v>
      </c>
      <c r="B489">
        <v>-39.146999999999998</v>
      </c>
      <c r="C489">
        <v>-39.143000000000001</v>
      </c>
      <c r="D489">
        <v>6.4989999999999997</v>
      </c>
      <c r="E489">
        <v>31.189</v>
      </c>
      <c r="F489">
        <v>80</v>
      </c>
      <c r="G489">
        <v>69.191999999999993</v>
      </c>
      <c r="H489">
        <v>0.41670000000000001</v>
      </c>
    </row>
    <row r="490" spans="1:8" x14ac:dyDescent="0.2">
      <c r="A490">
        <v>107969.75</v>
      </c>
      <c r="B490">
        <v>-39.201999999999998</v>
      </c>
      <c r="C490">
        <v>-39.197000000000003</v>
      </c>
      <c r="D490">
        <v>5.75</v>
      </c>
      <c r="E490">
        <v>29.856000000000002</v>
      </c>
      <c r="F490">
        <v>80</v>
      </c>
      <c r="G490">
        <v>69.013000000000005</v>
      </c>
      <c r="H490">
        <v>0.39779999999999999</v>
      </c>
    </row>
    <row r="491" spans="1:8" x14ac:dyDescent="0.2">
      <c r="A491">
        <v>107970.70299999999</v>
      </c>
      <c r="B491">
        <v>-39.279000000000003</v>
      </c>
      <c r="C491">
        <v>-39.273000000000003</v>
      </c>
      <c r="D491">
        <v>8.0129999999999999</v>
      </c>
      <c r="E491">
        <v>32.048000000000002</v>
      </c>
      <c r="F491">
        <v>80</v>
      </c>
      <c r="G491">
        <v>68.834000000000003</v>
      </c>
      <c r="H491">
        <v>0.4284</v>
      </c>
    </row>
    <row r="492" spans="1:8" x14ac:dyDescent="0.2">
      <c r="A492">
        <v>107971.336</v>
      </c>
      <c r="B492">
        <v>-39.335999999999999</v>
      </c>
      <c r="C492">
        <v>-39.33</v>
      </c>
      <c r="D492">
        <v>8.9809999999999999</v>
      </c>
      <c r="E492">
        <v>31.65</v>
      </c>
      <c r="F492">
        <v>80</v>
      </c>
      <c r="G492">
        <v>67.991</v>
      </c>
      <c r="H492">
        <v>0.42299999999999999</v>
      </c>
    </row>
    <row r="493" spans="1:8" x14ac:dyDescent="0.2">
      <c r="A493">
        <v>107971.961</v>
      </c>
      <c r="B493">
        <v>-39.39</v>
      </c>
      <c r="C493">
        <v>-39.383000000000003</v>
      </c>
      <c r="D493">
        <v>8.4830000000000005</v>
      </c>
      <c r="E493">
        <v>30.09</v>
      </c>
      <c r="F493">
        <v>80</v>
      </c>
      <c r="G493">
        <v>67.503</v>
      </c>
      <c r="H493">
        <v>0.40140000000000003</v>
      </c>
    </row>
    <row r="494" spans="1:8" x14ac:dyDescent="0.2">
      <c r="A494">
        <v>107972.92200000001</v>
      </c>
      <c r="B494">
        <v>-39.463000000000001</v>
      </c>
      <c r="C494">
        <v>-39.456000000000003</v>
      </c>
      <c r="D494">
        <v>7.5540000000000003</v>
      </c>
      <c r="E494">
        <v>24.878</v>
      </c>
      <c r="F494">
        <v>80</v>
      </c>
      <c r="G494">
        <v>69.457999999999998</v>
      </c>
      <c r="H494">
        <v>0.32850000000000001</v>
      </c>
    </row>
    <row r="495" spans="1:8" x14ac:dyDescent="0.2">
      <c r="A495">
        <v>107973.883</v>
      </c>
      <c r="B495">
        <v>-39.536000000000001</v>
      </c>
      <c r="C495">
        <v>-39.527999999999999</v>
      </c>
      <c r="D495">
        <v>7.5369999999999999</v>
      </c>
      <c r="E495">
        <v>22.013999999999999</v>
      </c>
      <c r="F495">
        <v>80</v>
      </c>
      <c r="G495">
        <v>69.643000000000001</v>
      </c>
      <c r="H495">
        <v>0.28889999999999999</v>
      </c>
    </row>
    <row r="496" spans="1:8" x14ac:dyDescent="0.2">
      <c r="A496">
        <v>107974.844</v>
      </c>
      <c r="B496">
        <v>-39.609000000000002</v>
      </c>
      <c r="C496">
        <v>-39.600999999999999</v>
      </c>
      <c r="D496">
        <v>7.5430000000000001</v>
      </c>
      <c r="E496">
        <v>20.876999999999999</v>
      </c>
      <c r="F496">
        <v>80</v>
      </c>
      <c r="G496">
        <v>68.072000000000003</v>
      </c>
      <c r="H496">
        <v>0.27360000000000001</v>
      </c>
    </row>
    <row r="497" spans="1:8" x14ac:dyDescent="0.2">
      <c r="A497">
        <v>107975.80499999999</v>
      </c>
      <c r="B497">
        <v>-39.680999999999997</v>
      </c>
      <c r="C497">
        <v>-39.671999999999997</v>
      </c>
      <c r="D497">
        <v>7.4009999999999998</v>
      </c>
      <c r="E497">
        <v>18.527999999999999</v>
      </c>
      <c r="F497">
        <v>80</v>
      </c>
      <c r="G497">
        <v>68.694999999999993</v>
      </c>
      <c r="H497">
        <v>0.24210000000000001</v>
      </c>
    </row>
    <row r="498" spans="1:8" x14ac:dyDescent="0.2">
      <c r="A498">
        <v>107976.766</v>
      </c>
      <c r="B498">
        <v>-39.749000000000002</v>
      </c>
      <c r="C498">
        <v>-39.738999999999997</v>
      </c>
      <c r="D498">
        <v>6.9649999999999999</v>
      </c>
      <c r="E498">
        <v>67.89</v>
      </c>
      <c r="F498">
        <v>80</v>
      </c>
      <c r="G498">
        <v>64.063000000000002</v>
      </c>
      <c r="H498">
        <v>0.98370000000000002</v>
      </c>
    </row>
    <row r="499" spans="1:8" x14ac:dyDescent="0.2">
      <c r="A499">
        <v>107977.734</v>
      </c>
      <c r="B499">
        <v>-39.819000000000003</v>
      </c>
      <c r="C499">
        <v>-39.808</v>
      </c>
      <c r="D499">
        <v>7.2210000000000001</v>
      </c>
      <c r="E499">
        <v>75.866</v>
      </c>
      <c r="F499">
        <v>80</v>
      </c>
      <c r="G499">
        <v>67.192999999999998</v>
      </c>
      <c r="H499">
        <v>1.1223000000000001</v>
      </c>
    </row>
    <row r="500" spans="1:8" x14ac:dyDescent="0.2">
      <c r="A500">
        <v>107978.68700000001</v>
      </c>
      <c r="B500">
        <v>-39.881</v>
      </c>
      <c r="C500">
        <v>-39.869999999999997</v>
      </c>
      <c r="D500">
        <v>6.4480000000000004</v>
      </c>
      <c r="E500">
        <v>73.108000000000004</v>
      </c>
      <c r="F500">
        <v>80</v>
      </c>
      <c r="G500">
        <v>64.697999999999993</v>
      </c>
      <c r="H500">
        <v>1.0737000000000001</v>
      </c>
    </row>
    <row r="501" spans="1:8" x14ac:dyDescent="0.2">
      <c r="A501">
        <v>107979.609</v>
      </c>
      <c r="B501">
        <v>-39.944000000000003</v>
      </c>
      <c r="C501">
        <v>-39.932000000000002</v>
      </c>
      <c r="D501">
        <v>6.7359999999999998</v>
      </c>
      <c r="E501">
        <v>85.436999999999998</v>
      </c>
      <c r="F501">
        <v>80</v>
      </c>
      <c r="G501">
        <v>63.819000000000003</v>
      </c>
      <c r="H501">
        <v>1.2987000000000002</v>
      </c>
    </row>
    <row r="502" spans="1:8" x14ac:dyDescent="0.2">
      <c r="A502">
        <v>107980.55499999999</v>
      </c>
      <c r="B502">
        <v>-40.003999999999998</v>
      </c>
      <c r="C502">
        <v>-39.991999999999997</v>
      </c>
      <c r="D502">
        <v>6.2859999999999996</v>
      </c>
      <c r="E502">
        <v>98.326999999999998</v>
      </c>
      <c r="F502">
        <v>80</v>
      </c>
      <c r="G502">
        <v>63.067</v>
      </c>
      <c r="H502">
        <v>1.5543</v>
      </c>
    </row>
    <row r="503" spans="1:8" x14ac:dyDescent="0.2">
      <c r="A503">
        <v>107981.5</v>
      </c>
      <c r="B503">
        <v>-40.054000000000002</v>
      </c>
      <c r="C503">
        <v>-40.042000000000002</v>
      </c>
      <c r="D503">
        <v>5.2960000000000003</v>
      </c>
      <c r="E503">
        <v>101.20099999999999</v>
      </c>
      <c r="F503">
        <v>80</v>
      </c>
      <c r="G503">
        <v>61.021999999999998</v>
      </c>
      <c r="H503">
        <v>1.6146</v>
      </c>
    </row>
    <row r="504" spans="1:8" x14ac:dyDescent="0.2">
      <c r="A504">
        <v>107982.766</v>
      </c>
      <c r="B504">
        <v>-40.113</v>
      </c>
      <c r="C504">
        <v>-40.1</v>
      </c>
      <c r="D504">
        <v>4.6470000000000002</v>
      </c>
      <c r="E504">
        <v>93.501999999999995</v>
      </c>
      <c r="F504">
        <v>80</v>
      </c>
      <c r="G504">
        <v>65.646000000000001</v>
      </c>
      <c r="H504">
        <v>1.4562000000000002</v>
      </c>
    </row>
    <row r="505" spans="1:8" x14ac:dyDescent="0.2">
      <c r="A505">
        <v>107995.508</v>
      </c>
      <c r="B505">
        <v>-40.164999999999999</v>
      </c>
      <c r="C505">
        <v>-40.152000000000001</v>
      </c>
      <c r="D505">
        <v>0.40400000000000003</v>
      </c>
      <c r="E505">
        <v>85.33</v>
      </c>
      <c r="F505">
        <v>80</v>
      </c>
      <c r="G505">
        <v>63.344000000000001</v>
      </c>
      <c r="H505">
        <v>1.2969000000000002</v>
      </c>
    </row>
    <row r="506" spans="1:8" x14ac:dyDescent="0.2">
      <c r="A506">
        <v>107996.461</v>
      </c>
      <c r="B506">
        <v>-40.216999999999999</v>
      </c>
      <c r="C506">
        <v>-40.203000000000003</v>
      </c>
      <c r="D506">
        <v>5.3550000000000004</v>
      </c>
      <c r="E506">
        <v>90.884</v>
      </c>
      <c r="F506">
        <v>80</v>
      </c>
      <c r="G506">
        <v>62.881999999999998</v>
      </c>
      <c r="H506">
        <v>1.4040000000000001</v>
      </c>
    </row>
    <row r="507" spans="1:8" x14ac:dyDescent="0.2">
      <c r="A507">
        <v>107997.42200000001</v>
      </c>
      <c r="B507">
        <v>-40.274999999999999</v>
      </c>
      <c r="C507">
        <v>-40.26</v>
      </c>
      <c r="D507">
        <v>5.968</v>
      </c>
      <c r="E507">
        <v>92.509</v>
      </c>
      <c r="F507">
        <v>80</v>
      </c>
      <c r="G507">
        <v>63.774000000000001</v>
      </c>
      <c r="H507">
        <v>1.4364000000000001</v>
      </c>
    </row>
    <row r="508" spans="1:8" x14ac:dyDescent="0.2">
      <c r="A508">
        <v>107998.391</v>
      </c>
      <c r="B508">
        <v>-40.338000000000001</v>
      </c>
      <c r="C508">
        <v>-40.323</v>
      </c>
      <c r="D508">
        <v>6.5049999999999999</v>
      </c>
      <c r="E508">
        <v>92.004000000000005</v>
      </c>
      <c r="F508">
        <v>80</v>
      </c>
      <c r="G508">
        <v>63.703000000000003</v>
      </c>
      <c r="H508">
        <v>1.4256000000000002</v>
      </c>
    </row>
    <row r="509" spans="1:8" x14ac:dyDescent="0.2">
      <c r="A509">
        <v>107999.352</v>
      </c>
      <c r="B509">
        <v>-40.405000000000001</v>
      </c>
      <c r="C509">
        <v>-40.389000000000003</v>
      </c>
      <c r="D509">
        <v>6.8339999999999996</v>
      </c>
      <c r="E509">
        <v>88.069000000000003</v>
      </c>
      <c r="F509">
        <v>80</v>
      </c>
      <c r="G509">
        <v>64.055000000000007</v>
      </c>
      <c r="H509">
        <v>1.3491000000000002</v>
      </c>
    </row>
    <row r="510" spans="1:8" x14ac:dyDescent="0.2">
      <c r="A510">
        <v>108000.31200000001</v>
      </c>
      <c r="B510">
        <v>-40.466000000000001</v>
      </c>
      <c r="C510">
        <v>-40.450000000000003</v>
      </c>
      <c r="D510">
        <v>6.3339999999999996</v>
      </c>
      <c r="E510">
        <v>87.316999999999993</v>
      </c>
      <c r="F510">
        <v>80</v>
      </c>
      <c r="G510">
        <v>63.639000000000003</v>
      </c>
      <c r="H510">
        <v>1.3347000000000002</v>
      </c>
    </row>
    <row r="511" spans="1:8" x14ac:dyDescent="0.2">
      <c r="A511">
        <v>108001.273</v>
      </c>
      <c r="B511">
        <v>-40.524000000000001</v>
      </c>
      <c r="C511">
        <v>-40.508000000000003</v>
      </c>
      <c r="D511">
        <v>6.07</v>
      </c>
      <c r="E511">
        <v>87.391000000000005</v>
      </c>
      <c r="F511">
        <v>80</v>
      </c>
      <c r="G511">
        <v>63.55</v>
      </c>
      <c r="H511">
        <v>1.3356000000000001</v>
      </c>
    </row>
    <row r="512" spans="1:8" x14ac:dyDescent="0.2">
      <c r="A512">
        <v>108002.227</v>
      </c>
      <c r="B512">
        <v>-40.585999999999999</v>
      </c>
      <c r="C512">
        <v>-40.569000000000003</v>
      </c>
      <c r="D512">
        <v>6.38</v>
      </c>
      <c r="E512">
        <v>87.89</v>
      </c>
      <c r="F512">
        <v>80</v>
      </c>
      <c r="G512">
        <v>62.523000000000003</v>
      </c>
      <c r="H512">
        <v>1.3455000000000001</v>
      </c>
    </row>
    <row r="513" spans="1:8" x14ac:dyDescent="0.2">
      <c r="A513">
        <v>108003.18700000001</v>
      </c>
      <c r="B513">
        <v>-40.646000000000001</v>
      </c>
      <c r="C513">
        <v>-40.628</v>
      </c>
      <c r="D513">
        <v>6.1520000000000001</v>
      </c>
      <c r="E513">
        <v>89.241</v>
      </c>
      <c r="F513">
        <v>80</v>
      </c>
      <c r="G513">
        <v>64.426000000000002</v>
      </c>
      <c r="H513">
        <v>1.3716000000000002</v>
      </c>
    </row>
    <row r="514" spans="1:8" x14ac:dyDescent="0.2">
      <c r="A514">
        <v>108004.148</v>
      </c>
      <c r="B514">
        <v>-40.704999999999998</v>
      </c>
      <c r="C514">
        <v>-40.686999999999998</v>
      </c>
      <c r="D514">
        <v>6.1449999999999996</v>
      </c>
      <c r="E514">
        <v>90.313000000000002</v>
      </c>
      <c r="F514">
        <v>80</v>
      </c>
      <c r="G514">
        <v>63.872999999999998</v>
      </c>
      <c r="H514">
        <v>1.3922999999999999</v>
      </c>
    </row>
    <row r="515" spans="1:8" x14ac:dyDescent="0.2">
      <c r="A515">
        <v>108005.766</v>
      </c>
      <c r="B515">
        <v>-40.756</v>
      </c>
      <c r="C515">
        <v>-40.738</v>
      </c>
      <c r="D515">
        <v>3.1419999999999999</v>
      </c>
      <c r="E515">
        <v>79.266999999999996</v>
      </c>
      <c r="F515">
        <v>80</v>
      </c>
      <c r="G515">
        <v>64.575000000000003</v>
      </c>
      <c r="H515">
        <v>1.1835</v>
      </c>
    </row>
    <row r="516" spans="1:8" x14ac:dyDescent="0.2">
      <c r="A516">
        <v>108026.016</v>
      </c>
      <c r="B516">
        <v>-40.817</v>
      </c>
      <c r="C516">
        <v>-40.798000000000002</v>
      </c>
      <c r="D516">
        <v>0.29399999999999998</v>
      </c>
      <c r="E516">
        <v>88.103999999999999</v>
      </c>
      <c r="F516">
        <v>80</v>
      </c>
      <c r="G516">
        <v>63.369</v>
      </c>
      <c r="H516">
        <v>1.35</v>
      </c>
    </row>
    <row r="517" spans="1:8" x14ac:dyDescent="0.2">
      <c r="A517">
        <v>108027.617</v>
      </c>
      <c r="B517">
        <v>-40.868000000000002</v>
      </c>
      <c r="C517">
        <v>-40.847999999999999</v>
      </c>
      <c r="D517">
        <v>3.161</v>
      </c>
      <c r="E517">
        <v>94.59</v>
      </c>
      <c r="F517">
        <v>80</v>
      </c>
      <c r="G517">
        <v>62.192</v>
      </c>
      <c r="H517">
        <v>1.4778</v>
      </c>
    </row>
    <row r="518" spans="1:8" x14ac:dyDescent="0.2">
      <c r="A518">
        <v>108029.219</v>
      </c>
      <c r="B518">
        <v>-40.917999999999999</v>
      </c>
      <c r="C518">
        <v>-40.898000000000003</v>
      </c>
      <c r="D518">
        <v>3.1309999999999998</v>
      </c>
      <c r="E518">
        <v>96.388999999999996</v>
      </c>
      <c r="F518">
        <v>80</v>
      </c>
      <c r="G518">
        <v>61.536999999999999</v>
      </c>
      <c r="H518">
        <v>1.5147000000000002</v>
      </c>
    </row>
    <row r="519" spans="1:8" x14ac:dyDescent="0.2">
      <c r="A519">
        <v>108030.469</v>
      </c>
      <c r="B519">
        <v>-40.97</v>
      </c>
      <c r="C519">
        <v>-40.948999999999998</v>
      </c>
      <c r="D519">
        <v>4.0789999999999997</v>
      </c>
      <c r="E519">
        <v>102.886</v>
      </c>
      <c r="F519">
        <v>80</v>
      </c>
      <c r="G519">
        <v>61.533000000000001</v>
      </c>
      <c r="H519">
        <v>1.6506000000000001</v>
      </c>
    </row>
    <row r="520" spans="1:8" x14ac:dyDescent="0.2">
      <c r="A520">
        <v>108032.664</v>
      </c>
      <c r="B520">
        <v>-41.021000000000001</v>
      </c>
      <c r="C520">
        <v>-41</v>
      </c>
      <c r="D520">
        <v>2.3079999999999998</v>
      </c>
      <c r="E520">
        <v>93.322000000000003</v>
      </c>
      <c r="F520">
        <v>80</v>
      </c>
      <c r="G520">
        <v>62.6</v>
      </c>
      <c r="H520">
        <v>1.4526000000000001</v>
      </c>
    </row>
    <row r="521" spans="1:8" x14ac:dyDescent="0.2">
      <c r="A521">
        <v>110742.727</v>
      </c>
      <c r="B521">
        <v>-41.061999999999998</v>
      </c>
      <c r="C521">
        <v>-41.063000000000002</v>
      </c>
      <c r="D521">
        <v>0</v>
      </c>
      <c r="E521">
        <v>117.22799999999999</v>
      </c>
      <c r="F521">
        <v>80</v>
      </c>
      <c r="G521">
        <v>58.523000000000003</v>
      </c>
      <c r="H521">
        <v>1.9782</v>
      </c>
    </row>
    <row r="522" spans="1:8" x14ac:dyDescent="0.2">
      <c r="A522">
        <v>110743.67200000001</v>
      </c>
      <c r="B522">
        <v>-41.12</v>
      </c>
      <c r="C522">
        <v>-41.121000000000002</v>
      </c>
      <c r="D522">
        <v>6.125</v>
      </c>
      <c r="E522">
        <v>124.907</v>
      </c>
      <c r="F522">
        <v>80</v>
      </c>
      <c r="G522">
        <v>57.563000000000002</v>
      </c>
      <c r="H522">
        <v>2.1707999999999998</v>
      </c>
    </row>
    <row r="523" spans="1:8" x14ac:dyDescent="0.2">
      <c r="A523">
        <v>110744.633</v>
      </c>
      <c r="B523">
        <v>-41.18</v>
      </c>
      <c r="C523">
        <v>-41.183</v>
      </c>
      <c r="D523">
        <v>6.43</v>
      </c>
      <c r="E523">
        <v>128.70599999999999</v>
      </c>
      <c r="F523">
        <v>80</v>
      </c>
      <c r="G523">
        <v>57.603000000000002</v>
      </c>
      <c r="H523">
        <v>2.2707000000000002</v>
      </c>
    </row>
    <row r="524" spans="1:8" x14ac:dyDescent="0.2">
      <c r="A524">
        <v>110745.594</v>
      </c>
      <c r="B524">
        <v>-41.241</v>
      </c>
      <c r="C524">
        <v>-41.244</v>
      </c>
      <c r="D524">
        <v>6.3819999999999997</v>
      </c>
      <c r="E524">
        <v>141.54599999999999</v>
      </c>
      <c r="F524">
        <v>80</v>
      </c>
      <c r="G524">
        <v>55.808999999999997</v>
      </c>
      <c r="H524">
        <v>2.6379000000000001</v>
      </c>
    </row>
    <row r="525" spans="1:8" x14ac:dyDescent="0.2">
      <c r="A525">
        <v>110746.54700000001</v>
      </c>
      <c r="B525">
        <v>-41.298999999999999</v>
      </c>
      <c r="C525">
        <v>-41.302999999999997</v>
      </c>
      <c r="D525">
        <v>6.1950000000000003</v>
      </c>
      <c r="E525">
        <v>152.233</v>
      </c>
      <c r="F525">
        <v>80</v>
      </c>
      <c r="G525">
        <v>55.691000000000003</v>
      </c>
      <c r="H525">
        <v>2.9834999999999998</v>
      </c>
    </row>
    <row r="526" spans="1:8" x14ac:dyDescent="0.2">
      <c r="A526">
        <v>110747.508</v>
      </c>
      <c r="B526">
        <v>-41.363</v>
      </c>
      <c r="C526">
        <v>-41.369</v>
      </c>
      <c r="D526">
        <v>6.8040000000000003</v>
      </c>
      <c r="E526">
        <v>153.547</v>
      </c>
      <c r="F526">
        <v>80</v>
      </c>
      <c r="G526">
        <v>55.447000000000003</v>
      </c>
      <c r="H526">
        <v>3.0294000000000003</v>
      </c>
    </row>
    <row r="527" spans="1:8" x14ac:dyDescent="0.2">
      <c r="A527">
        <v>110748.45299999999</v>
      </c>
      <c r="B527">
        <v>-41.433</v>
      </c>
      <c r="C527">
        <v>-41.439</v>
      </c>
      <c r="D527">
        <v>7.415</v>
      </c>
      <c r="E527">
        <v>156.05600000000001</v>
      </c>
      <c r="F527">
        <v>80</v>
      </c>
      <c r="G527">
        <v>55.677999999999997</v>
      </c>
      <c r="H527">
        <v>3.1175999999999999</v>
      </c>
    </row>
    <row r="528" spans="1:8" x14ac:dyDescent="0.2">
      <c r="A528">
        <v>110749.406</v>
      </c>
      <c r="B528">
        <v>-41.502000000000002</v>
      </c>
      <c r="C528">
        <v>-41.509</v>
      </c>
      <c r="D528">
        <v>7.3789999999999996</v>
      </c>
      <c r="E528">
        <v>153.45699999999999</v>
      </c>
      <c r="F528">
        <v>80</v>
      </c>
      <c r="G528">
        <v>55.808999999999997</v>
      </c>
      <c r="H528">
        <v>3.0258000000000003</v>
      </c>
    </row>
    <row r="529" spans="1:8" x14ac:dyDescent="0.2">
      <c r="A529">
        <v>110750.367</v>
      </c>
      <c r="B529">
        <v>-41.570999999999998</v>
      </c>
      <c r="C529">
        <v>-41.579000000000001</v>
      </c>
      <c r="D529">
        <v>7.3369999999999997</v>
      </c>
      <c r="E529">
        <v>152.26599999999999</v>
      </c>
      <c r="F529">
        <v>80</v>
      </c>
      <c r="G529">
        <v>55.207999999999998</v>
      </c>
      <c r="H529">
        <v>2.9843999999999999</v>
      </c>
    </row>
    <row r="530" spans="1:8" x14ac:dyDescent="0.2">
      <c r="A530">
        <v>110751.32799999999</v>
      </c>
      <c r="B530">
        <v>-41.643000000000001</v>
      </c>
      <c r="C530">
        <v>-41.652000000000001</v>
      </c>
      <c r="D530">
        <v>7.5510000000000002</v>
      </c>
      <c r="E530">
        <v>152.297</v>
      </c>
      <c r="F530">
        <v>80</v>
      </c>
      <c r="G530">
        <v>55.677</v>
      </c>
      <c r="H530">
        <v>2.9862000000000002</v>
      </c>
    </row>
    <row r="531" spans="1:8" x14ac:dyDescent="0.2">
      <c r="A531">
        <v>110752.289</v>
      </c>
      <c r="B531">
        <v>-41.716000000000001</v>
      </c>
      <c r="C531">
        <v>-41.725999999999999</v>
      </c>
      <c r="D531">
        <v>7.6639999999999997</v>
      </c>
      <c r="E531">
        <v>151.334</v>
      </c>
      <c r="F531">
        <v>80</v>
      </c>
      <c r="G531">
        <v>55.488999999999997</v>
      </c>
      <c r="H531">
        <v>2.9529000000000001</v>
      </c>
    </row>
    <row r="532" spans="1:8" x14ac:dyDescent="0.2">
      <c r="A532">
        <v>110753.25</v>
      </c>
      <c r="B532">
        <v>-41.787999999999997</v>
      </c>
      <c r="C532">
        <v>-41.798999999999999</v>
      </c>
      <c r="D532">
        <v>7.6379999999999999</v>
      </c>
      <c r="E532">
        <v>149.44900000000001</v>
      </c>
      <c r="F532">
        <v>80</v>
      </c>
      <c r="G532">
        <v>55.506999999999998</v>
      </c>
      <c r="H532">
        <v>2.8898999999999999</v>
      </c>
    </row>
    <row r="533" spans="1:8" x14ac:dyDescent="0.2">
      <c r="A533">
        <v>110754.211</v>
      </c>
      <c r="B533">
        <v>-41.860999999999997</v>
      </c>
      <c r="C533">
        <v>-41.874000000000002</v>
      </c>
      <c r="D533">
        <v>7.7709999999999999</v>
      </c>
      <c r="E533">
        <v>147.904</v>
      </c>
      <c r="F533">
        <v>80</v>
      </c>
      <c r="G533">
        <v>56.29</v>
      </c>
      <c r="H533">
        <v>2.8386</v>
      </c>
    </row>
    <row r="534" spans="1:8" x14ac:dyDescent="0.2">
      <c r="A534">
        <v>110754.836</v>
      </c>
      <c r="B534">
        <v>-41.911999999999999</v>
      </c>
      <c r="C534">
        <v>-41.924999999999997</v>
      </c>
      <c r="D534">
        <v>8.1989999999999998</v>
      </c>
      <c r="E534">
        <v>146.42500000000001</v>
      </c>
      <c r="F534">
        <v>80</v>
      </c>
      <c r="G534">
        <v>56.374000000000002</v>
      </c>
      <c r="H534">
        <v>2.7909000000000002</v>
      </c>
    </row>
    <row r="535" spans="1:8" x14ac:dyDescent="0.2">
      <c r="A535">
        <v>110755.469</v>
      </c>
      <c r="B535">
        <v>-41.963000000000001</v>
      </c>
      <c r="C535">
        <v>-41.976999999999997</v>
      </c>
      <c r="D535">
        <v>8.2810000000000006</v>
      </c>
      <c r="E535">
        <v>145.43700000000001</v>
      </c>
      <c r="F535">
        <v>80</v>
      </c>
      <c r="G535">
        <v>56.298000000000002</v>
      </c>
      <c r="H535">
        <v>2.7593999999999999</v>
      </c>
    </row>
    <row r="536" spans="1:8" x14ac:dyDescent="0.2">
      <c r="A536">
        <v>110756.094</v>
      </c>
      <c r="B536">
        <v>-42.015000000000001</v>
      </c>
      <c r="C536">
        <v>-42.03</v>
      </c>
      <c r="D536">
        <v>8.3759999999999994</v>
      </c>
      <c r="E536">
        <v>141.21899999999999</v>
      </c>
      <c r="F536">
        <v>80</v>
      </c>
      <c r="G536">
        <v>56.807000000000002</v>
      </c>
      <c r="H536">
        <v>2.6280000000000001</v>
      </c>
    </row>
    <row r="537" spans="1:8" x14ac:dyDescent="0.2">
      <c r="A537">
        <v>110756.727</v>
      </c>
      <c r="B537">
        <v>-42.067</v>
      </c>
      <c r="C537">
        <v>-42.082000000000001</v>
      </c>
      <c r="D537">
        <v>8.2959999999999994</v>
      </c>
      <c r="E537">
        <v>138.30799999999999</v>
      </c>
      <c r="F537">
        <v>80</v>
      </c>
      <c r="G537">
        <v>57.033999999999999</v>
      </c>
      <c r="H537">
        <v>2.5407000000000002</v>
      </c>
    </row>
    <row r="538" spans="1:8" x14ac:dyDescent="0.2">
      <c r="A538">
        <v>110757.359</v>
      </c>
      <c r="B538">
        <v>-42.116999999999997</v>
      </c>
      <c r="C538">
        <v>-42.134</v>
      </c>
      <c r="D538">
        <v>8.1110000000000007</v>
      </c>
      <c r="E538">
        <v>135.96899999999999</v>
      </c>
      <c r="F538">
        <v>80</v>
      </c>
      <c r="G538">
        <v>56.719000000000001</v>
      </c>
      <c r="H538">
        <v>2.4732000000000003</v>
      </c>
    </row>
    <row r="539" spans="1:8" x14ac:dyDescent="0.2">
      <c r="A539">
        <v>110758.30499999999</v>
      </c>
      <c r="B539">
        <v>-42.192</v>
      </c>
      <c r="C539">
        <v>-42.209000000000003</v>
      </c>
      <c r="D539">
        <v>7.9640000000000004</v>
      </c>
      <c r="E539">
        <v>131.995</v>
      </c>
      <c r="F539">
        <v>80</v>
      </c>
      <c r="G539">
        <v>57.595999999999997</v>
      </c>
      <c r="H539">
        <v>2.3607000000000005</v>
      </c>
    </row>
    <row r="540" spans="1:8" x14ac:dyDescent="0.2">
      <c r="A540">
        <v>110758.93700000001</v>
      </c>
      <c r="B540">
        <v>-42.241999999999997</v>
      </c>
      <c r="C540">
        <v>-42.26</v>
      </c>
      <c r="D540">
        <v>8.1</v>
      </c>
      <c r="E540">
        <v>129.09399999999999</v>
      </c>
      <c r="F540">
        <v>80</v>
      </c>
      <c r="G540">
        <v>58.064</v>
      </c>
      <c r="H540">
        <v>2.2815000000000003</v>
      </c>
    </row>
    <row r="541" spans="1:8" x14ac:dyDescent="0.2">
      <c r="A541">
        <v>110759.57</v>
      </c>
      <c r="B541">
        <v>-42.295000000000002</v>
      </c>
      <c r="C541">
        <v>-42.314</v>
      </c>
      <c r="D541">
        <v>8.5120000000000005</v>
      </c>
      <c r="E541">
        <v>125.51600000000001</v>
      </c>
      <c r="F541">
        <v>80</v>
      </c>
      <c r="G541">
        <v>57.84</v>
      </c>
      <c r="H541">
        <v>2.1860999999999997</v>
      </c>
    </row>
    <row r="542" spans="1:8" x14ac:dyDescent="0.2">
      <c r="A542">
        <v>110760.20299999999</v>
      </c>
      <c r="B542">
        <v>-42.35</v>
      </c>
      <c r="C542">
        <v>-42.37</v>
      </c>
      <c r="D542">
        <v>8.8490000000000002</v>
      </c>
      <c r="E542">
        <v>123.83199999999999</v>
      </c>
      <c r="F542">
        <v>80</v>
      </c>
      <c r="G542">
        <v>58.39</v>
      </c>
      <c r="H542">
        <v>2.1429</v>
      </c>
    </row>
    <row r="543" spans="1:8" x14ac:dyDescent="0.2">
      <c r="A543">
        <v>110760.836</v>
      </c>
      <c r="B543">
        <v>-42.405999999999999</v>
      </c>
      <c r="C543">
        <v>-42.427</v>
      </c>
      <c r="D543">
        <v>9.0020000000000007</v>
      </c>
      <c r="E543">
        <v>120.88</v>
      </c>
      <c r="F543">
        <v>80</v>
      </c>
      <c r="G543">
        <v>59.167999999999999</v>
      </c>
      <c r="H543">
        <v>2.0682</v>
      </c>
    </row>
    <row r="544" spans="1:8" x14ac:dyDescent="0.2">
      <c r="A544">
        <v>110761.469</v>
      </c>
      <c r="B544">
        <v>-42.460999999999999</v>
      </c>
      <c r="C544">
        <v>-42.481999999999999</v>
      </c>
      <c r="D544">
        <v>8.7799999999999994</v>
      </c>
      <c r="E544">
        <v>119.083</v>
      </c>
      <c r="F544">
        <v>80</v>
      </c>
      <c r="G544">
        <v>56.18</v>
      </c>
      <c r="H544">
        <v>2.0232000000000001</v>
      </c>
    </row>
    <row r="545" spans="1:8" x14ac:dyDescent="0.2">
      <c r="A545">
        <v>110762.094</v>
      </c>
      <c r="B545">
        <v>-42.514000000000003</v>
      </c>
      <c r="C545">
        <v>-42.536000000000001</v>
      </c>
      <c r="D545">
        <v>8.4779999999999998</v>
      </c>
      <c r="E545">
        <v>116.646</v>
      </c>
      <c r="F545">
        <v>80</v>
      </c>
      <c r="G545">
        <v>58.363</v>
      </c>
      <c r="H545">
        <v>1.9638</v>
      </c>
    </row>
    <row r="546" spans="1:8" x14ac:dyDescent="0.2">
      <c r="A546">
        <v>110762.727</v>
      </c>
      <c r="B546">
        <v>-42.567999999999998</v>
      </c>
      <c r="C546">
        <v>-42.591000000000001</v>
      </c>
      <c r="D546">
        <v>8.7769999999999992</v>
      </c>
      <c r="E546">
        <v>112.419</v>
      </c>
      <c r="F546">
        <v>80</v>
      </c>
      <c r="G546">
        <v>59.1</v>
      </c>
      <c r="H546">
        <v>1.8639000000000001</v>
      </c>
    </row>
    <row r="547" spans="1:8" x14ac:dyDescent="0.2">
      <c r="A547">
        <v>110763.359</v>
      </c>
      <c r="B547">
        <v>-42.622999999999998</v>
      </c>
      <c r="C547">
        <v>-42.646999999999998</v>
      </c>
      <c r="D547">
        <v>8.84</v>
      </c>
      <c r="E547">
        <v>105.453</v>
      </c>
      <c r="F547">
        <v>80</v>
      </c>
      <c r="G547">
        <v>56.856000000000002</v>
      </c>
      <c r="H547">
        <v>1.7063999999999999</v>
      </c>
    </row>
    <row r="548" spans="1:8" x14ac:dyDescent="0.2">
      <c r="A548">
        <v>110764.30499999999</v>
      </c>
      <c r="B548">
        <v>-42.697000000000003</v>
      </c>
      <c r="C548">
        <v>-42.722000000000001</v>
      </c>
      <c r="D548">
        <v>7.9189999999999996</v>
      </c>
      <c r="E548">
        <v>94.363</v>
      </c>
      <c r="F548">
        <v>80</v>
      </c>
      <c r="G548">
        <v>60.264000000000003</v>
      </c>
      <c r="H548">
        <v>1.4733000000000001</v>
      </c>
    </row>
    <row r="549" spans="1:8" x14ac:dyDescent="0.2">
      <c r="A549">
        <v>110765.25</v>
      </c>
      <c r="B549">
        <v>-42.773000000000003</v>
      </c>
      <c r="C549">
        <v>-42.798999999999999</v>
      </c>
      <c r="D549">
        <v>8.1110000000000007</v>
      </c>
      <c r="E549">
        <v>86.647000000000006</v>
      </c>
      <c r="F549">
        <v>80</v>
      </c>
      <c r="G549">
        <v>63.359000000000002</v>
      </c>
      <c r="H549">
        <v>1.3211999999999999</v>
      </c>
    </row>
    <row r="550" spans="1:8" x14ac:dyDescent="0.2">
      <c r="A550">
        <v>110765.883</v>
      </c>
      <c r="B550">
        <v>-42.823999999999998</v>
      </c>
      <c r="C550">
        <v>-42.850999999999999</v>
      </c>
      <c r="D550">
        <v>8.2780000000000005</v>
      </c>
      <c r="E550">
        <v>81.823999999999998</v>
      </c>
      <c r="F550">
        <v>80</v>
      </c>
      <c r="G550">
        <v>62.32</v>
      </c>
      <c r="H550">
        <v>1.2302999999999999</v>
      </c>
    </row>
    <row r="551" spans="1:8" x14ac:dyDescent="0.2">
      <c r="A551">
        <v>110766.82</v>
      </c>
      <c r="B551">
        <v>-42.9</v>
      </c>
      <c r="C551">
        <v>-42.927999999999997</v>
      </c>
      <c r="D551">
        <v>8.2050000000000001</v>
      </c>
      <c r="E551">
        <v>76.061999999999998</v>
      </c>
      <c r="F551">
        <v>80</v>
      </c>
      <c r="G551">
        <v>63.347999999999999</v>
      </c>
      <c r="H551">
        <v>1.1258999999999999</v>
      </c>
    </row>
    <row r="552" spans="1:8" x14ac:dyDescent="0.2">
      <c r="A552">
        <v>110767.45299999999</v>
      </c>
      <c r="B552">
        <v>-42.954000000000001</v>
      </c>
      <c r="C552">
        <v>-42.981999999999999</v>
      </c>
      <c r="D552">
        <v>8.5839999999999996</v>
      </c>
      <c r="E552">
        <v>76.741</v>
      </c>
      <c r="F552">
        <v>80</v>
      </c>
      <c r="G552">
        <v>64.819999999999993</v>
      </c>
      <c r="H552">
        <v>1.1384999999999998</v>
      </c>
    </row>
    <row r="553" spans="1:8" x14ac:dyDescent="0.2">
      <c r="A553">
        <v>110768.086</v>
      </c>
      <c r="B553">
        <v>-43.006</v>
      </c>
      <c r="C553">
        <v>-43.034999999999997</v>
      </c>
      <c r="D553">
        <v>8.3070000000000004</v>
      </c>
      <c r="E553">
        <v>76.894999999999996</v>
      </c>
      <c r="F553">
        <v>80</v>
      </c>
      <c r="G553">
        <v>60.905999999999999</v>
      </c>
      <c r="H553">
        <v>1.1412</v>
      </c>
    </row>
    <row r="554" spans="1:8" x14ac:dyDescent="0.2">
      <c r="A554">
        <v>110768.719</v>
      </c>
      <c r="B554">
        <v>-43.058</v>
      </c>
      <c r="C554">
        <v>-43.088000000000001</v>
      </c>
      <c r="D554">
        <v>8.4380000000000006</v>
      </c>
      <c r="E554">
        <v>75.569999999999993</v>
      </c>
      <c r="F554">
        <v>80</v>
      </c>
      <c r="G554">
        <v>61.728999999999999</v>
      </c>
      <c r="H554">
        <v>1.1169000000000002</v>
      </c>
    </row>
    <row r="555" spans="1:8" x14ac:dyDescent="0.2">
      <c r="A555">
        <v>110769.352</v>
      </c>
      <c r="B555">
        <v>-43.110999999999997</v>
      </c>
      <c r="C555">
        <v>-43.140999999999998</v>
      </c>
      <c r="D555">
        <v>8.4640000000000004</v>
      </c>
      <c r="E555">
        <v>75.67</v>
      </c>
      <c r="F555">
        <v>80</v>
      </c>
      <c r="G555">
        <v>65.353999999999999</v>
      </c>
      <c r="H555">
        <v>1.1187</v>
      </c>
    </row>
    <row r="556" spans="1:8" x14ac:dyDescent="0.2">
      <c r="A556">
        <v>110769.977</v>
      </c>
      <c r="B556">
        <v>-43.161000000000001</v>
      </c>
      <c r="C556">
        <v>-43.192999999999998</v>
      </c>
      <c r="D556">
        <v>8.2110000000000003</v>
      </c>
      <c r="E556">
        <v>78.852000000000004</v>
      </c>
      <c r="F556">
        <v>80</v>
      </c>
      <c r="G556">
        <v>62.533999999999999</v>
      </c>
      <c r="H556">
        <v>1.1762999999999999</v>
      </c>
    </row>
    <row r="557" spans="1:8" x14ac:dyDescent="0.2">
      <c r="A557">
        <v>110770.92200000001</v>
      </c>
      <c r="B557">
        <v>-43.234000000000002</v>
      </c>
      <c r="C557">
        <v>-43.267000000000003</v>
      </c>
      <c r="D557">
        <v>7.8070000000000004</v>
      </c>
      <c r="E557">
        <v>79.510999999999996</v>
      </c>
      <c r="F557">
        <v>80</v>
      </c>
      <c r="G557">
        <v>61.097999999999999</v>
      </c>
      <c r="H557">
        <v>1.1880000000000002</v>
      </c>
    </row>
    <row r="558" spans="1:8" x14ac:dyDescent="0.2">
      <c r="A558">
        <v>110771.867</v>
      </c>
      <c r="B558">
        <v>-43.305999999999997</v>
      </c>
      <c r="C558">
        <v>-43.34</v>
      </c>
      <c r="D558">
        <v>7.6559999999999997</v>
      </c>
      <c r="E558">
        <v>78.504000000000005</v>
      </c>
      <c r="F558">
        <v>80</v>
      </c>
      <c r="G558">
        <v>59.302999999999997</v>
      </c>
      <c r="H558">
        <v>1.1700000000000002</v>
      </c>
    </row>
    <row r="559" spans="1:8" x14ac:dyDescent="0.2">
      <c r="A559">
        <v>110772.82</v>
      </c>
      <c r="B559">
        <v>-43.372999999999998</v>
      </c>
      <c r="C559">
        <v>-43.408000000000001</v>
      </c>
      <c r="D559">
        <v>7.1639999999999997</v>
      </c>
      <c r="E559">
        <v>75.400999999999996</v>
      </c>
      <c r="F559">
        <v>80</v>
      </c>
      <c r="G559">
        <v>61.097000000000001</v>
      </c>
      <c r="H559">
        <v>1.1142000000000001</v>
      </c>
    </row>
    <row r="560" spans="1:8" x14ac:dyDescent="0.2">
      <c r="A560">
        <v>110773.773</v>
      </c>
      <c r="B560">
        <v>-43.436</v>
      </c>
      <c r="C560">
        <v>-43.470999999999997</v>
      </c>
      <c r="D560">
        <v>6.6859999999999999</v>
      </c>
      <c r="E560">
        <v>74.866</v>
      </c>
      <c r="F560">
        <v>80</v>
      </c>
      <c r="G560">
        <v>61.061999999999998</v>
      </c>
      <c r="H560">
        <v>1.1043000000000001</v>
      </c>
    </row>
    <row r="561" spans="1:8" x14ac:dyDescent="0.2">
      <c r="A561">
        <v>110774.719</v>
      </c>
      <c r="B561">
        <v>-43.5</v>
      </c>
      <c r="C561">
        <v>-43.536000000000001</v>
      </c>
      <c r="D561">
        <v>6.8710000000000004</v>
      </c>
      <c r="E561">
        <v>98.010999999999996</v>
      </c>
      <c r="F561">
        <v>80</v>
      </c>
      <c r="G561">
        <v>57.707000000000001</v>
      </c>
      <c r="H561">
        <v>1.548</v>
      </c>
    </row>
    <row r="562" spans="1:8" x14ac:dyDescent="0.2">
      <c r="A562">
        <v>110775.664</v>
      </c>
      <c r="B562">
        <v>-43.563000000000002</v>
      </c>
      <c r="C562">
        <v>-43.6</v>
      </c>
      <c r="D562">
        <v>6.7640000000000002</v>
      </c>
      <c r="E562">
        <v>149.01400000000001</v>
      </c>
      <c r="F562">
        <v>80</v>
      </c>
      <c r="G562">
        <v>53.322000000000003</v>
      </c>
      <c r="H562">
        <v>2.8754999999999997</v>
      </c>
    </row>
    <row r="563" spans="1:8" x14ac:dyDescent="0.2">
      <c r="A563">
        <v>112065.5</v>
      </c>
      <c r="B563">
        <v>-43.654000000000003</v>
      </c>
      <c r="C563">
        <v>-43.654000000000003</v>
      </c>
      <c r="D563">
        <v>0</v>
      </c>
      <c r="E563">
        <v>171.2</v>
      </c>
      <c r="F563">
        <v>80</v>
      </c>
      <c r="G563">
        <v>54.347000000000001</v>
      </c>
      <c r="H563">
        <v>3.7134000000000005</v>
      </c>
    </row>
    <row r="564" spans="1:8" x14ac:dyDescent="0.2">
      <c r="A564">
        <v>112066.44500000001</v>
      </c>
      <c r="B564">
        <v>-43.712000000000003</v>
      </c>
      <c r="C564">
        <v>-43.713000000000001</v>
      </c>
      <c r="D564">
        <v>6.2530000000000001</v>
      </c>
      <c r="E564">
        <v>152.52000000000001</v>
      </c>
      <c r="F564">
        <v>80</v>
      </c>
      <c r="G564">
        <v>56.953000000000003</v>
      </c>
      <c r="H564">
        <v>2.9934000000000003</v>
      </c>
    </row>
    <row r="565" spans="1:8" x14ac:dyDescent="0.2">
      <c r="A565">
        <v>112067.391</v>
      </c>
      <c r="B565">
        <v>-43.777999999999999</v>
      </c>
      <c r="C565">
        <v>-43.779000000000003</v>
      </c>
      <c r="D565">
        <v>6.9889999999999999</v>
      </c>
      <c r="E565">
        <v>135.42099999999999</v>
      </c>
      <c r="F565">
        <v>80</v>
      </c>
      <c r="G565">
        <v>56.026000000000003</v>
      </c>
      <c r="H565">
        <v>2.4569999999999999</v>
      </c>
    </row>
    <row r="566" spans="1:8" x14ac:dyDescent="0.2">
      <c r="A566">
        <v>112068.344</v>
      </c>
      <c r="B566">
        <v>-43.847000000000001</v>
      </c>
      <c r="C566">
        <v>-43.847999999999999</v>
      </c>
      <c r="D566">
        <v>7.2430000000000003</v>
      </c>
      <c r="E566">
        <v>127.867</v>
      </c>
      <c r="F566">
        <v>80</v>
      </c>
      <c r="G566">
        <v>57.764000000000003</v>
      </c>
      <c r="H566">
        <v>2.2482000000000002</v>
      </c>
    </row>
    <row r="567" spans="1:8" x14ac:dyDescent="0.2">
      <c r="A567">
        <v>112069.289</v>
      </c>
      <c r="B567">
        <v>-43.915999999999997</v>
      </c>
      <c r="C567">
        <v>-43.917999999999999</v>
      </c>
      <c r="D567">
        <v>7.3879999999999999</v>
      </c>
      <c r="E567">
        <v>120.42</v>
      </c>
      <c r="F567">
        <v>80</v>
      </c>
      <c r="G567">
        <v>58.987000000000002</v>
      </c>
      <c r="H567">
        <v>2.0565000000000002</v>
      </c>
    </row>
    <row r="568" spans="1:8" x14ac:dyDescent="0.2">
      <c r="A568">
        <v>112070.242</v>
      </c>
      <c r="B568">
        <v>-43.985999999999997</v>
      </c>
      <c r="C568">
        <v>-43.988</v>
      </c>
      <c r="D568">
        <v>7.38</v>
      </c>
      <c r="E568">
        <v>118.316</v>
      </c>
      <c r="F568">
        <v>80</v>
      </c>
      <c r="G568">
        <v>58.052</v>
      </c>
      <c r="H568">
        <v>2.0042999999999997</v>
      </c>
    </row>
    <row r="569" spans="1:8" x14ac:dyDescent="0.2">
      <c r="A569">
        <v>112071.19500000001</v>
      </c>
      <c r="B569">
        <v>-44.06</v>
      </c>
      <c r="C569">
        <v>-44.063000000000002</v>
      </c>
      <c r="D569">
        <v>7.8490000000000002</v>
      </c>
      <c r="E569">
        <v>129.99299999999999</v>
      </c>
      <c r="F569">
        <v>80</v>
      </c>
      <c r="G569">
        <v>57.393999999999998</v>
      </c>
      <c r="H569">
        <v>2.3058000000000001</v>
      </c>
    </row>
    <row r="570" spans="1:8" x14ac:dyDescent="0.2">
      <c r="A570">
        <v>112072.141</v>
      </c>
      <c r="B570">
        <v>-44.134</v>
      </c>
      <c r="C570">
        <v>-44.137999999999998</v>
      </c>
      <c r="D570">
        <v>7.883</v>
      </c>
      <c r="E570">
        <v>125.366</v>
      </c>
      <c r="F570">
        <v>80</v>
      </c>
      <c r="G570">
        <v>58.173000000000002</v>
      </c>
      <c r="H570">
        <v>2.1825000000000001</v>
      </c>
    </row>
    <row r="571" spans="1:8" x14ac:dyDescent="0.2">
      <c r="A571">
        <v>112073.07799999999</v>
      </c>
      <c r="B571">
        <v>-44.206000000000003</v>
      </c>
      <c r="C571">
        <v>-44.21</v>
      </c>
      <c r="D571">
        <v>7.69</v>
      </c>
      <c r="E571">
        <v>116.254</v>
      </c>
      <c r="F571">
        <v>80</v>
      </c>
      <c r="G571">
        <v>59.173000000000002</v>
      </c>
      <c r="H571">
        <v>1.9548000000000001</v>
      </c>
    </row>
    <row r="572" spans="1:8" x14ac:dyDescent="0.2">
      <c r="A572">
        <v>112073.719</v>
      </c>
      <c r="B572">
        <v>-44.256</v>
      </c>
      <c r="C572">
        <v>-44.261000000000003</v>
      </c>
      <c r="D572">
        <v>7.9950000000000001</v>
      </c>
      <c r="E572">
        <v>97.126999999999995</v>
      </c>
      <c r="F572">
        <v>80</v>
      </c>
      <c r="G572">
        <v>61.851999999999997</v>
      </c>
      <c r="H572">
        <v>1.53</v>
      </c>
    </row>
    <row r="573" spans="1:8" x14ac:dyDescent="0.2">
      <c r="A573">
        <v>112074.664</v>
      </c>
      <c r="B573">
        <v>-44.331000000000003</v>
      </c>
      <c r="C573">
        <v>-44.335999999999999</v>
      </c>
      <c r="D573">
        <v>7.9420000000000002</v>
      </c>
      <c r="E573">
        <v>71.59</v>
      </c>
      <c r="F573">
        <v>80</v>
      </c>
      <c r="G573">
        <v>60.713999999999999</v>
      </c>
      <c r="H573">
        <v>1.0475999999999999</v>
      </c>
    </row>
    <row r="574" spans="1:8" x14ac:dyDescent="0.2">
      <c r="A574">
        <v>112075.609</v>
      </c>
      <c r="B574">
        <v>-44.404000000000003</v>
      </c>
      <c r="C574">
        <v>-44.41</v>
      </c>
      <c r="D574">
        <v>7.7850000000000001</v>
      </c>
      <c r="E574">
        <v>59.494999999999997</v>
      </c>
      <c r="F574">
        <v>80</v>
      </c>
      <c r="G574">
        <v>63.508000000000003</v>
      </c>
      <c r="H574">
        <v>0.84419999999999995</v>
      </c>
    </row>
    <row r="575" spans="1:8" x14ac:dyDescent="0.2">
      <c r="A575">
        <v>112076.56200000001</v>
      </c>
      <c r="B575">
        <v>-44.478999999999999</v>
      </c>
      <c r="C575">
        <v>-44.484999999999999</v>
      </c>
      <c r="D575">
        <v>7.8570000000000002</v>
      </c>
      <c r="E575">
        <v>51.798000000000002</v>
      </c>
      <c r="F575">
        <v>80</v>
      </c>
      <c r="G575">
        <v>67.397999999999996</v>
      </c>
      <c r="H575">
        <v>0.72180000000000011</v>
      </c>
    </row>
    <row r="576" spans="1:8" x14ac:dyDescent="0.2">
      <c r="A576">
        <v>112077.523</v>
      </c>
      <c r="B576">
        <v>-44.554000000000002</v>
      </c>
      <c r="C576">
        <v>-44.56</v>
      </c>
      <c r="D576">
        <v>7.8719999999999999</v>
      </c>
      <c r="E576">
        <v>60.765999999999998</v>
      </c>
      <c r="F576">
        <v>80</v>
      </c>
      <c r="G576">
        <v>60.314999999999998</v>
      </c>
      <c r="H576">
        <v>0.8649</v>
      </c>
    </row>
    <row r="577" spans="1:8" x14ac:dyDescent="0.2">
      <c r="A577">
        <v>112078.477</v>
      </c>
      <c r="B577">
        <v>-44.625</v>
      </c>
      <c r="C577">
        <v>-44.631999999999998</v>
      </c>
      <c r="D577">
        <v>7.56</v>
      </c>
      <c r="E577">
        <v>67.171999999999997</v>
      </c>
      <c r="F577">
        <v>80</v>
      </c>
      <c r="G577">
        <v>63.573</v>
      </c>
      <c r="H577">
        <v>0.97109999999999996</v>
      </c>
    </row>
    <row r="578" spans="1:8" x14ac:dyDescent="0.2">
      <c r="A578">
        <v>112079.42200000001</v>
      </c>
      <c r="B578">
        <v>-44.698</v>
      </c>
      <c r="C578">
        <v>-44.704999999999998</v>
      </c>
      <c r="D578">
        <v>7.7060000000000004</v>
      </c>
      <c r="E578">
        <v>76.025000000000006</v>
      </c>
      <c r="F578">
        <v>80</v>
      </c>
      <c r="G578">
        <v>61.381</v>
      </c>
      <c r="H578">
        <v>1.125</v>
      </c>
    </row>
    <row r="579" spans="1:8" x14ac:dyDescent="0.2">
      <c r="A579">
        <v>112080.05499999999</v>
      </c>
      <c r="B579">
        <v>-44.749000000000002</v>
      </c>
      <c r="C579">
        <v>-44.756999999999998</v>
      </c>
      <c r="D579">
        <v>8.1539999999999999</v>
      </c>
      <c r="E579">
        <v>80.933000000000007</v>
      </c>
      <c r="F579">
        <v>80</v>
      </c>
      <c r="G579">
        <v>64.343000000000004</v>
      </c>
      <c r="H579">
        <v>1.2141</v>
      </c>
    </row>
    <row r="580" spans="1:8" x14ac:dyDescent="0.2">
      <c r="A580">
        <v>112081.008</v>
      </c>
      <c r="B580">
        <v>-44.817999999999998</v>
      </c>
      <c r="C580">
        <v>-44.826000000000001</v>
      </c>
      <c r="D580">
        <v>7.2949999999999999</v>
      </c>
      <c r="E580">
        <v>77.445999999999998</v>
      </c>
      <c r="F580">
        <v>80</v>
      </c>
      <c r="G580">
        <v>64.320999999999998</v>
      </c>
      <c r="H580">
        <v>1.1511</v>
      </c>
    </row>
    <row r="581" spans="1:8" x14ac:dyDescent="0.2">
      <c r="A581">
        <v>112081.94500000001</v>
      </c>
      <c r="B581">
        <v>-44.884999999999998</v>
      </c>
      <c r="C581">
        <v>-44.893999999999998</v>
      </c>
      <c r="D581">
        <v>7.226</v>
      </c>
      <c r="E581">
        <v>75.028999999999996</v>
      </c>
      <c r="F581">
        <v>80</v>
      </c>
      <c r="G581">
        <v>64.272000000000006</v>
      </c>
      <c r="H581">
        <v>1.1079000000000001</v>
      </c>
    </row>
    <row r="582" spans="1:8" x14ac:dyDescent="0.2">
      <c r="A582">
        <v>112082.906</v>
      </c>
      <c r="B582">
        <v>-44.954999999999998</v>
      </c>
      <c r="C582">
        <v>-44.963999999999999</v>
      </c>
      <c r="D582">
        <v>7.3239999999999998</v>
      </c>
      <c r="E582">
        <v>67.408000000000001</v>
      </c>
      <c r="F582">
        <v>80</v>
      </c>
      <c r="G582">
        <v>65.393000000000001</v>
      </c>
      <c r="H582">
        <v>0.97560000000000013</v>
      </c>
    </row>
    <row r="583" spans="1:8" x14ac:dyDescent="0.2">
      <c r="A583">
        <v>112083.867</v>
      </c>
      <c r="B583">
        <v>-45.023000000000003</v>
      </c>
      <c r="C583">
        <v>-45.033000000000001</v>
      </c>
      <c r="D583">
        <v>7.1420000000000003</v>
      </c>
      <c r="E583">
        <v>57.033000000000001</v>
      </c>
      <c r="F583">
        <v>80</v>
      </c>
      <c r="G583">
        <v>62.837000000000003</v>
      </c>
      <c r="H583">
        <v>0.80459999999999998</v>
      </c>
    </row>
    <row r="584" spans="1:8" x14ac:dyDescent="0.2">
      <c r="A584">
        <v>112084.82799999999</v>
      </c>
      <c r="B584">
        <v>-45.09</v>
      </c>
      <c r="C584">
        <v>-45.1</v>
      </c>
      <c r="D584">
        <v>7.0369999999999999</v>
      </c>
      <c r="E584">
        <v>52.927</v>
      </c>
      <c r="F584">
        <v>80</v>
      </c>
      <c r="G584">
        <v>64.641000000000005</v>
      </c>
      <c r="H584">
        <v>0.73980000000000001</v>
      </c>
    </row>
    <row r="585" spans="1:8" x14ac:dyDescent="0.2">
      <c r="A585">
        <v>112085.789</v>
      </c>
      <c r="B585">
        <v>-45.154000000000003</v>
      </c>
      <c r="C585">
        <v>-45.164000000000001</v>
      </c>
      <c r="D585">
        <v>6.6319999999999997</v>
      </c>
      <c r="E585">
        <v>47.819000000000003</v>
      </c>
      <c r="F585">
        <v>80</v>
      </c>
      <c r="G585">
        <v>61.869</v>
      </c>
      <c r="H585">
        <v>0.66059999999999997</v>
      </c>
    </row>
    <row r="586" spans="1:8" x14ac:dyDescent="0.2">
      <c r="A586">
        <v>112086.758</v>
      </c>
      <c r="B586">
        <v>-45.213999999999999</v>
      </c>
      <c r="C586">
        <v>-45.225000000000001</v>
      </c>
      <c r="D586">
        <v>6.29</v>
      </c>
      <c r="E586">
        <v>47.313000000000002</v>
      </c>
      <c r="F586">
        <v>80</v>
      </c>
      <c r="G586">
        <v>61.44</v>
      </c>
      <c r="H586">
        <v>0.65339999999999998</v>
      </c>
    </row>
    <row r="587" spans="1:8" x14ac:dyDescent="0.2">
      <c r="A587">
        <v>112087.719</v>
      </c>
      <c r="B587">
        <v>-45.271999999999998</v>
      </c>
      <c r="C587">
        <v>-45.283999999999999</v>
      </c>
      <c r="D587">
        <v>6.1269999999999998</v>
      </c>
      <c r="E587">
        <v>108.071</v>
      </c>
      <c r="F587">
        <v>80</v>
      </c>
      <c r="G587">
        <v>54.241999999999997</v>
      </c>
      <c r="H587">
        <v>1.7649000000000001</v>
      </c>
    </row>
    <row r="588" spans="1:8" x14ac:dyDescent="0.2">
      <c r="A588">
        <v>112088.68</v>
      </c>
      <c r="B588">
        <v>-45.329000000000001</v>
      </c>
      <c r="C588">
        <v>-45.341000000000001</v>
      </c>
      <c r="D588">
        <v>5.9450000000000003</v>
      </c>
      <c r="E588">
        <v>163.197</v>
      </c>
      <c r="F588">
        <v>80</v>
      </c>
      <c r="G588">
        <v>54.814999999999998</v>
      </c>
      <c r="H588">
        <v>3.3849</v>
      </c>
    </row>
    <row r="589" spans="1:8" x14ac:dyDescent="0.2">
      <c r="A589">
        <v>112089.633</v>
      </c>
      <c r="B589">
        <v>-45.387</v>
      </c>
      <c r="C589">
        <v>-45.399000000000001</v>
      </c>
      <c r="D589">
        <v>6.04</v>
      </c>
      <c r="E589">
        <v>129.393</v>
      </c>
      <c r="F589">
        <v>80</v>
      </c>
      <c r="G589">
        <v>59.899000000000001</v>
      </c>
      <c r="H589">
        <v>2.2896000000000001</v>
      </c>
    </row>
    <row r="590" spans="1:8" x14ac:dyDescent="0.2">
      <c r="A590">
        <v>112090.586</v>
      </c>
      <c r="B590">
        <v>-45.445999999999998</v>
      </c>
      <c r="C590">
        <v>-45.457999999999998</v>
      </c>
      <c r="D590">
        <v>6.2519999999999998</v>
      </c>
      <c r="E590">
        <v>102.254</v>
      </c>
      <c r="F590">
        <v>80</v>
      </c>
      <c r="G590">
        <v>61.65</v>
      </c>
      <c r="H590">
        <v>1.6371</v>
      </c>
    </row>
    <row r="591" spans="1:8" x14ac:dyDescent="0.2">
      <c r="A591">
        <v>112102.633</v>
      </c>
      <c r="B591">
        <v>-45.496000000000002</v>
      </c>
      <c r="C591">
        <v>-45.509</v>
      </c>
      <c r="D591">
        <v>0.42299999999999999</v>
      </c>
      <c r="E591">
        <v>26.384</v>
      </c>
      <c r="F591">
        <v>80</v>
      </c>
      <c r="G591">
        <v>65.591999999999999</v>
      </c>
      <c r="H591">
        <v>0.34920000000000001</v>
      </c>
    </row>
    <row r="592" spans="1:8" x14ac:dyDescent="0.2">
      <c r="A592">
        <v>112104.227</v>
      </c>
      <c r="B592">
        <v>-45.551000000000002</v>
      </c>
      <c r="C592">
        <v>-45.564</v>
      </c>
      <c r="D592">
        <v>3.4460000000000002</v>
      </c>
      <c r="E592">
        <v>87.95</v>
      </c>
      <c r="F592">
        <v>80</v>
      </c>
      <c r="G592">
        <v>61.963000000000001</v>
      </c>
      <c r="H592">
        <v>1.3464</v>
      </c>
    </row>
    <row r="593" spans="1:8" x14ac:dyDescent="0.2">
      <c r="A593">
        <v>112105.18700000001</v>
      </c>
      <c r="B593">
        <v>-45.601999999999997</v>
      </c>
      <c r="C593">
        <v>-45.616</v>
      </c>
      <c r="D593">
        <v>5.3289999999999997</v>
      </c>
      <c r="E593">
        <v>104.399</v>
      </c>
      <c r="F593">
        <v>80</v>
      </c>
      <c r="G593">
        <v>61.493000000000002</v>
      </c>
      <c r="H593">
        <v>1.6839</v>
      </c>
    </row>
    <row r="594" spans="1:8" x14ac:dyDescent="0.2">
      <c r="A594">
        <v>112106.477</v>
      </c>
      <c r="B594">
        <v>-45.665999999999997</v>
      </c>
      <c r="C594">
        <v>-45.680999999999997</v>
      </c>
      <c r="D594">
        <v>5.0380000000000003</v>
      </c>
      <c r="E594">
        <v>111.408</v>
      </c>
      <c r="F594">
        <v>80</v>
      </c>
      <c r="G594">
        <v>58.354999999999997</v>
      </c>
      <c r="H594">
        <v>1.8405</v>
      </c>
    </row>
    <row r="595" spans="1:8" x14ac:dyDescent="0.2">
      <c r="A595">
        <v>112107.44500000001</v>
      </c>
      <c r="B595">
        <v>-45.716000000000001</v>
      </c>
      <c r="C595">
        <v>-45.731000000000002</v>
      </c>
      <c r="D595">
        <v>5.2190000000000003</v>
      </c>
      <c r="E595">
        <v>108.277</v>
      </c>
      <c r="F595">
        <v>80</v>
      </c>
      <c r="G595">
        <v>59.341999999999999</v>
      </c>
      <c r="H595">
        <v>1.7694000000000001</v>
      </c>
    </row>
    <row r="596" spans="1:8" x14ac:dyDescent="0.2">
      <c r="A596">
        <v>112108.398</v>
      </c>
      <c r="B596">
        <v>-45.774999999999999</v>
      </c>
      <c r="C596">
        <v>-45.79</v>
      </c>
      <c r="D596">
        <v>6.2110000000000003</v>
      </c>
      <c r="E596">
        <v>110.31399999999999</v>
      </c>
      <c r="F596">
        <v>80</v>
      </c>
      <c r="G596">
        <v>59.750999999999998</v>
      </c>
      <c r="H596">
        <v>1.8152999999999999</v>
      </c>
    </row>
    <row r="597" spans="1:8" x14ac:dyDescent="0.2">
      <c r="A597">
        <v>112109.359</v>
      </c>
      <c r="B597">
        <v>-45.834000000000003</v>
      </c>
      <c r="C597">
        <v>-45.85</v>
      </c>
      <c r="D597">
        <v>6.173</v>
      </c>
      <c r="E597">
        <v>103.43</v>
      </c>
      <c r="F597">
        <v>80</v>
      </c>
      <c r="G597">
        <v>60.929000000000002</v>
      </c>
      <c r="H597">
        <v>1.6623000000000001</v>
      </c>
    </row>
    <row r="598" spans="1:8" x14ac:dyDescent="0.2">
      <c r="A598">
        <v>112110.32</v>
      </c>
      <c r="B598">
        <v>-45.890999999999998</v>
      </c>
      <c r="C598">
        <v>-45.906999999999996</v>
      </c>
      <c r="D598">
        <v>5.9870000000000001</v>
      </c>
      <c r="E598">
        <v>103.563</v>
      </c>
      <c r="F598">
        <v>80</v>
      </c>
      <c r="G598">
        <v>61.180999999999997</v>
      </c>
      <c r="H598">
        <v>1.6658999999999999</v>
      </c>
    </row>
    <row r="599" spans="1:8" x14ac:dyDescent="0.2">
      <c r="A599">
        <v>112111.273</v>
      </c>
      <c r="B599">
        <v>-45.945</v>
      </c>
      <c r="C599">
        <v>-45.962000000000003</v>
      </c>
      <c r="D599">
        <v>5.6849999999999996</v>
      </c>
      <c r="E599">
        <v>98.701999999999998</v>
      </c>
      <c r="F599">
        <v>80</v>
      </c>
      <c r="G599">
        <v>59.790999999999997</v>
      </c>
      <c r="H599">
        <v>1.5624</v>
      </c>
    </row>
    <row r="600" spans="1:8" x14ac:dyDescent="0.2">
      <c r="A600">
        <v>112112.55499999999</v>
      </c>
      <c r="B600">
        <v>-46.003</v>
      </c>
      <c r="C600">
        <v>-46.02</v>
      </c>
      <c r="D600">
        <v>4.569</v>
      </c>
      <c r="E600">
        <v>85.673000000000002</v>
      </c>
      <c r="F600">
        <v>80</v>
      </c>
      <c r="G600">
        <v>62.725000000000001</v>
      </c>
      <c r="H600">
        <v>1.3031999999999999</v>
      </c>
    </row>
    <row r="601" spans="1:8" x14ac:dyDescent="0.2">
      <c r="A601">
        <v>112130.82799999999</v>
      </c>
      <c r="B601">
        <v>-46.054000000000002</v>
      </c>
      <c r="C601">
        <v>-46.070999999999998</v>
      </c>
      <c r="D601">
        <v>0.27900000000000003</v>
      </c>
      <c r="E601">
        <v>57.143999999999998</v>
      </c>
      <c r="F601">
        <v>80</v>
      </c>
      <c r="G601">
        <v>64.588999999999999</v>
      </c>
      <c r="H601">
        <v>0.80640000000000001</v>
      </c>
    </row>
    <row r="602" spans="1:8" x14ac:dyDescent="0.2">
      <c r="A602">
        <v>112132.42200000001</v>
      </c>
      <c r="B602">
        <v>-46.107999999999997</v>
      </c>
      <c r="C602">
        <v>-46.125</v>
      </c>
      <c r="D602">
        <v>3.4089999999999998</v>
      </c>
      <c r="E602">
        <v>57.57</v>
      </c>
      <c r="F602">
        <v>80</v>
      </c>
      <c r="G602">
        <v>63.707000000000001</v>
      </c>
      <c r="H602">
        <v>0.81359999999999999</v>
      </c>
    </row>
    <row r="603" spans="1:8" x14ac:dyDescent="0.2">
      <c r="A603">
        <v>112134.008</v>
      </c>
      <c r="B603">
        <v>-46.168999999999997</v>
      </c>
      <c r="C603">
        <v>-46.186999999999998</v>
      </c>
      <c r="D603">
        <v>3.899</v>
      </c>
      <c r="E603">
        <v>63.493000000000002</v>
      </c>
      <c r="F603">
        <v>80</v>
      </c>
      <c r="G603">
        <v>61.889000000000003</v>
      </c>
      <c r="H603">
        <v>0.90989999999999993</v>
      </c>
    </row>
    <row r="604" spans="1:8" x14ac:dyDescent="0.2">
      <c r="A604">
        <v>112135.602</v>
      </c>
      <c r="B604">
        <v>-46.220999999999997</v>
      </c>
      <c r="C604">
        <v>-46.238999999999997</v>
      </c>
      <c r="D604">
        <v>3.2959999999999998</v>
      </c>
      <c r="E604">
        <v>61.162999999999997</v>
      </c>
      <c r="F604">
        <v>80</v>
      </c>
      <c r="G604">
        <v>63.765999999999998</v>
      </c>
      <c r="H604">
        <v>0.87119999999999997</v>
      </c>
    </row>
    <row r="605" spans="1:8" x14ac:dyDescent="0.2">
      <c r="A605">
        <v>112137.508</v>
      </c>
      <c r="B605">
        <v>-46.277999999999999</v>
      </c>
      <c r="C605">
        <v>-46.296999999999997</v>
      </c>
      <c r="D605">
        <v>3.0049999999999999</v>
      </c>
      <c r="E605">
        <v>65.465999999999994</v>
      </c>
      <c r="F605">
        <v>80</v>
      </c>
      <c r="G605">
        <v>62.747</v>
      </c>
      <c r="H605">
        <v>0.94229999999999992</v>
      </c>
    </row>
    <row r="606" spans="1:8" x14ac:dyDescent="0.2">
      <c r="A606">
        <v>112139.44500000001</v>
      </c>
      <c r="B606">
        <v>-46.331000000000003</v>
      </c>
      <c r="C606">
        <v>-46.35</v>
      </c>
      <c r="D606">
        <v>2.7549999999999999</v>
      </c>
      <c r="E606">
        <v>65.057000000000002</v>
      </c>
      <c r="F606">
        <v>80</v>
      </c>
      <c r="G606">
        <v>62.542999999999999</v>
      </c>
      <c r="H606">
        <v>0.93600000000000005</v>
      </c>
    </row>
    <row r="607" spans="1:8" x14ac:dyDescent="0.2">
      <c r="A607">
        <v>112141.05499999999</v>
      </c>
      <c r="B607">
        <v>-46.381999999999998</v>
      </c>
      <c r="C607">
        <v>-46.401000000000003</v>
      </c>
      <c r="D607">
        <v>3.16</v>
      </c>
      <c r="E607">
        <v>71.988</v>
      </c>
      <c r="F607">
        <v>80</v>
      </c>
      <c r="G607">
        <v>64.182000000000002</v>
      </c>
      <c r="H607">
        <v>1.0539000000000001</v>
      </c>
    </row>
    <row r="608" spans="1:8" x14ac:dyDescent="0.2">
      <c r="A608">
        <v>112142.664</v>
      </c>
      <c r="B608">
        <v>-46.433999999999997</v>
      </c>
      <c r="C608">
        <v>-46.453000000000003</v>
      </c>
      <c r="D608">
        <v>3.2519999999999998</v>
      </c>
      <c r="E608">
        <v>72.411000000000001</v>
      </c>
      <c r="F608">
        <v>80</v>
      </c>
      <c r="G608">
        <v>64.991</v>
      </c>
      <c r="H608">
        <v>1.0611000000000002</v>
      </c>
    </row>
    <row r="609" spans="1:8" x14ac:dyDescent="0.2">
      <c r="A609">
        <v>112144.594</v>
      </c>
      <c r="B609">
        <v>-46.494</v>
      </c>
      <c r="C609">
        <v>-46.514000000000003</v>
      </c>
      <c r="D609">
        <v>3.153</v>
      </c>
      <c r="E609">
        <v>73.103999999999999</v>
      </c>
      <c r="F609">
        <v>80</v>
      </c>
      <c r="G609">
        <v>64.06</v>
      </c>
      <c r="H609">
        <v>1.0737000000000001</v>
      </c>
    </row>
    <row r="610" spans="1:8" x14ac:dyDescent="0.2">
      <c r="A610">
        <v>112146.20299999999</v>
      </c>
      <c r="B610">
        <v>-46.548000000000002</v>
      </c>
      <c r="C610">
        <v>-46.567999999999998</v>
      </c>
      <c r="D610">
        <v>3.3490000000000002</v>
      </c>
      <c r="E610">
        <v>75.664000000000001</v>
      </c>
      <c r="F610">
        <v>80</v>
      </c>
      <c r="G610">
        <v>63.793999999999997</v>
      </c>
      <c r="H610">
        <v>1.1187</v>
      </c>
    </row>
    <row r="611" spans="1:8" x14ac:dyDescent="0.2">
      <c r="A611">
        <v>112147.79700000001</v>
      </c>
      <c r="B611">
        <v>-46.6</v>
      </c>
      <c r="C611">
        <v>-46.621000000000002</v>
      </c>
      <c r="D611">
        <v>3.31</v>
      </c>
      <c r="E611">
        <v>78.423000000000002</v>
      </c>
      <c r="F611">
        <v>80</v>
      </c>
      <c r="G611">
        <v>62.067</v>
      </c>
      <c r="H611">
        <v>1.1682000000000001</v>
      </c>
    </row>
    <row r="612" spans="1:8" x14ac:dyDescent="0.2">
      <c r="A612">
        <v>112149.406</v>
      </c>
      <c r="B612">
        <v>-46.658000000000001</v>
      </c>
      <c r="C612">
        <v>-46.679000000000002</v>
      </c>
      <c r="D612">
        <v>3.6349999999999998</v>
      </c>
      <c r="E612">
        <v>81.299000000000007</v>
      </c>
      <c r="F612">
        <v>80</v>
      </c>
      <c r="G612">
        <v>62.018999999999998</v>
      </c>
      <c r="H612">
        <v>1.2213000000000001</v>
      </c>
    </row>
    <row r="613" spans="1:8" x14ac:dyDescent="0.2">
      <c r="A613">
        <v>112150.992</v>
      </c>
      <c r="B613">
        <v>-46.713999999999999</v>
      </c>
      <c r="C613">
        <v>-46.734999999999999</v>
      </c>
      <c r="D613">
        <v>3.54</v>
      </c>
      <c r="E613">
        <v>79.881</v>
      </c>
      <c r="F613">
        <v>80</v>
      </c>
      <c r="G613">
        <v>63.588999999999999</v>
      </c>
      <c r="H613">
        <v>1.1952</v>
      </c>
    </row>
    <row r="614" spans="1:8" x14ac:dyDescent="0.2">
      <c r="A614">
        <v>112152.586</v>
      </c>
      <c r="B614">
        <v>-46.767000000000003</v>
      </c>
      <c r="C614">
        <v>-46.789000000000001</v>
      </c>
      <c r="D614">
        <v>3.3809999999999998</v>
      </c>
      <c r="E614">
        <v>78.513999999999996</v>
      </c>
      <c r="F614">
        <v>80</v>
      </c>
      <c r="G614">
        <v>63.688000000000002</v>
      </c>
      <c r="H614">
        <v>1.1700000000000002</v>
      </c>
    </row>
    <row r="615" spans="1:8" x14ac:dyDescent="0.2">
      <c r="A615">
        <v>112224.81200000001</v>
      </c>
      <c r="B615">
        <v>-46.82</v>
      </c>
      <c r="C615">
        <v>-46.841999999999999</v>
      </c>
      <c r="D615">
        <v>7.2999999999999995E-2</v>
      </c>
      <c r="E615">
        <v>85.418999999999997</v>
      </c>
      <c r="F615">
        <v>80</v>
      </c>
      <c r="G615">
        <v>62.415999999999997</v>
      </c>
      <c r="H615">
        <v>1.2978000000000001</v>
      </c>
    </row>
    <row r="616" spans="1:8" x14ac:dyDescent="0.2">
      <c r="A616">
        <v>112226.094</v>
      </c>
      <c r="B616">
        <v>-46.88</v>
      </c>
      <c r="C616">
        <v>-46.902999999999999</v>
      </c>
      <c r="D616">
        <v>4.7489999999999997</v>
      </c>
      <c r="E616">
        <v>84.337000000000003</v>
      </c>
      <c r="F616">
        <v>80</v>
      </c>
      <c r="G616">
        <v>65.668999999999997</v>
      </c>
      <c r="H616">
        <v>1.278</v>
      </c>
    </row>
    <row r="617" spans="1:8" x14ac:dyDescent="0.2">
      <c r="A617">
        <v>112227.367</v>
      </c>
      <c r="B617">
        <v>-46.945999999999998</v>
      </c>
      <c r="C617">
        <v>-46.969000000000001</v>
      </c>
      <c r="D617">
        <v>5.2370000000000001</v>
      </c>
      <c r="E617">
        <v>78.084999999999994</v>
      </c>
      <c r="F617">
        <v>80</v>
      </c>
      <c r="G617">
        <v>60.779000000000003</v>
      </c>
      <c r="H617">
        <v>1.1618999999999999</v>
      </c>
    </row>
    <row r="618" spans="1:8" x14ac:dyDescent="0.2">
      <c r="A618">
        <v>112228.32</v>
      </c>
      <c r="B618">
        <v>-46.999000000000002</v>
      </c>
      <c r="C618">
        <v>-47.021999999999998</v>
      </c>
      <c r="D618">
        <v>5.5259999999999998</v>
      </c>
      <c r="E618">
        <v>78.655000000000001</v>
      </c>
      <c r="F618">
        <v>80</v>
      </c>
      <c r="G618">
        <v>64.41</v>
      </c>
      <c r="H618">
        <v>1.1727000000000001</v>
      </c>
    </row>
    <row r="619" spans="1:8" x14ac:dyDescent="0.2">
      <c r="A619">
        <v>112229.281</v>
      </c>
      <c r="B619">
        <v>-47.054000000000002</v>
      </c>
      <c r="C619">
        <v>-47.078000000000003</v>
      </c>
      <c r="D619">
        <v>5.8120000000000003</v>
      </c>
      <c r="E619">
        <v>109.616</v>
      </c>
      <c r="F619">
        <v>80</v>
      </c>
      <c r="G619">
        <v>59.164000000000001</v>
      </c>
      <c r="H619">
        <v>1.8</v>
      </c>
    </row>
    <row r="620" spans="1:8" x14ac:dyDescent="0.2">
      <c r="A620">
        <v>112230.242</v>
      </c>
      <c r="B620">
        <v>-47.106999999999999</v>
      </c>
      <c r="C620">
        <v>-47.131999999999998</v>
      </c>
      <c r="D620">
        <v>5.5819999999999999</v>
      </c>
      <c r="E620">
        <v>135.239</v>
      </c>
      <c r="F620">
        <v>80</v>
      </c>
      <c r="G620">
        <v>58.125</v>
      </c>
      <c r="H620">
        <v>2.4516000000000004</v>
      </c>
    </row>
    <row r="621" spans="1:8" x14ac:dyDescent="0.2">
      <c r="A621">
        <v>112231.211</v>
      </c>
      <c r="B621">
        <v>-47.16</v>
      </c>
      <c r="C621">
        <v>-47.185000000000002</v>
      </c>
      <c r="D621">
        <v>5.4950000000000001</v>
      </c>
      <c r="E621">
        <v>157.25800000000001</v>
      </c>
      <c r="F621">
        <v>80</v>
      </c>
      <c r="G621">
        <v>56.268999999999998</v>
      </c>
      <c r="H621">
        <v>3.1608000000000001</v>
      </c>
    </row>
    <row r="622" spans="1:8" x14ac:dyDescent="0.2">
      <c r="A622">
        <v>112232.18</v>
      </c>
      <c r="B622">
        <v>-47.213999999999999</v>
      </c>
      <c r="C622">
        <v>-47.238999999999997</v>
      </c>
      <c r="D622">
        <v>5.5439999999999996</v>
      </c>
      <c r="E622">
        <v>182.32900000000001</v>
      </c>
      <c r="F622">
        <v>80</v>
      </c>
      <c r="G622">
        <v>52.835999999999999</v>
      </c>
      <c r="H622">
        <v>4.2336</v>
      </c>
    </row>
    <row r="623" spans="1:8" x14ac:dyDescent="0.2">
      <c r="A623">
        <v>112233.148</v>
      </c>
      <c r="B623">
        <v>-47.264000000000003</v>
      </c>
      <c r="C623">
        <v>-47.289000000000001</v>
      </c>
      <c r="D623">
        <v>5.2439999999999998</v>
      </c>
      <c r="E623">
        <v>191.42</v>
      </c>
      <c r="F623">
        <v>80</v>
      </c>
      <c r="G623">
        <v>53.045000000000002</v>
      </c>
      <c r="H623">
        <v>4.7250000000000005</v>
      </c>
    </row>
    <row r="624" spans="1:8" x14ac:dyDescent="0.2">
      <c r="A624">
        <v>112234.406</v>
      </c>
      <c r="B624">
        <v>-47.326000000000001</v>
      </c>
      <c r="C624">
        <v>-47.351999999999997</v>
      </c>
      <c r="D624">
        <v>4.9770000000000003</v>
      </c>
      <c r="E624">
        <v>192.749</v>
      </c>
      <c r="F624">
        <v>80</v>
      </c>
      <c r="G624">
        <v>52.872</v>
      </c>
      <c r="H624">
        <v>4.8033000000000001</v>
      </c>
    </row>
    <row r="625" spans="1:8" x14ac:dyDescent="0.2">
      <c r="A625">
        <v>112235.67200000001</v>
      </c>
      <c r="B625">
        <v>-47.390999999999998</v>
      </c>
      <c r="C625">
        <v>-47.417000000000002</v>
      </c>
      <c r="D625">
        <v>5.157</v>
      </c>
      <c r="E625">
        <v>193.887</v>
      </c>
      <c r="F625">
        <v>80</v>
      </c>
      <c r="G625">
        <v>52.753999999999998</v>
      </c>
      <c r="H625">
        <v>4.8717000000000006</v>
      </c>
    </row>
    <row r="626" spans="1:8" x14ac:dyDescent="0.2">
      <c r="A626">
        <v>112236.94500000001</v>
      </c>
      <c r="B626">
        <v>-47.456000000000003</v>
      </c>
      <c r="C626">
        <v>-47.482999999999997</v>
      </c>
      <c r="D626">
        <v>5.1710000000000003</v>
      </c>
      <c r="E626">
        <v>175.392</v>
      </c>
      <c r="F626">
        <v>80</v>
      </c>
      <c r="G626">
        <v>56.127000000000002</v>
      </c>
      <c r="H626">
        <v>3.8997000000000002</v>
      </c>
    </row>
    <row r="627" spans="1:8" x14ac:dyDescent="0.2">
      <c r="A627">
        <v>112251.719</v>
      </c>
      <c r="B627">
        <v>-47.512999999999998</v>
      </c>
      <c r="C627">
        <v>-47.540999999999997</v>
      </c>
      <c r="D627">
        <v>0.38900000000000001</v>
      </c>
      <c r="E627">
        <v>102.02</v>
      </c>
      <c r="F627">
        <v>80</v>
      </c>
      <c r="G627">
        <v>58.706000000000003</v>
      </c>
      <c r="H627">
        <v>1.6326000000000001</v>
      </c>
    </row>
    <row r="628" spans="1:8" x14ac:dyDescent="0.2">
      <c r="A628">
        <v>112253.30499999999</v>
      </c>
      <c r="B628">
        <v>-47.575000000000003</v>
      </c>
      <c r="C628">
        <v>-47.601999999999997</v>
      </c>
      <c r="D628">
        <v>3.887</v>
      </c>
      <c r="E628">
        <v>126.13</v>
      </c>
      <c r="F628">
        <v>80</v>
      </c>
      <c r="G628">
        <v>62.101999999999997</v>
      </c>
      <c r="H628">
        <v>2.2023000000000001</v>
      </c>
    </row>
    <row r="629" spans="1:8" x14ac:dyDescent="0.2">
      <c r="A629">
        <v>112254.57</v>
      </c>
      <c r="B629">
        <v>-47.628</v>
      </c>
      <c r="C629">
        <v>-47.655999999999999</v>
      </c>
      <c r="D629">
        <v>4.2409999999999997</v>
      </c>
      <c r="E629">
        <v>122.425</v>
      </c>
      <c r="F629">
        <v>80</v>
      </c>
      <c r="G629">
        <v>58.555</v>
      </c>
      <c r="H629">
        <v>2.1069000000000004</v>
      </c>
    </row>
    <row r="630" spans="1:8" x14ac:dyDescent="0.2">
      <c r="A630">
        <v>112255.844</v>
      </c>
      <c r="B630">
        <v>-47.69</v>
      </c>
      <c r="C630">
        <v>-47.718000000000004</v>
      </c>
      <c r="D630">
        <v>4.8819999999999997</v>
      </c>
      <c r="E630">
        <v>127.88</v>
      </c>
      <c r="F630">
        <v>80</v>
      </c>
      <c r="G630">
        <v>60.734000000000002</v>
      </c>
      <c r="H630">
        <v>2.2491000000000003</v>
      </c>
    </row>
    <row r="631" spans="1:8" x14ac:dyDescent="0.2">
      <c r="A631">
        <v>112257.117</v>
      </c>
      <c r="B631">
        <v>-47.747999999999998</v>
      </c>
      <c r="C631">
        <v>-47.777000000000001</v>
      </c>
      <c r="D631">
        <v>4.5940000000000003</v>
      </c>
      <c r="E631">
        <v>140.52199999999999</v>
      </c>
      <c r="F631">
        <v>80</v>
      </c>
      <c r="G631">
        <v>59.381</v>
      </c>
      <c r="H631">
        <v>2.6073</v>
      </c>
    </row>
    <row r="632" spans="1:8" x14ac:dyDescent="0.2">
      <c r="A632">
        <v>112258.398</v>
      </c>
      <c r="B632">
        <v>-47.802</v>
      </c>
      <c r="C632">
        <v>-47.831000000000003</v>
      </c>
      <c r="D632">
        <v>4.2569999999999997</v>
      </c>
      <c r="E632">
        <v>143.202</v>
      </c>
      <c r="F632">
        <v>80</v>
      </c>
      <c r="G632">
        <v>58.822000000000003</v>
      </c>
      <c r="H632">
        <v>2.6892</v>
      </c>
    </row>
    <row r="633" spans="1:8" x14ac:dyDescent="0.2">
      <c r="A633">
        <v>112259.67200000001</v>
      </c>
      <c r="B633">
        <v>-47.856000000000002</v>
      </c>
      <c r="C633">
        <v>-47.884999999999998</v>
      </c>
      <c r="D633">
        <v>4.25</v>
      </c>
      <c r="E633">
        <v>147.57499999999999</v>
      </c>
      <c r="F633">
        <v>80</v>
      </c>
      <c r="G633">
        <v>58.454999999999998</v>
      </c>
      <c r="H633">
        <v>2.8277999999999999</v>
      </c>
    </row>
    <row r="634" spans="1:8" x14ac:dyDescent="0.2">
      <c r="A634">
        <v>112260.95299999999</v>
      </c>
      <c r="B634">
        <v>-47.914000000000001</v>
      </c>
      <c r="C634">
        <v>-47.944000000000003</v>
      </c>
      <c r="D634">
        <v>4.5860000000000003</v>
      </c>
      <c r="E634">
        <v>170.749</v>
      </c>
      <c r="F634">
        <v>80</v>
      </c>
      <c r="G634">
        <v>53.622</v>
      </c>
      <c r="H634">
        <v>3.6936</v>
      </c>
    </row>
    <row r="635" spans="1:8" x14ac:dyDescent="0.2">
      <c r="A635">
        <v>112262.234</v>
      </c>
      <c r="B635">
        <v>-47.97</v>
      </c>
      <c r="C635">
        <v>-48</v>
      </c>
      <c r="D635">
        <v>4.383</v>
      </c>
      <c r="E635">
        <v>181.49299999999999</v>
      </c>
      <c r="F635">
        <v>80</v>
      </c>
      <c r="G635">
        <v>54.485999999999997</v>
      </c>
      <c r="H635">
        <v>4.1913</v>
      </c>
    </row>
    <row r="636" spans="1:8" x14ac:dyDescent="0.2">
      <c r="A636">
        <v>1382.54</v>
      </c>
      <c r="B636">
        <v>-48.052</v>
      </c>
      <c r="C636">
        <v>-48.051000000000002</v>
      </c>
      <c r="D636">
        <v>0</v>
      </c>
      <c r="E636">
        <v>174.25399999999999</v>
      </c>
      <c r="F636">
        <v>80</v>
      </c>
      <c r="G636">
        <v>56.51</v>
      </c>
      <c r="H636">
        <v>3.8322000000000003</v>
      </c>
    </row>
    <row r="637" spans="1:8" x14ac:dyDescent="0.2">
      <c r="A637">
        <v>1384.4090000000001</v>
      </c>
      <c r="B637">
        <v>-48.109000000000002</v>
      </c>
      <c r="C637">
        <v>-48.106999999999999</v>
      </c>
      <c r="D637">
        <v>2.99</v>
      </c>
      <c r="E637">
        <v>173.40899999999999</v>
      </c>
      <c r="F637">
        <v>80</v>
      </c>
      <c r="G637">
        <v>56.665999999999997</v>
      </c>
      <c r="H637">
        <v>3.7952999999999997</v>
      </c>
    </row>
    <row r="638" spans="1:8" x14ac:dyDescent="0.2">
      <c r="A638">
        <v>1385.9670000000001</v>
      </c>
      <c r="B638">
        <v>-48.162999999999997</v>
      </c>
      <c r="C638">
        <v>-48.16</v>
      </c>
      <c r="D638">
        <v>3.43</v>
      </c>
      <c r="E638">
        <v>174.018</v>
      </c>
      <c r="F638">
        <v>80</v>
      </c>
      <c r="G638">
        <v>56.673000000000002</v>
      </c>
      <c r="H638">
        <v>3.8222999999999998</v>
      </c>
    </row>
    <row r="639" spans="1:8" x14ac:dyDescent="0.2">
      <c r="A639">
        <v>1387.511</v>
      </c>
      <c r="B639">
        <v>-48.216000000000001</v>
      </c>
      <c r="C639">
        <v>-48.212000000000003</v>
      </c>
      <c r="D639">
        <v>3.3719999999999999</v>
      </c>
      <c r="E639">
        <v>174.15</v>
      </c>
      <c r="F639">
        <v>80</v>
      </c>
      <c r="G639">
        <v>56.462000000000003</v>
      </c>
      <c r="H639">
        <v>3.8277000000000001</v>
      </c>
    </row>
    <row r="640" spans="1:8" x14ac:dyDescent="0.2">
      <c r="A640">
        <v>1389.037</v>
      </c>
      <c r="B640">
        <v>-48.268999999999998</v>
      </c>
      <c r="C640">
        <v>-48.264000000000003</v>
      </c>
      <c r="D640">
        <v>3.415</v>
      </c>
      <c r="E640">
        <v>176.928</v>
      </c>
      <c r="F640">
        <v>80</v>
      </c>
      <c r="G640">
        <v>56.371000000000002</v>
      </c>
      <c r="H640">
        <v>3.9546000000000001</v>
      </c>
    </row>
    <row r="641" spans="1:8" x14ac:dyDescent="0.2">
      <c r="A641">
        <v>1390.57</v>
      </c>
      <c r="B641">
        <v>-48.322000000000003</v>
      </c>
      <c r="C641">
        <v>-48.316000000000003</v>
      </c>
      <c r="D641">
        <v>3.3610000000000002</v>
      </c>
      <c r="E641">
        <v>175.06700000000001</v>
      </c>
      <c r="F641">
        <v>80</v>
      </c>
      <c r="G641">
        <v>56.509</v>
      </c>
      <c r="H641">
        <v>3.8691000000000004</v>
      </c>
    </row>
    <row r="642" spans="1:8" x14ac:dyDescent="0.2">
      <c r="A642">
        <v>1392.126</v>
      </c>
      <c r="B642">
        <v>-48.375</v>
      </c>
      <c r="C642">
        <v>-48.366999999999997</v>
      </c>
      <c r="D642">
        <v>3.327</v>
      </c>
      <c r="E642">
        <v>174.423</v>
      </c>
      <c r="F642">
        <v>80</v>
      </c>
      <c r="G642">
        <v>56.49</v>
      </c>
      <c r="H642">
        <v>3.8403000000000005</v>
      </c>
    </row>
    <row r="643" spans="1:8" x14ac:dyDescent="0.2">
      <c r="A643">
        <v>1393.653</v>
      </c>
      <c r="B643">
        <v>-48.424999999999997</v>
      </c>
      <c r="C643">
        <v>-48.417000000000002</v>
      </c>
      <c r="D643">
        <v>3.25</v>
      </c>
      <c r="E643">
        <v>176.45400000000001</v>
      </c>
      <c r="F643">
        <v>80</v>
      </c>
      <c r="G643">
        <v>56.408000000000001</v>
      </c>
      <c r="H643">
        <v>3.9330000000000003</v>
      </c>
    </row>
    <row r="644" spans="1:8" x14ac:dyDescent="0.2">
      <c r="A644">
        <v>1395.1780000000001</v>
      </c>
      <c r="B644">
        <v>-48.478000000000002</v>
      </c>
      <c r="C644">
        <v>-48.469000000000001</v>
      </c>
      <c r="D644">
        <v>3.3860000000000001</v>
      </c>
      <c r="E644">
        <v>173.83600000000001</v>
      </c>
      <c r="F644">
        <v>80</v>
      </c>
      <c r="G644">
        <v>56.530999999999999</v>
      </c>
      <c r="H644">
        <v>3.8142000000000005</v>
      </c>
    </row>
    <row r="645" spans="1:8" x14ac:dyDescent="0.2">
      <c r="A645">
        <v>1396.7080000000001</v>
      </c>
      <c r="B645">
        <v>-48.533000000000001</v>
      </c>
      <c r="C645">
        <v>-48.521999999999998</v>
      </c>
      <c r="D645">
        <v>3.4889999999999999</v>
      </c>
      <c r="E645">
        <v>174.184</v>
      </c>
      <c r="F645">
        <v>80</v>
      </c>
      <c r="G645">
        <v>56.463000000000001</v>
      </c>
      <c r="H645">
        <v>3.8294999999999999</v>
      </c>
    </row>
    <row r="646" spans="1:8" x14ac:dyDescent="0.2">
      <c r="A646">
        <v>1398.2380000000001</v>
      </c>
      <c r="B646">
        <v>-48.587000000000003</v>
      </c>
      <c r="C646">
        <v>-48.575000000000003</v>
      </c>
      <c r="D646">
        <v>3.4740000000000002</v>
      </c>
      <c r="E646">
        <v>174.12299999999999</v>
      </c>
      <c r="F646">
        <v>80</v>
      </c>
      <c r="G646">
        <v>56.326000000000001</v>
      </c>
      <c r="H646">
        <v>3.8268</v>
      </c>
    </row>
    <row r="647" spans="1:8" x14ac:dyDescent="0.2">
      <c r="A647">
        <v>1399.797</v>
      </c>
      <c r="B647">
        <v>-48.643000000000001</v>
      </c>
      <c r="C647">
        <v>-48.631</v>
      </c>
      <c r="D647">
        <v>3.5659999999999998</v>
      </c>
      <c r="E647">
        <v>176.29599999999999</v>
      </c>
      <c r="F647">
        <v>80</v>
      </c>
      <c r="G647">
        <v>56.384999999999998</v>
      </c>
      <c r="H647">
        <v>3.9249000000000001</v>
      </c>
    </row>
    <row r="648" spans="1:8" x14ac:dyDescent="0.2">
      <c r="A648">
        <v>1401.34</v>
      </c>
      <c r="B648">
        <v>-48.695999999999998</v>
      </c>
      <c r="C648">
        <v>-48.682000000000002</v>
      </c>
      <c r="D648">
        <v>3.31</v>
      </c>
      <c r="E648">
        <v>175.26900000000001</v>
      </c>
      <c r="F648">
        <v>80</v>
      </c>
      <c r="G648">
        <v>56.430999999999997</v>
      </c>
      <c r="H648">
        <v>3.8781000000000003</v>
      </c>
    </row>
    <row r="649" spans="1:8" x14ac:dyDescent="0.2">
      <c r="A649">
        <v>1402.866</v>
      </c>
      <c r="B649">
        <v>-48.747999999999998</v>
      </c>
      <c r="C649">
        <v>-48.732999999999997</v>
      </c>
      <c r="D649">
        <v>3.3719999999999999</v>
      </c>
      <c r="E649">
        <v>175.14599999999999</v>
      </c>
      <c r="F649">
        <v>80</v>
      </c>
      <c r="G649">
        <v>56.33</v>
      </c>
      <c r="H649">
        <v>3.8727</v>
      </c>
    </row>
    <row r="650" spans="1:8" x14ac:dyDescent="0.2">
      <c r="A650">
        <v>1404.7139999999999</v>
      </c>
      <c r="B650">
        <v>-48.802</v>
      </c>
      <c r="C650">
        <v>-48.786999999999999</v>
      </c>
      <c r="D650">
        <v>2.8919999999999999</v>
      </c>
      <c r="E650">
        <v>174.80600000000001</v>
      </c>
      <c r="F650">
        <v>80</v>
      </c>
      <c r="G650">
        <v>56.356000000000002</v>
      </c>
      <c r="H650">
        <v>3.8573999999999997</v>
      </c>
    </row>
    <row r="651" spans="1:8" x14ac:dyDescent="0.2">
      <c r="A651">
        <v>1406.277</v>
      </c>
      <c r="B651">
        <v>-48.853000000000002</v>
      </c>
      <c r="C651">
        <v>-48.837000000000003</v>
      </c>
      <c r="D651">
        <v>3.1930000000000001</v>
      </c>
      <c r="E651">
        <v>175.41900000000001</v>
      </c>
      <c r="F651">
        <v>80</v>
      </c>
      <c r="G651">
        <v>56.326000000000001</v>
      </c>
      <c r="H651">
        <v>3.8853000000000004</v>
      </c>
    </row>
    <row r="652" spans="1:8" x14ac:dyDescent="0.2">
      <c r="A652">
        <v>1408.1479999999999</v>
      </c>
      <c r="B652">
        <v>-48.908000000000001</v>
      </c>
      <c r="C652">
        <v>-48.890999999999998</v>
      </c>
      <c r="D652">
        <v>2.8769999999999998</v>
      </c>
      <c r="E652">
        <v>176.18600000000001</v>
      </c>
      <c r="F652">
        <v>80</v>
      </c>
      <c r="G652">
        <v>56.283999999999999</v>
      </c>
      <c r="H652">
        <v>3.9203999999999999</v>
      </c>
    </row>
    <row r="653" spans="1:8" x14ac:dyDescent="0.2">
      <c r="A653">
        <v>1409.9849999999999</v>
      </c>
      <c r="B653">
        <v>-48.963999999999999</v>
      </c>
      <c r="C653">
        <v>-48.945</v>
      </c>
      <c r="D653">
        <v>2.9540000000000002</v>
      </c>
      <c r="E653">
        <v>174.76400000000001</v>
      </c>
      <c r="F653">
        <v>80</v>
      </c>
      <c r="G653">
        <v>56.292999999999999</v>
      </c>
      <c r="H653">
        <v>3.8555999999999999</v>
      </c>
    </row>
    <row r="654" spans="1:8" x14ac:dyDescent="0.2">
      <c r="A654">
        <v>1412.12</v>
      </c>
      <c r="B654">
        <v>-49.021000000000001</v>
      </c>
      <c r="C654">
        <v>-49.000999999999998</v>
      </c>
      <c r="D654">
        <v>2.6160000000000001</v>
      </c>
      <c r="E654">
        <v>176.44900000000001</v>
      </c>
      <c r="F654">
        <v>80</v>
      </c>
      <c r="G654">
        <v>56.415999999999997</v>
      </c>
      <c r="H654">
        <v>3.9320999999999997</v>
      </c>
    </row>
    <row r="655" spans="1:8" x14ac:dyDescent="0.2">
      <c r="A655">
        <v>1413.9829999999999</v>
      </c>
      <c r="B655">
        <v>-49.073</v>
      </c>
      <c r="C655">
        <v>-49.052</v>
      </c>
      <c r="D655">
        <v>2.7629999999999999</v>
      </c>
      <c r="E655">
        <v>177.05799999999999</v>
      </c>
      <c r="F655">
        <v>80</v>
      </c>
      <c r="G655">
        <v>56.375</v>
      </c>
      <c r="H655">
        <v>3.9609000000000001</v>
      </c>
    </row>
    <row r="656" spans="1:8" x14ac:dyDescent="0.2">
      <c r="A656">
        <v>1416.133</v>
      </c>
      <c r="B656">
        <v>-49.131</v>
      </c>
      <c r="C656">
        <v>-49.109000000000002</v>
      </c>
      <c r="D656">
        <v>2.6389999999999998</v>
      </c>
      <c r="E656">
        <v>177.286</v>
      </c>
      <c r="F656">
        <v>80</v>
      </c>
      <c r="G656">
        <v>56.372999999999998</v>
      </c>
      <c r="H656">
        <v>3.9708000000000001</v>
      </c>
    </row>
    <row r="657" spans="1:8" x14ac:dyDescent="0.2">
      <c r="A657">
        <v>1417.9659999999999</v>
      </c>
      <c r="B657">
        <v>-49.183999999999997</v>
      </c>
      <c r="C657">
        <v>-49.16</v>
      </c>
      <c r="D657">
        <v>2.8090000000000002</v>
      </c>
      <c r="E657">
        <v>177.30699999999999</v>
      </c>
      <c r="F657">
        <v>80</v>
      </c>
      <c r="G657">
        <v>56.253999999999998</v>
      </c>
      <c r="H657">
        <v>3.9725999999999999</v>
      </c>
    </row>
    <row r="658" spans="1:8" x14ac:dyDescent="0.2">
      <c r="A658">
        <v>1420.104</v>
      </c>
      <c r="B658">
        <v>-49.238999999999997</v>
      </c>
      <c r="C658">
        <v>-49.213999999999999</v>
      </c>
      <c r="D658">
        <v>2.5270000000000001</v>
      </c>
      <c r="E658">
        <v>176.35900000000001</v>
      </c>
      <c r="F658">
        <v>80</v>
      </c>
      <c r="G658">
        <v>56.28</v>
      </c>
      <c r="H658">
        <v>3.9285000000000001</v>
      </c>
    </row>
    <row r="659" spans="1:8" x14ac:dyDescent="0.2">
      <c r="A659">
        <v>1422.241</v>
      </c>
      <c r="B659">
        <v>-49.293999999999997</v>
      </c>
      <c r="C659">
        <v>-49.268999999999998</v>
      </c>
      <c r="D659">
        <v>2.5449999999999999</v>
      </c>
      <c r="E659">
        <v>178.542</v>
      </c>
      <c r="F659">
        <v>80</v>
      </c>
      <c r="G659">
        <v>56.241</v>
      </c>
      <c r="H659">
        <v>4.0301999999999998</v>
      </c>
    </row>
    <row r="660" spans="1:8" x14ac:dyDescent="0.2">
      <c r="A660">
        <v>1424.377</v>
      </c>
      <c r="B660">
        <v>-49.347999999999999</v>
      </c>
      <c r="C660">
        <v>-49.322000000000003</v>
      </c>
      <c r="D660">
        <v>2.484</v>
      </c>
      <c r="E660">
        <v>177.554</v>
      </c>
      <c r="F660">
        <v>80</v>
      </c>
      <c r="G660">
        <v>56.179000000000002</v>
      </c>
      <c r="H660">
        <v>3.9834000000000001</v>
      </c>
    </row>
    <row r="661" spans="1:8" x14ac:dyDescent="0.2">
      <c r="A661">
        <v>1426.819</v>
      </c>
      <c r="B661">
        <v>-49.405999999999999</v>
      </c>
      <c r="C661">
        <v>-49.378</v>
      </c>
      <c r="D661">
        <v>2.31</v>
      </c>
      <c r="E661">
        <v>176.95400000000001</v>
      </c>
      <c r="F661">
        <v>80</v>
      </c>
      <c r="G661">
        <v>56.195999999999998</v>
      </c>
      <c r="H661">
        <v>3.9554999999999998</v>
      </c>
    </row>
    <row r="662" spans="1:8" x14ac:dyDescent="0.2">
      <c r="A662">
        <v>1428.96</v>
      </c>
      <c r="B662">
        <v>-49.457999999999998</v>
      </c>
      <c r="C662">
        <v>-49.429000000000002</v>
      </c>
      <c r="D662">
        <v>2.387</v>
      </c>
      <c r="E662">
        <v>177.06</v>
      </c>
      <c r="F662">
        <v>80</v>
      </c>
      <c r="G662">
        <v>56.220999999999997</v>
      </c>
      <c r="H662">
        <v>3.9609000000000001</v>
      </c>
    </row>
    <row r="663" spans="1:8" x14ac:dyDescent="0.2">
      <c r="A663">
        <v>1431.124</v>
      </c>
      <c r="B663">
        <v>-49.509</v>
      </c>
      <c r="C663">
        <v>-49.478999999999999</v>
      </c>
      <c r="D663">
        <v>2.2959999999999998</v>
      </c>
      <c r="E663">
        <v>177.45</v>
      </c>
      <c r="F663">
        <v>80</v>
      </c>
      <c r="G663">
        <v>56.220999999999997</v>
      </c>
      <c r="H663">
        <v>3.9789000000000003</v>
      </c>
    </row>
    <row r="664" spans="1:8" x14ac:dyDescent="0.2">
      <c r="A664">
        <v>1433.306</v>
      </c>
      <c r="B664">
        <v>-49.563000000000002</v>
      </c>
      <c r="C664">
        <v>-49.531999999999996</v>
      </c>
      <c r="D664">
        <v>2.4369999999999998</v>
      </c>
      <c r="E664">
        <v>176.92400000000001</v>
      </c>
      <c r="F664">
        <v>80</v>
      </c>
      <c r="G664">
        <v>56.021999999999998</v>
      </c>
      <c r="H664">
        <v>3.9546000000000001</v>
      </c>
    </row>
    <row r="665" spans="1:8" x14ac:dyDescent="0.2">
      <c r="A665">
        <v>1435.1769999999999</v>
      </c>
      <c r="B665">
        <v>-49.615000000000002</v>
      </c>
      <c r="C665">
        <v>-49.582999999999998</v>
      </c>
      <c r="D665">
        <v>2.7360000000000002</v>
      </c>
      <c r="E665">
        <v>176.52199999999999</v>
      </c>
      <c r="F665">
        <v>80</v>
      </c>
      <c r="G665">
        <v>56.228000000000002</v>
      </c>
      <c r="H665">
        <v>3.9357000000000002</v>
      </c>
    </row>
    <row r="666" spans="1:8" x14ac:dyDescent="0.2">
      <c r="A666">
        <v>1437.355</v>
      </c>
      <c r="B666">
        <v>-49.671999999999997</v>
      </c>
      <c r="C666">
        <v>-49.639000000000003</v>
      </c>
      <c r="D666">
        <v>2.5659999999999998</v>
      </c>
      <c r="E666">
        <v>177.65700000000001</v>
      </c>
      <c r="F666">
        <v>80</v>
      </c>
      <c r="G666">
        <v>56.283999999999999</v>
      </c>
      <c r="H666">
        <v>3.9888000000000003</v>
      </c>
    </row>
    <row r="667" spans="1:8" x14ac:dyDescent="0.2">
      <c r="A667">
        <v>1439.4949999999999</v>
      </c>
      <c r="B667">
        <v>-49.725999999999999</v>
      </c>
      <c r="C667">
        <v>-49.692</v>
      </c>
      <c r="D667">
        <v>2.4609999999999999</v>
      </c>
      <c r="E667">
        <v>175.35599999999999</v>
      </c>
      <c r="F667">
        <v>80</v>
      </c>
      <c r="G667">
        <v>56.061</v>
      </c>
      <c r="H667">
        <v>3.8826000000000001</v>
      </c>
    </row>
    <row r="668" spans="1:8" x14ac:dyDescent="0.2">
      <c r="A668">
        <v>1441.6679999999999</v>
      </c>
      <c r="B668">
        <v>-49.779000000000003</v>
      </c>
      <c r="C668">
        <v>-49.744999999999997</v>
      </c>
      <c r="D668">
        <v>2.423</v>
      </c>
      <c r="E668">
        <v>175.126</v>
      </c>
      <c r="F668">
        <v>80</v>
      </c>
      <c r="G668">
        <v>56.030999999999999</v>
      </c>
      <c r="H668">
        <v>3.8717999999999999</v>
      </c>
    </row>
    <row r="669" spans="1:8" x14ac:dyDescent="0.2">
      <c r="A669">
        <v>1443.85</v>
      </c>
      <c r="B669">
        <v>-49.832000000000001</v>
      </c>
      <c r="C669">
        <v>-49.795999999999999</v>
      </c>
      <c r="D669">
        <v>2.3450000000000002</v>
      </c>
      <c r="E669">
        <v>178.613</v>
      </c>
      <c r="F669">
        <v>80</v>
      </c>
      <c r="G669">
        <v>55.895000000000003</v>
      </c>
      <c r="H669">
        <v>4.0338000000000003</v>
      </c>
    </row>
    <row r="670" spans="1:8" x14ac:dyDescent="0.2">
      <c r="A670">
        <v>1446.0340000000001</v>
      </c>
      <c r="B670">
        <v>-49.886000000000003</v>
      </c>
      <c r="C670">
        <v>-49.848999999999997</v>
      </c>
      <c r="D670">
        <v>2.423</v>
      </c>
      <c r="E670">
        <v>176.44800000000001</v>
      </c>
      <c r="F670">
        <v>80</v>
      </c>
      <c r="G670">
        <v>56.057000000000002</v>
      </c>
      <c r="H670">
        <v>3.9320999999999997</v>
      </c>
    </row>
    <row r="671" spans="1:8" x14ac:dyDescent="0.2">
      <c r="A671">
        <v>1448.194</v>
      </c>
      <c r="B671">
        <v>-49.942</v>
      </c>
      <c r="C671">
        <v>-49.904000000000003</v>
      </c>
      <c r="D671">
        <v>2.5529999999999999</v>
      </c>
      <c r="E671">
        <v>177.619</v>
      </c>
      <c r="F671">
        <v>80</v>
      </c>
      <c r="G671">
        <v>55.927999999999997</v>
      </c>
      <c r="H671">
        <v>3.9869999999999997</v>
      </c>
    </row>
    <row r="672" spans="1:8" x14ac:dyDescent="0.2">
      <c r="A672">
        <v>1450.365</v>
      </c>
      <c r="B672">
        <v>-49.997</v>
      </c>
      <c r="C672">
        <v>-49.957999999999998</v>
      </c>
      <c r="D672">
        <v>2.5110000000000001</v>
      </c>
      <c r="E672">
        <v>177.24299999999999</v>
      </c>
      <c r="F672">
        <v>80</v>
      </c>
      <c r="G672">
        <v>56.063000000000002</v>
      </c>
      <c r="H672">
        <v>3.9690000000000003</v>
      </c>
    </row>
    <row r="673" spans="1:8" x14ac:dyDescent="0.2">
      <c r="A673">
        <v>1452.5409999999999</v>
      </c>
      <c r="B673">
        <v>-50.054000000000002</v>
      </c>
      <c r="C673">
        <v>-50.014000000000003</v>
      </c>
      <c r="D673">
        <v>2.552</v>
      </c>
      <c r="E673">
        <v>175.96100000000001</v>
      </c>
      <c r="F673">
        <v>80</v>
      </c>
      <c r="G673">
        <v>56.005000000000003</v>
      </c>
      <c r="H673">
        <v>3.9096000000000002</v>
      </c>
    </row>
    <row r="674" spans="1:8" x14ac:dyDescent="0.2">
      <c r="A674">
        <v>1454.712</v>
      </c>
      <c r="B674">
        <v>-50.109000000000002</v>
      </c>
      <c r="C674">
        <v>-50.067999999999998</v>
      </c>
      <c r="D674">
        <v>2.4969999999999999</v>
      </c>
      <c r="E674">
        <v>177.88</v>
      </c>
      <c r="F674">
        <v>80</v>
      </c>
      <c r="G674">
        <v>55.908999999999999</v>
      </c>
      <c r="H674">
        <v>3.9986999999999999</v>
      </c>
    </row>
    <row r="675" spans="1:8" x14ac:dyDescent="0.2">
      <c r="A675">
        <v>1456.8920000000001</v>
      </c>
      <c r="B675">
        <v>-50.16</v>
      </c>
      <c r="C675">
        <v>-50.118000000000002</v>
      </c>
      <c r="D675">
        <v>2.2999999999999998</v>
      </c>
      <c r="E675">
        <v>178.33799999999999</v>
      </c>
      <c r="F675">
        <v>80</v>
      </c>
      <c r="G675">
        <v>56.283999999999999</v>
      </c>
      <c r="H675">
        <v>4.0202999999999998</v>
      </c>
    </row>
    <row r="676" spans="1:8" x14ac:dyDescent="0.2">
      <c r="A676">
        <v>1459.067</v>
      </c>
      <c r="B676">
        <v>-50.215000000000003</v>
      </c>
      <c r="C676">
        <v>-50.171999999999997</v>
      </c>
      <c r="D676">
        <v>2.4780000000000002</v>
      </c>
      <c r="E676">
        <v>178.04</v>
      </c>
      <c r="F676">
        <v>80</v>
      </c>
      <c r="G676">
        <v>56.034999999999997</v>
      </c>
      <c r="H676">
        <v>4.0068000000000001</v>
      </c>
    </row>
    <row r="677" spans="1:8" x14ac:dyDescent="0.2">
      <c r="A677">
        <v>1461.2059999999999</v>
      </c>
      <c r="B677">
        <v>-50.27</v>
      </c>
      <c r="C677">
        <v>-50.225999999999999</v>
      </c>
      <c r="D677">
        <v>2.512</v>
      </c>
      <c r="E677">
        <v>176.262</v>
      </c>
      <c r="F677">
        <v>80</v>
      </c>
      <c r="G677">
        <v>55.96</v>
      </c>
      <c r="H677">
        <v>3.9240000000000004</v>
      </c>
    </row>
    <row r="678" spans="1:8" x14ac:dyDescent="0.2">
      <c r="A678">
        <v>1463.346</v>
      </c>
      <c r="B678">
        <v>-50.326999999999998</v>
      </c>
      <c r="C678">
        <v>-50.280999999999999</v>
      </c>
      <c r="D678">
        <v>2.589</v>
      </c>
      <c r="E678">
        <v>177.88900000000001</v>
      </c>
      <c r="F678">
        <v>80</v>
      </c>
      <c r="G678">
        <v>55.884</v>
      </c>
      <c r="H678">
        <v>3.9996</v>
      </c>
    </row>
    <row r="679" spans="1:8" x14ac:dyDescent="0.2">
      <c r="A679">
        <v>1465.482</v>
      </c>
      <c r="B679">
        <v>-50.383000000000003</v>
      </c>
      <c r="C679">
        <v>-50.335999999999999</v>
      </c>
      <c r="D679">
        <v>2.5680000000000001</v>
      </c>
      <c r="E679">
        <v>178.2</v>
      </c>
      <c r="F679">
        <v>80</v>
      </c>
      <c r="G679">
        <v>56.078000000000003</v>
      </c>
      <c r="H679">
        <v>4.0140000000000002</v>
      </c>
    </row>
    <row r="680" spans="1:8" x14ac:dyDescent="0.2">
      <c r="A680">
        <v>1467.923</v>
      </c>
      <c r="B680">
        <v>-50.44</v>
      </c>
      <c r="C680">
        <v>-50.392000000000003</v>
      </c>
      <c r="D680">
        <v>2.2909999999999999</v>
      </c>
      <c r="E680">
        <v>176.98</v>
      </c>
      <c r="F680">
        <v>80</v>
      </c>
      <c r="G680">
        <v>55.719000000000001</v>
      </c>
      <c r="H680">
        <v>3.9573000000000005</v>
      </c>
    </row>
    <row r="681" spans="1:8" x14ac:dyDescent="0.2">
      <c r="A681">
        <v>1469.7570000000001</v>
      </c>
      <c r="B681">
        <v>-50.494</v>
      </c>
      <c r="C681">
        <v>-50.445</v>
      </c>
      <c r="D681">
        <v>2.887</v>
      </c>
      <c r="E681">
        <v>178.28100000000001</v>
      </c>
      <c r="F681">
        <v>80</v>
      </c>
      <c r="G681">
        <v>55.991999999999997</v>
      </c>
      <c r="H681">
        <v>4.0176000000000007</v>
      </c>
    </row>
    <row r="682" spans="1:8" x14ac:dyDescent="0.2">
      <c r="A682">
        <v>1471.893</v>
      </c>
      <c r="B682">
        <v>-50.551000000000002</v>
      </c>
      <c r="C682">
        <v>-50.500999999999998</v>
      </c>
      <c r="D682">
        <v>2.6070000000000002</v>
      </c>
      <c r="E682">
        <v>179.03</v>
      </c>
      <c r="F682">
        <v>80</v>
      </c>
      <c r="G682">
        <v>55.957000000000001</v>
      </c>
      <c r="H682">
        <v>4.0535999999999994</v>
      </c>
    </row>
    <row r="683" spans="1:8" x14ac:dyDescent="0.2">
      <c r="A683">
        <v>1474.027</v>
      </c>
      <c r="B683">
        <v>-50.606999999999999</v>
      </c>
      <c r="C683">
        <v>-50.555999999999997</v>
      </c>
      <c r="D683">
        <v>2.573</v>
      </c>
      <c r="E683">
        <v>178.67699999999999</v>
      </c>
      <c r="F683">
        <v>80</v>
      </c>
      <c r="G683">
        <v>56.097000000000001</v>
      </c>
      <c r="H683">
        <v>4.0365000000000002</v>
      </c>
    </row>
    <row r="684" spans="1:8" x14ac:dyDescent="0.2">
      <c r="A684">
        <v>1476.175</v>
      </c>
      <c r="B684">
        <v>-50.661999999999999</v>
      </c>
      <c r="C684">
        <v>-50.61</v>
      </c>
      <c r="D684">
        <v>2.5259999999999998</v>
      </c>
      <c r="E684">
        <v>177.661</v>
      </c>
      <c r="F684">
        <v>80</v>
      </c>
      <c r="G684">
        <v>55.912999999999997</v>
      </c>
      <c r="H684">
        <v>3.9888000000000003</v>
      </c>
    </row>
    <row r="685" spans="1:8" x14ac:dyDescent="0.2">
      <c r="A685">
        <v>1478.3520000000001</v>
      </c>
      <c r="B685">
        <v>-50.719000000000001</v>
      </c>
      <c r="C685">
        <v>-50.665999999999997</v>
      </c>
      <c r="D685">
        <v>2.5579999999999998</v>
      </c>
      <c r="E685">
        <v>177.89599999999999</v>
      </c>
      <c r="F685">
        <v>80</v>
      </c>
      <c r="G685">
        <v>56.021999999999998</v>
      </c>
      <c r="H685">
        <v>3.9996</v>
      </c>
    </row>
    <row r="686" spans="1:8" x14ac:dyDescent="0.2">
      <c r="A686">
        <v>1480.4960000000001</v>
      </c>
      <c r="B686">
        <v>-50.771999999999998</v>
      </c>
      <c r="C686">
        <v>-50.718000000000004</v>
      </c>
      <c r="D686">
        <v>2.4569999999999999</v>
      </c>
      <c r="E686">
        <v>179.39400000000001</v>
      </c>
      <c r="F686">
        <v>80</v>
      </c>
      <c r="G686">
        <v>55.89</v>
      </c>
      <c r="H686">
        <v>4.0706999999999995</v>
      </c>
    </row>
    <row r="687" spans="1:8" x14ac:dyDescent="0.2">
      <c r="A687">
        <v>1482.627</v>
      </c>
      <c r="B687">
        <v>-50.826999999999998</v>
      </c>
      <c r="C687">
        <v>-50.771999999999998</v>
      </c>
      <c r="D687">
        <v>2.5219999999999998</v>
      </c>
      <c r="E687">
        <v>177.64099999999999</v>
      </c>
      <c r="F687">
        <v>80</v>
      </c>
      <c r="G687">
        <v>55.848999999999997</v>
      </c>
      <c r="H687">
        <v>3.9879000000000002</v>
      </c>
    </row>
    <row r="688" spans="1:8" x14ac:dyDescent="0.2">
      <c r="A688">
        <v>1484.7570000000001</v>
      </c>
      <c r="B688">
        <v>-50.881</v>
      </c>
      <c r="C688">
        <v>-50.825000000000003</v>
      </c>
      <c r="D688">
        <v>2.488</v>
      </c>
      <c r="E688">
        <v>178.28800000000001</v>
      </c>
      <c r="F688">
        <v>80</v>
      </c>
      <c r="G688">
        <v>55.976999999999997</v>
      </c>
      <c r="H688">
        <v>4.0185000000000004</v>
      </c>
    </row>
    <row r="689" spans="1:8" x14ac:dyDescent="0.2">
      <c r="A689">
        <v>1486.8920000000001</v>
      </c>
      <c r="B689">
        <v>-50.935000000000002</v>
      </c>
      <c r="C689">
        <v>-50.878</v>
      </c>
      <c r="D689">
        <v>2.476</v>
      </c>
      <c r="E689">
        <v>178.03800000000001</v>
      </c>
      <c r="F689">
        <v>80</v>
      </c>
      <c r="G689">
        <v>55.920999999999999</v>
      </c>
      <c r="H689">
        <v>4.0068000000000001</v>
      </c>
    </row>
    <row r="690" spans="1:8" x14ac:dyDescent="0.2">
      <c r="A690">
        <v>1489.0260000000001</v>
      </c>
      <c r="B690">
        <v>-50.99</v>
      </c>
      <c r="C690">
        <v>-50.932000000000002</v>
      </c>
      <c r="D690">
        <v>2.532</v>
      </c>
      <c r="E690">
        <v>178.05699999999999</v>
      </c>
      <c r="F690">
        <v>80</v>
      </c>
      <c r="G690">
        <v>55.902000000000001</v>
      </c>
      <c r="H690">
        <v>4.0077000000000007</v>
      </c>
    </row>
    <row r="691" spans="1:8" x14ac:dyDescent="0.2">
      <c r="A691">
        <v>1491.164</v>
      </c>
      <c r="B691">
        <v>-51.046999999999997</v>
      </c>
      <c r="C691">
        <v>-50.988</v>
      </c>
      <c r="D691">
        <v>2.6080000000000001</v>
      </c>
      <c r="E691">
        <v>180.149</v>
      </c>
      <c r="F691">
        <v>80</v>
      </c>
      <c r="G691">
        <v>55.978999999999999</v>
      </c>
      <c r="H691">
        <v>4.1076000000000006</v>
      </c>
    </row>
    <row r="692" spans="1:8" x14ac:dyDescent="0.2">
      <c r="A692">
        <v>1493.299</v>
      </c>
      <c r="B692">
        <v>-51.101999999999997</v>
      </c>
      <c r="C692">
        <v>-51.040999999999997</v>
      </c>
      <c r="D692">
        <v>2.5059999999999998</v>
      </c>
      <c r="E692">
        <v>178.37899999999999</v>
      </c>
      <c r="F692">
        <v>80</v>
      </c>
      <c r="G692">
        <v>55.912999999999997</v>
      </c>
      <c r="H692">
        <v>4.0229999999999997</v>
      </c>
    </row>
    <row r="693" spans="1:8" x14ac:dyDescent="0.2">
      <c r="A693">
        <v>1495.4359999999999</v>
      </c>
      <c r="B693">
        <v>-51.155999999999999</v>
      </c>
      <c r="C693">
        <v>-51.094999999999999</v>
      </c>
      <c r="D693">
        <v>2.5019999999999998</v>
      </c>
      <c r="E693">
        <v>178.78100000000001</v>
      </c>
      <c r="F693">
        <v>80</v>
      </c>
      <c r="G693">
        <v>55.844000000000001</v>
      </c>
      <c r="H693">
        <v>4.0419</v>
      </c>
    </row>
    <row r="694" spans="1:8" x14ac:dyDescent="0.2">
      <c r="A694">
        <v>1497.88</v>
      </c>
      <c r="B694">
        <v>-51.213000000000001</v>
      </c>
      <c r="C694">
        <v>-51.15</v>
      </c>
      <c r="D694">
        <v>2.2589999999999999</v>
      </c>
      <c r="E694">
        <v>179.375</v>
      </c>
      <c r="F694">
        <v>80</v>
      </c>
      <c r="G694">
        <v>55.805999999999997</v>
      </c>
      <c r="H694">
        <v>4.0698000000000008</v>
      </c>
    </row>
    <row r="695" spans="1:8" x14ac:dyDescent="0.2">
      <c r="A695">
        <v>1500.058</v>
      </c>
      <c r="B695">
        <v>-51.268000000000001</v>
      </c>
      <c r="C695">
        <v>-51.204000000000001</v>
      </c>
      <c r="D695">
        <v>2.5030000000000001</v>
      </c>
      <c r="E695">
        <v>179.791</v>
      </c>
      <c r="F695">
        <v>80</v>
      </c>
      <c r="G695">
        <v>55.795000000000002</v>
      </c>
      <c r="H695">
        <v>4.0905000000000005</v>
      </c>
    </row>
    <row r="696" spans="1:8" x14ac:dyDescent="0.2">
      <c r="A696">
        <v>1502.2080000000001</v>
      </c>
      <c r="B696">
        <v>-51.326000000000001</v>
      </c>
      <c r="C696">
        <v>-51.261000000000003</v>
      </c>
      <c r="D696">
        <v>2.6549999999999998</v>
      </c>
      <c r="E696">
        <v>177.697</v>
      </c>
      <c r="F696">
        <v>80</v>
      </c>
      <c r="G696">
        <v>55.933999999999997</v>
      </c>
      <c r="H696">
        <v>3.9906000000000001</v>
      </c>
    </row>
    <row r="697" spans="1:8" x14ac:dyDescent="0.2">
      <c r="A697">
        <v>1504.3489999999999</v>
      </c>
      <c r="B697">
        <v>-51.381999999999998</v>
      </c>
      <c r="C697">
        <v>-51.316000000000003</v>
      </c>
      <c r="D697">
        <v>2.532</v>
      </c>
      <c r="E697">
        <v>179.00299999999999</v>
      </c>
      <c r="F697">
        <v>80</v>
      </c>
      <c r="G697">
        <v>55.917000000000002</v>
      </c>
      <c r="H697">
        <v>4.0527000000000006</v>
      </c>
    </row>
    <row r="698" spans="1:8" x14ac:dyDescent="0.2">
      <c r="A698">
        <v>1506.4839999999999</v>
      </c>
      <c r="B698">
        <v>-51.435000000000002</v>
      </c>
      <c r="C698">
        <v>-51.368000000000002</v>
      </c>
      <c r="D698">
        <v>2.4620000000000002</v>
      </c>
      <c r="E698">
        <v>178.54</v>
      </c>
      <c r="F698">
        <v>80</v>
      </c>
      <c r="G698">
        <v>55.814</v>
      </c>
      <c r="H698">
        <v>4.0301999999999998</v>
      </c>
    </row>
    <row r="699" spans="1:8" x14ac:dyDescent="0.2">
      <c r="A699">
        <v>1508.6189999999999</v>
      </c>
      <c r="B699">
        <v>-51.493000000000002</v>
      </c>
      <c r="C699">
        <v>-51.423999999999999</v>
      </c>
      <c r="D699">
        <v>2.6360000000000001</v>
      </c>
      <c r="E699">
        <v>178.935</v>
      </c>
      <c r="F699">
        <v>80</v>
      </c>
      <c r="G699">
        <v>55.847000000000001</v>
      </c>
      <c r="H699">
        <v>4.0491000000000001</v>
      </c>
    </row>
    <row r="700" spans="1:8" x14ac:dyDescent="0.2">
      <c r="A700">
        <v>1510.7570000000001</v>
      </c>
      <c r="B700">
        <v>-51.548999999999999</v>
      </c>
      <c r="C700">
        <v>-51.478999999999999</v>
      </c>
      <c r="D700">
        <v>2.5579999999999998</v>
      </c>
      <c r="E700">
        <v>181.97499999999999</v>
      </c>
      <c r="F700">
        <v>80</v>
      </c>
      <c r="G700">
        <v>55.853999999999999</v>
      </c>
      <c r="H700">
        <v>4.1975999999999996</v>
      </c>
    </row>
    <row r="701" spans="1:8" x14ac:dyDescent="0.2">
      <c r="A701">
        <v>1512.5889999999999</v>
      </c>
      <c r="B701">
        <v>-51.601999999999997</v>
      </c>
      <c r="C701">
        <v>-51.530999999999999</v>
      </c>
      <c r="D701">
        <v>2.8420000000000001</v>
      </c>
      <c r="E701">
        <v>181.43899999999999</v>
      </c>
      <c r="F701">
        <v>80</v>
      </c>
      <c r="G701">
        <v>55.899000000000001</v>
      </c>
      <c r="H701">
        <v>4.1706000000000003</v>
      </c>
    </row>
    <row r="702" spans="1:8" x14ac:dyDescent="0.2">
      <c r="A702">
        <v>1514.423</v>
      </c>
      <c r="B702">
        <v>-51.655999999999999</v>
      </c>
      <c r="C702">
        <v>-51.584000000000003</v>
      </c>
      <c r="D702">
        <v>2.887</v>
      </c>
      <c r="E702">
        <v>182.27600000000001</v>
      </c>
      <c r="F702">
        <v>80</v>
      </c>
      <c r="G702">
        <v>55.945</v>
      </c>
      <c r="H702">
        <v>4.2129000000000003</v>
      </c>
    </row>
    <row r="703" spans="1:8" x14ac:dyDescent="0.2">
      <c r="A703">
        <v>1516.268</v>
      </c>
      <c r="B703">
        <v>-51.71</v>
      </c>
      <c r="C703">
        <v>-51.637</v>
      </c>
      <c r="D703">
        <v>2.8809999999999998</v>
      </c>
      <c r="E703">
        <v>181.321</v>
      </c>
      <c r="F703">
        <v>80</v>
      </c>
      <c r="G703">
        <v>55.965000000000003</v>
      </c>
      <c r="H703">
        <v>4.1652000000000005</v>
      </c>
    </row>
    <row r="704" spans="1:8" x14ac:dyDescent="0.2">
      <c r="A704">
        <v>1518.0989999999999</v>
      </c>
      <c r="B704">
        <v>-51.764000000000003</v>
      </c>
      <c r="C704">
        <v>-51.691000000000003</v>
      </c>
      <c r="D704">
        <v>2.9129999999999998</v>
      </c>
      <c r="E704">
        <v>181.30799999999999</v>
      </c>
      <c r="F704">
        <v>80</v>
      </c>
      <c r="G704">
        <v>55.847000000000001</v>
      </c>
      <c r="H704">
        <v>4.1642999999999999</v>
      </c>
    </row>
    <row r="705" spans="1:8" x14ac:dyDescent="0.2">
      <c r="A705">
        <v>1519.931</v>
      </c>
      <c r="B705">
        <v>-51.822000000000003</v>
      </c>
      <c r="C705">
        <v>-51.747</v>
      </c>
      <c r="D705">
        <v>3.081</v>
      </c>
      <c r="E705">
        <v>181.15700000000001</v>
      </c>
      <c r="F705">
        <v>80</v>
      </c>
      <c r="G705">
        <v>55.87</v>
      </c>
      <c r="H705">
        <v>4.1570999999999998</v>
      </c>
    </row>
    <row r="706" spans="1:8" x14ac:dyDescent="0.2">
      <c r="A706">
        <v>1521.492</v>
      </c>
      <c r="B706">
        <v>-51.872</v>
      </c>
      <c r="C706">
        <v>-51.795999999999999</v>
      </c>
      <c r="D706">
        <v>3.1579999999999999</v>
      </c>
      <c r="E706">
        <v>178.13200000000001</v>
      </c>
      <c r="F706">
        <v>80</v>
      </c>
      <c r="G706">
        <v>55.825000000000003</v>
      </c>
      <c r="H706">
        <v>4.0113000000000003</v>
      </c>
    </row>
    <row r="707" spans="1:8" x14ac:dyDescent="0.2">
      <c r="A707">
        <v>1523.3630000000001</v>
      </c>
      <c r="B707">
        <v>-51.932000000000002</v>
      </c>
      <c r="C707">
        <v>-51.854999999999997</v>
      </c>
      <c r="D707">
        <v>3.1139999999999999</v>
      </c>
      <c r="E707">
        <v>182.36799999999999</v>
      </c>
      <c r="F707">
        <v>80</v>
      </c>
      <c r="G707">
        <v>55.866999999999997</v>
      </c>
      <c r="H707">
        <v>4.2174000000000005</v>
      </c>
    </row>
    <row r="708" spans="1:8" x14ac:dyDescent="0.2">
      <c r="A708">
        <v>1524.9169999999999</v>
      </c>
      <c r="B708">
        <v>-51.984000000000002</v>
      </c>
      <c r="C708">
        <v>-51.905999999999999</v>
      </c>
      <c r="D708">
        <v>3.3119999999999998</v>
      </c>
      <c r="E708">
        <v>181.01</v>
      </c>
      <c r="F708">
        <v>80</v>
      </c>
      <c r="G708">
        <v>55.689</v>
      </c>
      <c r="H708">
        <v>4.1498999999999997</v>
      </c>
    </row>
    <row r="709" spans="1:8" x14ac:dyDescent="0.2">
      <c r="A709">
        <v>1526.4770000000001</v>
      </c>
      <c r="B709">
        <v>-52.036000000000001</v>
      </c>
      <c r="C709">
        <v>-51.957000000000001</v>
      </c>
      <c r="D709">
        <v>3.2469999999999999</v>
      </c>
      <c r="E709">
        <v>182.21199999999999</v>
      </c>
      <c r="F709">
        <v>80</v>
      </c>
      <c r="G709">
        <v>55.838999999999999</v>
      </c>
      <c r="H709">
        <v>4.2092999999999998</v>
      </c>
    </row>
    <row r="710" spans="1:8" x14ac:dyDescent="0.2">
      <c r="A710">
        <v>1528.0319999999999</v>
      </c>
      <c r="B710">
        <v>-52.087000000000003</v>
      </c>
      <c r="C710">
        <v>-52.006999999999998</v>
      </c>
      <c r="D710">
        <v>3.2629999999999999</v>
      </c>
      <c r="E710">
        <v>181.31899999999999</v>
      </c>
      <c r="F710">
        <v>80</v>
      </c>
      <c r="G710">
        <v>55.844999999999999</v>
      </c>
      <c r="H710">
        <v>4.1652000000000005</v>
      </c>
    </row>
    <row r="711" spans="1:8" x14ac:dyDescent="0.2">
      <c r="A711">
        <v>1529.903</v>
      </c>
      <c r="B711">
        <v>-52.146000000000001</v>
      </c>
      <c r="C711">
        <v>-52.064999999999998</v>
      </c>
      <c r="D711">
        <v>3.093</v>
      </c>
      <c r="E711">
        <v>181.28100000000001</v>
      </c>
      <c r="F711">
        <v>80</v>
      </c>
      <c r="G711">
        <v>55.904000000000003</v>
      </c>
      <c r="H711">
        <v>4.1634000000000002</v>
      </c>
    </row>
    <row r="712" spans="1:8" x14ac:dyDescent="0.2">
      <c r="A712">
        <v>1531.741</v>
      </c>
      <c r="B712">
        <v>-52.203000000000003</v>
      </c>
      <c r="C712">
        <v>-52.121000000000002</v>
      </c>
      <c r="D712">
        <v>3.0419999999999998</v>
      </c>
      <c r="E712">
        <v>181.95099999999999</v>
      </c>
      <c r="F712">
        <v>80</v>
      </c>
      <c r="G712">
        <v>55.847999999999999</v>
      </c>
      <c r="H712">
        <v>4.1967000000000008</v>
      </c>
    </row>
    <row r="713" spans="1:8" x14ac:dyDescent="0.2">
      <c r="A713">
        <v>1533.579</v>
      </c>
      <c r="B713">
        <v>-52.259</v>
      </c>
      <c r="C713">
        <v>-52.176000000000002</v>
      </c>
      <c r="D713">
        <v>2.9780000000000002</v>
      </c>
      <c r="E713">
        <v>182.251</v>
      </c>
      <c r="F713">
        <v>80</v>
      </c>
      <c r="G713">
        <v>55.966000000000001</v>
      </c>
      <c r="H713">
        <v>4.2111000000000001</v>
      </c>
    </row>
    <row r="714" spans="1:8" x14ac:dyDescent="0.2">
      <c r="A714">
        <v>1535.4469999999999</v>
      </c>
      <c r="B714">
        <v>-52.316000000000003</v>
      </c>
      <c r="C714">
        <v>-52.231999999999999</v>
      </c>
      <c r="D714">
        <v>2.988</v>
      </c>
      <c r="E714">
        <v>182.20099999999999</v>
      </c>
      <c r="F714">
        <v>80</v>
      </c>
      <c r="G714">
        <v>55.868000000000002</v>
      </c>
      <c r="H714">
        <v>4.2092999999999998</v>
      </c>
    </row>
    <row r="715" spans="1:8" x14ac:dyDescent="0.2">
      <c r="A715">
        <v>1537.3140000000001</v>
      </c>
      <c r="B715">
        <v>-52.375999999999998</v>
      </c>
      <c r="C715">
        <v>-52.29</v>
      </c>
      <c r="D715">
        <v>3.121</v>
      </c>
      <c r="E715">
        <v>181.773</v>
      </c>
      <c r="F715">
        <v>80</v>
      </c>
      <c r="G715">
        <v>55.823999999999998</v>
      </c>
      <c r="H715">
        <v>4.1876999999999995</v>
      </c>
    </row>
    <row r="716" spans="1:8" x14ac:dyDescent="0.2">
      <c r="A716">
        <v>1538.8689999999999</v>
      </c>
      <c r="B716">
        <v>-52.426000000000002</v>
      </c>
      <c r="C716">
        <v>-52.338999999999999</v>
      </c>
      <c r="D716">
        <v>3.1640000000000001</v>
      </c>
      <c r="E716">
        <v>180.90100000000001</v>
      </c>
      <c r="F716">
        <v>80</v>
      </c>
      <c r="G716">
        <v>55.811</v>
      </c>
      <c r="H716">
        <v>4.1445000000000007</v>
      </c>
    </row>
    <row r="717" spans="1:8" x14ac:dyDescent="0.2">
      <c r="A717">
        <v>1540.4259999999999</v>
      </c>
      <c r="B717">
        <v>-52.475999999999999</v>
      </c>
      <c r="C717">
        <v>-52.387999999999998</v>
      </c>
      <c r="D717">
        <v>3.1589999999999998</v>
      </c>
      <c r="E717">
        <v>180.90899999999999</v>
      </c>
      <c r="F717">
        <v>80</v>
      </c>
      <c r="G717">
        <v>55.749000000000002</v>
      </c>
      <c r="H717">
        <v>4.1445000000000007</v>
      </c>
    </row>
    <row r="718" spans="1:8" x14ac:dyDescent="0.2">
      <c r="A718">
        <v>1541.9590000000001</v>
      </c>
      <c r="B718">
        <v>-52.526000000000003</v>
      </c>
      <c r="C718">
        <v>-52.438000000000002</v>
      </c>
      <c r="D718">
        <v>3.2109999999999999</v>
      </c>
      <c r="E718">
        <v>182.417</v>
      </c>
      <c r="F718">
        <v>80</v>
      </c>
      <c r="G718">
        <v>55.784999999999997</v>
      </c>
      <c r="H718">
        <v>4.2201000000000004</v>
      </c>
    </row>
    <row r="719" spans="1:8" x14ac:dyDescent="0.2">
      <c r="A719">
        <v>1543.4839999999999</v>
      </c>
      <c r="B719">
        <v>-52.576999999999998</v>
      </c>
      <c r="C719">
        <v>-52.488</v>
      </c>
      <c r="D719">
        <v>3.2890000000000001</v>
      </c>
      <c r="E719">
        <v>182.10300000000001</v>
      </c>
      <c r="F719">
        <v>80</v>
      </c>
      <c r="G719">
        <v>55.893999999999998</v>
      </c>
      <c r="H719">
        <v>4.2039</v>
      </c>
    </row>
    <row r="720" spans="1:8" x14ac:dyDescent="0.2">
      <c r="A720">
        <v>1545.009</v>
      </c>
      <c r="B720">
        <v>-52.628999999999998</v>
      </c>
      <c r="C720">
        <v>-52.537999999999997</v>
      </c>
      <c r="D720">
        <v>3.2930000000000001</v>
      </c>
      <c r="E720">
        <v>182.149</v>
      </c>
      <c r="F720">
        <v>80</v>
      </c>
      <c r="G720">
        <v>55.677</v>
      </c>
      <c r="H720">
        <v>4.2066000000000008</v>
      </c>
    </row>
    <row r="721" spans="1:8" x14ac:dyDescent="0.2">
      <c r="A721">
        <v>1546.8389999999999</v>
      </c>
      <c r="B721">
        <v>-52.686999999999998</v>
      </c>
      <c r="C721">
        <v>-52.595999999999997</v>
      </c>
      <c r="D721">
        <v>3.145</v>
      </c>
      <c r="E721">
        <v>180.09200000000001</v>
      </c>
      <c r="F721">
        <v>80</v>
      </c>
      <c r="G721">
        <v>55.738</v>
      </c>
      <c r="H721">
        <v>4.1048999999999998</v>
      </c>
    </row>
    <row r="722" spans="1:8" x14ac:dyDescent="0.2">
      <c r="A722">
        <v>1548.673</v>
      </c>
      <c r="B722">
        <v>-52.744999999999997</v>
      </c>
      <c r="C722">
        <v>-52.652000000000001</v>
      </c>
      <c r="D722">
        <v>3.0950000000000002</v>
      </c>
      <c r="E722">
        <v>181.94800000000001</v>
      </c>
      <c r="F722">
        <v>80</v>
      </c>
      <c r="G722">
        <v>55.31</v>
      </c>
      <c r="H722">
        <v>4.1967000000000008</v>
      </c>
    </row>
    <row r="723" spans="1:8" x14ac:dyDescent="0.2">
      <c r="A723">
        <v>1550.5050000000001</v>
      </c>
      <c r="B723">
        <v>-52.804000000000002</v>
      </c>
      <c r="C723">
        <v>-52.71</v>
      </c>
      <c r="D723">
        <v>3.1680000000000001</v>
      </c>
      <c r="E723">
        <v>180.786</v>
      </c>
      <c r="F723">
        <v>80</v>
      </c>
      <c r="G723">
        <v>55.731000000000002</v>
      </c>
      <c r="H723">
        <v>4.1391</v>
      </c>
    </row>
    <row r="724" spans="1:8" x14ac:dyDescent="0.2">
      <c r="A724">
        <v>1552.3689999999999</v>
      </c>
      <c r="B724">
        <v>-52.863</v>
      </c>
      <c r="C724">
        <v>-52.767000000000003</v>
      </c>
      <c r="D724">
        <v>3.0609999999999999</v>
      </c>
      <c r="E724">
        <v>181.68799999999999</v>
      </c>
      <c r="F724">
        <v>80</v>
      </c>
      <c r="G724">
        <v>55.841999999999999</v>
      </c>
      <c r="H724">
        <v>4.1832000000000003</v>
      </c>
    </row>
    <row r="725" spans="1:8" x14ac:dyDescent="0.2">
      <c r="A725">
        <v>1554.2180000000001</v>
      </c>
      <c r="B725">
        <v>-52.92</v>
      </c>
      <c r="C725">
        <v>-52.823999999999998</v>
      </c>
      <c r="D725">
        <v>3.0670000000000002</v>
      </c>
      <c r="E725">
        <v>182.40600000000001</v>
      </c>
      <c r="F725">
        <v>80</v>
      </c>
      <c r="G725">
        <v>55.78</v>
      </c>
      <c r="H725">
        <v>4.2191999999999998</v>
      </c>
    </row>
    <row r="726" spans="1:8" x14ac:dyDescent="0.2">
      <c r="A726">
        <v>1556.05</v>
      </c>
      <c r="B726">
        <v>-52.978000000000002</v>
      </c>
      <c r="C726">
        <v>-52.881</v>
      </c>
      <c r="D726">
        <v>3.097</v>
      </c>
      <c r="E726">
        <v>183.08</v>
      </c>
      <c r="F726">
        <v>80</v>
      </c>
      <c r="G726">
        <v>55.75</v>
      </c>
      <c r="H726">
        <v>4.2534000000000001</v>
      </c>
    </row>
    <row r="727" spans="1:8" x14ac:dyDescent="0.2">
      <c r="A727">
        <v>1557.902</v>
      </c>
      <c r="B727">
        <v>-53.036000000000001</v>
      </c>
      <c r="C727">
        <v>-52.936999999999998</v>
      </c>
      <c r="D727">
        <v>3.0310000000000001</v>
      </c>
      <c r="E727">
        <v>181.73500000000001</v>
      </c>
      <c r="F727">
        <v>80</v>
      </c>
      <c r="G727">
        <v>55.62</v>
      </c>
      <c r="H727">
        <v>4.1859000000000002</v>
      </c>
    </row>
    <row r="728" spans="1:8" x14ac:dyDescent="0.2">
      <c r="A728">
        <v>1559.768</v>
      </c>
      <c r="B728">
        <v>-53.094999999999999</v>
      </c>
      <c r="C728">
        <v>-52.994999999999997</v>
      </c>
      <c r="D728">
        <v>3.1120000000000001</v>
      </c>
      <c r="E728">
        <v>181.62</v>
      </c>
      <c r="F728">
        <v>80</v>
      </c>
      <c r="G728">
        <v>55.844000000000001</v>
      </c>
      <c r="H728">
        <v>4.1796000000000006</v>
      </c>
    </row>
    <row r="729" spans="1:8" x14ac:dyDescent="0.2">
      <c r="A729">
        <v>1561.6</v>
      </c>
      <c r="B729">
        <v>-53.152000000000001</v>
      </c>
      <c r="C729">
        <v>-53.051000000000002</v>
      </c>
      <c r="D729">
        <v>3.044</v>
      </c>
      <c r="E729">
        <v>181.86</v>
      </c>
      <c r="F729">
        <v>80</v>
      </c>
      <c r="G729">
        <v>55.881</v>
      </c>
      <c r="H729">
        <v>4.1922000000000006</v>
      </c>
    </row>
    <row r="730" spans="1:8" x14ac:dyDescent="0.2">
      <c r="A730">
        <v>1563.431</v>
      </c>
      <c r="B730">
        <v>-53.207000000000001</v>
      </c>
      <c r="C730">
        <v>-53.106000000000002</v>
      </c>
      <c r="D730">
        <v>2.9849999999999999</v>
      </c>
      <c r="E730">
        <v>180.95599999999999</v>
      </c>
      <c r="F730">
        <v>80</v>
      </c>
      <c r="G730">
        <v>55.758000000000003</v>
      </c>
      <c r="H730">
        <v>4.1471999999999998</v>
      </c>
    </row>
    <row r="731" spans="1:8" x14ac:dyDescent="0.2">
      <c r="A731">
        <v>1565.269</v>
      </c>
      <c r="B731">
        <v>-53.262999999999998</v>
      </c>
      <c r="C731">
        <v>-53.16</v>
      </c>
      <c r="D731">
        <v>2.9670000000000001</v>
      </c>
      <c r="E731">
        <v>180.911</v>
      </c>
      <c r="F731">
        <v>80</v>
      </c>
      <c r="G731">
        <v>55.701000000000001</v>
      </c>
      <c r="H731">
        <v>4.1445000000000007</v>
      </c>
    </row>
    <row r="732" spans="1:8" x14ac:dyDescent="0.2">
      <c r="A732">
        <v>1567.1</v>
      </c>
      <c r="B732">
        <v>-53.32</v>
      </c>
      <c r="C732">
        <v>-53.216000000000001</v>
      </c>
      <c r="D732">
        <v>3.0350000000000001</v>
      </c>
      <c r="E732">
        <v>181.80500000000001</v>
      </c>
      <c r="F732">
        <v>80</v>
      </c>
      <c r="G732">
        <v>55.670999999999999</v>
      </c>
      <c r="H732">
        <v>4.1895000000000007</v>
      </c>
    </row>
    <row r="733" spans="1:8" x14ac:dyDescent="0.2">
      <c r="A733">
        <v>1568.93</v>
      </c>
      <c r="B733">
        <v>-53.375999999999998</v>
      </c>
      <c r="C733">
        <v>-53.271000000000001</v>
      </c>
      <c r="D733">
        <v>3.0009999999999999</v>
      </c>
      <c r="E733">
        <v>182.44900000000001</v>
      </c>
      <c r="F733">
        <v>80</v>
      </c>
      <c r="G733">
        <v>55.7</v>
      </c>
      <c r="H733">
        <v>4.2210000000000001</v>
      </c>
    </row>
    <row r="734" spans="1:8" x14ac:dyDescent="0.2">
      <c r="A734">
        <v>1570.7660000000001</v>
      </c>
      <c r="B734">
        <v>-53.43</v>
      </c>
      <c r="C734">
        <v>-53.323</v>
      </c>
      <c r="D734">
        <v>2.8759999999999999</v>
      </c>
      <c r="E734">
        <v>182.29499999999999</v>
      </c>
      <c r="F734">
        <v>80</v>
      </c>
      <c r="G734">
        <v>55.69</v>
      </c>
      <c r="H734">
        <v>4.2138000000000009</v>
      </c>
    </row>
    <row r="735" spans="1:8" x14ac:dyDescent="0.2">
      <c r="A735">
        <v>1572.598</v>
      </c>
      <c r="B735">
        <v>-53.484999999999999</v>
      </c>
      <c r="C735">
        <v>-53.378</v>
      </c>
      <c r="D735">
        <v>2.984</v>
      </c>
      <c r="E735">
        <v>182.09700000000001</v>
      </c>
      <c r="F735">
        <v>80</v>
      </c>
      <c r="G735">
        <v>55.764000000000003</v>
      </c>
      <c r="H735">
        <v>4.2039</v>
      </c>
    </row>
    <row r="736" spans="1:8" x14ac:dyDescent="0.2">
      <c r="A736">
        <v>1574.431</v>
      </c>
      <c r="B736">
        <v>-53.54</v>
      </c>
      <c r="C736">
        <v>-53.432000000000002</v>
      </c>
      <c r="D736">
        <v>2.9369999999999998</v>
      </c>
      <c r="E736">
        <v>182.27099999999999</v>
      </c>
      <c r="F736">
        <v>80</v>
      </c>
      <c r="G736">
        <v>55.673999999999999</v>
      </c>
      <c r="H736">
        <v>4.2119999999999997</v>
      </c>
    </row>
    <row r="737" spans="1:8" x14ac:dyDescent="0.2">
      <c r="A737">
        <v>1576.269</v>
      </c>
      <c r="B737">
        <v>-53.594999999999999</v>
      </c>
      <c r="C737">
        <v>-53.485999999999997</v>
      </c>
      <c r="D737">
        <v>2.9449999999999998</v>
      </c>
      <c r="E737">
        <v>181.565</v>
      </c>
      <c r="F737">
        <v>80</v>
      </c>
      <c r="G737">
        <v>55.667000000000002</v>
      </c>
      <c r="H737">
        <v>4.1768999999999998</v>
      </c>
    </row>
    <row r="738" spans="1:8" x14ac:dyDescent="0.2">
      <c r="A738">
        <v>1578.1369999999999</v>
      </c>
      <c r="B738">
        <v>-53.649000000000001</v>
      </c>
      <c r="C738">
        <v>-53.537999999999997</v>
      </c>
      <c r="D738">
        <v>2.8050000000000002</v>
      </c>
      <c r="E738">
        <v>181.79400000000001</v>
      </c>
      <c r="F738">
        <v>80</v>
      </c>
      <c r="G738">
        <v>55.792999999999999</v>
      </c>
      <c r="H738">
        <v>4.1886000000000001</v>
      </c>
    </row>
    <row r="739" spans="1:8" x14ac:dyDescent="0.2">
      <c r="A739">
        <v>1580.0029999999999</v>
      </c>
      <c r="B739">
        <v>-53.7</v>
      </c>
      <c r="C739">
        <v>-53.588999999999999</v>
      </c>
      <c r="D739">
        <v>2.6869999999999998</v>
      </c>
      <c r="E739">
        <v>183.00899999999999</v>
      </c>
      <c r="F739">
        <v>80</v>
      </c>
      <c r="G739">
        <v>55.798000000000002</v>
      </c>
      <c r="H739">
        <v>4.2498000000000005</v>
      </c>
    </row>
    <row r="740" spans="1:8" x14ac:dyDescent="0.2">
      <c r="A740">
        <v>1582.16</v>
      </c>
      <c r="B740">
        <v>-53.758000000000003</v>
      </c>
      <c r="C740">
        <v>-53.645000000000003</v>
      </c>
      <c r="D740">
        <v>2.6160000000000001</v>
      </c>
      <c r="E740">
        <v>180.39699999999999</v>
      </c>
      <c r="F740">
        <v>80</v>
      </c>
      <c r="G740">
        <v>55.695999999999998</v>
      </c>
      <c r="H740">
        <v>4.1193</v>
      </c>
    </row>
    <row r="741" spans="1:8" x14ac:dyDescent="0.2">
      <c r="A741">
        <v>1584.297</v>
      </c>
      <c r="B741">
        <v>-53.814</v>
      </c>
      <c r="C741">
        <v>-53.7</v>
      </c>
      <c r="D741">
        <v>2.5739999999999998</v>
      </c>
      <c r="E741">
        <v>182.43299999999999</v>
      </c>
      <c r="F741">
        <v>80</v>
      </c>
      <c r="G741">
        <v>55.756999999999998</v>
      </c>
      <c r="H741">
        <v>4.2201000000000004</v>
      </c>
    </row>
    <row r="742" spans="1:8" x14ac:dyDescent="0.2">
      <c r="A742">
        <v>14346.43</v>
      </c>
      <c r="B742">
        <v>-53.753999999999998</v>
      </c>
      <c r="C742">
        <v>-53.753999999999998</v>
      </c>
      <c r="D742">
        <v>0</v>
      </c>
      <c r="E742">
        <v>150.31399999999999</v>
      </c>
      <c r="F742">
        <v>100</v>
      </c>
      <c r="G742">
        <v>54.984999999999999</v>
      </c>
      <c r="H742">
        <v>3.3525</v>
      </c>
    </row>
    <row r="743" spans="1:8" x14ac:dyDescent="0.2">
      <c r="A743">
        <v>14348.927</v>
      </c>
      <c r="B743">
        <v>-53.81</v>
      </c>
      <c r="C743">
        <v>-53.81</v>
      </c>
      <c r="D743">
        <v>2.2280000000000002</v>
      </c>
      <c r="E743">
        <v>150.428</v>
      </c>
      <c r="F743">
        <v>100</v>
      </c>
      <c r="G743">
        <v>55.938000000000002</v>
      </c>
      <c r="H743">
        <v>3.3578999999999999</v>
      </c>
    </row>
    <row r="744" spans="1:8" x14ac:dyDescent="0.2">
      <c r="A744">
        <v>14351.067999999999</v>
      </c>
      <c r="B744">
        <v>-53.860999999999997</v>
      </c>
      <c r="C744">
        <v>-53.860999999999997</v>
      </c>
      <c r="D744">
        <v>2.3730000000000002</v>
      </c>
      <c r="E744">
        <v>150.25800000000001</v>
      </c>
      <c r="F744">
        <v>100</v>
      </c>
      <c r="G744">
        <v>55.436999999999998</v>
      </c>
      <c r="H744">
        <v>3.3498000000000001</v>
      </c>
    </row>
    <row r="745" spans="1:8" x14ac:dyDescent="0.2">
      <c r="A745">
        <v>14353.51</v>
      </c>
      <c r="B745">
        <v>-53.914999999999999</v>
      </c>
      <c r="C745">
        <v>-53.914000000000001</v>
      </c>
      <c r="D745">
        <v>2.1930000000000001</v>
      </c>
      <c r="E745">
        <v>149.92400000000001</v>
      </c>
      <c r="F745">
        <v>100</v>
      </c>
      <c r="G745">
        <v>56.167999999999999</v>
      </c>
      <c r="H745">
        <v>3.3353999999999999</v>
      </c>
    </row>
    <row r="746" spans="1:8" x14ac:dyDescent="0.2">
      <c r="A746">
        <v>14355.976000000001</v>
      </c>
      <c r="B746">
        <v>-53.968000000000004</v>
      </c>
      <c r="C746">
        <v>-53.966999999999999</v>
      </c>
      <c r="D746">
        <v>2.1459999999999999</v>
      </c>
      <c r="E746">
        <v>151.16499999999999</v>
      </c>
      <c r="F746">
        <v>100</v>
      </c>
      <c r="G746">
        <v>55.658000000000001</v>
      </c>
      <c r="H746">
        <v>3.3921000000000001</v>
      </c>
    </row>
    <row r="747" spans="1:8" x14ac:dyDescent="0.2">
      <c r="A747">
        <v>14358.475</v>
      </c>
      <c r="B747">
        <v>-54.024000000000001</v>
      </c>
      <c r="C747">
        <v>-54.021999999999998</v>
      </c>
      <c r="D747">
        <v>2.2130000000000001</v>
      </c>
      <c r="E747">
        <v>149.821</v>
      </c>
      <c r="F747">
        <v>100</v>
      </c>
      <c r="G747">
        <v>56.008000000000003</v>
      </c>
      <c r="H747">
        <v>3.33</v>
      </c>
    </row>
    <row r="748" spans="1:8" x14ac:dyDescent="0.2">
      <c r="A748">
        <v>14360.955</v>
      </c>
      <c r="B748">
        <v>-54.078000000000003</v>
      </c>
      <c r="C748">
        <v>-54.076000000000001</v>
      </c>
      <c r="D748">
        <v>2.1640000000000001</v>
      </c>
      <c r="E748">
        <v>150.62200000000001</v>
      </c>
      <c r="F748">
        <v>100</v>
      </c>
      <c r="G748">
        <v>57.094000000000001</v>
      </c>
      <c r="H748">
        <v>3.3669000000000002</v>
      </c>
    </row>
    <row r="749" spans="1:8" x14ac:dyDescent="0.2">
      <c r="A749">
        <v>14363.704</v>
      </c>
      <c r="B749">
        <v>-54.128</v>
      </c>
      <c r="C749">
        <v>-54.125999999999998</v>
      </c>
      <c r="D749">
        <v>1.831</v>
      </c>
      <c r="E749">
        <v>124.521</v>
      </c>
      <c r="F749">
        <v>100</v>
      </c>
      <c r="G749">
        <v>58.606000000000002</v>
      </c>
      <c r="H749">
        <v>2.3714999999999997</v>
      </c>
    </row>
    <row r="750" spans="1:8" x14ac:dyDescent="0.2">
      <c r="A750">
        <v>14366.142</v>
      </c>
      <c r="B750">
        <v>-54.18</v>
      </c>
      <c r="C750">
        <v>-54.177999999999997</v>
      </c>
      <c r="D750">
        <v>2.1179999999999999</v>
      </c>
      <c r="E750">
        <v>104.283</v>
      </c>
      <c r="F750">
        <v>100</v>
      </c>
      <c r="G750">
        <v>59.682000000000002</v>
      </c>
      <c r="H750">
        <v>1.7982</v>
      </c>
    </row>
    <row r="751" spans="1:8" x14ac:dyDescent="0.2">
      <c r="A751">
        <v>14368.582</v>
      </c>
      <c r="B751">
        <v>-54.234999999999999</v>
      </c>
      <c r="C751">
        <v>-54.232999999999997</v>
      </c>
      <c r="D751">
        <v>2.2429999999999999</v>
      </c>
      <c r="E751">
        <v>110.72</v>
      </c>
      <c r="F751">
        <v>100</v>
      </c>
      <c r="G751">
        <v>59.753</v>
      </c>
      <c r="H751">
        <v>1.9665000000000001</v>
      </c>
    </row>
    <row r="752" spans="1:8" x14ac:dyDescent="0.2">
      <c r="A752">
        <v>14371.039000000001</v>
      </c>
      <c r="B752">
        <v>-54.292000000000002</v>
      </c>
      <c r="C752">
        <v>-54.289000000000001</v>
      </c>
      <c r="D752">
        <v>2.2959999999999998</v>
      </c>
      <c r="E752">
        <v>101.627</v>
      </c>
      <c r="F752">
        <v>100</v>
      </c>
      <c r="G752">
        <v>60.585999999999999</v>
      </c>
      <c r="H752">
        <v>1.7316</v>
      </c>
    </row>
    <row r="753" spans="1:8" x14ac:dyDescent="0.2">
      <c r="A753">
        <v>14373.216</v>
      </c>
      <c r="B753">
        <v>-54.345999999999997</v>
      </c>
      <c r="C753">
        <v>-54.343000000000004</v>
      </c>
      <c r="D753">
        <v>2.4769999999999999</v>
      </c>
      <c r="E753">
        <v>97.501000000000005</v>
      </c>
      <c r="F753">
        <v>100</v>
      </c>
      <c r="G753">
        <v>61.53</v>
      </c>
      <c r="H753">
        <v>1.6326000000000001</v>
      </c>
    </row>
    <row r="754" spans="1:8" x14ac:dyDescent="0.2">
      <c r="A754">
        <v>14375.957</v>
      </c>
      <c r="B754">
        <v>-54.402999999999999</v>
      </c>
      <c r="C754">
        <v>-54.4</v>
      </c>
      <c r="D754">
        <v>2.056</v>
      </c>
      <c r="E754">
        <v>92.942999999999998</v>
      </c>
      <c r="F754">
        <v>100</v>
      </c>
      <c r="G754">
        <v>61.834000000000003</v>
      </c>
      <c r="H754">
        <v>1.5264</v>
      </c>
    </row>
    <row r="755" spans="1:8" x14ac:dyDescent="0.2">
      <c r="A755">
        <v>14378.396000000001</v>
      </c>
      <c r="B755">
        <v>-54.457999999999998</v>
      </c>
      <c r="C755">
        <v>-54.454999999999998</v>
      </c>
      <c r="D755">
        <v>2.2610000000000001</v>
      </c>
      <c r="E755">
        <v>98.614000000000004</v>
      </c>
      <c r="F755">
        <v>100</v>
      </c>
      <c r="G755">
        <v>60.77</v>
      </c>
      <c r="H755">
        <v>1.6587000000000001</v>
      </c>
    </row>
    <row r="756" spans="1:8" x14ac:dyDescent="0.2">
      <c r="A756">
        <v>14380.53</v>
      </c>
      <c r="B756">
        <v>-54.511000000000003</v>
      </c>
      <c r="C756">
        <v>-54.508000000000003</v>
      </c>
      <c r="D756">
        <v>2.4790000000000001</v>
      </c>
      <c r="E756">
        <v>106.80800000000001</v>
      </c>
      <c r="F756">
        <v>100</v>
      </c>
      <c r="G756">
        <v>60.098999999999997</v>
      </c>
      <c r="H756">
        <v>1.863</v>
      </c>
    </row>
    <row r="757" spans="1:8" x14ac:dyDescent="0.2">
      <c r="A757">
        <v>14382.66</v>
      </c>
      <c r="B757">
        <v>-54.564</v>
      </c>
      <c r="C757">
        <v>-54.56</v>
      </c>
      <c r="D757">
        <v>2.4630000000000001</v>
      </c>
      <c r="E757">
        <v>110.566</v>
      </c>
      <c r="F757">
        <v>100</v>
      </c>
      <c r="G757">
        <v>59.683</v>
      </c>
      <c r="H757">
        <v>1.9629000000000001</v>
      </c>
    </row>
    <row r="758" spans="1:8" x14ac:dyDescent="0.2">
      <c r="A758">
        <v>14384.485000000001</v>
      </c>
      <c r="B758">
        <v>-54.613999999999997</v>
      </c>
      <c r="C758">
        <v>-54.61</v>
      </c>
      <c r="D758">
        <v>2.7549999999999999</v>
      </c>
      <c r="E758">
        <v>114.61499999999999</v>
      </c>
      <c r="F758">
        <v>100</v>
      </c>
      <c r="G758">
        <v>58.939</v>
      </c>
      <c r="H758">
        <v>2.0745</v>
      </c>
    </row>
    <row r="759" spans="1:8" x14ac:dyDescent="0.2">
      <c r="A759">
        <v>14386.311</v>
      </c>
      <c r="B759">
        <v>-54.667000000000002</v>
      </c>
      <c r="C759">
        <v>-54.662999999999997</v>
      </c>
      <c r="D759">
        <v>2.895</v>
      </c>
      <c r="E759">
        <v>114.535</v>
      </c>
      <c r="F759">
        <v>100</v>
      </c>
      <c r="G759">
        <v>59.795000000000002</v>
      </c>
      <c r="H759">
        <v>2.0727000000000002</v>
      </c>
    </row>
    <row r="760" spans="1:8" x14ac:dyDescent="0.2">
      <c r="A760">
        <v>14387.837</v>
      </c>
      <c r="B760">
        <v>-54.720999999999997</v>
      </c>
      <c r="C760">
        <v>-54.716999999999999</v>
      </c>
      <c r="D760">
        <v>3.512</v>
      </c>
      <c r="E760">
        <v>113.50700000000001</v>
      </c>
      <c r="F760">
        <v>100</v>
      </c>
      <c r="G760">
        <v>59.701000000000001</v>
      </c>
      <c r="H760">
        <v>2.0438999999999998</v>
      </c>
    </row>
    <row r="761" spans="1:8" x14ac:dyDescent="0.2">
      <c r="A761">
        <v>14389.36</v>
      </c>
      <c r="B761">
        <v>-54.774999999999999</v>
      </c>
      <c r="C761">
        <v>-54.771000000000001</v>
      </c>
      <c r="D761">
        <v>3.53</v>
      </c>
      <c r="E761">
        <v>112.8</v>
      </c>
      <c r="F761">
        <v>100</v>
      </c>
      <c r="G761">
        <v>60.222999999999999</v>
      </c>
      <c r="H761">
        <v>2.0241000000000002</v>
      </c>
    </row>
    <row r="762" spans="1:8" x14ac:dyDescent="0.2">
      <c r="A762">
        <v>14390.884</v>
      </c>
      <c r="B762">
        <v>-54.826999999999998</v>
      </c>
      <c r="C762">
        <v>-54.823</v>
      </c>
      <c r="D762">
        <v>3.42</v>
      </c>
      <c r="E762">
        <v>116.37</v>
      </c>
      <c r="F762">
        <v>100</v>
      </c>
      <c r="G762">
        <v>58.725000000000001</v>
      </c>
      <c r="H762">
        <v>2.1249000000000002</v>
      </c>
    </row>
    <row r="763" spans="1:8" x14ac:dyDescent="0.2">
      <c r="A763">
        <v>14392.412</v>
      </c>
      <c r="B763">
        <v>-54.878</v>
      </c>
      <c r="C763">
        <v>-54.872999999999998</v>
      </c>
      <c r="D763">
        <v>3.2629999999999999</v>
      </c>
      <c r="E763">
        <v>112.60299999999999</v>
      </c>
      <c r="F763">
        <v>100</v>
      </c>
      <c r="G763">
        <v>60.356999999999999</v>
      </c>
      <c r="H763">
        <v>2.0186999999999999</v>
      </c>
    </row>
    <row r="764" spans="1:8" x14ac:dyDescent="0.2">
      <c r="A764">
        <v>14393.938</v>
      </c>
      <c r="B764">
        <v>-54.927999999999997</v>
      </c>
      <c r="C764">
        <v>-54.921999999999997</v>
      </c>
      <c r="D764">
        <v>3.2679999999999998</v>
      </c>
      <c r="E764">
        <v>105.664</v>
      </c>
      <c r="F764">
        <v>100</v>
      </c>
      <c r="G764">
        <v>59.658999999999999</v>
      </c>
      <c r="H764">
        <v>1.8332999999999999</v>
      </c>
    </row>
    <row r="765" spans="1:8" x14ac:dyDescent="0.2">
      <c r="A765">
        <v>14395.465</v>
      </c>
      <c r="B765">
        <v>-54.978000000000002</v>
      </c>
      <c r="C765">
        <v>-54.972999999999999</v>
      </c>
      <c r="D765">
        <v>3.3039999999999998</v>
      </c>
      <c r="E765">
        <v>104.57</v>
      </c>
      <c r="F765">
        <v>100</v>
      </c>
      <c r="G765">
        <v>61.152999999999999</v>
      </c>
      <c r="H765">
        <v>1.8053999999999999</v>
      </c>
    </row>
    <row r="766" spans="1:8" x14ac:dyDescent="0.2">
      <c r="A766">
        <v>14397.296</v>
      </c>
      <c r="B766">
        <v>-55.036000000000001</v>
      </c>
      <c r="C766">
        <v>-55.030999999999999</v>
      </c>
      <c r="D766">
        <v>3.15</v>
      </c>
      <c r="E766">
        <v>103.18300000000001</v>
      </c>
      <c r="F766">
        <v>100</v>
      </c>
      <c r="G766">
        <v>59.258000000000003</v>
      </c>
      <c r="H766">
        <v>1.7703000000000002</v>
      </c>
    </row>
    <row r="767" spans="1:8" x14ac:dyDescent="0.2">
      <c r="A767">
        <v>14399.129000000001</v>
      </c>
      <c r="B767">
        <v>-55.094999999999999</v>
      </c>
      <c r="C767">
        <v>-55.088999999999999</v>
      </c>
      <c r="D767">
        <v>3.1890000000000001</v>
      </c>
      <c r="E767">
        <v>104.72799999999999</v>
      </c>
      <c r="F767">
        <v>100</v>
      </c>
      <c r="G767">
        <v>59.875999999999998</v>
      </c>
      <c r="H767">
        <v>1.8099000000000001</v>
      </c>
    </row>
    <row r="768" spans="1:8" x14ac:dyDescent="0.2">
      <c r="A768">
        <v>14400.655000000001</v>
      </c>
      <c r="B768">
        <v>-55.145000000000003</v>
      </c>
      <c r="C768">
        <v>-55.139000000000003</v>
      </c>
      <c r="D768">
        <v>3.2949999999999999</v>
      </c>
      <c r="E768">
        <v>104.876</v>
      </c>
      <c r="F768">
        <v>100</v>
      </c>
      <c r="G768">
        <v>60.844999999999999</v>
      </c>
      <c r="H768">
        <v>1.8135000000000001</v>
      </c>
    </row>
    <row r="769" spans="1:8" x14ac:dyDescent="0.2">
      <c r="A769">
        <v>14402.181</v>
      </c>
      <c r="B769">
        <v>-55.204000000000001</v>
      </c>
      <c r="C769">
        <v>-55.198</v>
      </c>
      <c r="D769">
        <v>3.8239999999999998</v>
      </c>
      <c r="E769">
        <v>107.129</v>
      </c>
      <c r="F769">
        <v>100</v>
      </c>
      <c r="G769">
        <v>60.725999999999999</v>
      </c>
      <c r="H769">
        <v>1.8711000000000002</v>
      </c>
    </row>
    <row r="770" spans="1:8" x14ac:dyDescent="0.2">
      <c r="A770">
        <v>14403.706</v>
      </c>
      <c r="B770">
        <v>-55.26</v>
      </c>
      <c r="C770">
        <v>-55.253</v>
      </c>
      <c r="D770">
        <v>3.6579999999999999</v>
      </c>
      <c r="E770">
        <v>111.002</v>
      </c>
      <c r="F770">
        <v>100</v>
      </c>
      <c r="G770">
        <v>59.515999999999998</v>
      </c>
      <c r="H770">
        <v>1.9745999999999999</v>
      </c>
    </row>
    <row r="771" spans="1:8" x14ac:dyDescent="0.2">
      <c r="A771">
        <v>14405.23</v>
      </c>
      <c r="B771">
        <v>-55.320999999999998</v>
      </c>
      <c r="C771">
        <v>-55.314999999999998</v>
      </c>
      <c r="D771">
        <v>4.0119999999999996</v>
      </c>
      <c r="E771">
        <v>108.008</v>
      </c>
      <c r="F771">
        <v>100</v>
      </c>
      <c r="G771">
        <v>59.213999999999999</v>
      </c>
      <c r="H771">
        <v>1.8945000000000001</v>
      </c>
    </row>
    <row r="772" spans="1:8" x14ac:dyDescent="0.2">
      <c r="A772">
        <v>14406.45</v>
      </c>
      <c r="B772">
        <v>-55.372999999999998</v>
      </c>
      <c r="C772">
        <v>-55.366</v>
      </c>
      <c r="D772">
        <v>4.2210000000000001</v>
      </c>
      <c r="E772">
        <v>109.626</v>
      </c>
      <c r="F772">
        <v>100</v>
      </c>
      <c r="G772">
        <v>60.585999999999999</v>
      </c>
      <c r="H772">
        <v>1.9377</v>
      </c>
    </row>
    <row r="773" spans="1:8" x14ac:dyDescent="0.2">
      <c r="A773">
        <v>14407.976000000001</v>
      </c>
      <c r="B773">
        <v>-55.435000000000002</v>
      </c>
      <c r="C773">
        <v>-55.427</v>
      </c>
      <c r="D773">
        <v>4.0279999999999996</v>
      </c>
      <c r="E773">
        <v>113.251</v>
      </c>
      <c r="F773">
        <v>100</v>
      </c>
      <c r="G773">
        <v>60.018999999999998</v>
      </c>
      <c r="H773">
        <v>2.0367000000000002</v>
      </c>
    </row>
    <row r="774" spans="1:8" x14ac:dyDescent="0.2">
      <c r="A774">
        <v>14409.499</v>
      </c>
      <c r="B774">
        <v>-55.491999999999997</v>
      </c>
      <c r="C774">
        <v>-55.484000000000002</v>
      </c>
      <c r="D774">
        <v>3.7240000000000002</v>
      </c>
      <c r="E774">
        <v>116.952</v>
      </c>
      <c r="F774">
        <v>100</v>
      </c>
      <c r="G774">
        <v>59.247</v>
      </c>
      <c r="H774">
        <v>2.1419999999999999</v>
      </c>
    </row>
    <row r="775" spans="1:8" x14ac:dyDescent="0.2">
      <c r="A775">
        <v>14411.02</v>
      </c>
      <c r="B775">
        <v>-55.548999999999999</v>
      </c>
      <c r="C775">
        <v>-55.540999999999997</v>
      </c>
      <c r="D775">
        <v>3.726</v>
      </c>
      <c r="E775">
        <v>129.76900000000001</v>
      </c>
      <c r="F775">
        <v>100</v>
      </c>
      <c r="G775">
        <v>57.722000000000001</v>
      </c>
      <c r="H775">
        <v>2.5443000000000002</v>
      </c>
    </row>
    <row r="776" spans="1:8" x14ac:dyDescent="0.2">
      <c r="A776">
        <v>14412.855</v>
      </c>
      <c r="B776">
        <v>-55.607999999999997</v>
      </c>
      <c r="C776">
        <v>-55.598999999999997</v>
      </c>
      <c r="D776">
        <v>3.1869999999999998</v>
      </c>
      <c r="E776">
        <v>140.39500000000001</v>
      </c>
      <c r="F776">
        <v>100</v>
      </c>
      <c r="G776">
        <v>57.378999999999998</v>
      </c>
      <c r="H776">
        <v>2.9331</v>
      </c>
    </row>
    <row r="777" spans="1:8" x14ac:dyDescent="0.2">
      <c r="A777">
        <v>14414.688</v>
      </c>
      <c r="B777">
        <v>-55.667999999999999</v>
      </c>
      <c r="C777">
        <v>-55.658999999999999</v>
      </c>
      <c r="D777">
        <v>3.2749999999999999</v>
      </c>
      <c r="E777">
        <v>145.60300000000001</v>
      </c>
      <c r="F777">
        <v>100</v>
      </c>
      <c r="G777">
        <v>56.652999999999999</v>
      </c>
      <c r="H777">
        <v>3.1455000000000002</v>
      </c>
    </row>
    <row r="778" spans="1:8" x14ac:dyDescent="0.2">
      <c r="A778">
        <v>14416.217000000001</v>
      </c>
      <c r="B778">
        <v>-55.722999999999999</v>
      </c>
      <c r="C778">
        <v>-55.715000000000003</v>
      </c>
      <c r="D778">
        <v>3.61</v>
      </c>
      <c r="E778">
        <v>147.875</v>
      </c>
      <c r="F778">
        <v>100</v>
      </c>
      <c r="G778">
        <v>56.359000000000002</v>
      </c>
      <c r="H778">
        <v>3.2436000000000003</v>
      </c>
    </row>
    <row r="779" spans="1:8" x14ac:dyDescent="0.2">
      <c r="A779">
        <v>14417.743</v>
      </c>
      <c r="B779">
        <v>-55.777999999999999</v>
      </c>
      <c r="C779">
        <v>-55.768999999999998</v>
      </c>
      <c r="D779">
        <v>3.5819999999999999</v>
      </c>
      <c r="E779">
        <v>147.18700000000001</v>
      </c>
      <c r="F779">
        <v>100</v>
      </c>
      <c r="G779">
        <v>56.430999999999997</v>
      </c>
      <c r="H779">
        <v>3.2139000000000002</v>
      </c>
    </row>
    <row r="780" spans="1:8" x14ac:dyDescent="0.2">
      <c r="A780">
        <v>14418.986999999999</v>
      </c>
      <c r="B780">
        <v>-55.828000000000003</v>
      </c>
      <c r="C780">
        <v>-55.819000000000003</v>
      </c>
      <c r="D780">
        <v>4.016</v>
      </c>
      <c r="E780">
        <v>146.42599999999999</v>
      </c>
      <c r="F780">
        <v>100</v>
      </c>
      <c r="G780">
        <v>56.814</v>
      </c>
      <c r="H780">
        <v>3.1806000000000001</v>
      </c>
    </row>
    <row r="781" spans="1:8" x14ac:dyDescent="0.2">
      <c r="A781">
        <v>14420.549000000001</v>
      </c>
      <c r="B781">
        <v>-55.890999999999998</v>
      </c>
      <c r="C781">
        <v>-55.881999999999998</v>
      </c>
      <c r="D781">
        <v>3.9950000000000001</v>
      </c>
      <c r="E781">
        <v>147.97</v>
      </c>
      <c r="F781">
        <v>100</v>
      </c>
      <c r="G781">
        <v>56.095999999999997</v>
      </c>
      <c r="H781">
        <v>3.2481</v>
      </c>
    </row>
    <row r="782" spans="1:8" x14ac:dyDescent="0.2">
      <c r="A782">
        <v>14421.799000000001</v>
      </c>
      <c r="B782">
        <v>-55.942</v>
      </c>
      <c r="C782">
        <v>-55.933</v>
      </c>
      <c r="D782">
        <v>4.0890000000000004</v>
      </c>
      <c r="E782">
        <v>151.01499999999999</v>
      </c>
      <c r="F782">
        <v>100</v>
      </c>
      <c r="G782">
        <v>56.012</v>
      </c>
      <c r="H782">
        <v>3.3849</v>
      </c>
    </row>
    <row r="783" spans="1:8" x14ac:dyDescent="0.2">
      <c r="A783">
        <v>14423.043</v>
      </c>
      <c r="B783">
        <v>-55.993000000000002</v>
      </c>
      <c r="C783">
        <v>-55.982999999999997</v>
      </c>
      <c r="D783">
        <v>4.0229999999999997</v>
      </c>
      <c r="E783">
        <v>155.97300000000001</v>
      </c>
      <c r="F783">
        <v>100</v>
      </c>
      <c r="G783">
        <v>55.747</v>
      </c>
      <c r="H783">
        <v>3.6225000000000005</v>
      </c>
    </row>
    <row r="784" spans="1:8" x14ac:dyDescent="0.2">
      <c r="A784">
        <v>14424.277</v>
      </c>
      <c r="B784">
        <v>-56.046999999999997</v>
      </c>
      <c r="C784">
        <v>-56.036999999999999</v>
      </c>
      <c r="D784">
        <v>4.3940000000000001</v>
      </c>
      <c r="E784">
        <v>157.90299999999999</v>
      </c>
      <c r="F784">
        <v>100</v>
      </c>
      <c r="G784">
        <v>55.768999999999998</v>
      </c>
      <c r="H784">
        <v>3.7206000000000006</v>
      </c>
    </row>
    <row r="785" spans="1:8" x14ac:dyDescent="0.2">
      <c r="A785">
        <v>14425.495000000001</v>
      </c>
      <c r="B785">
        <v>-56.1</v>
      </c>
      <c r="C785">
        <v>-56.088999999999999</v>
      </c>
      <c r="D785">
        <v>4.2939999999999996</v>
      </c>
      <c r="E785">
        <v>158.095</v>
      </c>
      <c r="F785">
        <v>100</v>
      </c>
      <c r="G785">
        <v>55.305999999999997</v>
      </c>
      <c r="H785">
        <v>3.7304999999999997</v>
      </c>
    </row>
    <row r="786" spans="1:8" x14ac:dyDescent="0.2">
      <c r="A786">
        <v>14426.718999999999</v>
      </c>
      <c r="B786">
        <v>-56.156999999999996</v>
      </c>
      <c r="C786">
        <v>-56.146999999999998</v>
      </c>
      <c r="D786">
        <v>4.681</v>
      </c>
      <c r="E786">
        <v>158.06100000000001</v>
      </c>
      <c r="F786">
        <v>100</v>
      </c>
      <c r="G786">
        <v>54.850999999999999</v>
      </c>
      <c r="H786">
        <v>3.7286999999999999</v>
      </c>
    </row>
    <row r="787" spans="1:8" x14ac:dyDescent="0.2">
      <c r="A787">
        <v>14427.941999999999</v>
      </c>
      <c r="B787">
        <v>-56.220999999999997</v>
      </c>
      <c r="C787">
        <v>-56.21</v>
      </c>
      <c r="D787">
        <v>5.1790000000000003</v>
      </c>
      <c r="E787">
        <v>159.07900000000001</v>
      </c>
      <c r="F787">
        <v>100</v>
      </c>
      <c r="G787">
        <v>55.713000000000001</v>
      </c>
      <c r="H787">
        <v>3.7818000000000001</v>
      </c>
    </row>
    <row r="788" spans="1:8" x14ac:dyDescent="0.2">
      <c r="A788">
        <v>14429.165000000001</v>
      </c>
      <c r="B788">
        <v>-56.284999999999997</v>
      </c>
      <c r="C788">
        <v>-56.274000000000001</v>
      </c>
      <c r="D788">
        <v>5.2469999999999999</v>
      </c>
      <c r="E788">
        <v>158.20699999999999</v>
      </c>
      <c r="F788">
        <v>100</v>
      </c>
      <c r="G788">
        <v>55.637999999999998</v>
      </c>
      <c r="H788">
        <v>3.7368000000000001</v>
      </c>
    </row>
    <row r="789" spans="1:8" x14ac:dyDescent="0.2">
      <c r="A789">
        <v>14430.08</v>
      </c>
      <c r="B789">
        <v>-56.335999999999999</v>
      </c>
      <c r="C789">
        <v>-56.323999999999998</v>
      </c>
      <c r="D789">
        <v>5.5019999999999998</v>
      </c>
      <c r="E789">
        <v>158.941</v>
      </c>
      <c r="F789">
        <v>100</v>
      </c>
      <c r="G789">
        <v>55.225000000000001</v>
      </c>
      <c r="H789">
        <v>3.7746</v>
      </c>
    </row>
    <row r="790" spans="1:8" x14ac:dyDescent="0.2">
      <c r="A790">
        <v>14430.995999999999</v>
      </c>
      <c r="B790">
        <v>-56.387999999999998</v>
      </c>
      <c r="C790">
        <v>-56.375999999999998</v>
      </c>
      <c r="D790">
        <v>5.6660000000000004</v>
      </c>
      <c r="E790">
        <v>158.99799999999999</v>
      </c>
      <c r="F790">
        <v>100</v>
      </c>
      <c r="G790">
        <v>55.332999999999998</v>
      </c>
      <c r="H790">
        <v>3.7782000000000004</v>
      </c>
    </row>
    <row r="791" spans="1:8" x14ac:dyDescent="0.2">
      <c r="A791">
        <v>14431.913</v>
      </c>
      <c r="B791">
        <v>-56.441000000000003</v>
      </c>
      <c r="C791">
        <v>-56.43</v>
      </c>
      <c r="D791">
        <v>5.8230000000000004</v>
      </c>
      <c r="E791">
        <v>159.82499999999999</v>
      </c>
      <c r="F791">
        <v>100</v>
      </c>
      <c r="G791">
        <v>55.198</v>
      </c>
      <c r="H791">
        <v>3.8214000000000006</v>
      </c>
    </row>
    <row r="792" spans="1:8" x14ac:dyDescent="0.2">
      <c r="A792">
        <v>14432.825999999999</v>
      </c>
      <c r="B792">
        <v>-56.494</v>
      </c>
      <c r="C792">
        <v>-56.482999999999997</v>
      </c>
      <c r="D792">
        <v>5.7789999999999999</v>
      </c>
      <c r="E792">
        <v>159.864</v>
      </c>
      <c r="F792">
        <v>100</v>
      </c>
      <c r="G792">
        <v>54.540999999999997</v>
      </c>
      <c r="H792">
        <v>3.8240999999999996</v>
      </c>
    </row>
    <row r="793" spans="1:8" x14ac:dyDescent="0.2">
      <c r="A793">
        <v>14433.74</v>
      </c>
      <c r="B793">
        <v>-56.545999999999999</v>
      </c>
      <c r="C793">
        <v>-56.533999999999999</v>
      </c>
      <c r="D793">
        <v>5.5940000000000003</v>
      </c>
      <c r="E793">
        <v>158.834</v>
      </c>
      <c r="F793">
        <v>100</v>
      </c>
      <c r="G793">
        <v>55.4</v>
      </c>
      <c r="H793">
        <v>3.7691999999999997</v>
      </c>
    </row>
    <row r="794" spans="1:8" x14ac:dyDescent="0.2">
      <c r="A794">
        <v>14434.656999999999</v>
      </c>
      <c r="B794">
        <v>-56.601999999999997</v>
      </c>
      <c r="C794">
        <v>-56.59</v>
      </c>
      <c r="D794">
        <v>6.1139999999999999</v>
      </c>
      <c r="E794">
        <v>160.02600000000001</v>
      </c>
      <c r="F794">
        <v>100</v>
      </c>
      <c r="G794">
        <v>54.927</v>
      </c>
      <c r="H794">
        <v>3.8322000000000003</v>
      </c>
    </row>
    <row r="795" spans="1:8" x14ac:dyDescent="0.2">
      <c r="A795">
        <v>14435.572</v>
      </c>
      <c r="B795">
        <v>-56.66</v>
      </c>
      <c r="C795">
        <v>-56.648000000000003</v>
      </c>
      <c r="D795">
        <v>6.3280000000000003</v>
      </c>
      <c r="E795">
        <v>158.941</v>
      </c>
      <c r="F795">
        <v>100</v>
      </c>
      <c r="G795">
        <v>54.988999999999997</v>
      </c>
      <c r="H795">
        <v>3.7746</v>
      </c>
    </row>
    <row r="796" spans="1:8" x14ac:dyDescent="0.2">
      <c r="A796">
        <v>14436.489</v>
      </c>
      <c r="B796">
        <v>-56.716000000000001</v>
      </c>
      <c r="C796">
        <v>-56.703000000000003</v>
      </c>
      <c r="D796">
        <v>6.0369999999999999</v>
      </c>
      <c r="E796">
        <v>159.345</v>
      </c>
      <c r="F796">
        <v>100</v>
      </c>
      <c r="G796">
        <v>54.930999999999997</v>
      </c>
      <c r="H796">
        <v>3.7962000000000002</v>
      </c>
    </row>
    <row r="797" spans="1:8" x14ac:dyDescent="0.2">
      <c r="A797">
        <v>14437.405000000001</v>
      </c>
      <c r="B797">
        <v>-56.77</v>
      </c>
      <c r="C797">
        <v>-56.756999999999998</v>
      </c>
      <c r="D797">
        <v>5.9340000000000002</v>
      </c>
      <c r="E797">
        <v>159.98099999999999</v>
      </c>
      <c r="F797">
        <v>100</v>
      </c>
      <c r="G797">
        <v>54.96</v>
      </c>
      <c r="H797">
        <v>3.8294999999999999</v>
      </c>
    </row>
    <row r="798" spans="1:8" x14ac:dyDescent="0.2">
      <c r="A798">
        <v>14438.324000000001</v>
      </c>
      <c r="B798">
        <v>-56.825000000000003</v>
      </c>
      <c r="C798">
        <v>-56.811</v>
      </c>
      <c r="D798">
        <v>5.891</v>
      </c>
      <c r="E798">
        <v>159.81</v>
      </c>
      <c r="F798">
        <v>100</v>
      </c>
      <c r="G798">
        <v>54.915999999999997</v>
      </c>
      <c r="H798">
        <v>3.8205</v>
      </c>
    </row>
    <row r="799" spans="1:8" x14ac:dyDescent="0.2">
      <c r="A799">
        <v>14439.237999999999</v>
      </c>
      <c r="B799">
        <v>-56.878</v>
      </c>
      <c r="C799">
        <v>-56.865000000000002</v>
      </c>
      <c r="D799">
        <v>5.819</v>
      </c>
      <c r="E799">
        <v>161.08600000000001</v>
      </c>
      <c r="F799">
        <v>100</v>
      </c>
      <c r="G799">
        <v>55.28</v>
      </c>
      <c r="H799">
        <v>3.8898000000000001</v>
      </c>
    </row>
    <row r="800" spans="1:8" x14ac:dyDescent="0.2">
      <c r="A800">
        <v>14440.153</v>
      </c>
      <c r="B800">
        <v>-56.927999999999997</v>
      </c>
      <c r="C800">
        <v>-56.914999999999999</v>
      </c>
      <c r="D800">
        <v>5.4660000000000002</v>
      </c>
      <c r="E800">
        <v>160.86500000000001</v>
      </c>
      <c r="F800">
        <v>100</v>
      </c>
      <c r="G800">
        <v>55.512</v>
      </c>
      <c r="H800">
        <v>3.8771999999999998</v>
      </c>
    </row>
    <row r="801" spans="1:8" x14ac:dyDescent="0.2">
      <c r="A801">
        <v>14441.067999999999</v>
      </c>
      <c r="B801">
        <v>-56.982999999999997</v>
      </c>
      <c r="C801">
        <v>-56.968000000000004</v>
      </c>
      <c r="D801">
        <v>5.8840000000000003</v>
      </c>
      <c r="E801">
        <v>158.84899999999999</v>
      </c>
      <c r="F801">
        <v>100</v>
      </c>
      <c r="G801">
        <v>55.42</v>
      </c>
      <c r="H801">
        <v>3.7701000000000002</v>
      </c>
    </row>
    <row r="802" spans="1:8" x14ac:dyDescent="0.2">
      <c r="A802">
        <v>14441.985000000001</v>
      </c>
      <c r="B802">
        <v>-57.04</v>
      </c>
      <c r="C802">
        <v>-57.026000000000003</v>
      </c>
      <c r="D802">
        <v>6.2590000000000003</v>
      </c>
      <c r="E802">
        <v>160.06399999999999</v>
      </c>
      <c r="F802">
        <v>100</v>
      </c>
      <c r="G802">
        <v>55.238</v>
      </c>
      <c r="H802">
        <v>3.8340000000000001</v>
      </c>
    </row>
    <row r="803" spans="1:8" x14ac:dyDescent="0.2">
      <c r="A803">
        <v>14442.898999999999</v>
      </c>
      <c r="B803">
        <v>-57.098999999999997</v>
      </c>
      <c r="C803">
        <v>-57.084000000000003</v>
      </c>
      <c r="D803">
        <v>6.3949999999999996</v>
      </c>
      <c r="E803">
        <v>161.08799999999999</v>
      </c>
      <c r="F803">
        <v>100</v>
      </c>
      <c r="G803">
        <v>55.161000000000001</v>
      </c>
      <c r="H803">
        <v>3.8898000000000001</v>
      </c>
    </row>
    <row r="804" spans="1:8" x14ac:dyDescent="0.2">
      <c r="A804">
        <v>14443.814</v>
      </c>
      <c r="B804">
        <v>-57.156999999999996</v>
      </c>
      <c r="C804">
        <v>-57.143000000000001</v>
      </c>
      <c r="D804">
        <v>6.36</v>
      </c>
      <c r="E804">
        <v>160.18</v>
      </c>
      <c r="F804">
        <v>100</v>
      </c>
      <c r="G804">
        <v>55.12</v>
      </c>
      <c r="H804">
        <v>3.8403000000000005</v>
      </c>
    </row>
    <row r="805" spans="1:8" x14ac:dyDescent="0.2">
      <c r="A805">
        <v>14444.743</v>
      </c>
      <c r="B805">
        <v>-57.216000000000001</v>
      </c>
      <c r="C805">
        <v>-57.201000000000001</v>
      </c>
      <c r="D805">
        <v>6.2439999999999998</v>
      </c>
      <c r="E805">
        <v>159.94300000000001</v>
      </c>
      <c r="F805">
        <v>100</v>
      </c>
      <c r="G805">
        <v>54.933999999999997</v>
      </c>
      <c r="H805">
        <v>3.8277000000000001</v>
      </c>
    </row>
    <row r="806" spans="1:8" x14ac:dyDescent="0.2">
      <c r="A806">
        <v>14445.683999999999</v>
      </c>
      <c r="B806">
        <v>-57.273000000000003</v>
      </c>
      <c r="C806">
        <v>-57.258000000000003</v>
      </c>
      <c r="D806">
        <v>6.0880000000000001</v>
      </c>
      <c r="E806">
        <v>160.54599999999999</v>
      </c>
      <c r="F806">
        <v>100</v>
      </c>
      <c r="G806">
        <v>54.790999999999997</v>
      </c>
      <c r="H806">
        <v>3.8600999999999996</v>
      </c>
    </row>
    <row r="807" spans="1:8" x14ac:dyDescent="0.2">
      <c r="A807">
        <v>14446.619000000001</v>
      </c>
      <c r="B807">
        <v>-57.332000000000001</v>
      </c>
      <c r="C807">
        <v>-57.317</v>
      </c>
      <c r="D807">
        <v>6.2949999999999999</v>
      </c>
      <c r="E807">
        <v>160.756</v>
      </c>
      <c r="F807">
        <v>100</v>
      </c>
      <c r="G807">
        <v>55.033999999999999</v>
      </c>
      <c r="H807">
        <v>3.8717999999999999</v>
      </c>
    </row>
    <row r="808" spans="1:8" x14ac:dyDescent="0.2">
      <c r="A808">
        <v>14447.554</v>
      </c>
      <c r="B808">
        <v>-57.39</v>
      </c>
      <c r="C808">
        <v>-57.374000000000002</v>
      </c>
      <c r="D808">
        <v>6.1779999999999999</v>
      </c>
      <c r="E808">
        <v>160.947</v>
      </c>
      <c r="F808">
        <v>100</v>
      </c>
      <c r="G808">
        <v>55.341000000000001</v>
      </c>
      <c r="H808">
        <v>3.8816999999999999</v>
      </c>
    </row>
    <row r="809" spans="1:8" x14ac:dyDescent="0.2">
      <c r="A809">
        <v>14448.486999999999</v>
      </c>
      <c r="B809">
        <v>-57.447000000000003</v>
      </c>
      <c r="C809">
        <v>-57.430999999999997</v>
      </c>
      <c r="D809">
        <v>6.0140000000000002</v>
      </c>
      <c r="E809">
        <v>160.57400000000001</v>
      </c>
      <c r="F809">
        <v>100</v>
      </c>
      <c r="G809">
        <v>55.109000000000002</v>
      </c>
      <c r="H809">
        <v>3.8619000000000003</v>
      </c>
    </row>
    <row r="810" spans="1:8" x14ac:dyDescent="0.2">
      <c r="A810">
        <v>14449.425999999999</v>
      </c>
      <c r="B810">
        <v>-57.503</v>
      </c>
      <c r="C810">
        <v>-57.487000000000002</v>
      </c>
      <c r="D810">
        <v>5.9850000000000003</v>
      </c>
      <c r="E810">
        <v>160.749</v>
      </c>
      <c r="F810">
        <v>100</v>
      </c>
      <c r="G810">
        <v>55.036999999999999</v>
      </c>
      <c r="H810">
        <v>3.8709000000000002</v>
      </c>
    </row>
    <row r="811" spans="1:8" x14ac:dyDescent="0.2">
      <c r="A811">
        <v>14450.359</v>
      </c>
      <c r="B811">
        <v>-57.563000000000002</v>
      </c>
      <c r="C811">
        <v>-57.545999999999999</v>
      </c>
      <c r="D811">
        <v>6.3559999999999999</v>
      </c>
      <c r="E811">
        <v>162.137</v>
      </c>
      <c r="F811">
        <v>100</v>
      </c>
      <c r="G811">
        <v>55.061999999999998</v>
      </c>
      <c r="H811">
        <v>3.9474</v>
      </c>
    </row>
    <row r="812" spans="1:8" x14ac:dyDescent="0.2">
      <c r="A812">
        <v>14451.293</v>
      </c>
      <c r="B812">
        <v>-57.622</v>
      </c>
      <c r="C812">
        <v>-57.606000000000002</v>
      </c>
      <c r="D812">
        <v>6.3710000000000004</v>
      </c>
      <c r="E812">
        <v>160.25700000000001</v>
      </c>
      <c r="F812">
        <v>100</v>
      </c>
      <c r="G812">
        <v>55.11</v>
      </c>
      <c r="H812">
        <v>3.8448000000000002</v>
      </c>
    </row>
    <row r="813" spans="1:8" x14ac:dyDescent="0.2">
      <c r="A813">
        <v>14452.228999999999</v>
      </c>
      <c r="B813">
        <v>-57.68</v>
      </c>
      <c r="C813">
        <v>-57.662999999999997</v>
      </c>
      <c r="D813">
        <v>6.0919999999999996</v>
      </c>
      <c r="E813">
        <v>162.04499999999999</v>
      </c>
      <c r="F813">
        <v>100</v>
      </c>
      <c r="G813">
        <v>54.813000000000002</v>
      </c>
      <c r="H813">
        <v>3.9420000000000002</v>
      </c>
    </row>
    <row r="814" spans="1:8" x14ac:dyDescent="0.2">
      <c r="A814">
        <v>14453.165999999999</v>
      </c>
      <c r="B814">
        <v>-57.734999999999999</v>
      </c>
      <c r="C814">
        <v>-57.718000000000004</v>
      </c>
      <c r="D814">
        <v>5.9279999999999999</v>
      </c>
      <c r="E814">
        <v>162.09700000000001</v>
      </c>
      <c r="F814">
        <v>100</v>
      </c>
      <c r="G814">
        <v>54.308</v>
      </c>
      <c r="H814">
        <v>3.9456000000000002</v>
      </c>
    </row>
    <row r="815" spans="1:8" x14ac:dyDescent="0.2">
      <c r="A815">
        <v>14454.105</v>
      </c>
      <c r="B815">
        <v>-57.790999999999997</v>
      </c>
      <c r="C815">
        <v>-57.774000000000001</v>
      </c>
      <c r="D815">
        <v>5.9379999999999997</v>
      </c>
      <c r="E815">
        <v>161.071</v>
      </c>
      <c r="F815">
        <v>100</v>
      </c>
      <c r="G815">
        <v>55.14</v>
      </c>
      <c r="H815">
        <v>3.8889</v>
      </c>
    </row>
    <row r="816" spans="1:8" x14ac:dyDescent="0.2">
      <c r="A816">
        <v>14455.022000000001</v>
      </c>
      <c r="B816">
        <v>-57.848999999999997</v>
      </c>
      <c r="C816">
        <v>-57.831000000000003</v>
      </c>
      <c r="D816">
        <v>6.2220000000000004</v>
      </c>
      <c r="E816">
        <v>161.36799999999999</v>
      </c>
      <c r="F816">
        <v>100</v>
      </c>
      <c r="G816">
        <v>55.207999999999998</v>
      </c>
      <c r="H816">
        <v>3.9051000000000005</v>
      </c>
    </row>
    <row r="817" spans="1:8" x14ac:dyDescent="0.2">
      <c r="A817">
        <v>14455.936</v>
      </c>
      <c r="B817">
        <v>-57.902000000000001</v>
      </c>
      <c r="C817">
        <v>-57.884</v>
      </c>
      <c r="D817">
        <v>5.7510000000000003</v>
      </c>
      <c r="E817">
        <v>160.47300000000001</v>
      </c>
      <c r="F817">
        <v>100</v>
      </c>
      <c r="G817">
        <v>54.969000000000001</v>
      </c>
      <c r="H817">
        <v>3.8565</v>
      </c>
    </row>
    <row r="818" spans="1:8" x14ac:dyDescent="0.2">
      <c r="A818">
        <v>14456.85</v>
      </c>
      <c r="B818">
        <v>-57.953000000000003</v>
      </c>
      <c r="C818">
        <v>-57.935000000000002</v>
      </c>
      <c r="D818">
        <v>5.6109999999999998</v>
      </c>
      <c r="E818">
        <v>161.72499999999999</v>
      </c>
      <c r="F818">
        <v>100</v>
      </c>
      <c r="G818">
        <v>54.69</v>
      </c>
      <c r="H818">
        <v>3.9249000000000001</v>
      </c>
    </row>
    <row r="819" spans="1:8" x14ac:dyDescent="0.2">
      <c r="A819">
        <v>14457.767</v>
      </c>
      <c r="B819">
        <v>-58.003999999999998</v>
      </c>
      <c r="C819">
        <v>-57.985999999999997</v>
      </c>
      <c r="D819">
        <v>5.5579999999999998</v>
      </c>
      <c r="E819">
        <v>161.93899999999999</v>
      </c>
      <c r="F819">
        <v>100</v>
      </c>
      <c r="G819">
        <v>54.51</v>
      </c>
      <c r="H819">
        <v>3.9365999999999999</v>
      </c>
    </row>
    <row r="820" spans="1:8" x14ac:dyDescent="0.2">
      <c r="A820">
        <v>14459.012000000001</v>
      </c>
      <c r="B820">
        <v>-58.072000000000003</v>
      </c>
      <c r="C820">
        <v>-58.052999999999997</v>
      </c>
      <c r="D820">
        <v>5.3940000000000001</v>
      </c>
      <c r="E820">
        <v>162.28100000000001</v>
      </c>
      <c r="F820">
        <v>100</v>
      </c>
      <c r="G820">
        <v>54.435000000000002</v>
      </c>
      <c r="H820">
        <v>3.9554999999999998</v>
      </c>
    </row>
    <row r="821" spans="1:8" x14ac:dyDescent="0.2">
      <c r="A821">
        <v>14459.949000000001</v>
      </c>
      <c r="B821">
        <v>-58.127000000000002</v>
      </c>
      <c r="C821">
        <v>-58.107999999999997</v>
      </c>
      <c r="D821">
        <v>5.9210000000000003</v>
      </c>
      <c r="E821">
        <v>162.37</v>
      </c>
      <c r="F821">
        <v>100</v>
      </c>
      <c r="G821">
        <v>54.607999999999997</v>
      </c>
      <c r="H821">
        <v>3.9600000000000004</v>
      </c>
    </row>
    <row r="822" spans="1:8" x14ac:dyDescent="0.2">
      <c r="A822">
        <v>14460.882</v>
      </c>
      <c r="B822">
        <v>-58.177</v>
      </c>
      <c r="C822">
        <v>-58.158000000000001</v>
      </c>
      <c r="D822">
        <v>5.3460000000000001</v>
      </c>
      <c r="E822">
        <v>161.95400000000001</v>
      </c>
      <c r="F822">
        <v>100</v>
      </c>
      <c r="G822">
        <v>55.134</v>
      </c>
      <c r="H822">
        <v>3.9375</v>
      </c>
    </row>
    <row r="823" spans="1:8" x14ac:dyDescent="0.2">
      <c r="A823">
        <v>14462.128000000001</v>
      </c>
      <c r="B823">
        <v>-58.241999999999997</v>
      </c>
      <c r="C823">
        <v>-58.222999999999999</v>
      </c>
      <c r="D823">
        <v>5.173</v>
      </c>
      <c r="E823">
        <v>160.69200000000001</v>
      </c>
      <c r="F823">
        <v>100</v>
      </c>
      <c r="G823">
        <v>55.265999999999998</v>
      </c>
      <c r="H823">
        <v>3.8682000000000003</v>
      </c>
    </row>
    <row r="824" spans="1:8" x14ac:dyDescent="0.2">
      <c r="A824">
        <v>14463.066999999999</v>
      </c>
      <c r="B824">
        <v>-58.293999999999997</v>
      </c>
      <c r="C824">
        <v>-58.274000000000001</v>
      </c>
      <c r="D824">
        <v>5.4859999999999998</v>
      </c>
      <c r="E824">
        <v>162.37200000000001</v>
      </c>
      <c r="F824">
        <v>100</v>
      </c>
      <c r="G824">
        <v>54.594000000000001</v>
      </c>
      <c r="H824">
        <v>3.9609000000000001</v>
      </c>
    </row>
    <row r="825" spans="1:8" x14ac:dyDescent="0.2">
      <c r="A825">
        <v>14464.314</v>
      </c>
      <c r="B825">
        <v>-58.357999999999997</v>
      </c>
      <c r="C825">
        <v>-58.338000000000001</v>
      </c>
      <c r="D825">
        <v>5.1459999999999999</v>
      </c>
      <c r="E825">
        <v>161.596</v>
      </c>
      <c r="F825">
        <v>100</v>
      </c>
      <c r="G825">
        <v>54.576000000000001</v>
      </c>
      <c r="H825">
        <v>3.9177</v>
      </c>
    </row>
    <row r="826" spans="1:8" x14ac:dyDescent="0.2">
      <c r="A826">
        <v>14465.565000000001</v>
      </c>
      <c r="B826">
        <v>-58.423000000000002</v>
      </c>
      <c r="C826">
        <v>-58.402999999999999</v>
      </c>
      <c r="D826">
        <v>5.1440000000000001</v>
      </c>
      <c r="E826">
        <v>161.94399999999999</v>
      </c>
      <c r="F826">
        <v>100</v>
      </c>
      <c r="G826">
        <v>54.978999999999999</v>
      </c>
      <c r="H826">
        <v>3.9365999999999999</v>
      </c>
    </row>
    <row r="827" spans="1:8" x14ac:dyDescent="0.2">
      <c r="A827">
        <v>14466.796</v>
      </c>
      <c r="B827">
        <v>-58.485999999999997</v>
      </c>
      <c r="C827">
        <v>-58.466000000000001</v>
      </c>
      <c r="D827">
        <v>5.1150000000000002</v>
      </c>
      <c r="E827">
        <v>160.363</v>
      </c>
      <c r="F827">
        <v>100</v>
      </c>
      <c r="G827">
        <v>54.768000000000001</v>
      </c>
      <c r="H827">
        <v>3.8501999999999996</v>
      </c>
    </row>
    <row r="828" spans="1:8" x14ac:dyDescent="0.2">
      <c r="A828">
        <v>14468.019</v>
      </c>
      <c r="B828">
        <v>-58.54</v>
      </c>
      <c r="C828">
        <v>-58.518999999999998</v>
      </c>
      <c r="D828">
        <v>4.3490000000000002</v>
      </c>
      <c r="E828">
        <v>162.435</v>
      </c>
      <c r="F828">
        <v>100</v>
      </c>
      <c r="G828">
        <v>54.704000000000001</v>
      </c>
      <c r="H828">
        <v>3.9636</v>
      </c>
    </row>
    <row r="829" spans="1:8" x14ac:dyDescent="0.2">
      <c r="A829">
        <v>14469.237999999999</v>
      </c>
      <c r="B829">
        <v>-58.59</v>
      </c>
      <c r="C829">
        <v>-58.569000000000003</v>
      </c>
      <c r="D829">
        <v>4.101</v>
      </c>
      <c r="E829">
        <v>163.22499999999999</v>
      </c>
      <c r="F829">
        <v>100</v>
      </c>
      <c r="G829">
        <v>54.71</v>
      </c>
      <c r="H829">
        <v>4.0085999999999995</v>
      </c>
    </row>
    <row r="830" spans="1:8" x14ac:dyDescent="0.2">
      <c r="A830">
        <v>14470.769</v>
      </c>
      <c r="B830">
        <v>-58.654000000000003</v>
      </c>
      <c r="C830">
        <v>-58.633000000000003</v>
      </c>
      <c r="D830">
        <v>4.1539999999999999</v>
      </c>
      <c r="E830">
        <v>161.44</v>
      </c>
      <c r="F830">
        <v>100</v>
      </c>
      <c r="G830">
        <v>54.487000000000002</v>
      </c>
      <c r="H830">
        <v>3.9087000000000001</v>
      </c>
    </row>
    <row r="831" spans="1:8" x14ac:dyDescent="0.2">
      <c r="A831">
        <v>14471.987999999999</v>
      </c>
      <c r="B831">
        <v>-58.707000000000001</v>
      </c>
      <c r="C831">
        <v>-58.685000000000002</v>
      </c>
      <c r="D831">
        <v>4.33</v>
      </c>
      <c r="E831">
        <v>162.232</v>
      </c>
      <c r="F831">
        <v>100</v>
      </c>
      <c r="G831">
        <v>55.655999999999999</v>
      </c>
      <c r="H831">
        <v>3.9528000000000003</v>
      </c>
    </row>
    <row r="832" spans="1:8" x14ac:dyDescent="0.2">
      <c r="A832">
        <v>14473.549000000001</v>
      </c>
      <c r="B832">
        <v>-58.765000000000001</v>
      </c>
      <c r="C832">
        <v>-58.743000000000002</v>
      </c>
      <c r="D832">
        <v>3.72</v>
      </c>
      <c r="E832">
        <v>162.208</v>
      </c>
      <c r="F832">
        <v>100</v>
      </c>
      <c r="G832">
        <v>55.094000000000001</v>
      </c>
      <c r="H832">
        <v>3.9509999999999996</v>
      </c>
    </row>
    <row r="833" spans="1:8" x14ac:dyDescent="0.2">
      <c r="A833">
        <v>14475.087</v>
      </c>
      <c r="B833">
        <v>-58.822000000000003</v>
      </c>
      <c r="C833">
        <v>-58.8</v>
      </c>
      <c r="D833">
        <v>3.6829999999999998</v>
      </c>
      <c r="E833">
        <v>159.017</v>
      </c>
      <c r="F833">
        <v>100</v>
      </c>
      <c r="G833">
        <v>54.505000000000003</v>
      </c>
      <c r="H833">
        <v>3.7791000000000001</v>
      </c>
    </row>
    <row r="834" spans="1:8" x14ac:dyDescent="0.2">
      <c r="A834">
        <v>14669.237999999999</v>
      </c>
      <c r="B834">
        <v>-58.851999999999997</v>
      </c>
      <c r="C834">
        <v>-58.862000000000002</v>
      </c>
      <c r="D834">
        <v>0</v>
      </c>
      <c r="E834">
        <v>14.557</v>
      </c>
      <c r="F834">
        <v>100</v>
      </c>
      <c r="G834">
        <v>65.978999999999999</v>
      </c>
      <c r="H834">
        <v>0.189</v>
      </c>
    </row>
    <row r="835" spans="1:8" x14ac:dyDescent="0.2">
      <c r="A835">
        <v>14671.373</v>
      </c>
      <c r="B835">
        <v>-58.908999999999999</v>
      </c>
      <c r="C835">
        <v>-58.93</v>
      </c>
      <c r="D835">
        <v>3.198</v>
      </c>
      <c r="E835">
        <v>38.415999999999997</v>
      </c>
      <c r="F835">
        <v>100</v>
      </c>
      <c r="G835">
        <v>67.923000000000002</v>
      </c>
      <c r="H835">
        <v>0.52829999999999999</v>
      </c>
    </row>
    <row r="836" spans="1:8" x14ac:dyDescent="0.2">
      <c r="A836">
        <v>14673.51</v>
      </c>
      <c r="B836">
        <v>-58.968000000000004</v>
      </c>
      <c r="C836">
        <v>-59</v>
      </c>
      <c r="D836">
        <v>3.2669999999999999</v>
      </c>
      <c r="E836">
        <v>54.226999999999997</v>
      </c>
      <c r="F836">
        <v>100</v>
      </c>
      <c r="G836">
        <v>64.06</v>
      </c>
      <c r="H836">
        <v>0.77849999999999997</v>
      </c>
    </row>
    <row r="837" spans="1:8" x14ac:dyDescent="0.2">
      <c r="A837">
        <v>14743.856</v>
      </c>
      <c r="B837">
        <v>-59.052</v>
      </c>
      <c r="C837">
        <v>-59.051000000000002</v>
      </c>
      <c r="D837">
        <v>0</v>
      </c>
      <c r="E837">
        <v>39.808999999999997</v>
      </c>
      <c r="F837">
        <v>100</v>
      </c>
      <c r="G837">
        <v>66.605999999999995</v>
      </c>
      <c r="H837">
        <v>0.54900000000000004</v>
      </c>
    </row>
    <row r="838" spans="1:8" x14ac:dyDescent="0.2">
      <c r="A838">
        <v>14745.987999999999</v>
      </c>
      <c r="B838">
        <v>-59.103999999999999</v>
      </c>
      <c r="C838">
        <v>-59.100999999999999</v>
      </c>
      <c r="D838">
        <v>2.367</v>
      </c>
      <c r="E838">
        <v>43.006999999999998</v>
      </c>
      <c r="F838">
        <v>100</v>
      </c>
      <c r="G838">
        <v>66.698999999999998</v>
      </c>
      <c r="H838">
        <v>0.59850000000000003</v>
      </c>
    </row>
    <row r="839" spans="1:8" x14ac:dyDescent="0.2">
      <c r="A839">
        <v>14748.123</v>
      </c>
      <c r="B839">
        <v>-59.156999999999996</v>
      </c>
      <c r="C839">
        <v>-59.154000000000003</v>
      </c>
      <c r="D839">
        <v>2.4500000000000002</v>
      </c>
      <c r="E839">
        <v>34.69</v>
      </c>
      <c r="F839">
        <v>100</v>
      </c>
      <c r="G839">
        <v>67.867999999999995</v>
      </c>
      <c r="H839">
        <v>0.47250000000000003</v>
      </c>
    </row>
    <row r="840" spans="1:8" x14ac:dyDescent="0.2">
      <c r="A840">
        <v>14750.258</v>
      </c>
      <c r="B840">
        <v>-59.21</v>
      </c>
      <c r="C840">
        <v>-59.206000000000003</v>
      </c>
      <c r="D840">
        <v>2.4319999999999999</v>
      </c>
      <c r="E840">
        <v>21.68</v>
      </c>
      <c r="F840">
        <v>100</v>
      </c>
      <c r="G840">
        <v>67.653000000000006</v>
      </c>
      <c r="H840">
        <v>0.28620000000000001</v>
      </c>
    </row>
    <row r="841" spans="1:8" x14ac:dyDescent="0.2">
      <c r="A841">
        <v>14752.395</v>
      </c>
      <c r="B841">
        <v>-59.265999999999998</v>
      </c>
      <c r="C841">
        <v>-59.26</v>
      </c>
      <c r="D841">
        <v>2.5470000000000002</v>
      </c>
      <c r="E841">
        <v>15.878</v>
      </c>
      <c r="F841">
        <v>100</v>
      </c>
      <c r="G841">
        <v>67.701999999999998</v>
      </c>
      <c r="H841">
        <v>0.20700000000000002</v>
      </c>
    </row>
    <row r="842" spans="1:8" x14ac:dyDescent="0.2">
      <c r="A842">
        <v>14754.531999999999</v>
      </c>
      <c r="B842">
        <v>-59.320999999999998</v>
      </c>
      <c r="C842">
        <v>-59.313000000000002</v>
      </c>
      <c r="D842">
        <v>2.4940000000000002</v>
      </c>
      <c r="E842">
        <v>12.962</v>
      </c>
      <c r="F842">
        <v>100</v>
      </c>
      <c r="G842">
        <v>68.22</v>
      </c>
      <c r="H842">
        <v>0.16830000000000001</v>
      </c>
    </row>
    <row r="843" spans="1:8" x14ac:dyDescent="0.2">
      <c r="A843">
        <v>14756.37</v>
      </c>
      <c r="B843">
        <v>-59.372</v>
      </c>
      <c r="C843">
        <v>-59.363</v>
      </c>
      <c r="D843">
        <v>2.722</v>
      </c>
      <c r="E843">
        <v>7.8120000000000003</v>
      </c>
      <c r="F843">
        <v>100</v>
      </c>
      <c r="G843">
        <v>68.423000000000002</v>
      </c>
      <c r="H843">
        <v>9.9900000000000003E-2</v>
      </c>
    </row>
    <row r="844" spans="1:8" x14ac:dyDescent="0.2">
      <c r="A844">
        <v>14758.555</v>
      </c>
      <c r="B844">
        <v>-59.427999999999997</v>
      </c>
      <c r="C844">
        <v>-59.418999999999997</v>
      </c>
      <c r="D844">
        <v>2.524</v>
      </c>
      <c r="E844">
        <v>5.1779999999999999</v>
      </c>
      <c r="F844">
        <v>100</v>
      </c>
      <c r="G844">
        <v>68.456000000000003</v>
      </c>
      <c r="H844">
        <v>6.5699999999999995E-2</v>
      </c>
    </row>
    <row r="845" spans="1:8" x14ac:dyDescent="0.2">
      <c r="A845">
        <v>14760.732</v>
      </c>
      <c r="B845">
        <v>-59.484000000000002</v>
      </c>
      <c r="C845">
        <v>-59.472999999999999</v>
      </c>
      <c r="D845">
        <v>2.5129999999999999</v>
      </c>
      <c r="E845">
        <v>4.5110000000000001</v>
      </c>
      <c r="F845">
        <v>100</v>
      </c>
      <c r="G845">
        <v>67.843000000000004</v>
      </c>
      <c r="H845">
        <v>5.7600000000000005E-2</v>
      </c>
    </row>
    <row r="846" spans="1:8" x14ac:dyDescent="0.2">
      <c r="A846">
        <v>14762.914000000001</v>
      </c>
      <c r="B846">
        <v>-59.537999999999997</v>
      </c>
      <c r="C846">
        <v>-59.526000000000003</v>
      </c>
      <c r="D846">
        <v>2.3980000000000001</v>
      </c>
      <c r="E846">
        <v>7.681</v>
      </c>
      <c r="F846">
        <v>100</v>
      </c>
      <c r="G846">
        <v>68.394999999999996</v>
      </c>
      <c r="H846">
        <v>9.8100000000000007E-2</v>
      </c>
    </row>
    <row r="847" spans="1:8" x14ac:dyDescent="0.2">
      <c r="A847">
        <v>14765.094999999999</v>
      </c>
      <c r="B847">
        <v>-59.588999999999999</v>
      </c>
      <c r="C847">
        <v>-59.576000000000001</v>
      </c>
      <c r="D847">
        <v>2.3119999999999998</v>
      </c>
      <c r="E847">
        <v>9.4250000000000007</v>
      </c>
      <c r="F847">
        <v>100</v>
      </c>
      <c r="G847">
        <v>68.174999999999997</v>
      </c>
      <c r="H847">
        <v>0.12150000000000001</v>
      </c>
    </row>
    <row r="848" spans="1:8" x14ac:dyDescent="0.2">
      <c r="A848">
        <v>14767.249</v>
      </c>
      <c r="B848">
        <v>-59.640999999999998</v>
      </c>
      <c r="C848">
        <v>-59.627000000000002</v>
      </c>
      <c r="D848">
        <v>2.3519999999999999</v>
      </c>
      <c r="E848">
        <v>10.694000000000001</v>
      </c>
      <c r="F848">
        <v>100</v>
      </c>
      <c r="G848">
        <v>68.213999999999999</v>
      </c>
      <c r="H848">
        <v>0.13769999999999999</v>
      </c>
    </row>
    <row r="849" spans="1:8" x14ac:dyDescent="0.2">
      <c r="A849">
        <v>14769.41</v>
      </c>
      <c r="B849">
        <v>-59.692999999999998</v>
      </c>
      <c r="C849">
        <v>-59.677</v>
      </c>
      <c r="D849">
        <v>2.35</v>
      </c>
      <c r="E849">
        <v>13.394</v>
      </c>
      <c r="F849">
        <v>100</v>
      </c>
      <c r="G849">
        <v>68.679000000000002</v>
      </c>
      <c r="H849">
        <v>0.17370000000000002</v>
      </c>
    </row>
    <row r="850" spans="1:8" x14ac:dyDescent="0.2">
      <c r="A850">
        <v>14771.898999999999</v>
      </c>
      <c r="B850">
        <v>-59.747999999999998</v>
      </c>
      <c r="C850">
        <v>-59.731000000000002</v>
      </c>
      <c r="D850">
        <v>2.1429999999999998</v>
      </c>
      <c r="E850">
        <v>17.718</v>
      </c>
      <c r="F850">
        <v>100</v>
      </c>
      <c r="G850">
        <v>65.613</v>
      </c>
      <c r="H850">
        <v>0.23220000000000002</v>
      </c>
    </row>
    <row r="851" spans="1:8" x14ac:dyDescent="0.2">
      <c r="A851">
        <v>14774.046</v>
      </c>
      <c r="B851">
        <v>-59.8</v>
      </c>
      <c r="C851">
        <v>-59.781999999999996</v>
      </c>
      <c r="D851">
        <v>2.3769999999999998</v>
      </c>
      <c r="E851">
        <v>42.412999999999997</v>
      </c>
      <c r="F851">
        <v>100</v>
      </c>
      <c r="G851">
        <v>65.936999999999998</v>
      </c>
      <c r="H851">
        <v>0.58950000000000002</v>
      </c>
    </row>
    <row r="852" spans="1:8" x14ac:dyDescent="0.2">
      <c r="A852">
        <v>14775.866</v>
      </c>
      <c r="B852">
        <v>-59.851999999999997</v>
      </c>
      <c r="C852">
        <v>-59.832000000000001</v>
      </c>
      <c r="D852">
        <v>2.766</v>
      </c>
      <c r="E852">
        <v>62.996000000000002</v>
      </c>
      <c r="F852">
        <v>100</v>
      </c>
      <c r="G852">
        <v>66.674000000000007</v>
      </c>
      <c r="H852">
        <v>0.92880000000000007</v>
      </c>
    </row>
    <row r="853" spans="1:8" x14ac:dyDescent="0.2">
      <c r="A853">
        <v>14777.695</v>
      </c>
      <c r="B853">
        <v>-59.908999999999999</v>
      </c>
      <c r="C853">
        <v>-59.887999999999998</v>
      </c>
      <c r="D853">
        <v>3.0510000000000002</v>
      </c>
      <c r="E853">
        <v>70.117999999999995</v>
      </c>
      <c r="F853">
        <v>100</v>
      </c>
      <c r="G853">
        <v>65.635000000000005</v>
      </c>
      <c r="H853">
        <v>1.0584</v>
      </c>
    </row>
    <row r="854" spans="1:8" x14ac:dyDescent="0.2">
      <c r="A854">
        <v>14779.528</v>
      </c>
      <c r="B854">
        <v>-59.966999999999999</v>
      </c>
      <c r="C854">
        <v>-59.945</v>
      </c>
      <c r="D854">
        <v>3.09</v>
      </c>
      <c r="E854">
        <v>73.298000000000002</v>
      </c>
      <c r="F854">
        <v>100</v>
      </c>
      <c r="G854">
        <v>65.739999999999995</v>
      </c>
      <c r="H854">
        <v>1.1187</v>
      </c>
    </row>
    <row r="855" spans="1:8" x14ac:dyDescent="0.2">
      <c r="A855">
        <v>14781.665999999999</v>
      </c>
      <c r="B855">
        <v>-60.023000000000003</v>
      </c>
      <c r="C855">
        <v>-60</v>
      </c>
      <c r="D855">
        <v>2.5910000000000002</v>
      </c>
      <c r="E855">
        <v>89.364000000000004</v>
      </c>
      <c r="F855">
        <v>100</v>
      </c>
      <c r="G855">
        <v>62.651000000000003</v>
      </c>
      <c r="H855">
        <v>1.4472</v>
      </c>
    </row>
    <row r="856" spans="1:8" x14ac:dyDescent="0.2">
      <c r="A856">
        <v>23033.532999999999</v>
      </c>
      <c r="B856">
        <v>-60.027000000000001</v>
      </c>
      <c r="C856">
        <v>-60.046999999999997</v>
      </c>
      <c r="D856">
        <v>4.226</v>
      </c>
      <c r="E856">
        <v>159.839</v>
      </c>
      <c r="F856">
        <v>100</v>
      </c>
      <c r="G856">
        <v>53.783999999999999</v>
      </c>
      <c r="H856">
        <v>3.8222999999999998</v>
      </c>
    </row>
    <row r="857" spans="1:8" x14ac:dyDescent="0.2">
      <c r="A857">
        <v>23035.059000000001</v>
      </c>
      <c r="B857">
        <v>-60.088999999999999</v>
      </c>
      <c r="C857">
        <v>-60.11</v>
      </c>
      <c r="D857">
        <v>4.1340000000000003</v>
      </c>
      <c r="E857">
        <v>160.042</v>
      </c>
      <c r="F857">
        <v>100</v>
      </c>
      <c r="G857">
        <v>53.793999999999997</v>
      </c>
      <c r="H857">
        <v>3.8331000000000004</v>
      </c>
    </row>
    <row r="858" spans="1:8" x14ac:dyDescent="0.2">
      <c r="A858">
        <v>23036.305</v>
      </c>
      <c r="B858">
        <v>-60.140999999999998</v>
      </c>
      <c r="C858">
        <v>-60.161999999999999</v>
      </c>
      <c r="D858">
        <v>4.1779999999999999</v>
      </c>
      <c r="E858">
        <v>160.78299999999999</v>
      </c>
      <c r="F858">
        <v>100</v>
      </c>
      <c r="G858">
        <v>53.518999999999998</v>
      </c>
      <c r="H858">
        <v>3.8727</v>
      </c>
    </row>
    <row r="859" spans="1:8" x14ac:dyDescent="0.2">
      <c r="A859">
        <v>23037.555</v>
      </c>
      <c r="B859">
        <v>-60.191000000000003</v>
      </c>
      <c r="C859">
        <v>-60.213000000000001</v>
      </c>
      <c r="D859">
        <v>4.0750000000000002</v>
      </c>
      <c r="E859">
        <v>160.69200000000001</v>
      </c>
      <c r="F859">
        <v>100</v>
      </c>
      <c r="G859">
        <v>54.195</v>
      </c>
      <c r="H859">
        <v>3.8682000000000003</v>
      </c>
    </row>
    <row r="860" spans="1:8" x14ac:dyDescent="0.2">
      <c r="A860">
        <v>23039.111000000001</v>
      </c>
      <c r="B860">
        <v>-60.253</v>
      </c>
      <c r="C860">
        <v>-60.276000000000003</v>
      </c>
      <c r="D860">
        <v>4.0330000000000004</v>
      </c>
      <c r="E860">
        <v>159.27099999999999</v>
      </c>
      <c r="F860">
        <v>100</v>
      </c>
      <c r="G860">
        <v>53.578000000000003</v>
      </c>
      <c r="H860">
        <v>3.7926000000000006</v>
      </c>
    </row>
    <row r="861" spans="1:8" x14ac:dyDescent="0.2">
      <c r="A861">
        <v>23040.671999999999</v>
      </c>
      <c r="B861">
        <v>-60.314</v>
      </c>
      <c r="C861">
        <v>-60.337000000000003</v>
      </c>
      <c r="D861">
        <v>3.9380000000000002</v>
      </c>
      <c r="E861">
        <v>157.11699999999999</v>
      </c>
      <c r="F861">
        <v>100</v>
      </c>
      <c r="G861">
        <v>54.445</v>
      </c>
      <c r="H861">
        <v>3.6801000000000004</v>
      </c>
    </row>
    <row r="862" spans="1:8" x14ac:dyDescent="0.2">
      <c r="A862">
        <v>23042.203000000001</v>
      </c>
      <c r="B862">
        <v>-60.372</v>
      </c>
      <c r="C862">
        <v>-60.396000000000001</v>
      </c>
      <c r="D862">
        <v>3.875</v>
      </c>
      <c r="E862">
        <v>148.26599999999999</v>
      </c>
      <c r="F862">
        <v>100</v>
      </c>
      <c r="G862">
        <v>54.95</v>
      </c>
      <c r="H862">
        <v>3.2607000000000004</v>
      </c>
    </row>
    <row r="863" spans="1:8" x14ac:dyDescent="0.2">
      <c r="A863">
        <v>23043.734</v>
      </c>
      <c r="B863">
        <v>-60.430999999999997</v>
      </c>
      <c r="C863">
        <v>-60.456000000000003</v>
      </c>
      <c r="D863">
        <v>3.883</v>
      </c>
      <c r="E863">
        <v>141.66900000000001</v>
      </c>
      <c r="F863">
        <v>100</v>
      </c>
      <c r="G863">
        <v>55.92</v>
      </c>
      <c r="H863">
        <v>2.9834999999999998</v>
      </c>
    </row>
    <row r="864" spans="1:8" x14ac:dyDescent="0.2">
      <c r="A864">
        <v>23045.256000000001</v>
      </c>
      <c r="B864">
        <v>-60.491</v>
      </c>
      <c r="C864">
        <v>-60.517000000000003</v>
      </c>
      <c r="D864">
        <v>4.0049999999999999</v>
      </c>
      <c r="E864">
        <v>144.869</v>
      </c>
      <c r="F864">
        <v>100</v>
      </c>
      <c r="G864">
        <v>54.847000000000001</v>
      </c>
      <c r="H864">
        <v>3.1149</v>
      </c>
    </row>
    <row r="865" spans="1:8" x14ac:dyDescent="0.2">
      <c r="A865">
        <v>23046.780999999999</v>
      </c>
      <c r="B865">
        <v>-60.545999999999999</v>
      </c>
      <c r="C865">
        <v>-60.572000000000003</v>
      </c>
      <c r="D865">
        <v>3.6339999999999999</v>
      </c>
      <c r="E865">
        <v>156.30000000000001</v>
      </c>
      <c r="F865">
        <v>100</v>
      </c>
      <c r="G865">
        <v>53.926000000000002</v>
      </c>
      <c r="H865">
        <v>3.6395999999999997</v>
      </c>
    </row>
    <row r="866" spans="1:8" x14ac:dyDescent="0.2">
      <c r="A866">
        <v>23048.305</v>
      </c>
      <c r="B866">
        <v>-60.595999999999997</v>
      </c>
      <c r="C866">
        <v>-60.622999999999998</v>
      </c>
      <c r="D866">
        <v>3.335</v>
      </c>
      <c r="E866">
        <v>158.25</v>
      </c>
      <c r="F866">
        <v>100</v>
      </c>
      <c r="G866">
        <v>52.97</v>
      </c>
      <c r="H866">
        <v>3.7385999999999999</v>
      </c>
    </row>
    <row r="867" spans="1:8" x14ac:dyDescent="0.2">
      <c r="A867">
        <v>23050.136999999999</v>
      </c>
      <c r="B867">
        <v>-60.656999999999996</v>
      </c>
      <c r="C867">
        <v>-60.685000000000002</v>
      </c>
      <c r="D867">
        <v>3.383</v>
      </c>
      <c r="E867">
        <v>157.11500000000001</v>
      </c>
      <c r="F867">
        <v>100</v>
      </c>
      <c r="G867">
        <v>54.015999999999998</v>
      </c>
      <c r="H867">
        <v>3.6801000000000004</v>
      </c>
    </row>
    <row r="868" spans="1:8" x14ac:dyDescent="0.2">
      <c r="A868">
        <v>23051.359</v>
      </c>
      <c r="B868">
        <v>-60.709000000000003</v>
      </c>
      <c r="C868">
        <v>-60.738</v>
      </c>
      <c r="D868">
        <v>4.3049999999999997</v>
      </c>
      <c r="E868">
        <v>159.786</v>
      </c>
      <c r="F868">
        <v>100</v>
      </c>
      <c r="G868">
        <v>53.927999999999997</v>
      </c>
      <c r="H868">
        <v>3.8195999999999999</v>
      </c>
    </row>
    <row r="869" spans="1:8" x14ac:dyDescent="0.2">
      <c r="A869">
        <v>23052.886999999999</v>
      </c>
      <c r="B869">
        <v>-60.771000000000001</v>
      </c>
      <c r="C869">
        <v>-60.801000000000002</v>
      </c>
      <c r="D869">
        <v>4.1470000000000002</v>
      </c>
      <c r="E869">
        <v>159.22200000000001</v>
      </c>
      <c r="F869">
        <v>100</v>
      </c>
      <c r="G869">
        <v>54.290999999999997</v>
      </c>
      <c r="H869">
        <v>3.7899000000000003</v>
      </c>
    </row>
    <row r="870" spans="1:8" x14ac:dyDescent="0.2">
      <c r="A870">
        <v>23054.105</v>
      </c>
      <c r="B870">
        <v>-60.822000000000003</v>
      </c>
      <c r="C870">
        <v>-60.851999999999997</v>
      </c>
      <c r="D870">
        <v>4.1929999999999996</v>
      </c>
      <c r="E870">
        <v>157.16300000000001</v>
      </c>
      <c r="F870">
        <v>100</v>
      </c>
      <c r="G870">
        <v>54.505000000000003</v>
      </c>
      <c r="H870">
        <v>3.6827999999999999</v>
      </c>
    </row>
    <row r="871" spans="1:8" x14ac:dyDescent="0.2">
      <c r="A871">
        <v>23055.633000000002</v>
      </c>
      <c r="B871">
        <v>-60.881</v>
      </c>
      <c r="C871">
        <v>-60.911999999999999</v>
      </c>
      <c r="D871">
        <v>3.9550000000000001</v>
      </c>
      <c r="E871">
        <v>156.756</v>
      </c>
      <c r="F871">
        <v>100</v>
      </c>
      <c r="G871">
        <v>53.902999999999999</v>
      </c>
      <c r="H871">
        <v>3.6621000000000001</v>
      </c>
    </row>
    <row r="872" spans="1:8" x14ac:dyDescent="0.2">
      <c r="A872">
        <v>23057.157999999999</v>
      </c>
      <c r="B872">
        <v>-60.94</v>
      </c>
      <c r="C872">
        <v>-60.972000000000001</v>
      </c>
      <c r="D872">
        <v>3.931</v>
      </c>
      <c r="E872">
        <v>159.59299999999999</v>
      </c>
      <c r="F872">
        <v>100</v>
      </c>
      <c r="G872">
        <v>53.582000000000001</v>
      </c>
      <c r="H872">
        <v>3.8088000000000002</v>
      </c>
    </row>
    <row r="873" spans="1:8" x14ac:dyDescent="0.2">
      <c r="A873">
        <v>23058.386999999999</v>
      </c>
      <c r="B873">
        <v>-60.991</v>
      </c>
      <c r="C873">
        <v>-61.024000000000001</v>
      </c>
      <c r="D873">
        <v>4.2249999999999996</v>
      </c>
      <c r="E873">
        <v>159.63200000000001</v>
      </c>
      <c r="F873">
        <v>100</v>
      </c>
      <c r="G873">
        <v>53.9</v>
      </c>
      <c r="H873">
        <v>3.8115000000000006</v>
      </c>
    </row>
    <row r="874" spans="1:8" x14ac:dyDescent="0.2">
      <c r="A874">
        <v>23059.611000000001</v>
      </c>
      <c r="B874">
        <v>-61.043999999999997</v>
      </c>
      <c r="C874">
        <v>-61.076999999999998</v>
      </c>
      <c r="D874">
        <v>4.319</v>
      </c>
      <c r="E874">
        <v>162.02799999999999</v>
      </c>
      <c r="F874">
        <v>100</v>
      </c>
      <c r="G874">
        <v>53.825000000000003</v>
      </c>
      <c r="H874">
        <v>3.9410999999999996</v>
      </c>
    </row>
    <row r="875" spans="1:8" x14ac:dyDescent="0.2">
      <c r="A875">
        <v>23060.835999999999</v>
      </c>
      <c r="B875">
        <v>-61.094000000000001</v>
      </c>
      <c r="C875">
        <v>-61.128</v>
      </c>
      <c r="D875">
        <v>4.1589999999999998</v>
      </c>
      <c r="E875">
        <v>162.52799999999999</v>
      </c>
      <c r="F875">
        <v>100</v>
      </c>
      <c r="G875">
        <v>53.722999999999999</v>
      </c>
      <c r="H875">
        <v>3.9690000000000003</v>
      </c>
    </row>
    <row r="876" spans="1:8" x14ac:dyDescent="0.2">
      <c r="A876">
        <v>23062.057000000001</v>
      </c>
      <c r="B876">
        <v>-61.145000000000003</v>
      </c>
      <c r="C876">
        <v>-61.18</v>
      </c>
      <c r="D876">
        <v>4.21</v>
      </c>
      <c r="E876">
        <v>162.017</v>
      </c>
      <c r="F876">
        <v>100</v>
      </c>
      <c r="G876">
        <v>53.877000000000002</v>
      </c>
      <c r="H876">
        <v>3.9410999999999996</v>
      </c>
    </row>
    <row r="877" spans="1:8" x14ac:dyDescent="0.2">
      <c r="A877">
        <v>23063.273000000001</v>
      </c>
      <c r="B877">
        <v>-61.197000000000003</v>
      </c>
      <c r="C877">
        <v>-61.231999999999999</v>
      </c>
      <c r="D877">
        <v>4.3380000000000001</v>
      </c>
      <c r="E877">
        <v>163.16999999999999</v>
      </c>
      <c r="F877">
        <v>100</v>
      </c>
      <c r="G877">
        <v>53.622</v>
      </c>
      <c r="H877">
        <v>4.0049999999999999</v>
      </c>
    </row>
    <row r="878" spans="1:8" x14ac:dyDescent="0.2">
      <c r="A878">
        <v>23064.495999999999</v>
      </c>
      <c r="B878">
        <v>-61.25</v>
      </c>
      <c r="C878">
        <v>-61.286000000000001</v>
      </c>
      <c r="D878">
        <v>4.41</v>
      </c>
      <c r="E878">
        <v>163.654</v>
      </c>
      <c r="F878">
        <v>100</v>
      </c>
      <c r="G878">
        <v>53.616999999999997</v>
      </c>
      <c r="H878">
        <v>4.0328999999999997</v>
      </c>
    </row>
    <row r="879" spans="1:8" x14ac:dyDescent="0.2">
      <c r="A879">
        <v>23065.715</v>
      </c>
      <c r="B879">
        <v>-61.302</v>
      </c>
      <c r="C879">
        <v>-61.34</v>
      </c>
      <c r="D879">
        <v>4.3730000000000002</v>
      </c>
      <c r="E879">
        <v>164.19200000000001</v>
      </c>
      <c r="F879">
        <v>100</v>
      </c>
      <c r="G879">
        <v>53.792000000000002</v>
      </c>
      <c r="H879">
        <v>4.0634999999999994</v>
      </c>
    </row>
    <row r="880" spans="1:8" x14ac:dyDescent="0.2">
      <c r="A880">
        <v>23066.936000000002</v>
      </c>
      <c r="B880">
        <v>-61.354999999999997</v>
      </c>
      <c r="C880">
        <v>-61.393000000000001</v>
      </c>
      <c r="D880">
        <v>4.3810000000000002</v>
      </c>
      <c r="E880">
        <v>162.739</v>
      </c>
      <c r="F880">
        <v>100</v>
      </c>
      <c r="G880">
        <v>53.634</v>
      </c>
      <c r="H880">
        <v>3.9807000000000001</v>
      </c>
    </row>
    <row r="881" spans="1:8" x14ac:dyDescent="0.2">
      <c r="A881">
        <v>23068.155999999999</v>
      </c>
      <c r="B881">
        <v>-61.408000000000001</v>
      </c>
      <c r="C881">
        <v>-61.445999999999998</v>
      </c>
      <c r="D881">
        <v>4.3550000000000004</v>
      </c>
      <c r="E881">
        <v>162.066</v>
      </c>
      <c r="F881">
        <v>100</v>
      </c>
      <c r="G881">
        <v>53.881</v>
      </c>
      <c r="H881">
        <v>3.9438</v>
      </c>
    </row>
    <row r="882" spans="1:8" x14ac:dyDescent="0.2">
      <c r="A882">
        <v>23069.396000000001</v>
      </c>
      <c r="B882">
        <v>-61.462000000000003</v>
      </c>
      <c r="C882">
        <v>-61.500999999999998</v>
      </c>
      <c r="D882">
        <v>4.4080000000000004</v>
      </c>
      <c r="E882">
        <v>163.66300000000001</v>
      </c>
      <c r="F882">
        <v>100</v>
      </c>
      <c r="G882">
        <v>53.820999999999998</v>
      </c>
      <c r="H882">
        <v>4.0338000000000003</v>
      </c>
    </row>
    <row r="883" spans="1:8" x14ac:dyDescent="0.2">
      <c r="A883">
        <v>23070.616999999998</v>
      </c>
      <c r="B883">
        <v>-61.515000000000001</v>
      </c>
      <c r="C883">
        <v>-61.555</v>
      </c>
      <c r="D883">
        <v>4.4180000000000001</v>
      </c>
      <c r="E883">
        <v>162.60900000000001</v>
      </c>
      <c r="F883">
        <v>100</v>
      </c>
      <c r="G883">
        <v>53.847999999999999</v>
      </c>
      <c r="H883">
        <v>3.9735</v>
      </c>
    </row>
    <row r="884" spans="1:8" x14ac:dyDescent="0.2">
      <c r="A884">
        <v>23071.835999999999</v>
      </c>
      <c r="B884">
        <v>-61.567999999999998</v>
      </c>
      <c r="C884">
        <v>-61.609000000000002</v>
      </c>
      <c r="D884">
        <v>4.4589999999999996</v>
      </c>
      <c r="E884">
        <v>162.09899999999999</v>
      </c>
      <c r="F884">
        <v>100</v>
      </c>
      <c r="G884">
        <v>54.018000000000001</v>
      </c>
      <c r="H884">
        <v>3.9456000000000002</v>
      </c>
    </row>
    <row r="885" spans="1:8" x14ac:dyDescent="0.2">
      <c r="A885">
        <v>23073.057000000001</v>
      </c>
      <c r="B885">
        <v>-61.622</v>
      </c>
      <c r="C885">
        <v>-61.664000000000001</v>
      </c>
      <c r="D885">
        <v>4.4829999999999997</v>
      </c>
      <c r="E885">
        <v>161.69</v>
      </c>
      <c r="F885">
        <v>100</v>
      </c>
      <c r="G885">
        <v>53.665999999999997</v>
      </c>
      <c r="H885">
        <v>3.9231000000000003</v>
      </c>
    </row>
    <row r="886" spans="1:8" x14ac:dyDescent="0.2">
      <c r="A886">
        <v>23074.289000000001</v>
      </c>
      <c r="B886">
        <v>-61.677</v>
      </c>
      <c r="C886">
        <v>-61.719000000000001</v>
      </c>
      <c r="D886">
        <v>4.5060000000000002</v>
      </c>
      <c r="E886">
        <v>161.44300000000001</v>
      </c>
      <c r="F886">
        <v>100</v>
      </c>
      <c r="G886">
        <v>53.593000000000004</v>
      </c>
      <c r="H886">
        <v>3.9087000000000001</v>
      </c>
    </row>
    <row r="887" spans="1:8" x14ac:dyDescent="0.2">
      <c r="A887">
        <v>23075.532999999999</v>
      </c>
      <c r="B887">
        <v>-61.732999999999997</v>
      </c>
      <c r="C887">
        <v>-61.776000000000003</v>
      </c>
      <c r="D887">
        <v>4.55</v>
      </c>
      <c r="E887">
        <v>162.37</v>
      </c>
      <c r="F887">
        <v>100</v>
      </c>
      <c r="G887">
        <v>53.682000000000002</v>
      </c>
      <c r="H887">
        <v>3.9600000000000004</v>
      </c>
    </row>
    <row r="888" spans="1:8" x14ac:dyDescent="0.2">
      <c r="A888">
        <v>23076.776999999998</v>
      </c>
      <c r="B888">
        <v>-61.789000000000001</v>
      </c>
      <c r="C888">
        <v>-61.832999999999998</v>
      </c>
      <c r="D888">
        <v>4.5439999999999996</v>
      </c>
      <c r="E888">
        <v>163.73099999999999</v>
      </c>
      <c r="F888">
        <v>100</v>
      </c>
      <c r="G888">
        <v>53.662999999999997</v>
      </c>
      <c r="H888">
        <v>4.0373999999999999</v>
      </c>
    </row>
    <row r="889" spans="1:8" x14ac:dyDescent="0.2">
      <c r="A889">
        <v>23078.028999999999</v>
      </c>
      <c r="B889">
        <v>-61.844000000000001</v>
      </c>
      <c r="C889">
        <v>-61.889000000000003</v>
      </c>
      <c r="D889">
        <v>4.5069999999999997</v>
      </c>
      <c r="E889">
        <v>162.38999999999999</v>
      </c>
      <c r="F889">
        <v>100</v>
      </c>
      <c r="G889">
        <v>53.758000000000003</v>
      </c>
      <c r="H889">
        <v>3.9618000000000002</v>
      </c>
    </row>
    <row r="890" spans="1:8" x14ac:dyDescent="0.2">
      <c r="A890">
        <v>23079.271000000001</v>
      </c>
      <c r="B890">
        <v>-61.901000000000003</v>
      </c>
      <c r="C890">
        <v>-61.945999999999998</v>
      </c>
      <c r="D890">
        <v>4.5830000000000002</v>
      </c>
      <c r="E890">
        <v>162.03200000000001</v>
      </c>
      <c r="F890">
        <v>100</v>
      </c>
      <c r="G890">
        <v>53.784999999999997</v>
      </c>
      <c r="H890">
        <v>3.9420000000000002</v>
      </c>
    </row>
    <row r="891" spans="1:8" x14ac:dyDescent="0.2">
      <c r="A891">
        <v>23080.52</v>
      </c>
      <c r="B891">
        <v>-61.957999999999998</v>
      </c>
      <c r="C891">
        <v>-62.003999999999998</v>
      </c>
      <c r="D891">
        <v>4.633</v>
      </c>
      <c r="E891">
        <v>163.78700000000001</v>
      </c>
      <c r="F891">
        <v>100</v>
      </c>
      <c r="G891">
        <v>53.74</v>
      </c>
      <c r="H891">
        <v>4.0400999999999998</v>
      </c>
    </row>
    <row r="892" spans="1:8" x14ac:dyDescent="0.2">
      <c r="A892">
        <v>23081.766</v>
      </c>
      <c r="B892">
        <v>-62.011000000000003</v>
      </c>
      <c r="C892">
        <v>-62.058</v>
      </c>
      <c r="D892">
        <v>4.3470000000000004</v>
      </c>
      <c r="E892">
        <v>161.89400000000001</v>
      </c>
      <c r="F892">
        <v>100</v>
      </c>
      <c r="G892">
        <v>53.726999999999997</v>
      </c>
      <c r="H892">
        <v>3.9339000000000004</v>
      </c>
    </row>
    <row r="893" spans="1:8" x14ac:dyDescent="0.2">
      <c r="A893">
        <v>23082.988000000001</v>
      </c>
      <c r="B893">
        <v>-62.063000000000002</v>
      </c>
      <c r="C893">
        <v>-62.110999999999997</v>
      </c>
      <c r="D893">
        <v>4.3369999999999997</v>
      </c>
      <c r="E893">
        <v>163.221</v>
      </c>
      <c r="F893">
        <v>100</v>
      </c>
      <c r="G893">
        <v>53.896000000000001</v>
      </c>
      <c r="H893">
        <v>4.0085999999999995</v>
      </c>
    </row>
    <row r="894" spans="1:8" x14ac:dyDescent="0.2">
      <c r="A894">
        <v>23084.210999999999</v>
      </c>
      <c r="B894">
        <v>-62.113999999999997</v>
      </c>
      <c r="C894">
        <v>-62.162999999999997</v>
      </c>
      <c r="D894">
        <v>4.2300000000000004</v>
      </c>
      <c r="E894">
        <v>162.58600000000001</v>
      </c>
      <c r="F894">
        <v>100</v>
      </c>
      <c r="G894">
        <v>54.043999999999997</v>
      </c>
      <c r="H894">
        <v>3.9725999999999999</v>
      </c>
    </row>
    <row r="895" spans="1:8" x14ac:dyDescent="0.2">
      <c r="A895">
        <v>23085.434000000001</v>
      </c>
      <c r="B895">
        <v>-62.167000000000002</v>
      </c>
      <c r="C895">
        <v>-62.216000000000001</v>
      </c>
      <c r="D895">
        <v>4.407</v>
      </c>
      <c r="E895">
        <v>163.28200000000001</v>
      </c>
      <c r="F895">
        <v>100</v>
      </c>
      <c r="G895">
        <v>53.817999999999998</v>
      </c>
      <c r="H895">
        <v>4.0113000000000003</v>
      </c>
    </row>
    <row r="896" spans="1:8" x14ac:dyDescent="0.2">
      <c r="A896">
        <v>23086.651999999998</v>
      </c>
      <c r="B896">
        <v>-62.22</v>
      </c>
      <c r="C896">
        <v>-62.27</v>
      </c>
      <c r="D896">
        <v>4.4020000000000001</v>
      </c>
      <c r="E896">
        <v>163.35599999999999</v>
      </c>
      <c r="F896">
        <v>100</v>
      </c>
      <c r="G896">
        <v>53.853999999999999</v>
      </c>
      <c r="H896">
        <v>4.0157999999999996</v>
      </c>
    </row>
    <row r="897" spans="1:8" x14ac:dyDescent="0.2">
      <c r="A897">
        <v>23087.868999999999</v>
      </c>
      <c r="B897">
        <v>-62.281999999999996</v>
      </c>
      <c r="C897">
        <v>-62.332999999999998</v>
      </c>
      <c r="D897">
        <v>5.1420000000000003</v>
      </c>
      <c r="E897">
        <v>163.53899999999999</v>
      </c>
      <c r="F897">
        <v>100</v>
      </c>
      <c r="G897">
        <v>53.841000000000001</v>
      </c>
      <c r="H897">
        <v>4.0266000000000002</v>
      </c>
    </row>
    <row r="898" spans="1:8" x14ac:dyDescent="0.2">
      <c r="A898">
        <v>23088.780999999999</v>
      </c>
      <c r="B898">
        <v>-62.332999999999998</v>
      </c>
      <c r="C898">
        <v>-62.384999999999998</v>
      </c>
      <c r="D898">
        <v>5.6879999999999997</v>
      </c>
      <c r="E898">
        <v>164.60900000000001</v>
      </c>
      <c r="F898">
        <v>100</v>
      </c>
      <c r="G898">
        <v>53.707000000000001</v>
      </c>
      <c r="H898">
        <v>4.0877999999999997</v>
      </c>
    </row>
    <row r="899" spans="1:8" x14ac:dyDescent="0.2">
      <c r="A899">
        <v>23089.697</v>
      </c>
      <c r="B899">
        <v>-62.383000000000003</v>
      </c>
      <c r="C899">
        <v>-62.435000000000002</v>
      </c>
      <c r="D899">
        <v>5.5419999999999998</v>
      </c>
      <c r="E899">
        <v>163.94300000000001</v>
      </c>
      <c r="F899">
        <v>100</v>
      </c>
      <c r="G899">
        <v>53.677999999999997</v>
      </c>
      <c r="H899">
        <v>4.0491000000000001</v>
      </c>
    </row>
    <row r="900" spans="1:8" x14ac:dyDescent="0.2">
      <c r="A900">
        <v>23090.92</v>
      </c>
      <c r="B900">
        <v>-62.45</v>
      </c>
      <c r="C900">
        <v>-62.503</v>
      </c>
      <c r="D900">
        <v>5.53</v>
      </c>
      <c r="E900">
        <v>163.709</v>
      </c>
      <c r="F900">
        <v>100</v>
      </c>
      <c r="G900">
        <v>53.758000000000003</v>
      </c>
      <c r="H900">
        <v>4.0356000000000005</v>
      </c>
    </row>
    <row r="901" spans="1:8" x14ac:dyDescent="0.2">
      <c r="A901">
        <v>23091.835999999999</v>
      </c>
      <c r="B901">
        <v>-62.5</v>
      </c>
      <c r="C901">
        <v>-62.554000000000002</v>
      </c>
      <c r="D901">
        <v>5.55</v>
      </c>
      <c r="E901">
        <v>164.45400000000001</v>
      </c>
      <c r="F901">
        <v>100</v>
      </c>
      <c r="G901">
        <v>53.988</v>
      </c>
      <c r="H901">
        <v>4.0788000000000002</v>
      </c>
    </row>
    <row r="902" spans="1:8" x14ac:dyDescent="0.2">
      <c r="A902">
        <v>23092.752</v>
      </c>
      <c r="B902">
        <v>-62.552</v>
      </c>
      <c r="C902">
        <v>-62.606000000000002</v>
      </c>
      <c r="D902">
        <v>5.7080000000000002</v>
      </c>
      <c r="E902">
        <v>163.85</v>
      </c>
      <c r="F902">
        <v>100</v>
      </c>
      <c r="G902">
        <v>53.896999999999998</v>
      </c>
      <c r="H902">
        <v>4.0437000000000003</v>
      </c>
    </row>
    <row r="903" spans="1:8" x14ac:dyDescent="0.2">
      <c r="A903">
        <v>23093.666000000001</v>
      </c>
      <c r="B903">
        <v>-62.601999999999997</v>
      </c>
      <c r="C903">
        <v>-62.656999999999996</v>
      </c>
      <c r="D903">
        <v>5.5659999999999998</v>
      </c>
      <c r="E903">
        <v>163.958</v>
      </c>
      <c r="F903">
        <v>100</v>
      </c>
      <c r="G903">
        <v>53.581000000000003</v>
      </c>
      <c r="H903">
        <v>4.05</v>
      </c>
    </row>
    <row r="904" spans="1:8" x14ac:dyDescent="0.2">
      <c r="A904">
        <v>23094.886999999999</v>
      </c>
      <c r="B904">
        <v>-62.661000000000001</v>
      </c>
      <c r="C904">
        <v>-62.716999999999999</v>
      </c>
      <c r="D904">
        <v>4.8810000000000002</v>
      </c>
      <c r="E904">
        <v>163.39599999999999</v>
      </c>
      <c r="F904">
        <v>100</v>
      </c>
      <c r="G904">
        <v>53.509</v>
      </c>
      <c r="H904">
        <v>4.0185000000000004</v>
      </c>
    </row>
    <row r="905" spans="1:8" x14ac:dyDescent="0.2">
      <c r="A905">
        <v>23096.109</v>
      </c>
      <c r="B905">
        <v>-62.715000000000003</v>
      </c>
      <c r="C905">
        <v>-62.771000000000001</v>
      </c>
      <c r="D905">
        <v>4.46</v>
      </c>
      <c r="E905">
        <v>163.786</v>
      </c>
      <c r="F905">
        <v>100</v>
      </c>
      <c r="G905">
        <v>53.764000000000003</v>
      </c>
      <c r="H905">
        <v>4.0400999999999998</v>
      </c>
    </row>
    <row r="906" spans="1:8" x14ac:dyDescent="0.2">
      <c r="A906">
        <v>23097.33</v>
      </c>
      <c r="B906">
        <v>-62.765000000000001</v>
      </c>
      <c r="C906">
        <v>-62.822000000000003</v>
      </c>
      <c r="D906">
        <v>4.1719999999999997</v>
      </c>
      <c r="E906">
        <v>164.417</v>
      </c>
      <c r="F906">
        <v>100</v>
      </c>
      <c r="G906">
        <v>53.685000000000002</v>
      </c>
      <c r="H906">
        <v>4.077</v>
      </c>
    </row>
    <row r="907" spans="1:8" x14ac:dyDescent="0.2">
      <c r="A907">
        <v>23098.855</v>
      </c>
      <c r="B907">
        <v>-62.826000000000001</v>
      </c>
      <c r="C907">
        <v>-62.884</v>
      </c>
      <c r="D907">
        <v>4.0629999999999997</v>
      </c>
      <c r="E907">
        <v>162.666</v>
      </c>
      <c r="F907">
        <v>100</v>
      </c>
      <c r="G907">
        <v>53.616999999999997</v>
      </c>
      <c r="H907">
        <v>3.9770999999999996</v>
      </c>
    </row>
    <row r="908" spans="1:8" x14ac:dyDescent="0.2">
      <c r="A908">
        <v>23100.388999999999</v>
      </c>
      <c r="B908">
        <v>-62.884</v>
      </c>
      <c r="C908">
        <v>-62.942999999999998</v>
      </c>
      <c r="D908">
        <v>3.875</v>
      </c>
      <c r="E908">
        <v>160.43799999999999</v>
      </c>
      <c r="F908">
        <v>100</v>
      </c>
      <c r="G908">
        <v>53.784999999999997</v>
      </c>
      <c r="H908">
        <v>3.8547000000000002</v>
      </c>
    </row>
    <row r="909" spans="1:8" x14ac:dyDescent="0.2">
      <c r="A909">
        <v>23101.631000000001</v>
      </c>
      <c r="B909">
        <v>-62.938000000000002</v>
      </c>
      <c r="C909">
        <v>-62.997</v>
      </c>
      <c r="D909">
        <v>4.3330000000000002</v>
      </c>
      <c r="E909">
        <v>162.98400000000001</v>
      </c>
      <c r="F909">
        <v>100</v>
      </c>
      <c r="G909">
        <v>53.512999999999998</v>
      </c>
      <c r="H909">
        <v>3.9951000000000003</v>
      </c>
    </row>
    <row r="910" spans="1:8" x14ac:dyDescent="0.2">
      <c r="A910">
        <v>23102.881000000001</v>
      </c>
      <c r="B910">
        <v>-62.988999999999997</v>
      </c>
      <c r="C910">
        <v>-63.048999999999999</v>
      </c>
      <c r="D910">
        <v>4.1769999999999996</v>
      </c>
      <c r="E910">
        <v>162.601</v>
      </c>
      <c r="F910">
        <v>100</v>
      </c>
      <c r="G910">
        <v>53.468000000000004</v>
      </c>
      <c r="H910">
        <v>3.9735</v>
      </c>
    </row>
    <row r="911" spans="1:8" x14ac:dyDescent="0.2">
      <c r="A911">
        <v>23104.438999999998</v>
      </c>
      <c r="B911">
        <v>-63.051000000000002</v>
      </c>
      <c r="C911">
        <v>-63.112000000000002</v>
      </c>
      <c r="D911">
        <v>3.9929999999999999</v>
      </c>
      <c r="E911">
        <v>162.45099999999999</v>
      </c>
      <c r="F911">
        <v>100</v>
      </c>
      <c r="G911">
        <v>53.820999999999998</v>
      </c>
      <c r="H911">
        <v>3.9653999999999998</v>
      </c>
    </row>
    <row r="912" spans="1:8" x14ac:dyDescent="0.2">
      <c r="A912">
        <v>23105.995999999999</v>
      </c>
      <c r="B912">
        <v>-63.11</v>
      </c>
      <c r="C912">
        <v>-63.171999999999997</v>
      </c>
      <c r="D912">
        <v>3.879</v>
      </c>
      <c r="E912">
        <v>162.94800000000001</v>
      </c>
      <c r="F912">
        <v>100</v>
      </c>
      <c r="G912">
        <v>53.747999999999998</v>
      </c>
      <c r="H912">
        <v>3.9923999999999999</v>
      </c>
    </row>
    <row r="913" spans="1:8" x14ac:dyDescent="0.2">
      <c r="A913">
        <v>23107.561000000002</v>
      </c>
      <c r="B913">
        <v>-63.162999999999997</v>
      </c>
      <c r="C913">
        <v>-63.225999999999999</v>
      </c>
      <c r="D913">
        <v>3.4529999999999998</v>
      </c>
      <c r="E913">
        <v>162.148</v>
      </c>
      <c r="F913">
        <v>100</v>
      </c>
      <c r="G913">
        <v>53.823</v>
      </c>
      <c r="H913">
        <v>3.9482999999999997</v>
      </c>
    </row>
    <row r="914" spans="1:8" x14ac:dyDescent="0.2">
      <c r="A914">
        <v>23109.105</v>
      </c>
      <c r="B914">
        <v>-63.215000000000003</v>
      </c>
      <c r="C914">
        <v>-63.277999999999999</v>
      </c>
      <c r="D914">
        <v>3.3740000000000001</v>
      </c>
      <c r="E914">
        <v>162.51599999999999</v>
      </c>
      <c r="F914">
        <v>100</v>
      </c>
      <c r="G914">
        <v>53.823999999999998</v>
      </c>
      <c r="H914">
        <v>3.9690000000000003</v>
      </c>
    </row>
    <row r="915" spans="1:8" x14ac:dyDescent="0.2">
      <c r="A915">
        <v>23110.633000000002</v>
      </c>
      <c r="B915">
        <v>-63.27</v>
      </c>
      <c r="C915">
        <v>-63.334000000000003</v>
      </c>
      <c r="D915">
        <v>3.6379999999999999</v>
      </c>
      <c r="E915">
        <v>162.97</v>
      </c>
      <c r="F915">
        <v>100</v>
      </c>
      <c r="G915">
        <v>53.844000000000001</v>
      </c>
      <c r="H915">
        <v>3.9941999999999998</v>
      </c>
    </row>
    <row r="916" spans="1:8" x14ac:dyDescent="0.2">
      <c r="A916">
        <v>23112.17</v>
      </c>
      <c r="B916">
        <v>-63.322000000000003</v>
      </c>
      <c r="C916">
        <v>-63.387</v>
      </c>
      <c r="D916">
        <v>3.4889999999999999</v>
      </c>
      <c r="E916">
        <v>164.42400000000001</v>
      </c>
      <c r="F916">
        <v>100</v>
      </c>
      <c r="G916">
        <v>54.106999999999999</v>
      </c>
      <c r="H916">
        <v>4.077</v>
      </c>
    </row>
    <row r="917" spans="1:8" x14ac:dyDescent="0.2">
      <c r="A917">
        <v>23113.726999999999</v>
      </c>
      <c r="B917">
        <v>-63.372999999999998</v>
      </c>
      <c r="C917">
        <v>-63.439</v>
      </c>
      <c r="D917">
        <v>3.3079999999999998</v>
      </c>
      <c r="E917">
        <v>164.25399999999999</v>
      </c>
      <c r="F917">
        <v>100</v>
      </c>
      <c r="G917">
        <v>53.811</v>
      </c>
      <c r="H917">
        <v>4.0670999999999999</v>
      </c>
    </row>
    <row r="918" spans="1:8" x14ac:dyDescent="0.2">
      <c r="A918">
        <v>23115.266</v>
      </c>
      <c r="B918">
        <v>-63.426000000000002</v>
      </c>
      <c r="C918">
        <v>-63.491999999999997</v>
      </c>
      <c r="D918">
        <v>3.4460000000000002</v>
      </c>
      <c r="E918">
        <v>165.96899999999999</v>
      </c>
      <c r="F918">
        <v>100</v>
      </c>
      <c r="G918">
        <v>53.759</v>
      </c>
      <c r="H918">
        <v>4.1679000000000004</v>
      </c>
    </row>
    <row r="919" spans="1:8" x14ac:dyDescent="0.2">
      <c r="A919">
        <v>23116.789000000001</v>
      </c>
      <c r="B919">
        <v>-63.48</v>
      </c>
      <c r="C919">
        <v>-63.546999999999997</v>
      </c>
      <c r="D919">
        <v>3.6150000000000002</v>
      </c>
      <c r="E919">
        <v>162.31100000000001</v>
      </c>
      <c r="F919">
        <v>100</v>
      </c>
      <c r="G919">
        <v>53.505000000000003</v>
      </c>
      <c r="H919">
        <v>3.9573000000000005</v>
      </c>
    </row>
    <row r="920" spans="1:8" x14ac:dyDescent="0.2">
      <c r="A920">
        <v>23118.311000000002</v>
      </c>
      <c r="B920">
        <v>-63.531999999999996</v>
      </c>
      <c r="C920">
        <v>-63.6</v>
      </c>
      <c r="D920">
        <v>3.484</v>
      </c>
      <c r="E920">
        <v>162.607</v>
      </c>
      <c r="F920">
        <v>100</v>
      </c>
      <c r="G920">
        <v>53.68</v>
      </c>
      <c r="H920">
        <v>3.9735</v>
      </c>
    </row>
    <row r="921" spans="1:8" x14ac:dyDescent="0.2">
      <c r="A921">
        <v>23242.539000000001</v>
      </c>
      <c r="B921">
        <v>-63.654000000000003</v>
      </c>
      <c r="C921">
        <v>-63.654000000000003</v>
      </c>
      <c r="D921">
        <v>0</v>
      </c>
      <c r="E921">
        <v>160.58199999999999</v>
      </c>
      <c r="F921">
        <v>100</v>
      </c>
      <c r="G921">
        <v>54.033999999999999</v>
      </c>
      <c r="H921">
        <v>3.8619000000000003</v>
      </c>
    </row>
    <row r="922" spans="1:8" x14ac:dyDescent="0.2">
      <c r="A922">
        <v>23244.088</v>
      </c>
      <c r="B922">
        <v>-63.706000000000003</v>
      </c>
      <c r="C922">
        <v>-63.704999999999998</v>
      </c>
      <c r="D922">
        <v>3.3290000000000002</v>
      </c>
      <c r="E922">
        <v>161.18299999999999</v>
      </c>
      <c r="F922">
        <v>100</v>
      </c>
      <c r="G922">
        <v>53.88</v>
      </c>
      <c r="H922">
        <v>3.8952000000000004</v>
      </c>
    </row>
    <row r="923" spans="1:8" x14ac:dyDescent="0.2">
      <c r="A923">
        <v>23245.643</v>
      </c>
      <c r="B923">
        <v>-63.756999999999998</v>
      </c>
      <c r="C923">
        <v>-63.756</v>
      </c>
      <c r="D923">
        <v>3.2850000000000001</v>
      </c>
      <c r="E923">
        <v>160.542</v>
      </c>
      <c r="F923">
        <v>100</v>
      </c>
      <c r="G923">
        <v>53.807000000000002</v>
      </c>
      <c r="H923">
        <v>3.8600999999999996</v>
      </c>
    </row>
    <row r="924" spans="1:8" x14ac:dyDescent="0.2">
      <c r="A924">
        <v>23247.203000000001</v>
      </c>
      <c r="B924">
        <v>-63.811</v>
      </c>
      <c r="C924">
        <v>-63.81</v>
      </c>
      <c r="D924">
        <v>3.399</v>
      </c>
      <c r="E924">
        <v>160.98599999999999</v>
      </c>
      <c r="F924">
        <v>100</v>
      </c>
      <c r="G924">
        <v>54.012999999999998</v>
      </c>
      <c r="H924">
        <v>3.8843999999999999</v>
      </c>
    </row>
    <row r="925" spans="1:8" x14ac:dyDescent="0.2">
      <c r="A925">
        <v>23249.072</v>
      </c>
      <c r="B925">
        <v>-63.865000000000002</v>
      </c>
      <c r="C925">
        <v>-63.863999999999997</v>
      </c>
      <c r="D925">
        <v>2.8940000000000001</v>
      </c>
      <c r="E925">
        <v>161.303</v>
      </c>
      <c r="F925">
        <v>100</v>
      </c>
      <c r="G925">
        <v>53.783000000000001</v>
      </c>
      <c r="H925">
        <v>3.9015</v>
      </c>
    </row>
    <row r="926" spans="1:8" x14ac:dyDescent="0.2">
      <c r="A926">
        <v>23250.942999999999</v>
      </c>
      <c r="B926">
        <v>-63.924999999999997</v>
      </c>
      <c r="C926">
        <v>-63.923000000000002</v>
      </c>
      <c r="D926">
        <v>3.1890000000000001</v>
      </c>
      <c r="E926">
        <v>160.03</v>
      </c>
      <c r="F926">
        <v>100</v>
      </c>
      <c r="G926">
        <v>53.985999999999997</v>
      </c>
      <c r="H926">
        <v>3.8322000000000003</v>
      </c>
    </row>
    <row r="927" spans="1:8" x14ac:dyDescent="0.2">
      <c r="A927">
        <v>23252.493999999999</v>
      </c>
      <c r="B927">
        <v>-63.975999999999999</v>
      </c>
      <c r="C927">
        <v>-63.973999999999997</v>
      </c>
      <c r="D927">
        <v>3.282</v>
      </c>
      <c r="E927">
        <v>160.17500000000001</v>
      </c>
      <c r="F927">
        <v>100</v>
      </c>
      <c r="G927">
        <v>53.783000000000001</v>
      </c>
      <c r="H927">
        <v>3.8403000000000005</v>
      </c>
    </row>
    <row r="928" spans="1:8" x14ac:dyDescent="0.2">
      <c r="A928">
        <v>23254.326000000001</v>
      </c>
      <c r="B928">
        <v>-64.034999999999997</v>
      </c>
      <c r="C928">
        <v>-64.033000000000001</v>
      </c>
      <c r="D928">
        <v>3.2229999999999999</v>
      </c>
      <c r="E928">
        <v>161.965</v>
      </c>
      <c r="F928">
        <v>100</v>
      </c>
      <c r="G928">
        <v>54.066000000000003</v>
      </c>
      <c r="H928">
        <v>3.9375</v>
      </c>
    </row>
    <row r="929" spans="1:8" x14ac:dyDescent="0.2">
      <c r="A929">
        <v>23256.173999999999</v>
      </c>
      <c r="B929">
        <v>-64.093999999999994</v>
      </c>
      <c r="C929">
        <v>-64.091999999999999</v>
      </c>
      <c r="D929">
        <v>3.1709999999999998</v>
      </c>
      <c r="E929">
        <v>162.15</v>
      </c>
      <c r="F929">
        <v>100</v>
      </c>
      <c r="G929">
        <v>53.954000000000001</v>
      </c>
      <c r="H929">
        <v>3.9482999999999997</v>
      </c>
    </row>
    <row r="930" spans="1:8" x14ac:dyDescent="0.2">
      <c r="A930">
        <v>23258.025000000001</v>
      </c>
      <c r="B930">
        <v>-64.149000000000001</v>
      </c>
      <c r="C930">
        <v>-64.147000000000006</v>
      </c>
      <c r="D930">
        <v>2.968</v>
      </c>
      <c r="E930">
        <v>161.62100000000001</v>
      </c>
      <c r="F930">
        <v>100</v>
      </c>
      <c r="G930">
        <v>54.031999999999996</v>
      </c>
      <c r="H930">
        <v>3.9186000000000001</v>
      </c>
    </row>
    <row r="931" spans="1:8" x14ac:dyDescent="0.2">
      <c r="A931">
        <v>23259.550999999999</v>
      </c>
      <c r="B931">
        <v>-64.203000000000003</v>
      </c>
      <c r="C931">
        <v>-64.2</v>
      </c>
      <c r="D931">
        <v>3.5059999999999998</v>
      </c>
      <c r="E931">
        <v>159.864</v>
      </c>
      <c r="F931">
        <v>100</v>
      </c>
      <c r="G931">
        <v>54.177999999999997</v>
      </c>
      <c r="H931">
        <v>3.8240999999999996</v>
      </c>
    </row>
    <row r="932" spans="1:8" x14ac:dyDescent="0.2">
      <c r="A932">
        <v>23261.381000000001</v>
      </c>
      <c r="B932">
        <v>-64.262</v>
      </c>
      <c r="C932">
        <v>-64.259</v>
      </c>
      <c r="D932">
        <v>3.222</v>
      </c>
      <c r="E932">
        <v>121.142</v>
      </c>
      <c r="F932">
        <v>100</v>
      </c>
      <c r="G932">
        <v>59.680999999999997</v>
      </c>
      <c r="H932">
        <v>2.2662</v>
      </c>
    </row>
    <row r="933" spans="1:8" x14ac:dyDescent="0.2">
      <c r="A933">
        <v>23262.903999999999</v>
      </c>
      <c r="B933">
        <v>-64.313999999999993</v>
      </c>
      <c r="C933">
        <v>-64.311000000000007</v>
      </c>
      <c r="D933">
        <v>3.4020000000000001</v>
      </c>
      <c r="E933">
        <v>93.78</v>
      </c>
      <c r="F933">
        <v>100</v>
      </c>
      <c r="G933">
        <v>60.558999999999997</v>
      </c>
      <c r="H933">
        <v>1.5462</v>
      </c>
    </row>
    <row r="934" spans="1:8" x14ac:dyDescent="0.2">
      <c r="A934">
        <v>23264.738000000001</v>
      </c>
      <c r="B934">
        <v>-64.367000000000004</v>
      </c>
      <c r="C934">
        <v>-64.363</v>
      </c>
      <c r="D934">
        <v>2.8410000000000002</v>
      </c>
      <c r="E934">
        <v>66.846000000000004</v>
      </c>
      <c r="F934">
        <v>100</v>
      </c>
      <c r="G934">
        <v>62.621000000000002</v>
      </c>
      <c r="H934">
        <v>0.99809999999999999</v>
      </c>
    </row>
    <row r="935" spans="1:8" x14ac:dyDescent="0.2">
      <c r="A935">
        <v>23266.268</v>
      </c>
      <c r="B935">
        <v>-64.421999999999997</v>
      </c>
      <c r="C935">
        <v>-64.418000000000006</v>
      </c>
      <c r="D935">
        <v>3.6080000000000001</v>
      </c>
      <c r="E935">
        <v>54.625999999999998</v>
      </c>
      <c r="F935">
        <v>100</v>
      </c>
      <c r="G935">
        <v>62.704000000000001</v>
      </c>
      <c r="H935">
        <v>0.78570000000000007</v>
      </c>
    </row>
    <row r="936" spans="1:8" x14ac:dyDescent="0.2">
      <c r="A936">
        <v>23268.098000000002</v>
      </c>
      <c r="B936">
        <v>-64.477000000000004</v>
      </c>
      <c r="C936">
        <v>-64.472999999999999</v>
      </c>
      <c r="D936">
        <v>2.9609999999999999</v>
      </c>
      <c r="E936">
        <v>77.516999999999996</v>
      </c>
      <c r="F936">
        <v>100</v>
      </c>
      <c r="G936">
        <v>61.182000000000002</v>
      </c>
      <c r="H936">
        <v>1.2006000000000001</v>
      </c>
    </row>
    <row r="937" spans="1:8" x14ac:dyDescent="0.2">
      <c r="A937">
        <v>23269.932000000001</v>
      </c>
      <c r="B937">
        <v>-64.537000000000006</v>
      </c>
      <c r="C937">
        <v>-64.531999999999996</v>
      </c>
      <c r="D937">
        <v>3.2440000000000002</v>
      </c>
      <c r="E937">
        <v>76.733999999999995</v>
      </c>
      <c r="F937">
        <v>100</v>
      </c>
      <c r="G937">
        <v>61.707000000000001</v>
      </c>
      <c r="H937">
        <v>1.1853</v>
      </c>
    </row>
    <row r="938" spans="1:8" x14ac:dyDescent="0.2">
      <c r="A938">
        <v>23271.766</v>
      </c>
      <c r="B938">
        <v>-64.596000000000004</v>
      </c>
      <c r="C938">
        <v>-64.590999999999994</v>
      </c>
      <c r="D938">
        <v>3.206</v>
      </c>
      <c r="E938">
        <v>74.811999999999998</v>
      </c>
      <c r="F938">
        <v>100</v>
      </c>
      <c r="G938">
        <v>61.908999999999999</v>
      </c>
      <c r="H938">
        <v>1.1475</v>
      </c>
    </row>
    <row r="939" spans="1:8" x14ac:dyDescent="0.2">
      <c r="A939">
        <v>23273.627</v>
      </c>
      <c r="B939">
        <v>-64.647999999999996</v>
      </c>
      <c r="C939">
        <v>-64.643000000000001</v>
      </c>
      <c r="D939">
        <v>2.7879999999999998</v>
      </c>
      <c r="E939">
        <v>59.295999999999999</v>
      </c>
      <c r="F939">
        <v>100</v>
      </c>
      <c r="G939">
        <v>63.192</v>
      </c>
      <c r="H939">
        <v>0.8649</v>
      </c>
    </row>
    <row r="940" spans="1:8" x14ac:dyDescent="0.2">
      <c r="A940">
        <v>23275.49</v>
      </c>
      <c r="B940">
        <v>-64.701999999999998</v>
      </c>
      <c r="C940">
        <v>-64.697000000000003</v>
      </c>
      <c r="D940">
        <v>2.9039999999999999</v>
      </c>
      <c r="E940">
        <v>45.814999999999998</v>
      </c>
      <c r="F940">
        <v>100</v>
      </c>
      <c r="G940">
        <v>63.725999999999999</v>
      </c>
      <c r="H940">
        <v>0.64259999999999995</v>
      </c>
    </row>
    <row r="941" spans="1:8" x14ac:dyDescent="0.2">
      <c r="A941">
        <v>23277.678</v>
      </c>
      <c r="B941">
        <v>-64.762</v>
      </c>
      <c r="C941">
        <v>-64.756</v>
      </c>
      <c r="D941">
        <v>2.72</v>
      </c>
      <c r="E941">
        <v>39.234999999999999</v>
      </c>
      <c r="F941">
        <v>100</v>
      </c>
      <c r="G941">
        <v>64.045000000000002</v>
      </c>
      <c r="H941">
        <v>0.54090000000000005</v>
      </c>
    </row>
    <row r="942" spans="1:8" x14ac:dyDescent="0.2">
      <c r="A942">
        <v>23279.232</v>
      </c>
      <c r="B942">
        <v>-64.813999999999993</v>
      </c>
      <c r="C942">
        <v>-64.808000000000007</v>
      </c>
      <c r="D942">
        <v>3.3370000000000002</v>
      </c>
      <c r="E942">
        <v>38.767000000000003</v>
      </c>
      <c r="F942">
        <v>100</v>
      </c>
      <c r="G942">
        <v>64.021000000000001</v>
      </c>
      <c r="H942">
        <v>0.53369999999999995</v>
      </c>
    </row>
    <row r="943" spans="1:8" x14ac:dyDescent="0.2">
      <c r="A943">
        <v>23280.789000000001</v>
      </c>
      <c r="B943">
        <v>-64.876999999999995</v>
      </c>
      <c r="C943">
        <v>-64.87</v>
      </c>
      <c r="D943">
        <v>4</v>
      </c>
      <c r="E943">
        <v>43.664000000000001</v>
      </c>
      <c r="F943">
        <v>100</v>
      </c>
      <c r="G943">
        <v>63.567</v>
      </c>
      <c r="H943">
        <v>0.60840000000000005</v>
      </c>
    </row>
    <row r="944" spans="1:8" x14ac:dyDescent="0.2">
      <c r="A944">
        <v>23282.039000000001</v>
      </c>
      <c r="B944">
        <v>-64.927999999999997</v>
      </c>
      <c r="C944">
        <v>-64.921000000000006</v>
      </c>
      <c r="D944">
        <v>4.0709999999999997</v>
      </c>
      <c r="E944">
        <v>53.63</v>
      </c>
      <c r="F944">
        <v>100</v>
      </c>
      <c r="G944">
        <v>62.975000000000001</v>
      </c>
      <c r="H944">
        <v>0.76859999999999995</v>
      </c>
    </row>
    <row r="945" spans="1:8" x14ac:dyDescent="0.2">
      <c r="A945">
        <v>23283.287</v>
      </c>
      <c r="B945">
        <v>-64.980999999999995</v>
      </c>
      <c r="C945">
        <v>-64.974999999999994</v>
      </c>
      <c r="D945">
        <v>4.2759999999999998</v>
      </c>
      <c r="E945">
        <v>63.956000000000003</v>
      </c>
      <c r="F945">
        <v>100</v>
      </c>
      <c r="G945">
        <v>62.726999999999997</v>
      </c>
      <c r="H945">
        <v>0.94589999999999996</v>
      </c>
    </row>
    <row r="946" spans="1:8" x14ac:dyDescent="0.2">
      <c r="A946">
        <v>23284.535</v>
      </c>
      <c r="B946">
        <v>-65.034999999999997</v>
      </c>
      <c r="C946">
        <v>-65.028999999999996</v>
      </c>
      <c r="D946">
        <v>4.3099999999999996</v>
      </c>
      <c r="E946">
        <v>70.917000000000002</v>
      </c>
      <c r="F946">
        <v>100</v>
      </c>
      <c r="G946">
        <v>62.192999999999998</v>
      </c>
      <c r="H946">
        <v>1.0737000000000001</v>
      </c>
    </row>
    <row r="947" spans="1:8" x14ac:dyDescent="0.2">
      <c r="A947">
        <v>23285.785</v>
      </c>
      <c r="B947">
        <v>-65.09</v>
      </c>
      <c r="C947">
        <v>-65.082999999999998</v>
      </c>
      <c r="D947">
        <v>4.3609999999999998</v>
      </c>
      <c r="E947">
        <v>77.879000000000005</v>
      </c>
      <c r="F947">
        <v>100</v>
      </c>
      <c r="G947">
        <v>61.531999999999996</v>
      </c>
      <c r="H947">
        <v>1.2078000000000002</v>
      </c>
    </row>
    <row r="948" spans="1:8" x14ac:dyDescent="0.2">
      <c r="A948">
        <v>23287.013999999999</v>
      </c>
      <c r="B948">
        <v>-65.144999999999996</v>
      </c>
      <c r="C948">
        <v>-65.137</v>
      </c>
      <c r="D948">
        <v>4.4059999999999997</v>
      </c>
      <c r="E948">
        <v>87.111999999999995</v>
      </c>
      <c r="F948">
        <v>100</v>
      </c>
      <c r="G948">
        <v>61.225999999999999</v>
      </c>
      <c r="H948">
        <v>1.3986000000000001</v>
      </c>
    </row>
    <row r="949" spans="1:8" x14ac:dyDescent="0.2">
      <c r="A949">
        <v>23288.254000000001</v>
      </c>
      <c r="B949">
        <v>-65.197999999999993</v>
      </c>
      <c r="C949">
        <v>-65.19</v>
      </c>
      <c r="D949">
        <v>4.266</v>
      </c>
      <c r="E949">
        <v>92.097999999999999</v>
      </c>
      <c r="F949">
        <v>100</v>
      </c>
      <c r="G949">
        <v>60.424999999999997</v>
      </c>
      <c r="H949">
        <v>1.5075000000000001</v>
      </c>
    </row>
    <row r="950" spans="1:8" x14ac:dyDescent="0.2">
      <c r="A950">
        <v>23289.502</v>
      </c>
      <c r="B950">
        <v>-65.248999999999995</v>
      </c>
      <c r="C950">
        <v>-65.241</v>
      </c>
      <c r="D950">
        <v>4.0529999999999999</v>
      </c>
      <c r="E950">
        <v>98.68</v>
      </c>
      <c r="F950">
        <v>100</v>
      </c>
      <c r="G950">
        <v>59.991</v>
      </c>
      <c r="H950">
        <v>1.6605000000000001</v>
      </c>
    </row>
    <row r="951" spans="1:8" x14ac:dyDescent="0.2">
      <c r="A951">
        <v>23291.037</v>
      </c>
      <c r="B951">
        <v>-65.307000000000002</v>
      </c>
      <c r="C951">
        <v>-65.299000000000007</v>
      </c>
      <c r="D951">
        <v>3.7970000000000002</v>
      </c>
      <c r="E951">
        <v>98.978999999999999</v>
      </c>
      <c r="F951">
        <v>100</v>
      </c>
      <c r="G951">
        <v>60.061999999999998</v>
      </c>
      <c r="H951">
        <v>1.6677</v>
      </c>
    </row>
    <row r="952" spans="1:8" x14ac:dyDescent="0.2">
      <c r="A952">
        <v>23292.562000000002</v>
      </c>
      <c r="B952">
        <v>-65.361999999999995</v>
      </c>
      <c r="C952">
        <v>-65.353999999999999</v>
      </c>
      <c r="D952">
        <v>3.5840000000000001</v>
      </c>
      <c r="E952">
        <v>105.258</v>
      </c>
      <c r="F952">
        <v>100</v>
      </c>
      <c r="G952">
        <v>59.424999999999997</v>
      </c>
      <c r="H952">
        <v>1.8233999999999999</v>
      </c>
    </row>
    <row r="953" spans="1:8" x14ac:dyDescent="0.2">
      <c r="A953">
        <v>23294.09</v>
      </c>
      <c r="B953">
        <v>-65.414000000000001</v>
      </c>
      <c r="C953">
        <v>-65.406000000000006</v>
      </c>
      <c r="D953">
        <v>3.4119999999999999</v>
      </c>
      <c r="E953">
        <v>108.10899999999999</v>
      </c>
      <c r="F953">
        <v>100</v>
      </c>
      <c r="G953">
        <v>59.094999999999999</v>
      </c>
      <c r="H953">
        <v>1.8972000000000002</v>
      </c>
    </row>
    <row r="954" spans="1:8" x14ac:dyDescent="0.2">
      <c r="A954">
        <v>23295.615000000002</v>
      </c>
      <c r="B954">
        <v>-65.465999999999994</v>
      </c>
      <c r="C954">
        <v>-65.456999999999994</v>
      </c>
      <c r="D954">
        <v>3.3540000000000001</v>
      </c>
      <c r="E954">
        <v>109.94</v>
      </c>
      <c r="F954">
        <v>100</v>
      </c>
      <c r="G954">
        <v>58.939</v>
      </c>
      <c r="H954">
        <v>1.9458</v>
      </c>
    </row>
    <row r="955" spans="1:8" x14ac:dyDescent="0.2">
      <c r="A955">
        <v>23297.145</v>
      </c>
      <c r="B955">
        <v>-65.516999999999996</v>
      </c>
      <c r="C955">
        <v>-65.507999999999996</v>
      </c>
      <c r="D955">
        <v>3.34</v>
      </c>
      <c r="E955">
        <v>114.444</v>
      </c>
      <c r="F955">
        <v>100</v>
      </c>
      <c r="G955">
        <v>58.543999999999997</v>
      </c>
      <c r="H955">
        <v>2.0699999999999998</v>
      </c>
    </row>
    <row r="956" spans="1:8" x14ac:dyDescent="0.2">
      <c r="A956">
        <v>23298.671999999999</v>
      </c>
      <c r="B956">
        <v>-65.566999999999993</v>
      </c>
      <c r="C956">
        <v>-65.558000000000007</v>
      </c>
      <c r="D956">
        <v>3.2759999999999998</v>
      </c>
      <c r="E956">
        <v>118.77500000000001</v>
      </c>
      <c r="F956">
        <v>100</v>
      </c>
      <c r="G956">
        <v>58.911000000000001</v>
      </c>
      <c r="H956">
        <v>2.1951000000000001</v>
      </c>
    </row>
    <row r="957" spans="1:8" x14ac:dyDescent="0.2">
      <c r="A957">
        <v>23378.361000000001</v>
      </c>
      <c r="B957">
        <v>-65.625</v>
      </c>
      <c r="C957">
        <v>-65.614999999999995</v>
      </c>
      <c r="D957">
        <v>7.1999999999999995E-2</v>
      </c>
      <c r="E957">
        <v>115.724</v>
      </c>
      <c r="F957">
        <v>100</v>
      </c>
      <c r="G957">
        <v>59.075000000000003</v>
      </c>
      <c r="H957">
        <v>2.1059999999999999</v>
      </c>
    </row>
    <row r="958" spans="1:8" x14ac:dyDescent="0.2">
      <c r="A958">
        <v>23379.886999999999</v>
      </c>
      <c r="B958">
        <v>-65.677999999999997</v>
      </c>
      <c r="C958">
        <v>-65.668000000000006</v>
      </c>
      <c r="D958">
        <v>3.472</v>
      </c>
      <c r="E958">
        <v>130.41499999999999</v>
      </c>
      <c r="F958">
        <v>100</v>
      </c>
      <c r="G958">
        <v>58.081000000000003</v>
      </c>
      <c r="H958">
        <v>2.5667999999999997</v>
      </c>
    </row>
    <row r="959" spans="1:8" x14ac:dyDescent="0.2">
      <c r="A959">
        <v>23381.412</v>
      </c>
      <c r="B959">
        <v>-65.73</v>
      </c>
      <c r="C959">
        <v>-65.718999999999994</v>
      </c>
      <c r="D959">
        <v>3.3620000000000001</v>
      </c>
      <c r="E959">
        <v>134.51300000000001</v>
      </c>
      <c r="F959">
        <v>100</v>
      </c>
      <c r="G959">
        <v>57.738</v>
      </c>
      <c r="H959">
        <v>2.7107999999999999</v>
      </c>
    </row>
    <row r="960" spans="1:8" x14ac:dyDescent="0.2">
      <c r="A960">
        <v>23382.928</v>
      </c>
      <c r="B960">
        <v>-65.781999999999996</v>
      </c>
      <c r="C960">
        <v>-65.771000000000001</v>
      </c>
      <c r="D960">
        <v>3.4239999999999999</v>
      </c>
      <c r="E960">
        <v>143.42500000000001</v>
      </c>
      <c r="F960">
        <v>100</v>
      </c>
      <c r="G960">
        <v>56.741999999999997</v>
      </c>
      <c r="H960">
        <v>3.0546000000000002</v>
      </c>
    </row>
    <row r="961" spans="1:8" x14ac:dyDescent="0.2">
      <c r="A961">
        <v>23384.758000000002</v>
      </c>
      <c r="B961">
        <v>-65.840999999999994</v>
      </c>
      <c r="C961">
        <v>-65.83</v>
      </c>
      <c r="D961">
        <v>3.2269999999999999</v>
      </c>
      <c r="E961">
        <v>149.78200000000001</v>
      </c>
      <c r="F961">
        <v>100</v>
      </c>
      <c r="G961">
        <v>56.088000000000001</v>
      </c>
      <c r="H961">
        <v>3.3281999999999998</v>
      </c>
    </row>
    <row r="962" spans="1:8" x14ac:dyDescent="0.2">
      <c r="A962">
        <v>23386.282999999999</v>
      </c>
      <c r="B962">
        <v>-65.897000000000006</v>
      </c>
      <c r="C962">
        <v>-65.885999999999996</v>
      </c>
      <c r="D962">
        <v>3.625</v>
      </c>
      <c r="E962">
        <v>150.43299999999999</v>
      </c>
      <c r="F962">
        <v>100</v>
      </c>
      <c r="G962">
        <v>56.222000000000001</v>
      </c>
      <c r="H962">
        <v>3.3578999999999999</v>
      </c>
    </row>
    <row r="963" spans="1:8" x14ac:dyDescent="0.2">
      <c r="A963">
        <v>23387.807000000001</v>
      </c>
      <c r="B963">
        <v>-65.950999999999993</v>
      </c>
      <c r="C963">
        <v>-65.94</v>
      </c>
      <c r="D963">
        <v>3.536</v>
      </c>
      <c r="E963">
        <v>155.18700000000001</v>
      </c>
      <c r="F963">
        <v>100</v>
      </c>
      <c r="G963">
        <v>55.811</v>
      </c>
      <c r="H963">
        <v>3.5838000000000001</v>
      </c>
    </row>
    <row r="964" spans="1:8" x14ac:dyDescent="0.2">
      <c r="A964">
        <v>23389.333999999999</v>
      </c>
      <c r="B964">
        <v>-66.004000000000005</v>
      </c>
      <c r="C964">
        <v>-65.992999999999995</v>
      </c>
      <c r="D964">
        <v>3.488</v>
      </c>
      <c r="E964">
        <v>157.05199999999999</v>
      </c>
      <c r="F964">
        <v>100</v>
      </c>
      <c r="G964">
        <v>55.994</v>
      </c>
      <c r="H964">
        <v>3.6774000000000004</v>
      </c>
    </row>
    <row r="965" spans="1:8" x14ac:dyDescent="0.2">
      <c r="A965">
        <v>23390.859</v>
      </c>
      <c r="B965">
        <v>-66.057000000000002</v>
      </c>
      <c r="C965">
        <v>-66.045000000000002</v>
      </c>
      <c r="D965">
        <v>3.431</v>
      </c>
      <c r="E965">
        <v>158.75</v>
      </c>
      <c r="F965">
        <v>100</v>
      </c>
      <c r="G965">
        <v>55.411999999999999</v>
      </c>
      <c r="H965">
        <v>3.7646999999999999</v>
      </c>
    </row>
    <row r="966" spans="1:8" x14ac:dyDescent="0.2">
      <c r="A966">
        <v>23392.388999999999</v>
      </c>
      <c r="B966">
        <v>-66.111999999999995</v>
      </c>
      <c r="C966">
        <v>-66.099999999999994</v>
      </c>
      <c r="D966">
        <v>3.5830000000000002</v>
      </c>
      <c r="E966">
        <v>159.31899999999999</v>
      </c>
      <c r="F966">
        <v>100</v>
      </c>
      <c r="G966">
        <v>55.219000000000001</v>
      </c>
      <c r="H966">
        <v>3.7944000000000004</v>
      </c>
    </row>
    <row r="967" spans="1:8" x14ac:dyDescent="0.2">
      <c r="A967">
        <v>31669.951000000001</v>
      </c>
      <c r="B967">
        <v>-66.156999999999996</v>
      </c>
      <c r="C967">
        <v>-66.153000000000006</v>
      </c>
      <c r="D967">
        <v>0</v>
      </c>
      <c r="E967">
        <v>90.399000000000001</v>
      </c>
      <c r="F967">
        <v>100</v>
      </c>
      <c r="G967">
        <v>58.332999999999998</v>
      </c>
      <c r="H967">
        <v>1.4697</v>
      </c>
    </row>
    <row r="968" spans="1:8" x14ac:dyDescent="0.2">
      <c r="A968">
        <v>31672.098000000002</v>
      </c>
      <c r="B968">
        <v>-66.213999999999999</v>
      </c>
      <c r="C968">
        <v>-66.206000000000003</v>
      </c>
      <c r="D968">
        <v>2.476</v>
      </c>
      <c r="E968">
        <v>143.72200000000001</v>
      </c>
      <c r="F968">
        <v>100</v>
      </c>
      <c r="G968">
        <v>55.878</v>
      </c>
      <c r="H968">
        <v>3.0672000000000001</v>
      </c>
    </row>
    <row r="969" spans="1:8" x14ac:dyDescent="0.2">
      <c r="A969">
        <v>31674.23</v>
      </c>
      <c r="B969">
        <v>-66.265000000000001</v>
      </c>
      <c r="C969">
        <v>-66.254000000000005</v>
      </c>
      <c r="D969">
        <v>2.2229999999999999</v>
      </c>
      <c r="E969">
        <v>49.767000000000003</v>
      </c>
      <c r="F969">
        <v>100</v>
      </c>
      <c r="G969">
        <v>55.680999999999997</v>
      </c>
      <c r="H969">
        <v>0.7056</v>
      </c>
    </row>
    <row r="970" spans="1:8" x14ac:dyDescent="0.2">
      <c r="A970">
        <v>31676.063999999998</v>
      </c>
      <c r="B970">
        <v>-66.316999999999993</v>
      </c>
      <c r="C970">
        <v>-66.302000000000007</v>
      </c>
      <c r="D970">
        <v>2.6179999999999999</v>
      </c>
      <c r="E970">
        <v>112.13800000000001</v>
      </c>
      <c r="F970">
        <v>100</v>
      </c>
      <c r="G970">
        <v>54.652999999999999</v>
      </c>
      <c r="H970">
        <v>2.0052000000000003</v>
      </c>
    </row>
    <row r="971" spans="1:8" x14ac:dyDescent="0.2">
      <c r="A971">
        <v>31677.898000000001</v>
      </c>
      <c r="B971">
        <v>-66.373999999999995</v>
      </c>
      <c r="C971">
        <v>-66.355000000000004</v>
      </c>
      <c r="D971">
        <v>2.8879999999999999</v>
      </c>
      <c r="E971">
        <v>161.92699999999999</v>
      </c>
      <c r="F971">
        <v>100</v>
      </c>
      <c r="G971">
        <v>52.920999999999999</v>
      </c>
      <c r="H971">
        <v>3.9357000000000002</v>
      </c>
    </row>
    <row r="972" spans="1:8" x14ac:dyDescent="0.2">
      <c r="A972">
        <v>31679.726999999999</v>
      </c>
      <c r="B972">
        <v>-66.433000000000007</v>
      </c>
      <c r="C972">
        <v>-66.409000000000006</v>
      </c>
      <c r="D972">
        <v>2.9940000000000002</v>
      </c>
      <c r="E972">
        <v>166.64400000000001</v>
      </c>
      <c r="F972">
        <v>100</v>
      </c>
      <c r="G972">
        <v>52.744999999999997</v>
      </c>
      <c r="H972">
        <v>4.2084000000000001</v>
      </c>
    </row>
    <row r="973" spans="1:8" x14ac:dyDescent="0.2">
      <c r="A973">
        <v>31681.559000000001</v>
      </c>
      <c r="B973">
        <v>-66.492000000000004</v>
      </c>
      <c r="C973">
        <v>-66.463999999999999</v>
      </c>
      <c r="D973">
        <v>2.9870000000000001</v>
      </c>
      <c r="E973">
        <v>166.994</v>
      </c>
      <c r="F973">
        <v>100</v>
      </c>
      <c r="G973">
        <v>52.683999999999997</v>
      </c>
      <c r="H973">
        <v>4.2290999999999999</v>
      </c>
    </row>
    <row r="974" spans="1:8" x14ac:dyDescent="0.2">
      <c r="A974">
        <v>31683.098000000002</v>
      </c>
      <c r="B974">
        <v>-66.543999999999997</v>
      </c>
      <c r="C974">
        <v>-66.512</v>
      </c>
      <c r="D974">
        <v>3.1259999999999999</v>
      </c>
      <c r="E974">
        <v>167.298</v>
      </c>
      <c r="F974">
        <v>100</v>
      </c>
      <c r="G974">
        <v>52.584000000000003</v>
      </c>
      <c r="H974">
        <v>4.2480000000000002</v>
      </c>
    </row>
    <row r="975" spans="1:8" x14ac:dyDescent="0.2">
      <c r="A975">
        <v>31684.643</v>
      </c>
      <c r="B975">
        <v>-66.597999999999999</v>
      </c>
      <c r="C975">
        <v>-66.563000000000002</v>
      </c>
      <c r="D975">
        <v>3.2679999999999998</v>
      </c>
      <c r="E975">
        <v>168.06800000000001</v>
      </c>
      <c r="F975">
        <v>100</v>
      </c>
      <c r="G975">
        <v>52.686</v>
      </c>
      <c r="H975">
        <v>4.2948000000000004</v>
      </c>
    </row>
    <row r="976" spans="1:8" x14ac:dyDescent="0.2">
      <c r="A976">
        <v>31686.168000000001</v>
      </c>
      <c r="B976">
        <v>-66.653999999999996</v>
      </c>
      <c r="C976">
        <v>-66.614000000000004</v>
      </c>
      <c r="D976">
        <v>3.375</v>
      </c>
      <c r="E976">
        <v>166.97900000000001</v>
      </c>
      <c r="F976">
        <v>100</v>
      </c>
      <c r="G976">
        <v>52.756999999999998</v>
      </c>
      <c r="H976">
        <v>4.2282000000000002</v>
      </c>
    </row>
    <row r="977" spans="1:8" x14ac:dyDescent="0.2">
      <c r="A977">
        <v>31687.692999999999</v>
      </c>
      <c r="B977">
        <v>-66.703999999999994</v>
      </c>
      <c r="C977">
        <v>-66.661000000000001</v>
      </c>
      <c r="D977">
        <v>3.0710000000000002</v>
      </c>
      <c r="E977">
        <v>166.881</v>
      </c>
      <c r="F977">
        <v>100</v>
      </c>
      <c r="G977">
        <v>52.649000000000001</v>
      </c>
      <c r="H977">
        <v>4.2228000000000003</v>
      </c>
    </row>
    <row r="978" spans="1:8" x14ac:dyDescent="0.2">
      <c r="A978">
        <v>31689.219000000001</v>
      </c>
      <c r="B978">
        <v>-66.760999999999996</v>
      </c>
      <c r="C978">
        <v>-66.713999999999999</v>
      </c>
      <c r="D978">
        <v>3.488</v>
      </c>
      <c r="E978">
        <v>167.208</v>
      </c>
      <c r="F978">
        <v>100</v>
      </c>
      <c r="G978">
        <v>52.597999999999999</v>
      </c>
      <c r="H978">
        <v>4.2426000000000004</v>
      </c>
    </row>
    <row r="979" spans="1:8" x14ac:dyDescent="0.2">
      <c r="A979">
        <v>31690.748</v>
      </c>
      <c r="B979">
        <v>-66.814999999999998</v>
      </c>
      <c r="C979">
        <v>-66.763999999999996</v>
      </c>
      <c r="D979">
        <v>3.2450000000000001</v>
      </c>
      <c r="E979">
        <v>168.267</v>
      </c>
      <c r="F979">
        <v>100</v>
      </c>
      <c r="G979">
        <v>52.673000000000002</v>
      </c>
      <c r="H979">
        <v>4.3073999999999995</v>
      </c>
    </row>
    <row r="980" spans="1:8" x14ac:dyDescent="0.2">
      <c r="A980">
        <v>31692.273000000001</v>
      </c>
      <c r="B980">
        <v>-66.867999999999995</v>
      </c>
      <c r="C980">
        <v>-66.813000000000002</v>
      </c>
      <c r="D980">
        <v>3.2370000000000001</v>
      </c>
      <c r="E980">
        <v>167.828</v>
      </c>
      <c r="F980">
        <v>100</v>
      </c>
      <c r="G980">
        <v>52.493000000000002</v>
      </c>
      <c r="H980">
        <v>4.2804000000000002</v>
      </c>
    </row>
    <row r="981" spans="1:8" x14ac:dyDescent="0.2">
      <c r="A981">
        <v>31693.800999999999</v>
      </c>
      <c r="B981">
        <v>-66.92</v>
      </c>
      <c r="C981">
        <v>-66.861999999999995</v>
      </c>
      <c r="D981">
        <v>3.181</v>
      </c>
      <c r="E981">
        <v>167.95500000000001</v>
      </c>
      <c r="F981">
        <v>100</v>
      </c>
      <c r="G981">
        <v>52.587000000000003</v>
      </c>
      <c r="H981">
        <v>4.2885</v>
      </c>
    </row>
    <row r="982" spans="1:8" x14ac:dyDescent="0.2">
      <c r="A982">
        <v>31695.324000000001</v>
      </c>
      <c r="B982">
        <v>-66.977000000000004</v>
      </c>
      <c r="C982">
        <v>-66.915000000000006</v>
      </c>
      <c r="D982">
        <v>3.4609999999999999</v>
      </c>
      <c r="E982">
        <v>168.11500000000001</v>
      </c>
      <c r="F982">
        <v>100</v>
      </c>
      <c r="G982">
        <v>52.473999999999997</v>
      </c>
      <c r="H982">
        <v>4.2984</v>
      </c>
    </row>
    <row r="983" spans="1:8" x14ac:dyDescent="0.2">
      <c r="A983">
        <v>31696.859</v>
      </c>
      <c r="B983">
        <v>-67.03</v>
      </c>
      <c r="C983">
        <v>-66.963999999999999</v>
      </c>
      <c r="D983">
        <v>3.2280000000000002</v>
      </c>
      <c r="E983">
        <v>166.816</v>
      </c>
      <c r="F983">
        <v>100</v>
      </c>
      <c r="G983">
        <v>52.658999999999999</v>
      </c>
      <c r="H983">
        <v>4.2183000000000002</v>
      </c>
    </row>
    <row r="984" spans="1:8" x14ac:dyDescent="0.2">
      <c r="A984">
        <v>31698.42</v>
      </c>
      <c r="B984">
        <v>-67.09</v>
      </c>
      <c r="C984">
        <v>-67.019000000000005</v>
      </c>
      <c r="D984">
        <v>3.54</v>
      </c>
      <c r="E984">
        <v>169.11600000000001</v>
      </c>
      <c r="F984">
        <v>100</v>
      </c>
      <c r="G984">
        <v>52.58</v>
      </c>
      <c r="H984">
        <v>4.3605</v>
      </c>
    </row>
    <row r="985" spans="1:8" x14ac:dyDescent="0.2">
      <c r="A985">
        <v>31699.982</v>
      </c>
      <c r="B985">
        <v>-67.144000000000005</v>
      </c>
      <c r="C985">
        <v>-67.069000000000003</v>
      </c>
      <c r="D985">
        <v>3.1960000000000002</v>
      </c>
      <c r="E985">
        <v>166.792</v>
      </c>
      <c r="F985">
        <v>100</v>
      </c>
      <c r="G985">
        <v>52.567</v>
      </c>
      <c r="H985">
        <v>4.2174000000000005</v>
      </c>
    </row>
    <row r="986" spans="1:8" x14ac:dyDescent="0.2">
      <c r="A986">
        <v>31701.506000000001</v>
      </c>
      <c r="B986">
        <v>-67.201999999999998</v>
      </c>
      <c r="C986">
        <v>-67.123000000000005</v>
      </c>
      <c r="D986">
        <v>3.5350000000000001</v>
      </c>
      <c r="E986">
        <v>168.54499999999999</v>
      </c>
      <c r="F986">
        <v>100</v>
      </c>
      <c r="G986">
        <v>52.658999999999999</v>
      </c>
      <c r="H986">
        <v>4.3244999999999996</v>
      </c>
    </row>
    <row r="987" spans="1:8" x14ac:dyDescent="0.2">
      <c r="A987">
        <v>31703.028999999999</v>
      </c>
      <c r="B987">
        <v>-67.253</v>
      </c>
      <c r="C987">
        <v>-67.171000000000006</v>
      </c>
      <c r="D987">
        <v>3.1419999999999999</v>
      </c>
      <c r="E987">
        <v>169.126</v>
      </c>
      <c r="F987">
        <v>100</v>
      </c>
      <c r="G987">
        <v>52.543999999999997</v>
      </c>
      <c r="H987">
        <v>4.3614000000000006</v>
      </c>
    </row>
    <row r="988" spans="1:8" x14ac:dyDescent="0.2">
      <c r="A988">
        <v>31704.555</v>
      </c>
      <c r="B988">
        <v>-67.31</v>
      </c>
      <c r="C988">
        <v>-67.224000000000004</v>
      </c>
      <c r="D988">
        <v>3.4550000000000001</v>
      </c>
      <c r="E988">
        <v>168.71899999999999</v>
      </c>
      <c r="F988">
        <v>100</v>
      </c>
      <c r="G988">
        <v>52.499000000000002</v>
      </c>
      <c r="H988">
        <v>4.3361999999999998</v>
      </c>
    </row>
    <row r="989" spans="1:8" x14ac:dyDescent="0.2">
      <c r="A989">
        <v>31706.085999999999</v>
      </c>
      <c r="B989">
        <v>-67.361999999999995</v>
      </c>
      <c r="C989">
        <v>-67.272000000000006</v>
      </c>
      <c r="D989">
        <v>3.1549999999999998</v>
      </c>
      <c r="E989">
        <v>168.512</v>
      </c>
      <c r="F989">
        <v>100</v>
      </c>
      <c r="G989">
        <v>52.42</v>
      </c>
      <c r="H989">
        <v>4.3227000000000002</v>
      </c>
    </row>
    <row r="990" spans="1:8" x14ac:dyDescent="0.2">
      <c r="A990">
        <v>31707.611000000001</v>
      </c>
      <c r="B990">
        <v>-67.415999999999997</v>
      </c>
      <c r="C990">
        <v>-67.322000000000003</v>
      </c>
      <c r="D990">
        <v>3.2709999999999999</v>
      </c>
      <c r="E990">
        <v>169.02</v>
      </c>
      <c r="F990">
        <v>100</v>
      </c>
      <c r="G990">
        <v>52.500999999999998</v>
      </c>
      <c r="H990">
        <v>4.3551000000000002</v>
      </c>
    </row>
    <row r="991" spans="1:8" x14ac:dyDescent="0.2">
      <c r="A991">
        <v>31709.136999999999</v>
      </c>
      <c r="B991">
        <v>-67.474000000000004</v>
      </c>
      <c r="C991">
        <v>-67.376000000000005</v>
      </c>
      <c r="D991">
        <v>3.5569999999999999</v>
      </c>
      <c r="E991">
        <v>167.74799999999999</v>
      </c>
      <c r="F991">
        <v>100</v>
      </c>
      <c r="G991">
        <v>52.466999999999999</v>
      </c>
      <c r="H991">
        <v>4.2759</v>
      </c>
    </row>
    <row r="992" spans="1:8" x14ac:dyDescent="0.2">
      <c r="A992">
        <v>31710.664000000001</v>
      </c>
      <c r="B992">
        <v>-67.528000000000006</v>
      </c>
      <c r="C992">
        <v>-67.426000000000002</v>
      </c>
      <c r="D992">
        <v>3.2440000000000002</v>
      </c>
      <c r="E992">
        <v>168.31800000000001</v>
      </c>
      <c r="F992">
        <v>100</v>
      </c>
      <c r="G992">
        <v>52.432000000000002</v>
      </c>
      <c r="H992">
        <v>4.3109999999999999</v>
      </c>
    </row>
    <row r="993" spans="1:8" x14ac:dyDescent="0.2">
      <c r="A993">
        <v>31712.188999999998</v>
      </c>
      <c r="B993">
        <v>-67.587000000000003</v>
      </c>
      <c r="C993">
        <v>-67.480999999999995</v>
      </c>
      <c r="D993">
        <v>3.6150000000000002</v>
      </c>
      <c r="E993">
        <v>168.45099999999999</v>
      </c>
      <c r="F993">
        <v>100</v>
      </c>
      <c r="G993">
        <v>52.585999999999999</v>
      </c>
      <c r="H993">
        <v>4.3191000000000006</v>
      </c>
    </row>
    <row r="994" spans="1:8" x14ac:dyDescent="0.2">
      <c r="A994">
        <v>31713.719000000001</v>
      </c>
      <c r="B994">
        <v>-67.644999999999996</v>
      </c>
      <c r="C994">
        <v>-67.534999999999997</v>
      </c>
      <c r="D994">
        <v>3.5329999999999999</v>
      </c>
      <c r="E994">
        <v>168.416</v>
      </c>
      <c r="F994">
        <v>100</v>
      </c>
      <c r="G994">
        <v>52.561</v>
      </c>
      <c r="H994">
        <v>4.3164000000000007</v>
      </c>
    </row>
    <row r="995" spans="1:8" x14ac:dyDescent="0.2">
      <c r="A995">
        <v>31715.275000000001</v>
      </c>
      <c r="B995">
        <v>-67.704999999999998</v>
      </c>
      <c r="C995">
        <v>-67.590999999999994</v>
      </c>
      <c r="D995">
        <v>3.605</v>
      </c>
      <c r="E995">
        <v>169.107</v>
      </c>
      <c r="F995">
        <v>100</v>
      </c>
      <c r="G995">
        <v>52.716000000000001</v>
      </c>
      <c r="H995">
        <v>4.3605</v>
      </c>
    </row>
    <row r="996" spans="1:8" x14ac:dyDescent="0.2">
      <c r="A996">
        <v>31716.826000000001</v>
      </c>
      <c r="B996">
        <v>-67.763000000000005</v>
      </c>
      <c r="C996">
        <v>-67.644000000000005</v>
      </c>
      <c r="D996">
        <v>3.444</v>
      </c>
      <c r="E996">
        <v>168.39099999999999</v>
      </c>
      <c r="F996">
        <v>100</v>
      </c>
      <c r="G996">
        <v>52.594999999999999</v>
      </c>
      <c r="H996">
        <v>4.3155000000000001</v>
      </c>
    </row>
    <row r="997" spans="1:8" x14ac:dyDescent="0.2">
      <c r="A997">
        <v>31718.353999999999</v>
      </c>
      <c r="B997">
        <v>-67.816999999999993</v>
      </c>
      <c r="C997">
        <v>-67.694999999999993</v>
      </c>
      <c r="D997">
        <v>3.2959999999999998</v>
      </c>
      <c r="E997">
        <v>168.76900000000001</v>
      </c>
      <c r="F997">
        <v>100</v>
      </c>
      <c r="G997">
        <v>52.231999999999999</v>
      </c>
      <c r="H997">
        <v>4.3388999999999998</v>
      </c>
    </row>
    <row r="998" spans="1:8" x14ac:dyDescent="0.2">
      <c r="A998">
        <v>31719.879000000001</v>
      </c>
      <c r="B998">
        <v>-67.869</v>
      </c>
      <c r="C998">
        <v>-67.742999999999995</v>
      </c>
      <c r="D998">
        <v>3.1360000000000001</v>
      </c>
      <c r="E998">
        <v>167.48500000000001</v>
      </c>
      <c r="F998">
        <v>100</v>
      </c>
      <c r="G998">
        <v>52.826000000000001</v>
      </c>
      <c r="H998">
        <v>4.2596999999999996</v>
      </c>
    </row>
    <row r="999" spans="1:8" x14ac:dyDescent="0.2">
      <c r="A999">
        <v>31721.405999999999</v>
      </c>
      <c r="B999">
        <v>-67.926000000000002</v>
      </c>
      <c r="C999">
        <v>-67.796000000000006</v>
      </c>
      <c r="D999">
        <v>3.4870000000000001</v>
      </c>
      <c r="E999">
        <v>169.78200000000001</v>
      </c>
      <c r="F999">
        <v>100</v>
      </c>
      <c r="G999">
        <v>52.569000000000003</v>
      </c>
      <c r="H999">
        <v>4.4028</v>
      </c>
    </row>
    <row r="1000" spans="1:8" x14ac:dyDescent="0.2">
      <c r="A1000">
        <v>31722.934000000001</v>
      </c>
      <c r="B1000">
        <v>-67.986999999999995</v>
      </c>
      <c r="C1000">
        <v>-67.852000000000004</v>
      </c>
      <c r="D1000">
        <v>3.7040000000000002</v>
      </c>
      <c r="E1000">
        <v>168.97</v>
      </c>
      <c r="F1000">
        <v>100</v>
      </c>
      <c r="G1000">
        <v>52.521000000000001</v>
      </c>
      <c r="H1000">
        <v>4.3514999999999997</v>
      </c>
    </row>
    <row r="1001" spans="1:8" x14ac:dyDescent="0.2">
      <c r="A1001">
        <v>31724.460999999999</v>
      </c>
      <c r="B1001">
        <v>-68.046000000000006</v>
      </c>
      <c r="C1001">
        <v>-67.906999999999996</v>
      </c>
      <c r="D1001">
        <v>3.58</v>
      </c>
      <c r="E1001">
        <v>168.886</v>
      </c>
      <c r="F1001">
        <v>100</v>
      </c>
      <c r="G1001">
        <v>52.406999999999996</v>
      </c>
      <c r="H1001">
        <v>4.3460999999999999</v>
      </c>
    </row>
    <row r="1002" spans="1:8" x14ac:dyDescent="0.2">
      <c r="A1002">
        <v>31725.99</v>
      </c>
      <c r="B1002">
        <v>-68.106999999999999</v>
      </c>
      <c r="C1002">
        <v>-67.963999999999999</v>
      </c>
      <c r="D1002">
        <v>3.7309999999999999</v>
      </c>
      <c r="E1002">
        <v>168.679</v>
      </c>
      <c r="F1002">
        <v>100</v>
      </c>
      <c r="G1002">
        <v>52.469000000000001</v>
      </c>
      <c r="H1002">
        <v>4.3335000000000008</v>
      </c>
    </row>
    <row r="1003" spans="1:8" x14ac:dyDescent="0.2">
      <c r="A1003">
        <v>31727.546999999999</v>
      </c>
      <c r="B1003">
        <v>-68.168000000000006</v>
      </c>
      <c r="C1003">
        <v>-68.021000000000001</v>
      </c>
      <c r="D1003">
        <v>3.6360000000000001</v>
      </c>
      <c r="E1003">
        <v>168.26300000000001</v>
      </c>
      <c r="F1003">
        <v>100</v>
      </c>
      <c r="G1003">
        <v>52.338000000000001</v>
      </c>
      <c r="H1003">
        <v>4.3073999999999995</v>
      </c>
    </row>
    <row r="1004" spans="1:8" x14ac:dyDescent="0.2">
      <c r="A1004">
        <v>31728.787</v>
      </c>
      <c r="B1004">
        <v>-68.218999999999994</v>
      </c>
      <c r="C1004">
        <v>-68.067999999999998</v>
      </c>
      <c r="D1004">
        <v>3.806</v>
      </c>
      <c r="E1004">
        <v>167.91900000000001</v>
      </c>
      <c r="F1004">
        <v>100</v>
      </c>
      <c r="G1004">
        <v>52.485999999999997</v>
      </c>
      <c r="H1004">
        <v>4.2858000000000001</v>
      </c>
    </row>
    <row r="1005" spans="1:8" x14ac:dyDescent="0.2">
      <c r="A1005">
        <v>31730.32</v>
      </c>
      <c r="B1005">
        <v>-68.281000000000006</v>
      </c>
      <c r="C1005">
        <v>-68.126000000000005</v>
      </c>
      <c r="D1005">
        <v>3.7549999999999999</v>
      </c>
      <c r="E1005">
        <v>169.095</v>
      </c>
      <c r="F1005">
        <v>100</v>
      </c>
      <c r="G1005">
        <v>52.393000000000001</v>
      </c>
      <c r="H1005">
        <v>4.3596000000000004</v>
      </c>
    </row>
    <row r="1006" spans="1:8" x14ac:dyDescent="0.2">
      <c r="A1006">
        <v>31731.848000000002</v>
      </c>
      <c r="B1006">
        <v>-68.341999999999999</v>
      </c>
      <c r="C1006">
        <v>-68.182000000000002</v>
      </c>
      <c r="D1006">
        <v>3.6909999999999998</v>
      </c>
      <c r="E1006">
        <v>168.13499999999999</v>
      </c>
      <c r="F1006">
        <v>100</v>
      </c>
      <c r="G1006">
        <v>52.41</v>
      </c>
      <c r="H1006">
        <v>4.2993000000000006</v>
      </c>
    </row>
    <row r="1007" spans="1:8" x14ac:dyDescent="0.2">
      <c r="A1007">
        <v>31733.388999999999</v>
      </c>
      <c r="B1007">
        <v>-68.403999999999996</v>
      </c>
      <c r="C1007">
        <v>-68.239000000000004</v>
      </c>
      <c r="D1007">
        <v>3.7229999999999999</v>
      </c>
      <c r="E1007">
        <v>168.15700000000001</v>
      </c>
      <c r="F1007">
        <v>100</v>
      </c>
      <c r="G1007">
        <v>52.433999999999997</v>
      </c>
      <c r="H1007">
        <v>4.3010999999999999</v>
      </c>
    </row>
    <row r="1008" spans="1:8" x14ac:dyDescent="0.2">
      <c r="A1008">
        <v>31734.636999999999</v>
      </c>
      <c r="B1008">
        <v>-68.456000000000003</v>
      </c>
      <c r="C1008">
        <v>-68.287999999999997</v>
      </c>
      <c r="D1008">
        <v>3.92</v>
      </c>
      <c r="E1008">
        <v>167.57300000000001</v>
      </c>
      <c r="F1008">
        <v>100</v>
      </c>
      <c r="G1008">
        <v>52.387999999999998</v>
      </c>
      <c r="H1008">
        <v>4.2651000000000003</v>
      </c>
    </row>
    <row r="1009" spans="1:8" x14ac:dyDescent="0.2">
      <c r="A1009">
        <v>31735.883000000002</v>
      </c>
      <c r="B1009">
        <v>-68.510000000000005</v>
      </c>
      <c r="C1009">
        <v>-68.337999999999994</v>
      </c>
      <c r="D1009">
        <v>4.0339999999999998</v>
      </c>
      <c r="E1009">
        <v>168.428</v>
      </c>
      <c r="F1009">
        <v>100</v>
      </c>
      <c r="G1009">
        <v>52.476999999999997</v>
      </c>
      <c r="H1009">
        <v>4.3172999999999995</v>
      </c>
    </row>
    <row r="1010" spans="1:8" x14ac:dyDescent="0.2">
      <c r="A1010">
        <v>31737.134999999998</v>
      </c>
      <c r="B1010">
        <v>-68.564999999999998</v>
      </c>
      <c r="C1010">
        <v>-68.388999999999996</v>
      </c>
      <c r="D1010">
        <v>4.0590000000000002</v>
      </c>
      <c r="E1010">
        <v>169.35400000000001</v>
      </c>
      <c r="F1010">
        <v>100</v>
      </c>
      <c r="G1010">
        <v>52.433999999999997</v>
      </c>
      <c r="H1010">
        <v>4.3757999999999999</v>
      </c>
    </row>
    <row r="1011" spans="1:8" x14ac:dyDescent="0.2">
      <c r="A1011">
        <v>31738.384999999998</v>
      </c>
      <c r="B1011">
        <v>-68.619</v>
      </c>
      <c r="C1011">
        <v>-68.438999999999993</v>
      </c>
      <c r="D1011">
        <v>3.9769999999999999</v>
      </c>
      <c r="E1011">
        <v>168.44499999999999</v>
      </c>
      <c r="F1011">
        <v>100</v>
      </c>
      <c r="G1011">
        <v>52.540999999999997</v>
      </c>
      <c r="H1011">
        <v>4.3182</v>
      </c>
    </row>
    <row r="1012" spans="1:8" x14ac:dyDescent="0.2">
      <c r="A1012">
        <v>31739.940999999999</v>
      </c>
      <c r="B1012">
        <v>-68.680000000000007</v>
      </c>
      <c r="C1012">
        <v>-68.495999999999995</v>
      </c>
      <c r="D1012">
        <v>3.6320000000000001</v>
      </c>
      <c r="E1012">
        <v>167.81100000000001</v>
      </c>
      <c r="F1012">
        <v>100</v>
      </c>
      <c r="G1012">
        <v>52.51</v>
      </c>
      <c r="H1012">
        <v>4.2794999999999996</v>
      </c>
    </row>
    <row r="1013" spans="1:8" x14ac:dyDescent="0.2">
      <c r="A1013">
        <v>31741.5</v>
      </c>
      <c r="B1013">
        <v>-68.736000000000004</v>
      </c>
      <c r="C1013">
        <v>-68.548000000000002</v>
      </c>
      <c r="D1013">
        <v>3.3889999999999998</v>
      </c>
      <c r="E1013">
        <v>167.066</v>
      </c>
      <c r="F1013">
        <v>100</v>
      </c>
      <c r="G1013">
        <v>52.621000000000002</v>
      </c>
      <c r="H1013">
        <v>4.2336</v>
      </c>
    </row>
    <row r="1014" spans="1:8" x14ac:dyDescent="0.2">
      <c r="A1014">
        <v>31743.061000000002</v>
      </c>
      <c r="B1014">
        <v>-68.792000000000002</v>
      </c>
      <c r="C1014">
        <v>-68.599999999999994</v>
      </c>
      <c r="D1014">
        <v>3.294</v>
      </c>
      <c r="E1014">
        <v>166.101</v>
      </c>
      <c r="F1014">
        <v>100</v>
      </c>
      <c r="G1014">
        <v>52.53</v>
      </c>
      <c r="H1014">
        <v>4.1760000000000002</v>
      </c>
    </row>
    <row r="1015" spans="1:8" x14ac:dyDescent="0.2">
      <c r="A1015">
        <v>31744.618999999999</v>
      </c>
      <c r="B1015">
        <v>-68.843000000000004</v>
      </c>
      <c r="C1015">
        <v>-68.647000000000006</v>
      </c>
      <c r="D1015">
        <v>3.0459999999999998</v>
      </c>
      <c r="E1015">
        <v>164.33600000000001</v>
      </c>
      <c r="F1015">
        <v>100</v>
      </c>
      <c r="G1015">
        <v>52.935000000000002</v>
      </c>
      <c r="H1015">
        <v>4.0716000000000001</v>
      </c>
    </row>
    <row r="1016" spans="1:8" x14ac:dyDescent="0.2">
      <c r="A1016">
        <v>31746.456999999999</v>
      </c>
      <c r="B1016">
        <v>-68.902000000000001</v>
      </c>
      <c r="C1016">
        <v>-68.701999999999998</v>
      </c>
      <c r="D1016">
        <v>2.972</v>
      </c>
      <c r="E1016">
        <v>160.851</v>
      </c>
      <c r="F1016">
        <v>100</v>
      </c>
      <c r="G1016">
        <v>53.695</v>
      </c>
      <c r="H1016">
        <v>3.8771999999999998</v>
      </c>
    </row>
    <row r="1017" spans="1:8" x14ac:dyDescent="0.2">
      <c r="A1017">
        <v>31747.982</v>
      </c>
      <c r="B1017">
        <v>-68.953000000000003</v>
      </c>
      <c r="C1017">
        <v>-68.75</v>
      </c>
      <c r="D1017">
        <v>3.125</v>
      </c>
      <c r="E1017">
        <v>156.98400000000001</v>
      </c>
      <c r="F1017">
        <v>100</v>
      </c>
      <c r="G1017">
        <v>52.953000000000003</v>
      </c>
      <c r="H1017">
        <v>3.6738</v>
      </c>
    </row>
    <row r="1018" spans="1:8" x14ac:dyDescent="0.2">
      <c r="A1018">
        <v>31749.813999999998</v>
      </c>
      <c r="B1018">
        <v>-69.007000000000005</v>
      </c>
      <c r="C1018">
        <v>-68.8</v>
      </c>
      <c r="D1018">
        <v>2.7570000000000001</v>
      </c>
      <c r="E1018">
        <v>163.09200000000001</v>
      </c>
      <c r="F1018">
        <v>100</v>
      </c>
      <c r="G1018">
        <v>52.768999999999998</v>
      </c>
      <c r="H1018">
        <v>4.0005000000000006</v>
      </c>
    </row>
    <row r="1019" spans="1:8" x14ac:dyDescent="0.2">
      <c r="A1019">
        <v>31880.937000000002</v>
      </c>
      <c r="B1019">
        <v>-68.855999999999995</v>
      </c>
      <c r="C1019">
        <v>-68.855000000000004</v>
      </c>
      <c r="D1019">
        <v>0</v>
      </c>
      <c r="E1019">
        <v>153.428</v>
      </c>
      <c r="F1019">
        <v>100</v>
      </c>
      <c r="G1019">
        <v>53.67</v>
      </c>
      <c r="H1019">
        <v>3.4983</v>
      </c>
    </row>
    <row r="1020" spans="1:8" x14ac:dyDescent="0.2">
      <c r="A1020">
        <v>31882.805</v>
      </c>
      <c r="B1020">
        <v>-68.911000000000001</v>
      </c>
      <c r="C1020">
        <v>-68.911000000000001</v>
      </c>
      <c r="D1020">
        <v>2.9609999999999999</v>
      </c>
      <c r="E1020">
        <v>156.80699999999999</v>
      </c>
      <c r="F1020">
        <v>100</v>
      </c>
      <c r="G1020">
        <v>54.182000000000002</v>
      </c>
      <c r="H1020">
        <v>3.6648000000000001</v>
      </c>
    </row>
    <row r="1021" spans="1:8" x14ac:dyDescent="0.2">
      <c r="A1021">
        <v>31884.984</v>
      </c>
      <c r="B1021">
        <v>-68.968000000000004</v>
      </c>
      <c r="C1021">
        <v>-68.966999999999999</v>
      </c>
      <c r="D1021">
        <v>2.589</v>
      </c>
      <c r="E1021">
        <v>158.74600000000001</v>
      </c>
      <c r="F1021">
        <v>100</v>
      </c>
      <c r="G1021">
        <v>54.073</v>
      </c>
      <c r="H1021">
        <v>3.7646999999999999</v>
      </c>
    </row>
    <row r="1022" spans="1:8" x14ac:dyDescent="0.2">
      <c r="A1022">
        <v>31886.857</v>
      </c>
      <c r="B1022">
        <v>-69.019000000000005</v>
      </c>
      <c r="C1022">
        <v>-69.019000000000005</v>
      </c>
      <c r="D1022">
        <v>2.7570000000000001</v>
      </c>
      <c r="E1022">
        <v>147.185</v>
      </c>
      <c r="F1022">
        <v>100</v>
      </c>
      <c r="G1022">
        <v>54.396000000000001</v>
      </c>
      <c r="H1022">
        <v>3.2130000000000001</v>
      </c>
    </row>
    <row r="1023" spans="1:8" x14ac:dyDescent="0.2">
      <c r="A1023">
        <v>31888.73</v>
      </c>
      <c r="B1023">
        <v>-69.070999999999998</v>
      </c>
      <c r="C1023">
        <v>-69.069999999999993</v>
      </c>
      <c r="D1023">
        <v>2.7320000000000002</v>
      </c>
      <c r="E1023">
        <v>150.256</v>
      </c>
      <c r="F1023">
        <v>100</v>
      </c>
      <c r="G1023">
        <v>53.817999999999998</v>
      </c>
      <c r="H1023">
        <v>3.3498000000000001</v>
      </c>
    </row>
    <row r="1024" spans="1:8" x14ac:dyDescent="0.2">
      <c r="A1024">
        <v>31890.27</v>
      </c>
      <c r="B1024">
        <v>-69.134</v>
      </c>
      <c r="C1024">
        <v>-69.132999999999996</v>
      </c>
      <c r="D1024">
        <v>4.101</v>
      </c>
      <c r="E1024">
        <v>150.822</v>
      </c>
      <c r="F1024">
        <v>100</v>
      </c>
      <c r="G1024">
        <v>53.85</v>
      </c>
      <c r="H1024">
        <v>3.3759000000000001</v>
      </c>
    </row>
    <row r="1025" spans="1:8" x14ac:dyDescent="0.2">
      <c r="A1025">
        <v>31891.49</v>
      </c>
      <c r="B1025">
        <v>-69.188000000000002</v>
      </c>
      <c r="C1025">
        <v>-69.186999999999998</v>
      </c>
      <c r="D1025">
        <v>4.42</v>
      </c>
      <c r="E1025">
        <v>146.72300000000001</v>
      </c>
      <c r="F1025">
        <v>100</v>
      </c>
      <c r="G1025">
        <v>54.518999999999998</v>
      </c>
      <c r="H1025">
        <v>3.1932</v>
      </c>
    </row>
    <row r="1026" spans="1:8" x14ac:dyDescent="0.2">
      <c r="A1026">
        <v>31893.322</v>
      </c>
      <c r="B1026">
        <v>-69.245999999999995</v>
      </c>
      <c r="C1026">
        <v>-69.245000000000005</v>
      </c>
      <c r="D1026">
        <v>3.141</v>
      </c>
      <c r="E1026">
        <v>143.16900000000001</v>
      </c>
      <c r="F1026">
        <v>100</v>
      </c>
      <c r="G1026">
        <v>54.554000000000002</v>
      </c>
      <c r="H1026">
        <v>3.0438000000000001</v>
      </c>
    </row>
    <row r="1027" spans="1:8" x14ac:dyDescent="0.2">
      <c r="A1027">
        <v>31894.848000000002</v>
      </c>
      <c r="B1027">
        <v>-69.296999999999997</v>
      </c>
      <c r="C1027">
        <v>-69.296000000000006</v>
      </c>
      <c r="D1027">
        <v>3.3690000000000002</v>
      </c>
      <c r="E1027">
        <v>132.21700000000001</v>
      </c>
      <c r="F1027">
        <v>100</v>
      </c>
      <c r="G1027">
        <v>56.176000000000002</v>
      </c>
      <c r="H1027">
        <v>2.6288999999999998</v>
      </c>
    </row>
    <row r="1028" spans="1:8" x14ac:dyDescent="0.2">
      <c r="A1028">
        <v>31896.373</v>
      </c>
      <c r="B1028">
        <v>-69.349000000000004</v>
      </c>
      <c r="C1028">
        <v>-69.347999999999999</v>
      </c>
      <c r="D1028">
        <v>3.39</v>
      </c>
      <c r="E1028">
        <v>125.655</v>
      </c>
      <c r="F1028">
        <v>100</v>
      </c>
      <c r="G1028">
        <v>56.677999999999997</v>
      </c>
      <c r="H1028">
        <v>2.4084000000000003</v>
      </c>
    </row>
    <row r="1029" spans="1:8" x14ac:dyDescent="0.2">
      <c r="A1029">
        <v>31897.903999999999</v>
      </c>
      <c r="B1029">
        <v>-69.400000000000006</v>
      </c>
      <c r="C1029">
        <v>-69.397999999999996</v>
      </c>
      <c r="D1029">
        <v>3.306</v>
      </c>
      <c r="E1029">
        <v>121.627</v>
      </c>
      <c r="F1029">
        <v>100</v>
      </c>
      <c r="G1029">
        <v>56.901000000000003</v>
      </c>
      <c r="H1029">
        <v>2.2815000000000003</v>
      </c>
    </row>
    <row r="1030" spans="1:8" x14ac:dyDescent="0.2">
      <c r="A1030">
        <v>31899.721000000001</v>
      </c>
      <c r="B1030">
        <v>-69.459999999999994</v>
      </c>
      <c r="C1030">
        <v>-69.457999999999998</v>
      </c>
      <c r="D1030">
        <v>3.2970000000000002</v>
      </c>
      <c r="E1030">
        <v>119.473</v>
      </c>
      <c r="F1030">
        <v>100</v>
      </c>
      <c r="G1030">
        <v>56.756999999999998</v>
      </c>
      <c r="H1030">
        <v>2.2158000000000002</v>
      </c>
    </row>
    <row r="1031" spans="1:8" x14ac:dyDescent="0.2">
      <c r="A1031">
        <v>31901.243999999999</v>
      </c>
      <c r="B1031">
        <v>-69.512</v>
      </c>
      <c r="C1031">
        <v>-69.510999999999996</v>
      </c>
      <c r="D1031">
        <v>3.4289999999999998</v>
      </c>
      <c r="E1031">
        <v>112.13</v>
      </c>
      <c r="F1031">
        <v>100</v>
      </c>
      <c r="G1031">
        <v>57.603000000000002</v>
      </c>
      <c r="H1031">
        <v>2.0052000000000003</v>
      </c>
    </row>
    <row r="1032" spans="1:8" x14ac:dyDescent="0.2">
      <c r="A1032">
        <v>31902.771000000001</v>
      </c>
      <c r="B1032">
        <v>-69.566000000000003</v>
      </c>
      <c r="C1032">
        <v>-69.563999999999993</v>
      </c>
      <c r="D1032">
        <v>3.5110000000000001</v>
      </c>
      <c r="E1032">
        <v>115.17100000000001</v>
      </c>
      <c r="F1032">
        <v>100</v>
      </c>
      <c r="G1032">
        <v>57.192</v>
      </c>
      <c r="H1032">
        <v>2.0907</v>
      </c>
    </row>
    <row r="1033" spans="1:8" x14ac:dyDescent="0.2">
      <c r="A1033">
        <v>31903.99</v>
      </c>
      <c r="B1033">
        <v>-69.616</v>
      </c>
      <c r="C1033">
        <v>-69.614000000000004</v>
      </c>
      <c r="D1033">
        <v>4.1210000000000004</v>
      </c>
      <c r="E1033">
        <v>128.56</v>
      </c>
      <c r="F1033">
        <v>100</v>
      </c>
      <c r="G1033">
        <v>55.411000000000001</v>
      </c>
      <c r="H1033">
        <v>2.5038</v>
      </c>
    </row>
    <row r="1034" spans="1:8" x14ac:dyDescent="0.2">
      <c r="A1034">
        <v>31905.518</v>
      </c>
      <c r="B1034">
        <v>-69.674999999999997</v>
      </c>
      <c r="C1034">
        <v>-69.674000000000007</v>
      </c>
      <c r="D1034">
        <v>3.8889999999999998</v>
      </c>
      <c r="E1034">
        <v>139.84800000000001</v>
      </c>
      <c r="F1034">
        <v>100</v>
      </c>
      <c r="G1034">
        <v>55.021000000000001</v>
      </c>
      <c r="H1034">
        <v>2.9114999999999998</v>
      </c>
    </row>
    <row r="1035" spans="1:8" x14ac:dyDescent="0.2">
      <c r="A1035">
        <v>31907.044999999998</v>
      </c>
      <c r="B1035">
        <v>-69.73</v>
      </c>
      <c r="C1035">
        <v>-69.727999999999994</v>
      </c>
      <c r="D1035">
        <v>3.5630000000000002</v>
      </c>
      <c r="E1035">
        <v>124.173</v>
      </c>
      <c r="F1035">
        <v>100</v>
      </c>
      <c r="G1035">
        <v>57.087000000000003</v>
      </c>
      <c r="H1035">
        <v>2.3607000000000005</v>
      </c>
    </row>
    <row r="1036" spans="1:8" x14ac:dyDescent="0.2">
      <c r="A1036">
        <v>31908.58</v>
      </c>
      <c r="B1036">
        <v>-69.784000000000006</v>
      </c>
      <c r="C1036">
        <v>-69.781999999999996</v>
      </c>
      <c r="D1036">
        <v>3.5350000000000001</v>
      </c>
      <c r="E1036">
        <v>116.843</v>
      </c>
      <c r="F1036">
        <v>100</v>
      </c>
      <c r="G1036">
        <v>57.186</v>
      </c>
      <c r="H1036">
        <v>2.1383999999999999</v>
      </c>
    </row>
    <row r="1037" spans="1:8" x14ac:dyDescent="0.2">
      <c r="A1037">
        <v>31910.133000000002</v>
      </c>
      <c r="B1037">
        <v>-69.838999999999999</v>
      </c>
      <c r="C1037">
        <v>-69.837000000000003</v>
      </c>
      <c r="D1037">
        <v>3.5190000000000001</v>
      </c>
      <c r="E1037">
        <v>121.542</v>
      </c>
      <c r="F1037">
        <v>100</v>
      </c>
      <c r="G1037">
        <v>56.831000000000003</v>
      </c>
      <c r="H1037">
        <v>2.2787999999999999</v>
      </c>
    </row>
    <row r="1038" spans="1:8" x14ac:dyDescent="0.2">
      <c r="A1038">
        <v>31911.657999999999</v>
      </c>
      <c r="B1038">
        <v>-69.900000000000006</v>
      </c>
      <c r="C1038">
        <v>-69.897000000000006</v>
      </c>
      <c r="D1038">
        <v>3.9550000000000001</v>
      </c>
      <c r="E1038">
        <v>132.03100000000001</v>
      </c>
      <c r="F1038">
        <v>100</v>
      </c>
      <c r="G1038">
        <v>55.243000000000002</v>
      </c>
      <c r="H1038">
        <v>2.6226000000000003</v>
      </c>
    </row>
    <row r="1039" spans="1:8" x14ac:dyDescent="0.2">
      <c r="A1039">
        <v>31913.186000000002</v>
      </c>
      <c r="B1039">
        <v>-69.954999999999998</v>
      </c>
      <c r="C1039">
        <v>-69.953000000000003</v>
      </c>
      <c r="D1039">
        <v>3.6480000000000001</v>
      </c>
      <c r="E1039">
        <v>132.59399999999999</v>
      </c>
      <c r="F1039">
        <v>100</v>
      </c>
      <c r="G1039">
        <v>56.116999999999997</v>
      </c>
      <c r="H1039">
        <v>2.6423999999999999</v>
      </c>
    </row>
    <row r="1040" spans="1:8" x14ac:dyDescent="0.2">
      <c r="A1040">
        <v>31914.710999999999</v>
      </c>
      <c r="B1040">
        <v>-70.010999999999996</v>
      </c>
      <c r="C1040">
        <v>-70.009</v>
      </c>
      <c r="D1040">
        <v>3.6539999999999999</v>
      </c>
      <c r="E1040">
        <v>145.62100000000001</v>
      </c>
      <c r="F1040">
        <v>100</v>
      </c>
      <c r="G1040">
        <v>54.399000000000001</v>
      </c>
      <c r="H1040">
        <v>3.1463999999999999</v>
      </c>
    </row>
    <row r="1041" spans="1:8" x14ac:dyDescent="0.2">
      <c r="A1041">
        <v>31916.238000000001</v>
      </c>
      <c r="B1041">
        <v>-70.069000000000003</v>
      </c>
      <c r="C1041">
        <v>-70.066999999999993</v>
      </c>
      <c r="D1041">
        <v>3.7719999999999998</v>
      </c>
      <c r="E1041">
        <v>153.32</v>
      </c>
      <c r="F1041">
        <v>100</v>
      </c>
      <c r="G1041">
        <v>53.677999999999997</v>
      </c>
      <c r="H1041">
        <v>3.4928999999999997</v>
      </c>
    </row>
    <row r="1042" spans="1:8" x14ac:dyDescent="0.2">
      <c r="A1042">
        <v>31917.761999999999</v>
      </c>
      <c r="B1042">
        <v>-70.123999999999995</v>
      </c>
      <c r="C1042">
        <v>-70.120999999999995</v>
      </c>
      <c r="D1042">
        <v>3.5880000000000001</v>
      </c>
      <c r="E1042">
        <v>154.02000000000001</v>
      </c>
      <c r="F1042">
        <v>100</v>
      </c>
      <c r="G1042">
        <v>53.832999999999998</v>
      </c>
      <c r="H1042">
        <v>3.5270999999999999</v>
      </c>
    </row>
    <row r="1043" spans="1:8" x14ac:dyDescent="0.2">
      <c r="A1043">
        <v>31919.287</v>
      </c>
      <c r="B1043">
        <v>-70.177999999999997</v>
      </c>
      <c r="C1043">
        <v>-70.174999999999997</v>
      </c>
      <c r="D1043">
        <v>3.5139999999999998</v>
      </c>
      <c r="E1043">
        <v>155.01</v>
      </c>
      <c r="F1043">
        <v>100</v>
      </c>
      <c r="G1043">
        <v>53.948</v>
      </c>
      <c r="H1043">
        <v>3.5748000000000002</v>
      </c>
    </row>
    <row r="1044" spans="1:8" x14ac:dyDescent="0.2">
      <c r="A1044">
        <v>31921.115000000002</v>
      </c>
      <c r="B1044">
        <v>-70.238</v>
      </c>
      <c r="C1044">
        <v>-70.234999999999999</v>
      </c>
      <c r="D1044">
        <v>3.2810000000000001</v>
      </c>
      <c r="E1044">
        <v>145.143</v>
      </c>
      <c r="F1044">
        <v>100</v>
      </c>
      <c r="G1044">
        <v>54.033999999999999</v>
      </c>
      <c r="H1044">
        <v>3.1257000000000001</v>
      </c>
    </row>
    <row r="1045" spans="1:8" x14ac:dyDescent="0.2">
      <c r="A1045">
        <v>31922.641</v>
      </c>
      <c r="B1045">
        <v>-70.289000000000001</v>
      </c>
      <c r="C1045">
        <v>-70.286000000000001</v>
      </c>
      <c r="D1045">
        <v>3.3540000000000001</v>
      </c>
      <c r="E1045">
        <v>151.93199999999999</v>
      </c>
      <c r="F1045">
        <v>100</v>
      </c>
      <c r="G1045">
        <v>53.975999999999999</v>
      </c>
      <c r="H1045">
        <v>3.4272</v>
      </c>
    </row>
    <row r="1046" spans="1:8" x14ac:dyDescent="0.2">
      <c r="A1046">
        <v>31924.224999999999</v>
      </c>
      <c r="B1046">
        <v>-70.34</v>
      </c>
      <c r="C1046">
        <v>-70.337000000000003</v>
      </c>
      <c r="D1046">
        <v>3.1989999999999998</v>
      </c>
      <c r="E1046">
        <v>145.124</v>
      </c>
      <c r="F1046">
        <v>100</v>
      </c>
      <c r="G1046">
        <v>54.564</v>
      </c>
      <c r="H1046">
        <v>3.1257000000000001</v>
      </c>
    </row>
    <row r="1047" spans="1:8" x14ac:dyDescent="0.2">
      <c r="A1047">
        <v>31925.787</v>
      </c>
      <c r="B1047">
        <v>-70.396000000000001</v>
      </c>
      <c r="C1047">
        <v>-70.393000000000001</v>
      </c>
      <c r="D1047">
        <v>3.6240000000000001</v>
      </c>
      <c r="E1047">
        <v>150.54599999999999</v>
      </c>
      <c r="F1047">
        <v>100</v>
      </c>
      <c r="G1047">
        <v>53.805</v>
      </c>
      <c r="H1047">
        <v>3.3633000000000002</v>
      </c>
    </row>
    <row r="1048" spans="1:8" x14ac:dyDescent="0.2">
      <c r="A1048">
        <v>31927.653999999999</v>
      </c>
      <c r="B1048">
        <v>-70.454999999999998</v>
      </c>
      <c r="C1048">
        <v>-70.451999999999998</v>
      </c>
      <c r="D1048">
        <v>3.157</v>
      </c>
      <c r="E1048">
        <v>145.762</v>
      </c>
      <c r="F1048">
        <v>100</v>
      </c>
      <c r="G1048">
        <v>55.466000000000001</v>
      </c>
      <c r="H1048">
        <v>3.1527000000000003</v>
      </c>
    </row>
    <row r="1049" spans="1:8" x14ac:dyDescent="0.2">
      <c r="A1049">
        <v>31929.205000000002</v>
      </c>
      <c r="B1049">
        <v>-70.513000000000005</v>
      </c>
      <c r="C1049">
        <v>-70.509</v>
      </c>
      <c r="D1049">
        <v>3.6760000000000002</v>
      </c>
      <c r="E1049">
        <v>136.167</v>
      </c>
      <c r="F1049">
        <v>100</v>
      </c>
      <c r="G1049">
        <v>55.585999999999999</v>
      </c>
      <c r="H1049">
        <v>2.7720000000000002</v>
      </c>
    </row>
    <row r="1050" spans="1:8" x14ac:dyDescent="0.2">
      <c r="A1050">
        <v>31930.732</v>
      </c>
      <c r="B1050">
        <v>-70.564999999999998</v>
      </c>
      <c r="C1050">
        <v>-70.561000000000007</v>
      </c>
      <c r="D1050">
        <v>3.4180000000000001</v>
      </c>
      <c r="E1050">
        <v>134.37100000000001</v>
      </c>
      <c r="F1050">
        <v>100</v>
      </c>
      <c r="G1050">
        <v>56.378999999999998</v>
      </c>
      <c r="H1050">
        <v>2.7063000000000001</v>
      </c>
    </row>
    <row r="1051" spans="1:8" x14ac:dyDescent="0.2">
      <c r="A1051">
        <v>31932.268</v>
      </c>
      <c r="B1051">
        <v>-70.620999999999995</v>
      </c>
      <c r="C1051">
        <v>-70.617999999999995</v>
      </c>
      <c r="D1051">
        <v>3.677</v>
      </c>
      <c r="E1051">
        <v>124.169</v>
      </c>
      <c r="F1051">
        <v>100</v>
      </c>
      <c r="G1051">
        <v>56.253</v>
      </c>
      <c r="H1051">
        <v>2.3607000000000005</v>
      </c>
    </row>
    <row r="1052" spans="1:8" x14ac:dyDescent="0.2">
      <c r="A1052">
        <v>31933.789000000001</v>
      </c>
      <c r="B1052">
        <v>-70.677000000000007</v>
      </c>
      <c r="C1052">
        <v>-70.673000000000002</v>
      </c>
      <c r="D1052">
        <v>3.6160000000000001</v>
      </c>
      <c r="E1052">
        <v>150.75700000000001</v>
      </c>
      <c r="F1052">
        <v>100</v>
      </c>
      <c r="G1052">
        <v>53.643999999999998</v>
      </c>
      <c r="H1052">
        <v>3.3732000000000002</v>
      </c>
    </row>
    <row r="1053" spans="1:8" x14ac:dyDescent="0.2">
      <c r="A1053">
        <v>31935.317999999999</v>
      </c>
      <c r="B1053">
        <v>-70.731999999999999</v>
      </c>
      <c r="C1053">
        <v>-70.727999999999994</v>
      </c>
      <c r="D1053">
        <v>3.6339999999999999</v>
      </c>
      <c r="E1053">
        <v>155.655</v>
      </c>
      <c r="F1053">
        <v>100</v>
      </c>
      <c r="G1053">
        <v>53.524999999999999</v>
      </c>
      <c r="H1053">
        <v>3.6072000000000002</v>
      </c>
    </row>
    <row r="1054" spans="1:8" x14ac:dyDescent="0.2">
      <c r="A1054">
        <v>31936.844000000001</v>
      </c>
      <c r="B1054">
        <v>-70.792000000000002</v>
      </c>
      <c r="C1054">
        <v>-70.787999999999997</v>
      </c>
      <c r="D1054">
        <v>3.923</v>
      </c>
      <c r="E1054">
        <v>150.64400000000001</v>
      </c>
      <c r="F1054">
        <v>100</v>
      </c>
      <c r="G1054">
        <v>54.066000000000003</v>
      </c>
      <c r="H1054">
        <v>3.3677999999999999</v>
      </c>
    </row>
    <row r="1055" spans="1:8" x14ac:dyDescent="0.2">
      <c r="A1055">
        <v>31938.368999999999</v>
      </c>
      <c r="B1055">
        <v>-70.853999999999999</v>
      </c>
      <c r="C1055">
        <v>-70.849999999999994</v>
      </c>
      <c r="D1055">
        <v>4.0330000000000004</v>
      </c>
      <c r="E1055">
        <v>153.06100000000001</v>
      </c>
      <c r="F1055">
        <v>100</v>
      </c>
      <c r="G1055">
        <v>53.601999999999997</v>
      </c>
      <c r="H1055">
        <v>3.4803000000000002</v>
      </c>
    </row>
    <row r="1056" spans="1:8" x14ac:dyDescent="0.2">
      <c r="A1056">
        <v>31939.592000000001</v>
      </c>
      <c r="B1056">
        <v>-70.903999999999996</v>
      </c>
      <c r="C1056">
        <v>-70.900000000000006</v>
      </c>
      <c r="D1056">
        <v>4.093</v>
      </c>
      <c r="E1056">
        <v>139.024</v>
      </c>
      <c r="F1056">
        <v>100</v>
      </c>
      <c r="G1056">
        <v>56.215000000000003</v>
      </c>
      <c r="H1056">
        <v>2.8800000000000003</v>
      </c>
    </row>
    <row r="1057" spans="1:8" x14ac:dyDescent="0.2">
      <c r="A1057">
        <v>31940.809000000001</v>
      </c>
      <c r="B1057">
        <v>-70.953999999999994</v>
      </c>
      <c r="C1057">
        <v>-70.95</v>
      </c>
      <c r="D1057">
        <v>4.1319999999999997</v>
      </c>
      <c r="E1057">
        <v>122.937</v>
      </c>
      <c r="F1057">
        <v>100</v>
      </c>
      <c r="G1057">
        <v>57.128</v>
      </c>
      <c r="H1057">
        <v>2.3220000000000001</v>
      </c>
    </row>
    <row r="1058" spans="1:8" x14ac:dyDescent="0.2">
      <c r="A1058">
        <v>31942.026999999998</v>
      </c>
      <c r="B1058">
        <v>-71.006</v>
      </c>
      <c r="C1058">
        <v>-71.001000000000005</v>
      </c>
      <c r="D1058">
        <v>4.1849999999999996</v>
      </c>
      <c r="E1058">
        <v>124.986</v>
      </c>
      <c r="F1058">
        <v>100</v>
      </c>
      <c r="G1058">
        <v>56.457999999999998</v>
      </c>
      <c r="H1058">
        <v>2.3868</v>
      </c>
    </row>
    <row r="1059" spans="1:8" x14ac:dyDescent="0.2">
      <c r="A1059">
        <v>31943.25</v>
      </c>
      <c r="B1059">
        <v>-71.055999999999997</v>
      </c>
      <c r="C1059">
        <v>-71.051000000000002</v>
      </c>
      <c r="D1059">
        <v>4.0830000000000002</v>
      </c>
      <c r="E1059">
        <v>129.59299999999999</v>
      </c>
      <c r="F1059">
        <v>100</v>
      </c>
      <c r="G1059">
        <v>55.579000000000001</v>
      </c>
      <c r="H1059">
        <v>2.5389000000000004</v>
      </c>
    </row>
    <row r="1060" spans="1:8" x14ac:dyDescent="0.2">
      <c r="A1060">
        <v>31944.473000000002</v>
      </c>
      <c r="B1060">
        <v>-71.108000000000004</v>
      </c>
      <c r="C1060">
        <v>-71.103999999999999</v>
      </c>
      <c r="D1060">
        <v>4.3079999999999998</v>
      </c>
      <c r="E1060">
        <v>139.411</v>
      </c>
      <c r="F1060">
        <v>100</v>
      </c>
      <c r="G1060">
        <v>54.948999999999998</v>
      </c>
      <c r="H1060">
        <v>2.8944000000000001</v>
      </c>
    </row>
    <row r="1061" spans="1:8" x14ac:dyDescent="0.2">
      <c r="A1061">
        <v>31945.692999999999</v>
      </c>
      <c r="B1061">
        <v>-71.164000000000001</v>
      </c>
      <c r="C1061">
        <v>-71.16</v>
      </c>
      <c r="D1061">
        <v>4.5919999999999996</v>
      </c>
      <c r="E1061">
        <v>149.49</v>
      </c>
      <c r="F1061">
        <v>100</v>
      </c>
      <c r="G1061">
        <v>54.57</v>
      </c>
      <c r="H1061">
        <v>3.3156000000000003</v>
      </c>
    </row>
    <row r="1062" spans="1:8" x14ac:dyDescent="0.2">
      <c r="A1062">
        <v>31946.914000000001</v>
      </c>
      <c r="B1062">
        <v>-71.224000000000004</v>
      </c>
      <c r="C1062">
        <v>-71.218999999999994</v>
      </c>
      <c r="D1062">
        <v>4.8360000000000003</v>
      </c>
      <c r="E1062">
        <v>143.73400000000001</v>
      </c>
      <c r="F1062">
        <v>100</v>
      </c>
      <c r="G1062">
        <v>54.881</v>
      </c>
      <c r="H1062">
        <v>3.0672000000000001</v>
      </c>
    </row>
    <row r="1063" spans="1:8" x14ac:dyDescent="0.2">
      <c r="A1063">
        <v>31948.136999999999</v>
      </c>
      <c r="B1063">
        <v>-71.281999999999996</v>
      </c>
      <c r="C1063">
        <v>-71.277000000000001</v>
      </c>
      <c r="D1063">
        <v>4.78</v>
      </c>
      <c r="E1063">
        <v>143.27799999999999</v>
      </c>
      <c r="F1063">
        <v>100</v>
      </c>
      <c r="G1063">
        <v>54.637</v>
      </c>
      <c r="H1063">
        <v>3.0483000000000002</v>
      </c>
    </row>
    <row r="1064" spans="1:8" x14ac:dyDescent="0.2">
      <c r="A1064">
        <v>31949.357</v>
      </c>
      <c r="B1064">
        <v>-71.338999999999999</v>
      </c>
      <c r="C1064">
        <v>-71.334000000000003</v>
      </c>
      <c r="D1064">
        <v>4.6280000000000001</v>
      </c>
      <c r="E1064">
        <v>145.46700000000001</v>
      </c>
      <c r="F1064">
        <v>100</v>
      </c>
      <c r="G1064">
        <v>54.481000000000002</v>
      </c>
      <c r="H1064">
        <v>3.1400999999999999</v>
      </c>
    </row>
    <row r="1065" spans="1:8" x14ac:dyDescent="0.2">
      <c r="A1065">
        <v>31950.59</v>
      </c>
      <c r="B1065">
        <v>-71.394999999999996</v>
      </c>
      <c r="C1065">
        <v>-71.388999999999996</v>
      </c>
      <c r="D1065">
        <v>4.524</v>
      </c>
      <c r="E1065">
        <v>144.488</v>
      </c>
      <c r="F1065">
        <v>100</v>
      </c>
      <c r="G1065">
        <v>54.89</v>
      </c>
      <c r="H1065">
        <v>3.0987</v>
      </c>
    </row>
    <row r="1066" spans="1:8" x14ac:dyDescent="0.2">
      <c r="A1066">
        <v>31951.835999999999</v>
      </c>
      <c r="B1066">
        <v>-71.45</v>
      </c>
      <c r="C1066">
        <v>-71.444999999999993</v>
      </c>
      <c r="D1066">
        <v>4.4470000000000001</v>
      </c>
      <c r="E1066">
        <v>140.029</v>
      </c>
      <c r="F1066">
        <v>100</v>
      </c>
      <c r="G1066">
        <v>55.465000000000003</v>
      </c>
      <c r="H1066">
        <v>2.9186999999999999</v>
      </c>
    </row>
    <row r="1067" spans="1:8" x14ac:dyDescent="0.2">
      <c r="A1067">
        <v>31953.088</v>
      </c>
      <c r="B1067">
        <v>-71.504999999999995</v>
      </c>
      <c r="C1067">
        <v>-71.498999999999995</v>
      </c>
      <c r="D1067">
        <v>4.3550000000000004</v>
      </c>
      <c r="E1067">
        <v>128.411</v>
      </c>
      <c r="F1067">
        <v>100</v>
      </c>
      <c r="G1067">
        <v>56.226999999999997</v>
      </c>
      <c r="H1067">
        <v>2.4983999999999997</v>
      </c>
    </row>
    <row r="1068" spans="1:8" x14ac:dyDescent="0.2">
      <c r="A1068">
        <v>31954.335999999999</v>
      </c>
      <c r="B1068">
        <v>-71.558999999999997</v>
      </c>
      <c r="C1068">
        <v>-71.554000000000002</v>
      </c>
      <c r="D1068">
        <v>4.367</v>
      </c>
      <c r="E1068">
        <v>122.242</v>
      </c>
      <c r="F1068">
        <v>100</v>
      </c>
      <c r="G1068">
        <v>56.631999999999998</v>
      </c>
      <c r="H1068">
        <v>2.3004000000000002</v>
      </c>
    </row>
    <row r="1069" spans="1:8" x14ac:dyDescent="0.2">
      <c r="A1069">
        <v>31955.585999999999</v>
      </c>
      <c r="B1069">
        <v>-71.614999999999995</v>
      </c>
      <c r="C1069">
        <v>-71.61</v>
      </c>
      <c r="D1069">
        <v>4.452</v>
      </c>
      <c r="E1069">
        <v>116.447</v>
      </c>
      <c r="F1069">
        <v>100</v>
      </c>
      <c r="G1069">
        <v>57.381</v>
      </c>
      <c r="H1069">
        <v>2.1267</v>
      </c>
    </row>
    <row r="1070" spans="1:8" x14ac:dyDescent="0.2">
      <c r="A1070">
        <v>31956.831999999999</v>
      </c>
      <c r="B1070">
        <v>-71.67</v>
      </c>
      <c r="C1070">
        <v>-71.664000000000001</v>
      </c>
      <c r="D1070">
        <v>4.3609999999999998</v>
      </c>
      <c r="E1070">
        <v>113.699</v>
      </c>
      <c r="F1070">
        <v>100</v>
      </c>
      <c r="G1070">
        <v>57.621000000000002</v>
      </c>
      <c r="H1070">
        <v>2.0493000000000001</v>
      </c>
    </row>
    <row r="1071" spans="1:8" x14ac:dyDescent="0.2">
      <c r="A1071">
        <v>31958.080000000002</v>
      </c>
      <c r="B1071">
        <v>-71.724000000000004</v>
      </c>
      <c r="C1071">
        <v>-71.718000000000004</v>
      </c>
      <c r="D1071">
        <v>4.3559999999999999</v>
      </c>
      <c r="E1071">
        <v>112.247</v>
      </c>
      <c r="F1071">
        <v>100</v>
      </c>
      <c r="G1071">
        <v>57.51</v>
      </c>
      <c r="H1071">
        <v>2.0088000000000004</v>
      </c>
    </row>
    <row r="1072" spans="1:8" x14ac:dyDescent="0.2">
      <c r="A1072">
        <v>31959.305</v>
      </c>
      <c r="B1072">
        <v>-71.778999999999996</v>
      </c>
      <c r="C1072">
        <v>-71.772999999999996</v>
      </c>
      <c r="D1072">
        <v>4.4370000000000003</v>
      </c>
      <c r="E1072">
        <v>111.773</v>
      </c>
      <c r="F1072">
        <v>100</v>
      </c>
      <c r="G1072">
        <v>57.68</v>
      </c>
      <c r="H1072">
        <v>1.9953000000000001</v>
      </c>
    </row>
    <row r="1073" spans="1:8" x14ac:dyDescent="0.2">
      <c r="A1073">
        <v>31960.525000000001</v>
      </c>
      <c r="B1073">
        <v>-71.83</v>
      </c>
      <c r="C1073">
        <v>-71.823999999999998</v>
      </c>
      <c r="D1073">
        <v>4.2249999999999996</v>
      </c>
      <c r="E1073">
        <v>112.35</v>
      </c>
      <c r="F1073">
        <v>100</v>
      </c>
      <c r="G1073">
        <v>57.698999999999998</v>
      </c>
      <c r="H1073">
        <v>2.0114999999999998</v>
      </c>
    </row>
    <row r="1074" spans="1:8" x14ac:dyDescent="0.2">
      <c r="A1074">
        <v>31961.748</v>
      </c>
      <c r="B1074">
        <v>-71.881</v>
      </c>
      <c r="C1074">
        <v>-71.873999999999995</v>
      </c>
      <c r="D1074">
        <v>4.1189999999999998</v>
      </c>
      <c r="E1074">
        <v>108.602</v>
      </c>
      <c r="F1074">
        <v>100</v>
      </c>
      <c r="G1074">
        <v>57.722999999999999</v>
      </c>
      <c r="H1074">
        <v>1.9097999999999999</v>
      </c>
    </row>
    <row r="1075" spans="1:8" x14ac:dyDescent="0.2">
      <c r="A1075">
        <v>31963.273000000001</v>
      </c>
      <c r="B1075">
        <v>-71.941999999999993</v>
      </c>
      <c r="C1075">
        <v>-71.935000000000002</v>
      </c>
      <c r="D1075">
        <v>3.996</v>
      </c>
      <c r="E1075">
        <v>110.119</v>
      </c>
      <c r="F1075">
        <v>100</v>
      </c>
      <c r="G1075">
        <v>57.415999999999997</v>
      </c>
      <c r="H1075">
        <v>1.9502999999999999</v>
      </c>
    </row>
    <row r="1076" spans="1:8" x14ac:dyDescent="0.2">
      <c r="A1076">
        <v>31964.800999999999</v>
      </c>
      <c r="B1076">
        <v>-72</v>
      </c>
      <c r="C1076">
        <v>-71.992999999999995</v>
      </c>
      <c r="D1076">
        <v>3.7890000000000001</v>
      </c>
      <c r="E1076">
        <v>113.568</v>
      </c>
      <c r="F1076">
        <v>100</v>
      </c>
      <c r="G1076">
        <v>57.377000000000002</v>
      </c>
      <c r="H1076">
        <v>2.0448</v>
      </c>
    </row>
    <row r="1077" spans="1:8" x14ac:dyDescent="0.2">
      <c r="A1077">
        <v>31966.326000000001</v>
      </c>
      <c r="B1077">
        <v>-72.052999999999997</v>
      </c>
      <c r="C1077">
        <v>-72.046000000000006</v>
      </c>
      <c r="D1077">
        <v>3.4630000000000001</v>
      </c>
      <c r="E1077">
        <v>110.61199999999999</v>
      </c>
      <c r="F1077">
        <v>100</v>
      </c>
      <c r="G1077">
        <v>57.606000000000002</v>
      </c>
      <c r="H1077">
        <v>1.9638</v>
      </c>
    </row>
    <row r="1078" spans="1:8" x14ac:dyDescent="0.2">
      <c r="A1078">
        <v>31967.85</v>
      </c>
      <c r="B1078">
        <v>-72.111000000000004</v>
      </c>
      <c r="C1078">
        <v>-72.103999999999999</v>
      </c>
      <c r="D1078">
        <v>3.794</v>
      </c>
      <c r="E1078">
        <v>114.813</v>
      </c>
      <c r="F1078">
        <v>100</v>
      </c>
      <c r="G1078">
        <v>57.493000000000002</v>
      </c>
      <c r="H1078">
        <v>2.0798999999999999</v>
      </c>
    </row>
    <row r="1079" spans="1:8" x14ac:dyDescent="0.2">
      <c r="A1079">
        <v>31977.065999999999</v>
      </c>
      <c r="B1079">
        <v>-72.164000000000001</v>
      </c>
      <c r="C1079">
        <v>-72.156999999999996</v>
      </c>
      <c r="D1079">
        <v>0.57199999999999995</v>
      </c>
      <c r="E1079">
        <v>80.594999999999999</v>
      </c>
      <c r="F1079">
        <v>100</v>
      </c>
      <c r="G1079">
        <v>58.146999999999998</v>
      </c>
      <c r="H1079">
        <v>1.2627000000000002</v>
      </c>
    </row>
    <row r="1080" spans="1:8" x14ac:dyDescent="0.2">
      <c r="A1080">
        <v>31978.896000000001</v>
      </c>
      <c r="B1080">
        <v>-72.22</v>
      </c>
      <c r="C1080">
        <v>-72.212999999999994</v>
      </c>
      <c r="D1080">
        <v>3.077</v>
      </c>
      <c r="E1080">
        <v>96.216999999999999</v>
      </c>
      <c r="F1080">
        <v>100</v>
      </c>
      <c r="G1080">
        <v>59.384</v>
      </c>
      <c r="H1080">
        <v>1.6020000000000001</v>
      </c>
    </row>
    <row r="1081" spans="1:8" x14ac:dyDescent="0.2">
      <c r="A1081">
        <v>31980.748</v>
      </c>
      <c r="B1081">
        <v>-72.278999999999996</v>
      </c>
      <c r="C1081">
        <v>-72.272000000000006</v>
      </c>
      <c r="D1081">
        <v>3.1970000000000001</v>
      </c>
      <c r="E1081">
        <v>91.495000000000005</v>
      </c>
      <c r="F1081">
        <v>100</v>
      </c>
      <c r="G1081">
        <v>59.929000000000002</v>
      </c>
      <c r="H1081">
        <v>1.494</v>
      </c>
    </row>
    <row r="1082" spans="1:8" x14ac:dyDescent="0.2">
      <c r="A1082">
        <v>31982.311000000002</v>
      </c>
      <c r="B1082">
        <v>-72.331000000000003</v>
      </c>
      <c r="C1082">
        <v>-72.322999999999993</v>
      </c>
      <c r="D1082">
        <v>3.274</v>
      </c>
      <c r="E1082">
        <v>91.052000000000007</v>
      </c>
      <c r="F1082">
        <v>100</v>
      </c>
      <c r="G1082">
        <v>59.665999999999997</v>
      </c>
      <c r="H1082">
        <v>1.4841</v>
      </c>
    </row>
    <row r="1083" spans="1:8" x14ac:dyDescent="0.2">
      <c r="A1083">
        <v>31983.877</v>
      </c>
      <c r="B1083">
        <v>-72.382999999999996</v>
      </c>
      <c r="C1083">
        <v>-72.376000000000005</v>
      </c>
      <c r="D1083">
        <v>3.3490000000000002</v>
      </c>
      <c r="E1083">
        <v>94.665000000000006</v>
      </c>
      <c r="F1083">
        <v>100</v>
      </c>
      <c r="G1083">
        <v>59.512</v>
      </c>
      <c r="H1083">
        <v>1.5660000000000001</v>
      </c>
    </row>
    <row r="1084" spans="1:8" x14ac:dyDescent="0.2">
      <c r="A1084">
        <v>31985.741999999998</v>
      </c>
      <c r="B1084">
        <v>-72.442999999999998</v>
      </c>
      <c r="C1084">
        <v>-72.435000000000002</v>
      </c>
      <c r="D1084">
        <v>3.1789999999999998</v>
      </c>
      <c r="E1084">
        <v>84.495000000000005</v>
      </c>
      <c r="F1084">
        <v>100</v>
      </c>
      <c r="G1084">
        <v>60.399000000000001</v>
      </c>
      <c r="H1084">
        <v>1.3428</v>
      </c>
    </row>
    <row r="1085" spans="1:8" x14ac:dyDescent="0.2">
      <c r="A1085">
        <v>31987.280999999999</v>
      </c>
      <c r="B1085">
        <v>-72.494</v>
      </c>
      <c r="C1085">
        <v>-72.486000000000004</v>
      </c>
      <c r="D1085">
        <v>3.3109999999999999</v>
      </c>
      <c r="E1085">
        <v>85.626999999999995</v>
      </c>
      <c r="F1085">
        <v>100</v>
      </c>
      <c r="G1085">
        <v>60.03</v>
      </c>
      <c r="H1085">
        <v>1.3662000000000001</v>
      </c>
    </row>
    <row r="1086" spans="1:8" x14ac:dyDescent="0.2">
      <c r="A1086">
        <v>31988.809000000001</v>
      </c>
      <c r="B1086">
        <v>-72.546000000000006</v>
      </c>
      <c r="C1086">
        <v>-72.537999999999997</v>
      </c>
      <c r="D1086">
        <v>3.4140000000000001</v>
      </c>
      <c r="E1086">
        <v>86.795000000000002</v>
      </c>
      <c r="F1086">
        <v>100</v>
      </c>
      <c r="G1086">
        <v>59.853999999999999</v>
      </c>
      <c r="H1086">
        <v>1.3914</v>
      </c>
    </row>
    <row r="1087" spans="1:8" x14ac:dyDescent="0.2">
      <c r="A1087">
        <v>31990.370999999999</v>
      </c>
      <c r="B1087">
        <v>-72.599000000000004</v>
      </c>
      <c r="C1087">
        <v>-72.590999999999994</v>
      </c>
      <c r="D1087">
        <v>3.3820000000000001</v>
      </c>
      <c r="E1087">
        <v>92.099000000000004</v>
      </c>
      <c r="F1087">
        <v>100</v>
      </c>
      <c r="G1087">
        <v>59.628</v>
      </c>
      <c r="H1087">
        <v>1.5075000000000001</v>
      </c>
    </row>
    <row r="1088" spans="1:8" x14ac:dyDescent="0.2">
      <c r="A1088">
        <v>31991.901999999998</v>
      </c>
      <c r="B1088">
        <v>-72.650000000000006</v>
      </c>
      <c r="C1088">
        <v>-72.641999999999996</v>
      </c>
      <c r="D1088">
        <v>3.3140000000000001</v>
      </c>
      <c r="E1088">
        <v>94.153000000000006</v>
      </c>
      <c r="F1088">
        <v>100</v>
      </c>
      <c r="G1088">
        <v>59.710999999999999</v>
      </c>
      <c r="H1088">
        <v>1.5543</v>
      </c>
    </row>
    <row r="1089" spans="1:8" x14ac:dyDescent="0.2">
      <c r="A1089">
        <v>31993.75</v>
      </c>
      <c r="B1089">
        <v>-72.709999999999994</v>
      </c>
      <c r="C1089">
        <v>-72.701999999999998</v>
      </c>
      <c r="D1089">
        <v>3.2389999999999999</v>
      </c>
      <c r="E1089">
        <v>92.873000000000005</v>
      </c>
      <c r="F1089">
        <v>100</v>
      </c>
      <c r="G1089">
        <v>59.473999999999997</v>
      </c>
      <c r="H1089">
        <v>1.5255000000000001</v>
      </c>
    </row>
    <row r="1090" spans="1:8" x14ac:dyDescent="0.2">
      <c r="A1090">
        <v>31995.311000000002</v>
      </c>
      <c r="B1090">
        <v>-72.760000000000005</v>
      </c>
      <c r="C1090">
        <v>-72.751999999999995</v>
      </c>
      <c r="D1090">
        <v>3.1989999999999998</v>
      </c>
      <c r="E1090">
        <v>98.028999999999996</v>
      </c>
      <c r="F1090">
        <v>100</v>
      </c>
      <c r="G1090">
        <v>59.384999999999998</v>
      </c>
      <c r="H1090">
        <v>1.6452</v>
      </c>
    </row>
    <row r="1091" spans="1:8" x14ac:dyDescent="0.2">
      <c r="A1091">
        <v>31997.182000000001</v>
      </c>
      <c r="B1091">
        <v>-72.819000000000003</v>
      </c>
      <c r="C1091">
        <v>-72.811000000000007</v>
      </c>
      <c r="D1091">
        <v>3.17</v>
      </c>
      <c r="E1091">
        <v>96.817999999999998</v>
      </c>
      <c r="F1091">
        <v>100</v>
      </c>
      <c r="G1091">
        <v>59.521999999999998</v>
      </c>
      <c r="H1091">
        <v>1.6164000000000001</v>
      </c>
    </row>
    <row r="1092" spans="1:8" x14ac:dyDescent="0.2">
      <c r="A1092">
        <v>31999.053</v>
      </c>
      <c r="B1092">
        <v>-72.878</v>
      </c>
      <c r="C1092">
        <v>-72.87</v>
      </c>
      <c r="D1092">
        <v>3.17</v>
      </c>
      <c r="E1092">
        <v>99.745000000000005</v>
      </c>
      <c r="F1092">
        <v>100</v>
      </c>
      <c r="G1092">
        <v>58.784999999999997</v>
      </c>
      <c r="H1092">
        <v>1.6857</v>
      </c>
    </row>
    <row r="1093" spans="1:8" x14ac:dyDescent="0.2">
      <c r="A1093">
        <v>32000.611000000001</v>
      </c>
      <c r="B1093">
        <v>-72.929000000000002</v>
      </c>
      <c r="C1093">
        <v>-72.92</v>
      </c>
      <c r="D1093">
        <v>3.2120000000000002</v>
      </c>
      <c r="E1093">
        <v>108.94</v>
      </c>
      <c r="F1093">
        <v>100</v>
      </c>
      <c r="G1093">
        <v>57.491</v>
      </c>
      <c r="H1093">
        <v>1.9188000000000001</v>
      </c>
    </row>
    <row r="1094" spans="1:8" x14ac:dyDescent="0.2">
      <c r="A1094">
        <v>32002.173999999999</v>
      </c>
      <c r="B1094">
        <v>-72.980999999999995</v>
      </c>
      <c r="C1094">
        <v>-72.971999999999994</v>
      </c>
      <c r="D1094">
        <v>3.3239999999999998</v>
      </c>
      <c r="E1094">
        <v>142.917</v>
      </c>
      <c r="F1094">
        <v>100</v>
      </c>
      <c r="G1094">
        <v>54.109000000000002</v>
      </c>
      <c r="H1094">
        <v>3.0339</v>
      </c>
    </row>
    <row r="1095" spans="1:8" x14ac:dyDescent="0.2">
      <c r="A1095">
        <v>32003.73</v>
      </c>
      <c r="B1095">
        <v>-73.033000000000001</v>
      </c>
      <c r="C1095">
        <v>-73.024000000000001</v>
      </c>
      <c r="D1095">
        <v>3.327</v>
      </c>
      <c r="E1095">
        <v>160.51599999999999</v>
      </c>
      <c r="F1095">
        <v>100</v>
      </c>
      <c r="G1095">
        <v>53.241999999999997</v>
      </c>
      <c r="H1095">
        <v>3.8582999999999998</v>
      </c>
    </row>
    <row r="1096" spans="1:8" x14ac:dyDescent="0.2">
      <c r="A1096">
        <v>32005.601999999999</v>
      </c>
      <c r="B1096">
        <v>-73.091999999999999</v>
      </c>
      <c r="C1096">
        <v>-73.082999999999998</v>
      </c>
      <c r="D1096">
        <v>3.1589999999999998</v>
      </c>
      <c r="E1096">
        <v>164.09800000000001</v>
      </c>
      <c r="F1096">
        <v>100</v>
      </c>
      <c r="G1096">
        <v>53.15</v>
      </c>
      <c r="H1096">
        <v>4.0581000000000005</v>
      </c>
    </row>
    <row r="1097" spans="1:8" x14ac:dyDescent="0.2">
      <c r="A1097">
        <v>32007.473000000002</v>
      </c>
      <c r="B1097">
        <v>-73.149000000000001</v>
      </c>
      <c r="C1097">
        <v>-73.141000000000005</v>
      </c>
      <c r="D1097">
        <v>3.0739999999999998</v>
      </c>
      <c r="E1097">
        <v>165.416</v>
      </c>
      <c r="F1097">
        <v>100</v>
      </c>
      <c r="G1097">
        <v>53.093000000000004</v>
      </c>
      <c r="H1097">
        <v>4.1346000000000007</v>
      </c>
    </row>
    <row r="1098" spans="1:8" x14ac:dyDescent="0.2">
      <c r="A1098">
        <v>32009.34</v>
      </c>
      <c r="B1098">
        <v>-73.206000000000003</v>
      </c>
      <c r="C1098">
        <v>-73.197000000000003</v>
      </c>
      <c r="D1098">
        <v>3.0129999999999999</v>
      </c>
      <c r="E1098">
        <v>165.095</v>
      </c>
      <c r="F1098">
        <v>100</v>
      </c>
      <c r="G1098">
        <v>52.899000000000001</v>
      </c>
      <c r="H1098">
        <v>4.1166</v>
      </c>
    </row>
    <row r="1099" spans="1:8" x14ac:dyDescent="0.2">
      <c r="A1099">
        <v>32011.186000000002</v>
      </c>
      <c r="B1099">
        <v>-73.260000000000005</v>
      </c>
      <c r="C1099">
        <v>-73.251000000000005</v>
      </c>
      <c r="D1099">
        <v>2.9380000000000002</v>
      </c>
      <c r="E1099">
        <v>165.04599999999999</v>
      </c>
      <c r="F1099">
        <v>100</v>
      </c>
      <c r="G1099">
        <v>52.890999999999998</v>
      </c>
      <c r="H1099">
        <v>4.1130000000000004</v>
      </c>
    </row>
    <row r="1100" spans="1:8" x14ac:dyDescent="0.2">
      <c r="A1100">
        <v>32013.016</v>
      </c>
      <c r="B1100">
        <v>-73.31</v>
      </c>
      <c r="C1100">
        <v>-73.301000000000002</v>
      </c>
      <c r="D1100">
        <v>2.73</v>
      </c>
      <c r="E1100">
        <v>164.57400000000001</v>
      </c>
      <c r="F1100">
        <v>100</v>
      </c>
      <c r="G1100">
        <v>52.978999999999999</v>
      </c>
      <c r="H1100">
        <v>4.0860000000000003</v>
      </c>
    </row>
    <row r="1101" spans="1:8" x14ac:dyDescent="0.2">
      <c r="A1101">
        <v>32014.848000000002</v>
      </c>
      <c r="B1101">
        <v>-73.366</v>
      </c>
      <c r="C1101">
        <v>-73.355999999999995</v>
      </c>
      <c r="D1101">
        <v>3.0190000000000001</v>
      </c>
      <c r="E1101">
        <v>165.47900000000001</v>
      </c>
      <c r="F1101">
        <v>100</v>
      </c>
      <c r="G1101">
        <v>52.920999999999999</v>
      </c>
      <c r="H1101">
        <v>4.1391</v>
      </c>
    </row>
    <row r="1102" spans="1:8" x14ac:dyDescent="0.2">
      <c r="A1102">
        <v>32017.016</v>
      </c>
      <c r="B1102">
        <v>-73.421999999999997</v>
      </c>
      <c r="C1102">
        <v>-73.412000000000006</v>
      </c>
      <c r="D1102">
        <v>2.589</v>
      </c>
      <c r="E1102">
        <v>166.22800000000001</v>
      </c>
      <c r="F1102">
        <v>100</v>
      </c>
      <c r="G1102">
        <v>52.95</v>
      </c>
      <c r="H1102">
        <v>4.1832000000000003</v>
      </c>
    </row>
    <row r="1103" spans="1:8" x14ac:dyDescent="0.2">
      <c r="A1103">
        <v>32018.873</v>
      </c>
      <c r="B1103">
        <v>-73.477999999999994</v>
      </c>
      <c r="C1103">
        <v>-73.468000000000004</v>
      </c>
      <c r="D1103">
        <v>3.0089999999999999</v>
      </c>
      <c r="E1103">
        <v>164.33799999999999</v>
      </c>
      <c r="F1103">
        <v>100</v>
      </c>
      <c r="G1103">
        <v>52.851999999999997</v>
      </c>
      <c r="H1103">
        <v>4.0725000000000007</v>
      </c>
    </row>
    <row r="1104" spans="1:8" x14ac:dyDescent="0.2">
      <c r="A1104">
        <v>32021.01</v>
      </c>
      <c r="B1104">
        <v>-73.534999999999997</v>
      </c>
      <c r="C1104">
        <v>-73.525000000000006</v>
      </c>
      <c r="D1104">
        <v>2.6480000000000001</v>
      </c>
      <c r="E1104">
        <v>166.54</v>
      </c>
      <c r="F1104">
        <v>100</v>
      </c>
      <c r="G1104">
        <v>52.85</v>
      </c>
      <c r="H1104">
        <v>4.2020999999999997</v>
      </c>
    </row>
    <row r="1105" spans="1:8" x14ac:dyDescent="0.2">
      <c r="A1105">
        <v>32023.188999999998</v>
      </c>
      <c r="B1105">
        <v>-73.584999999999994</v>
      </c>
      <c r="C1105">
        <v>-73.575000000000003</v>
      </c>
      <c r="D1105">
        <v>2.3029999999999999</v>
      </c>
      <c r="E1105">
        <v>157.518</v>
      </c>
      <c r="F1105">
        <v>100</v>
      </c>
      <c r="G1105">
        <v>54.337000000000003</v>
      </c>
      <c r="H1105">
        <v>3.7008000000000001</v>
      </c>
    </row>
    <row r="1106" spans="1:8" x14ac:dyDescent="0.2">
      <c r="A1106">
        <v>32025.368999999999</v>
      </c>
      <c r="B1106">
        <v>-73.641999999999996</v>
      </c>
      <c r="C1106">
        <v>-73.632999999999996</v>
      </c>
      <c r="D1106">
        <v>2.6360000000000001</v>
      </c>
      <c r="E1106">
        <v>108.673</v>
      </c>
      <c r="F1106">
        <v>100</v>
      </c>
      <c r="G1106">
        <v>59.268999999999998</v>
      </c>
      <c r="H1106">
        <v>1.9116000000000002</v>
      </c>
    </row>
    <row r="1107" spans="1:8" x14ac:dyDescent="0.2">
      <c r="A1107">
        <v>32027.51</v>
      </c>
      <c r="B1107">
        <v>-73.697000000000003</v>
      </c>
      <c r="C1107">
        <v>-73.686999999999998</v>
      </c>
      <c r="D1107">
        <v>2.5219999999999998</v>
      </c>
      <c r="E1107">
        <v>102.77800000000001</v>
      </c>
      <c r="F1107">
        <v>100</v>
      </c>
      <c r="G1107">
        <v>59.408999999999999</v>
      </c>
      <c r="H1107">
        <v>1.7604</v>
      </c>
    </row>
    <row r="1108" spans="1:8" x14ac:dyDescent="0.2">
      <c r="A1108">
        <v>32029.65</v>
      </c>
      <c r="B1108">
        <v>-73.751999999999995</v>
      </c>
      <c r="C1108">
        <v>-73.742000000000004</v>
      </c>
      <c r="D1108">
        <v>2.5790000000000002</v>
      </c>
      <c r="E1108">
        <v>108.46599999999999</v>
      </c>
      <c r="F1108">
        <v>100</v>
      </c>
      <c r="G1108">
        <v>56.387999999999998</v>
      </c>
      <c r="H1108">
        <v>1.9061999999999999</v>
      </c>
    </row>
    <row r="1109" spans="1:8" x14ac:dyDescent="0.2">
      <c r="A1109">
        <v>32031.798999999999</v>
      </c>
      <c r="B1109">
        <v>-73.805000000000007</v>
      </c>
      <c r="C1109">
        <v>-73.795000000000002</v>
      </c>
      <c r="D1109">
        <v>2.464</v>
      </c>
      <c r="E1109">
        <v>142.715</v>
      </c>
      <c r="F1109">
        <v>100</v>
      </c>
      <c r="G1109">
        <v>54.927</v>
      </c>
      <c r="H1109">
        <v>3.0258000000000003</v>
      </c>
    </row>
    <row r="1110" spans="1:8" x14ac:dyDescent="0.2">
      <c r="A1110">
        <v>32033.93</v>
      </c>
      <c r="B1110">
        <v>-73.86</v>
      </c>
      <c r="C1110">
        <v>-73.849000000000004</v>
      </c>
      <c r="D1110">
        <v>2.556</v>
      </c>
      <c r="E1110">
        <v>149.077</v>
      </c>
      <c r="F1110">
        <v>100</v>
      </c>
      <c r="G1110">
        <v>54.244999999999997</v>
      </c>
      <c r="H1110">
        <v>3.2967</v>
      </c>
    </row>
    <row r="1111" spans="1:8" x14ac:dyDescent="0.2">
      <c r="A1111">
        <v>32036.067999999999</v>
      </c>
      <c r="B1111">
        <v>-73.91</v>
      </c>
      <c r="C1111">
        <v>-73.900000000000006</v>
      </c>
      <c r="D1111">
        <v>2.375</v>
      </c>
      <c r="E1111">
        <v>150.655</v>
      </c>
      <c r="F1111">
        <v>100</v>
      </c>
      <c r="G1111">
        <v>54.447000000000003</v>
      </c>
      <c r="H1111">
        <v>3.3687</v>
      </c>
    </row>
    <row r="1112" spans="1:8" x14ac:dyDescent="0.2">
      <c r="A1112">
        <v>2115.2530000000002</v>
      </c>
      <c r="B1112">
        <v>-73.953000000000003</v>
      </c>
      <c r="C1112">
        <v>-73.953000000000003</v>
      </c>
      <c r="D1112">
        <v>0</v>
      </c>
      <c r="E1112">
        <v>127.383</v>
      </c>
      <c r="F1112">
        <v>120</v>
      </c>
      <c r="G1112">
        <v>55.366</v>
      </c>
      <c r="H1112">
        <v>2.7612000000000001</v>
      </c>
    </row>
    <row r="1113" spans="1:8" x14ac:dyDescent="0.2">
      <c r="A1113">
        <v>2118.0590000000002</v>
      </c>
      <c r="B1113">
        <v>-74.004000000000005</v>
      </c>
      <c r="C1113">
        <v>-74.004000000000005</v>
      </c>
      <c r="D1113">
        <v>1.8260000000000001</v>
      </c>
      <c r="E1113">
        <v>127.776</v>
      </c>
      <c r="F1113">
        <v>120</v>
      </c>
      <c r="G1113">
        <v>54.945</v>
      </c>
      <c r="H1113">
        <v>2.7774000000000001</v>
      </c>
    </row>
    <row r="1114" spans="1:8" x14ac:dyDescent="0.2">
      <c r="A1114">
        <v>2120.5569999999998</v>
      </c>
      <c r="B1114">
        <v>-74.058000000000007</v>
      </c>
      <c r="C1114">
        <v>-74.058000000000007</v>
      </c>
      <c r="D1114">
        <v>2.145</v>
      </c>
      <c r="E1114">
        <v>135.57900000000001</v>
      </c>
      <c r="F1114">
        <v>120</v>
      </c>
      <c r="G1114">
        <v>54.462000000000003</v>
      </c>
      <c r="H1114">
        <v>3.1328999999999998</v>
      </c>
    </row>
    <row r="1115" spans="1:8" x14ac:dyDescent="0.2">
      <c r="A1115">
        <v>2122.7420000000002</v>
      </c>
      <c r="B1115">
        <v>-74.111999999999995</v>
      </c>
      <c r="C1115">
        <v>-74.111999999999995</v>
      </c>
      <c r="D1115">
        <v>2.4870000000000001</v>
      </c>
      <c r="E1115">
        <v>135.59399999999999</v>
      </c>
      <c r="F1115">
        <v>120</v>
      </c>
      <c r="G1115">
        <v>54.359000000000002</v>
      </c>
      <c r="H1115">
        <v>3.1338000000000004</v>
      </c>
    </row>
    <row r="1116" spans="1:8" x14ac:dyDescent="0.2">
      <c r="A1116">
        <v>2124.9160000000002</v>
      </c>
      <c r="B1116">
        <v>-74.165000000000006</v>
      </c>
      <c r="C1116">
        <v>-74.164000000000001</v>
      </c>
      <c r="D1116">
        <v>2.41</v>
      </c>
      <c r="E1116">
        <v>135.51900000000001</v>
      </c>
      <c r="F1116">
        <v>120</v>
      </c>
      <c r="G1116">
        <v>54.466999999999999</v>
      </c>
      <c r="H1116">
        <v>3.1292999999999997</v>
      </c>
    </row>
    <row r="1117" spans="1:8" x14ac:dyDescent="0.2">
      <c r="A1117">
        <v>2127.1</v>
      </c>
      <c r="B1117">
        <v>-74.22</v>
      </c>
      <c r="C1117">
        <v>-74.218999999999994</v>
      </c>
      <c r="D1117">
        <v>2.5219999999999998</v>
      </c>
      <c r="E1117">
        <v>135.00299999999999</v>
      </c>
      <c r="F1117">
        <v>120</v>
      </c>
      <c r="G1117">
        <v>54.378999999999998</v>
      </c>
      <c r="H1117">
        <v>3.1050000000000004</v>
      </c>
    </row>
    <row r="1118" spans="1:8" x14ac:dyDescent="0.2">
      <c r="A1118">
        <v>2128.9659999999999</v>
      </c>
      <c r="B1118">
        <v>-74.271000000000001</v>
      </c>
      <c r="C1118">
        <v>-74.271000000000001</v>
      </c>
      <c r="D1118">
        <v>2.742</v>
      </c>
      <c r="E1118">
        <v>136.179</v>
      </c>
      <c r="F1118">
        <v>120</v>
      </c>
      <c r="G1118">
        <v>54.255000000000003</v>
      </c>
      <c r="H1118">
        <v>3.1617000000000002</v>
      </c>
    </row>
    <row r="1119" spans="1:8" x14ac:dyDescent="0.2">
      <c r="A1119">
        <v>2131.154</v>
      </c>
      <c r="B1119">
        <v>-74.325999999999993</v>
      </c>
      <c r="C1119">
        <v>-74.325000000000003</v>
      </c>
      <c r="D1119">
        <v>2.4910000000000001</v>
      </c>
      <c r="E1119">
        <v>135.41300000000001</v>
      </c>
      <c r="F1119">
        <v>120</v>
      </c>
      <c r="G1119">
        <v>53.905999999999999</v>
      </c>
      <c r="H1119">
        <v>3.1248</v>
      </c>
    </row>
    <row r="1120" spans="1:8" x14ac:dyDescent="0.2">
      <c r="A1120">
        <v>2133.0309999999999</v>
      </c>
      <c r="B1120">
        <v>-74.376000000000005</v>
      </c>
      <c r="C1120">
        <v>-74.375</v>
      </c>
      <c r="D1120">
        <v>2.669</v>
      </c>
      <c r="E1120">
        <v>135.786</v>
      </c>
      <c r="F1120">
        <v>120</v>
      </c>
      <c r="G1120">
        <v>54.064</v>
      </c>
      <c r="H1120">
        <v>3.1428000000000003</v>
      </c>
    </row>
    <row r="1121" spans="1:8" x14ac:dyDescent="0.2">
      <c r="A1121">
        <v>2135.1970000000001</v>
      </c>
      <c r="B1121">
        <v>-74.430999999999997</v>
      </c>
      <c r="C1121">
        <v>-74.430000000000007</v>
      </c>
      <c r="D1121">
        <v>2.5190000000000001</v>
      </c>
      <c r="E1121">
        <v>136.39099999999999</v>
      </c>
      <c r="F1121">
        <v>120</v>
      </c>
      <c r="G1121">
        <v>54.161000000000001</v>
      </c>
      <c r="H1121">
        <v>3.1724999999999999</v>
      </c>
    </row>
    <row r="1122" spans="1:8" x14ac:dyDescent="0.2">
      <c r="A1122">
        <v>2137.375</v>
      </c>
      <c r="B1122">
        <v>-74.483000000000004</v>
      </c>
      <c r="C1122">
        <v>-74.480999999999995</v>
      </c>
      <c r="D1122">
        <v>2.37</v>
      </c>
      <c r="E1122">
        <v>136.05799999999999</v>
      </c>
      <c r="F1122">
        <v>120</v>
      </c>
      <c r="G1122">
        <v>54.067999999999998</v>
      </c>
      <c r="H1122">
        <v>3.1563000000000003</v>
      </c>
    </row>
    <row r="1123" spans="1:8" x14ac:dyDescent="0.2">
      <c r="A1123">
        <v>2139.5639999999999</v>
      </c>
      <c r="B1123">
        <v>-74.540999999999997</v>
      </c>
      <c r="C1123">
        <v>-74.539000000000001</v>
      </c>
      <c r="D1123">
        <v>2.6469999999999998</v>
      </c>
      <c r="E1123">
        <v>136.375</v>
      </c>
      <c r="F1123">
        <v>120</v>
      </c>
      <c r="G1123">
        <v>54.088999999999999</v>
      </c>
      <c r="H1123">
        <v>3.1716000000000002</v>
      </c>
    </row>
    <row r="1124" spans="1:8" x14ac:dyDescent="0.2">
      <c r="A1124">
        <v>2141.7539999999999</v>
      </c>
      <c r="B1124">
        <v>-74.593999999999994</v>
      </c>
      <c r="C1124">
        <v>-74.593000000000004</v>
      </c>
      <c r="D1124">
        <v>2.4470000000000001</v>
      </c>
      <c r="E1124">
        <v>136.733</v>
      </c>
      <c r="F1124">
        <v>120</v>
      </c>
      <c r="G1124">
        <v>53.936</v>
      </c>
      <c r="H1124">
        <v>3.1896</v>
      </c>
    </row>
    <row r="1125" spans="1:8" x14ac:dyDescent="0.2">
      <c r="A1125">
        <v>2143.6280000000002</v>
      </c>
      <c r="B1125">
        <v>-74.646000000000001</v>
      </c>
      <c r="C1125">
        <v>-74.644000000000005</v>
      </c>
      <c r="D1125">
        <v>2.746</v>
      </c>
      <c r="E1125">
        <v>136.68700000000001</v>
      </c>
      <c r="F1125">
        <v>120</v>
      </c>
      <c r="G1125">
        <v>53.921999999999997</v>
      </c>
      <c r="H1125">
        <v>3.1869000000000001</v>
      </c>
    </row>
    <row r="1126" spans="1:8" x14ac:dyDescent="0.2">
      <c r="A1126">
        <v>2145.819</v>
      </c>
      <c r="B1126">
        <v>-74.700999999999993</v>
      </c>
      <c r="C1126">
        <v>-74.7</v>
      </c>
      <c r="D1126">
        <v>2.5249999999999999</v>
      </c>
      <c r="E1126">
        <v>136.02500000000001</v>
      </c>
      <c r="F1126">
        <v>120</v>
      </c>
      <c r="G1126">
        <v>53.93</v>
      </c>
      <c r="H1126">
        <v>3.1545000000000001</v>
      </c>
    </row>
    <row r="1127" spans="1:8" x14ac:dyDescent="0.2">
      <c r="A1127">
        <v>2148.0070000000001</v>
      </c>
      <c r="B1127">
        <v>-74.753</v>
      </c>
      <c r="C1127">
        <v>-74.751000000000005</v>
      </c>
      <c r="D1127">
        <v>2.363</v>
      </c>
      <c r="E1127">
        <v>136.30699999999999</v>
      </c>
      <c r="F1127">
        <v>120</v>
      </c>
      <c r="G1127">
        <v>53.893000000000001</v>
      </c>
      <c r="H1127">
        <v>3.1680000000000001</v>
      </c>
    </row>
    <row r="1128" spans="1:8" x14ac:dyDescent="0.2">
      <c r="A1128">
        <v>2150.1930000000002</v>
      </c>
      <c r="B1128">
        <v>-74.805000000000007</v>
      </c>
      <c r="C1128">
        <v>-74.802999999999997</v>
      </c>
      <c r="D1128">
        <v>2.36</v>
      </c>
      <c r="E1128">
        <v>136.374</v>
      </c>
      <c r="F1128">
        <v>120</v>
      </c>
      <c r="G1128">
        <v>53.753</v>
      </c>
      <c r="H1128">
        <v>3.1716000000000002</v>
      </c>
    </row>
    <row r="1129" spans="1:8" x14ac:dyDescent="0.2">
      <c r="A1129">
        <v>2152.6959999999999</v>
      </c>
      <c r="B1129">
        <v>-74.86</v>
      </c>
      <c r="C1129">
        <v>-74.858000000000004</v>
      </c>
      <c r="D1129">
        <v>2.1890000000000001</v>
      </c>
      <c r="E1129">
        <v>136.36500000000001</v>
      </c>
      <c r="F1129">
        <v>120</v>
      </c>
      <c r="G1129">
        <v>53.98</v>
      </c>
      <c r="H1129">
        <v>3.1716000000000002</v>
      </c>
    </row>
    <row r="1130" spans="1:8" x14ac:dyDescent="0.2">
      <c r="A1130">
        <v>2154.569</v>
      </c>
      <c r="B1130">
        <v>-74.91</v>
      </c>
      <c r="C1130">
        <v>-74.908000000000001</v>
      </c>
      <c r="D1130">
        <v>2.6760000000000002</v>
      </c>
      <c r="E1130">
        <v>135.28399999999999</v>
      </c>
      <c r="F1130">
        <v>120</v>
      </c>
      <c r="G1130">
        <v>53.85</v>
      </c>
      <c r="H1130">
        <v>3.1185</v>
      </c>
    </row>
    <row r="1131" spans="1:8" x14ac:dyDescent="0.2">
      <c r="A1131">
        <v>2156.7559999999999</v>
      </c>
      <c r="B1131">
        <v>-74.965000000000003</v>
      </c>
      <c r="C1131">
        <v>-74.962000000000003</v>
      </c>
      <c r="D1131">
        <v>2.4830000000000001</v>
      </c>
      <c r="E1131">
        <v>136.04300000000001</v>
      </c>
      <c r="F1131">
        <v>120</v>
      </c>
      <c r="G1131">
        <v>53.847999999999999</v>
      </c>
      <c r="H1131">
        <v>3.1553999999999998</v>
      </c>
    </row>
    <row r="1132" spans="1:8" x14ac:dyDescent="0.2">
      <c r="A1132">
        <v>2159.2089999999998</v>
      </c>
      <c r="B1132">
        <v>-75.016000000000005</v>
      </c>
      <c r="C1132">
        <v>-75.013000000000005</v>
      </c>
      <c r="D1132">
        <v>2.0739999999999998</v>
      </c>
      <c r="E1132">
        <v>133.91200000000001</v>
      </c>
      <c r="F1132">
        <v>120</v>
      </c>
      <c r="G1132">
        <v>53.610999999999997</v>
      </c>
      <c r="H1132">
        <v>3.0528</v>
      </c>
    </row>
    <row r="1133" spans="1:8" x14ac:dyDescent="0.2">
      <c r="A1133">
        <v>2161.3960000000002</v>
      </c>
      <c r="B1133">
        <v>-75.070999999999998</v>
      </c>
      <c r="C1133">
        <v>-75.067999999999998</v>
      </c>
      <c r="D1133">
        <v>2.5089999999999999</v>
      </c>
      <c r="E1133">
        <v>134.238</v>
      </c>
      <c r="F1133">
        <v>120</v>
      </c>
      <c r="G1133">
        <v>53.781999999999996</v>
      </c>
      <c r="H1133">
        <v>3.0680999999999998</v>
      </c>
    </row>
    <row r="1134" spans="1:8" x14ac:dyDescent="0.2">
      <c r="A1134">
        <v>2163.8989999999999</v>
      </c>
      <c r="B1134">
        <v>-75.125</v>
      </c>
      <c r="C1134">
        <v>-75.122</v>
      </c>
      <c r="D1134">
        <v>2.153</v>
      </c>
      <c r="E1134">
        <v>134.93299999999999</v>
      </c>
      <c r="F1134">
        <v>120</v>
      </c>
      <c r="G1134">
        <v>53.707000000000001</v>
      </c>
      <c r="H1134">
        <v>3.1014000000000004</v>
      </c>
    </row>
    <row r="1135" spans="1:8" x14ac:dyDescent="0.2">
      <c r="A1135">
        <v>2166.0839999999998</v>
      </c>
      <c r="B1135">
        <v>-75.177000000000007</v>
      </c>
      <c r="C1135">
        <v>-75.174000000000007</v>
      </c>
      <c r="D1135">
        <v>2.3980000000000001</v>
      </c>
      <c r="E1135">
        <v>134.37</v>
      </c>
      <c r="F1135">
        <v>120</v>
      </c>
      <c r="G1135">
        <v>53.817</v>
      </c>
      <c r="H1135">
        <v>3.0743999999999998</v>
      </c>
    </row>
    <row r="1136" spans="1:8" x14ac:dyDescent="0.2">
      <c r="A1136">
        <v>2168.268</v>
      </c>
      <c r="B1136">
        <v>-75.233999999999995</v>
      </c>
      <c r="C1136">
        <v>-75.230999999999995</v>
      </c>
      <c r="D1136">
        <v>2.609</v>
      </c>
      <c r="E1136">
        <v>133.71299999999999</v>
      </c>
      <c r="F1136">
        <v>120</v>
      </c>
      <c r="G1136">
        <v>53.636000000000003</v>
      </c>
      <c r="H1136">
        <v>3.0428999999999999</v>
      </c>
    </row>
    <row r="1137" spans="1:8" x14ac:dyDescent="0.2">
      <c r="A1137">
        <v>2170.4609999999998</v>
      </c>
      <c r="B1137">
        <v>-75.287999999999997</v>
      </c>
      <c r="C1137">
        <v>-75.284000000000006</v>
      </c>
      <c r="D1137">
        <v>2.4289999999999998</v>
      </c>
      <c r="E1137">
        <v>135.29300000000001</v>
      </c>
      <c r="F1137">
        <v>120</v>
      </c>
      <c r="G1137">
        <v>53.988</v>
      </c>
      <c r="H1137">
        <v>3.1185</v>
      </c>
    </row>
    <row r="1138" spans="1:8" x14ac:dyDescent="0.2">
      <c r="A1138">
        <v>2172.6469999999999</v>
      </c>
      <c r="B1138">
        <v>-75.340999999999994</v>
      </c>
      <c r="C1138">
        <v>-75.337000000000003</v>
      </c>
      <c r="D1138">
        <v>2.4159999999999999</v>
      </c>
      <c r="E1138">
        <v>133.07599999999999</v>
      </c>
      <c r="F1138">
        <v>120</v>
      </c>
      <c r="G1138">
        <v>53.389000000000003</v>
      </c>
      <c r="H1138">
        <v>3.0131999999999999</v>
      </c>
    </row>
    <row r="1139" spans="1:8" x14ac:dyDescent="0.2">
      <c r="A1139">
        <v>2174.8339999999998</v>
      </c>
      <c r="B1139">
        <v>-75.393000000000001</v>
      </c>
      <c r="C1139">
        <v>-75.39</v>
      </c>
      <c r="D1139">
        <v>2.4129999999999998</v>
      </c>
      <c r="E1139">
        <v>137.268</v>
      </c>
      <c r="F1139">
        <v>120</v>
      </c>
      <c r="G1139">
        <v>53.563000000000002</v>
      </c>
      <c r="H1139">
        <v>3.2166000000000001</v>
      </c>
    </row>
    <row r="1140" spans="1:8" x14ac:dyDescent="0.2">
      <c r="A1140">
        <v>2177.0230000000001</v>
      </c>
      <c r="B1140">
        <v>-75.447000000000003</v>
      </c>
      <c r="C1140">
        <v>-75.442999999999998</v>
      </c>
      <c r="D1140">
        <v>2.4159999999999999</v>
      </c>
      <c r="E1140">
        <v>136.959</v>
      </c>
      <c r="F1140">
        <v>120</v>
      </c>
      <c r="G1140">
        <v>53.398000000000003</v>
      </c>
      <c r="H1140">
        <v>3.2004000000000001</v>
      </c>
    </row>
    <row r="1141" spans="1:8" x14ac:dyDescent="0.2">
      <c r="A1141">
        <v>2179.2139999999999</v>
      </c>
      <c r="B1141">
        <v>-75.498000000000005</v>
      </c>
      <c r="C1141">
        <v>-75.494</v>
      </c>
      <c r="D1141">
        <v>2.3460000000000001</v>
      </c>
      <c r="E1141">
        <v>136.369</v>
      </c>
      <c r="F1141">
        <v>120</v>
      </c>
      <c r="G1141">
        <v>53.692999999999998</v>
      </c>
      <c r="H1141">
        <v>3.1716000000000002</v>
      </c>
    </row>
    <row r="1142" spans="1:8" x14ac:dyDescent="0.2">
      <c r="A1142">
        <v>2181.4059999999999</v>
      </c>
      <c r="B1142">
        <v>-75.552000000000007</v>
      </c>
      <c r="C1142">
        <v>-75.548000000000002</v>
      </c>
      <c r="D1142">
        <v>2.44</v>
      </c>
      <c r="E1142">
        <v>135.29400000000001</v>
      </c>
      <c r="F1142">
        <v>120</v>
      </c>
      <c r="G1142">
        <v>53.494</v>
      </c>
      <c r="H1142">
        <v>3.1185</v>
      </c>
    </row>
    <row r="1143" spans="1:8" x14ac:dyDescent="0.2">
      <c r="A1143">
        <v>2183.902</v>
      </c>
      <c r="B1143">
        <v>-75.603999999999999</v>
      </c>
      <c r="C1143">
        <v>-75.599999999999994</v>
      </c>
      <c r="D1143">
        <v>2.11</v>
      </c>
      <c r="E1143">
        <v>137.483</v>
      </c>
      <c r="F1143">
        <v>120</v>
      </c>
      <c r="G1143">
        <v>53.478999999999999</v>
      </c>
      <c r="H1143">
        <v>3.2273999999999998</v>
      </c>
    </row>
    <row r="1144" spans="1:8" x14ac:dyDescent="0.2">
      <c r="A1144">
        <v>2186.069</v>
      </c>
      <c r="B1144">
        <v>-75.661000000000001</v>
      </c>
      <c r="C1144">
        <v>-75.656999999999996</v>
      </c>
      <c r="D1144">
        <v>2.5990000000000002</v>
      </c>
      <c r="E1144">
        <v>135.33000000000001</v>
      </c>
      <c r="F1144">
        <v>120</v>
      </c>
      <c r="G1144">
        <v>53.529000000000003</v>
      </c>
      <c r="H1144">
        <v>3.1203000000000003</v>
      </c>
    </row>
    <row r="1145" spans="1:8" x14ac:dyDescent="0.2">
      <c r="A1145">
        <v>2188.2280000000001</v>
      </c>
      <c r="B1145">
        <v>-75.713999999999999</v>
      </c>
      <c r="C1145">
        <v>-75.709999999999994</v>
      </c>
      <c r="D1145">
        <v>2.4449999999999998</v>
      </c>
      <c r="E1145">
        <v>136.423</v>
      </c>
      <c r="F1145">
        <v>120</v>
      </c>
      <c r="G1145">
        <v>53.738999999999997</v>
      </c>
      <c r="H1145">
        <v>3.1743000000000001</v>
      </c>
    </row>
    <row r="1146" spans="1:8" x14ac:dyDescent="0.2">
      <c r="A1146">
        <v>2190.732</v>
      </c>
      <c r="B1146">
        <v>-75.765000000000001</v>
      </c>
      <c r="C1146">
        <v>-75.760999999999996</v>
      </c>
      <c r="D1146">
        <v>2.048</v>
      </c>
      <c r="E1146">
        <v>135.851</v>
      </c>
      <c r="F1146">
        <v>120</v>
      </c>
      <c r="G1146">
        <v>53.463000000000001</v>
      </c>
      <c r="H1146">
        <v>3.1455000000000002</v>
      </c>
    </row>
    <row r="1147" spans="1:8" x14ac:dyDescent="0.2">
      <c r="A1147">
        <v>2193.2260000000001</v>
      </c>
      <c r="B1147">
        <v>-75.819999999999993</v>
      </c>
      <c r="C1147">
        <v>-75.816000000000003</v>
      </c>
      <c r="D1147">
        <v>2.2080000000000002</v>
      </c>
      <c r="E1147">
        <v>134.352</v>
      </c>
      <c r="F1147">
        <v>120</v>
      </c>
      <c r="G1147">
        <v>53.497</v>
      </c>
      <c r="H1147">
        <v>3.0735000000000001</v>
      </c>
    </row>
    <row r="1148" spans="1:8" x14ac:dyDescent="0.2">
      <c r="A1148">
        <v>2195.384</v>
      </c>
      <c r="B1148">
        <v>-75.873999999999995</v>
      </c>
      <c r="C1148">
        <v>-75.87</v>
      </c>
      <c r="D1148">
        <v>2.4940000000000002</v>
      </c>
      <c r="E1148">
        <v>137.059</v>
      </c>
      <c r="F1148">
        <v>120</v>
      </c>
      <c r="G1148">
        <v>53.404000000000003</v>
      </c>
      <c r="H1148">
        <v>3.2058</v>
      </c>
    </row>
    <row r="1149" spans="1:8" x14ac:dyDescent="0.2">
      <c r="A1149">
        <v>2197.5740000000001</v>
      </c>
      <c r="B1149">
        <v>-75.927000000000007</v>
      </c>
      <c r="C1149">
        <v>-75.921999999999997</v>
      </c>
      <c r="D1149">
        <v>2.3919999999999999</v>
      </c>
      <c r="E1149">
        <v>136.98099999999999</v>
      </c>
      <c r="F1149">
        <v>120</v>
      </c>
      <c r="G1149">
        <v>53.359000000000002</v>
      </c>
      <c r="H1149">
        <v>3.2021999999999999</v>
      </c>
    </row>
    <row r="1150" spans="1:8" x14ac:dyDescent="0.2">
      <c r="A1150">
        <v>2199.7640000000001</v>
      </c>
      <c r="B1150">
        <v>-75.980999999999995</v>
      </c>
      <c r="C1150">
        <v>-75.975999999999999</v>
      </c>
      <c r="D1150">
        <v>2.456</v>
      </c>
      <c r="E1150">
        <v>135.624</v>
      </c>
      <c r="F1150">
        <v>120</v>
      </c>
      <c r="G1150">
        <v>53.375</v>
      </c>
      <c r="H1150">
        <v>3.1347</v>
      </c>
    </row>
    <row r="1151" spans="1:8" x14ac:dyDescent="0.2">
      <c r="A1151">
        <v>2201.9340000000002</v>
      </c>
      <c r="B1151">
        <v>-76.037999999999997</v>
      </c>
      <c r="C1151">
        <v>-76.033000000000001</v>
      </c>
      <c r="D1151">
        <v>2.625</v>
      </c>
      <c r="E1151">
        <v>136.928</v>
      </c>
      <c r="F1151">
        <v>120</v>
      </c>
      <c r="G1151">
        <v>53.421999999999997</v>
      </c>
      <c r="H1151">
        <v>3.1995</v>
      </c>
    </row>
    <row r="1152" spans="1:8" x14ac:dyDescent="0.2">
      <c r="A1152">
        <v>2204.0990000000002</v>
      </c>
      <c r="B1152">
        <v>-76.096000000000004</v>
      </c>
      <c r="C1152">
        <v>-76.090999999999994</v>
      </c>
      <c r="D1152">
        <v>2.6640000000000001</v>
      </c>
      <c r="E1152">
        <v>135.89099999999999</v>
      </c>
      <c r="F1152">
        <v>120</v>
      </c>
      <c r="G1152">
        <v>53.274000000000001</v>
      </c>
      <c r="H1152">
        <v>3.1482000000000001</v>
      </c>
    </row>
    <row r="1153" spans="1:8" x14ac:dyDescent="0.2">
      <c r="A1153">
        <v>2206.2840000000001</v>
      </c>
      <c r="B1153">
        <v>-76.150999999999996</v>
      </c>
      <c r="C1153">
        <v>-76.146000000000001</v>
      </c>
      <c r="D1153">
        <v>2.548</v>
      </c>
      <c r="E1153">
        <v>136.47499999999999</v>
      </c>
      <c r="F1153">
        <v>120</v>
      </c>
      <c r="G1153">
        <v>53.563000000000002</v>
      </c>
      <c r="H1153">
        <v>3.177</v>
      </c>
    </row>
    <row r="1154" spans="1:8" x14ac:dyDescent="0.2">
      <c r="A1154">
        <v>2208.4659999999999</v>
      </c>
      <c r="B1154">
        <v>-76.206000000000003</v>
      </c>
      <c r="C1154">
        <v>-76.200999999999993</v>
      </c>
      <c r="D1154">
        <v>2.4980000000000002</v>
      </c>
      <c r="E1154">
        <v>135.053</v>
      </c>
      <c r="F1154">
        <v>120</v>
      </c>
      <c r="G1154">
        <v>53.320999999999998</v>
      </c>
      <c r="H1154">
        <v>3.1068000000000002</v>
      </c>
    </row>
    <row r="1155" spans="1:8" x14ac:dyDescent="0.2">
      <c r="A1155">
        <v>2210.654</v>
      </c>
      <c r="B1155">
        <v>-76.257999999999996</v>
      </c>
      <c r="C1155">
        <v>-76.253</v>
      </c>
      <c r="D1155">
        <v>2.3679999999999999</v>
      </c>
      <c r="E1155">
        <v>136.239</v>
      </c>
      <c r="F1155">
        <v>120</v>
      </c>
      <c r="G1155">
        <v>53.45</v>
      </c>
      <c r="H1155">
        <v>3.1652999999999998</v>
      </c>
    </row>
    <row r="1156" spans="1:8" x14ac:dyDescent="0.2">
      <c r="A1156">
        <v>2213.1559999999999</v>
      </c>
      <c r="B1156">
        <v>-76.314999999999998</v>
      </c>
      <c r="C1156">
        <v>-76.308999999999997</v>
      </c>
      <c r="D1156">
        <v>2.2690000000000001</v>
      </c>
      <c r="E1156">
        <v>135.726</v>
      </c>
      <c r="F1156">
        <v>120</v>
      </c>
      <c r="G1156">
        <v>53.331000000000003</v>
      </c>
      <c r="H1156">
        <v>3.1400999999999999</v>
      </c>
    </row>
    <row r="1157" spans="1:8" x14ac:dyDescent="0.2">
      <c r="A1157">
        <v>2215.3470000000002</v>
      </c>
      <c r="B1157">
        <v>-76.370999999999995</v>
      </c>
      <c r="C1157">
        <v>-76.364999999999995</v>
      </c>
      <c r="D1157">
        <v>2.5510000000000002</v>
      </c>
      <c r="E1157">
        <v>137.381</v>
      </c>
      <c r="F1157">
        <v>120</v>
      </c>
      <c r="G1157">
        <v>53.203000000000003</v>
      </c>
      <c r="H1157">
        <v>3.222</v>
      </c>
    </row>
    <row r="1158" spans="1:8" x14ac:dyDescent="0.2">
      <c r="A1158">
        <v>2217.538</v>
      </c>
      <c r="B1158">
        <v>-76.421000000000006</v>
      </c>
      <c r="C1158">
        <v>-76.415000000000006</v>
      </c>
      <c r="D1158">
        <v>2.2879999999999998</v>
      </c>
      <c r="E1158">
        <v>137.19499999999999</v>
      </c>
      <c r="F1158">
        <v>120</v>
      </c>
      <c r="G1158">
        <v>53.466999999999999</v>
      </c>
      <c r="H1158">
        <v>3.2121</v>
      </c>
    </row>
    <row r="1159" spans="1:8" x14ac:dyDescent="0.2">
      <c r="A1159">
        <v>2219.7269999999999</v>
      </c>
      <c r="B1159">
        <v>-76.474999999999994</v>
      </c>
      <c r="C1159">
        <v>-76.468999999999994</v>
      </c>
      <c r="D1159">
        <v>2.4329999999999998</v>
      </c>
      <c r="E1159">
        <v>136.179</v>
      </c>
      <c r="F1159">
        <v>120</v>
      </c>
      <c r="G1159">
        <v>53.38</v>
      </c>
      <c r="H1159">
        <v>3.1617000000000002</v>
      </c>
    </row>
    <row r="1160" spans="1:8" x14ac:dyDescent="0.2">
      <c r="A1160">
        <v>2221.915</v>
      </c>
      <c r="B1160">
        <v>-76.525999999999996</v>
      </c>
      <c r="C1160">
        <v>-76.52</v>
      </c>
      <c r="D1160">
        <v>2.3690000000000002</v>
      </c>
      <c r="E1160">
        <v>136.87299999999999</v>
      </c>
      <c r="F1160">
        <v>120</v>
      </c>
      <c r="G1160">
        <v>53.521999999999998</v>
      </c>
      <c r="H1160">
        <v>3.1968000000000001</v>
      </c>
    </row>
    <row r="1161" spans="1:8" x14ac:dyDescent="0.2">
      <c r="A1161">
        <v>2224.1010000000001</v>
      </c>
      <c r="B1161">
        <v>-76.578000000000003</v>
      </c>
      <c r="C1161">
        <v>-76.572000000000003</v>
      </c>
      <c r="D1161">
        <v>2.3479999999999999</v>
      </c>
      <c r="E1161">
        <v>135.828</v>
      </c>
      <c r="F1161">
        <v>120</v>
      </c>
      <c r="G1161">
        <v>53.418999999999997</v>
      </c>
      <c r="H1161">
        <v>3.1446000000000001</v>
      </c>
    </row>
    <row r="1162" spans="1:8" x14ac:dyDescent="0.2">
      <c r="A1162">
        <v>2226.297</v>
      </c>
      <c r="B1162">
        <v>-76.629000000000005</v>
      </c>
      <c r="C1162">
        <v>-76.623000000000005</v>
      </c>
      <c r="D1162">
        <v>2.3420000000000001</v>
      </c>
      <c r="E1162">
        <v>136.423</v>
      </c>
      <c r="F1162">
        <v>120</v>
      </c>
      <c r="G1162">
        <v>53.383000000000003</v>
      </c>
      <c r="H1162">
        <v>3.1743000000000001</v>
      </c>
    </row>
    <row r="1163" spans="1:8" x14ac:dyDescent="0.2">
      <c r="A1163">
        <v>2228.4879999999998</v>
      </c>
      <c r="B1163">
        <v>-76.680999999999997</v>
      </c>
      <c r="C1163">
        <v>-76.674999999999997</v>
      </c>
      <c r="D1163">
        <v>2.355</v>
      </c>
      <c r="E1163">
        <v>136.51300000000001</v>
      </c>
      <c r="F1163">
        <v>120</v>
      </c>
      <c r="G1163">
        <v>53.415999999999997</v>
      </c>
      <c r="H1163">
        <v>3.1788000000000003</v>
      </c>
    </row>
    <row r="1164" spans="1:8" x14ac:dyDescent="0.2">
      <c r="A1164">
        <v>2230.6819999999998</v>
      </c>
      <c r="B1164">
        <v>-76.733999999999995</v>
      </c>
      <c r="C1164">
        <v>-76.727999999999994</v>
      </c>
      <c r="D1164">
        <v>2.4220000000000002</v>
      </c>
      <c r="E1164">
        <v>136.72900000000001</v>
      </c>
      <c r="F1164">
        <v>120</v>
      </c>
      <c r="G1164">
        <v>53.292000000000002</v>
      </c>
      <c r="H1164">
        <v>3.1896</v>
      </c>
    </row>
    <row r="1165" spans="1:8" x14ac:dyDescent="0.2">
      <c r="A1165">
        <v>2232.877</v>
      </c>
      <c r="B1165">
        <v>-76.784999999999997</v>
      </c>
      <c r="C1165">
        <v>-76.778999999999996</v>
      </c>
      <c r="D1165">
        <v>2.3050000000000002</v>
      </c>
      <c r="E1165">
        <v>136.578</v>
      </c>
      <c r="F1165">
        <v>120</v>
      </c>
      <c r="G1165">
        <v>53.326000000000001</v>
      </c>
      <c r="H1165">
        <v>3.1815000000000002</v>
      </c>
    </row>
    <row r="1166" spans="1:8" x14ac:dyDescent="0.2">
      <c r="A1166">
        <v>2235.3820000000001</v>
      </c>
      <c r="B1166">
        <v>-76.841999999999999</v>
      </c>
      <c r="C1166">
        <v>-76.834999999999994</v>
      </c>
      <c r="D1166">
        <v>2.2490000000000001</v>
      </c>
      <c r="E1166">
        <v>136.69</v>
      </c>
      <c r="F1166">
        <v>120</v>
      </c>
      <c r="G1166">
        <v>53.366</v>
      </c>
      <c r="H1166">
        <v>3.1869000000000001</v>
      </c>
    </row>
    <row r="1167" spans="1:8" x14ac:dyDescent="0.2">
      <c r="A1167">
        <v>2237.8760000000002</v>
      </c>
      <c r="B1167">
        <v>-76.897999999999996</v>
      </c>
      <c r="C1167">
        <v>-76.891000000000005</v>
      </c>
      <c r="D1167">
        <v>2.2549999999999999</v>
      </c>
      <c r="E1167">
        <v>134.74799999999999</v>
      </c>
      <c r="F1167">
        <v>120</v>
      </c>
      <c r="G1167">
        <v>53.387</v>
      </c>
      <c r="H1167">
        <v>3.0924</v>
      </c>
    </row>
    <row r="1168" spans="1:8" x14ac:dyDescent="0.2">
      <c r="A1168">
        <v>2240.3310000000001</v>
      </c>
      <c r="B1168">
        <v>-76.950999999999993</v>
      </c>
      <c r="C1168">
        <v>-76.944000000000003</v>
      </c>
      <c r="D1168">
        <v>2.145</v>
      </c>
      <c r="E1168">
        <v>135.10900000000001</v>
      </c>
      <c r="F1168">
        <v>120</v>
      </c>
      <c r="G1168">
        <v>53.34</v>
      </c>
      <c r="H1168">
        <v>3.1095000000000002</v>
      </c>
    </row>
    <row r="1169" spans="1:8" x14ac:dyDescent="0.2">
      <c r="A1169">
        <v>2242.777</v>
      </c>
      <c r="B1169">
        <v>-77.004999999999995</v>
      </c>
      <c r="C1169">
        <v>-76.998000000000005</v>
      </c>
      <c r="D1169">
        <v>2.2090000000000001</v>
      </c>
      <c r="E1169">
        <v>135.876</v>
      </c>
      <c r="F1169">
        <v>120</v>
      </c>
      <c r="G1169">
        <v>53.326999999999998</v>
      </c>
      <c r="H1169">
        <v>3.1473</v>
      </c>
    </row>
    <row r="1170" spans="1:8" x14ac:dyDescent="0.2">
      <c r="A1170">
        <v>2245.252</v>
      </c>
      <c r="B1170">
        <v>-77.06</v>
      </c>
      <c r="C1170">
        <v>-77.052000000000007</v>
      </c>
      <c r="D1170">
        <v>2.206</v>
      </c>
      <c r="E1170">
        <v>136.50399999999999</v>
      </c>
      <c r="F1170">
        <v>120</v>
      </c>
      <c r="G1170">
        <v>53.401000000000003</v>
      </c>
      <c r="H1170">
        <v>3.1779000000000002</v>
      </c>
    </row>
    <row r="1171" spans="1:8" x14ac:dyDescent="0.2">
      <c r="A1171">
        <v>2247.7550000000001</v>
      </c>
      <c r="B1171">
        <v>-77.113</v>
      </c>
      <c r="C1171">
        <v>-77.105999999999995</v>
      </c>
      <c r="D1171">
        <v>2.1429999999999998</v>
      </c>
      <c r="E1171">
        <v>135.095</v>
      </c>
      <c r="F1171">
        <v>120</v>
      </c>
      <c r="G1171">
        <v>53.323</v>
      </c>
      <c r="H1171">
        <v>3.1095000000000002</v>
      </c>
    </row>
    <row r="1172" spans="1:8" x14ac:dyDescent="0.2">
      <c r="A1172">
        <v>2250.2539999999999</v>
      </c>
      <c r="B1172">
        <v>-77.165000000000006</v>
      </c>
      <c r="C1172">
        <v>-77.156999999999996</v>
      </c>
      <c r="D1172">
        <v>2.0459999999999998</v>
      </c>
      <c r="E1172">
        <v>135.583</v>
      </c>
      <c r="F1172">
        <v>120</v>
      </c>
      <c r="G1172">
        <v>53.268000000000001</v>
      </c>
      <c r="H1172">
        <v>3.1328999999999998</v>
      </c>
    </row>
    <row r="1173" spans="1:8" x14ac:dyDescent="0.2">
      <c r="A1173">
        <v>2252.723</v>
      </c>
      <c r="B1173">
        <v>-77.215000000000003</v>
      </c>
      <c r="C1173">
        <v>-77.207999999999998</v>
      </c>
      <c r="D1173">
        <v>2.0419999999999998</v>
      </c>
      <c r="E1173">
        <v>137.16900000000001</v>
      </c>
      <c r="F1173">
        <v>120</v>
      </c>
      <c r="G1173">
        <v>53.396999999999998</v>
      </c>
      <c r="H1173">
        <v>3.2112000000000003</v>
      </c>
    </row>
    <row r="1174" spans="1:8" x14ac:dyDescent="0.2">
      <c r="A1174">
        <v>2255.5279999999998</v>
      </c>
      <c r="B1174">
        <v>-77.272000000000006</v>
      </c>
      <c r="C1174">
        <v>-77.263999999999996</v>
      </c>
      <c r="D1174">
        <v>2.0030000000000001</v>
      </c>
      <c r="E1174">
        <v>136.16200000000001</v>
      </c>
      <c r="F1174">
        <v>120</v>
      </c>
      <c r="G1174">
        <v>53.27</v>
      </c>
      <c r="H1174">
        <v>3.1608000000000001</v>
      </c>
    </row>
    <row r="1175" spans="1:8" x14ac:dyDescent="0.2">
      <c r="A1175">
        <v>2258.0320000000002</v>
      </c>
      <c r="B1175">
        <v>-77.322000000000003</v>
      </c>
      <c r="C1175">
        <v>-77.313999999999993</v>
      </c>
      <c r="D1175">
        <v>2.024</v>
      </c>
      <c r="E1175">
        <v>135.54300000000001</v>
      </c>
      <c r="F1175">
        <v>120</v>
      </c>
      <c r="G1175">
        <v>53.393000000000001</v>
      </c>
      <c r="H1175">
        <v>3.1311</v>
      </c>
    </row>
    <row r="1176" spans="1:8" x14ac:dyDescent="0.2">
      <c r="A1176">
        <v>2260.5320000000002</v>
      </c>
      <c r="B1176">
        <v>-77.375</v>
      </c>
      <c r="C1176">
        <v>-77.367000000000004</v>
      </c>
      <c r="D1176">
        <v>2.0950000000000002</v>
      </c>
      <c r="E1176">
        <v>135.244</v>
      </c>
      <c r="F1176">
        <v>120</v>
      </c>
      <c r="G1176">
        <v>53.56</v>
      </c>
      <c r="H1176">
        <v>3.1167000000000002</v>
      </c>
    </row>
    <row r="1177" spans="1:8" x14ac:dyDescent="0.2">
      <c r="A1177">
        <v>2263.029</v>
      </c>
      <c r="B1177">
        <v>-77.424999999999997</v>
      </c>
      <c r="C1177">
        <v>-77.417000000000002</v>
      </c>
      <c r="D1177">
        <v>2.0169999999999999</v>
      </c>
      <c r="E1177">
        <v>135.50200000000001</v>
      </c>
      <c r="F1177">
        <v>120</v>
      </c>
      <c r="G1177">
        <v>53.256999999999998</v>
      </c>
      <c r="H1177">
        <v>3.1292999999999997</v>
      </c>
    </row>
    <row r="1178" spans="1:8" x14ac:dyDescent="0.2">
      <c r="A1178">
        <v>2265.8009999999999</v>
      </c>
      <c r="B1178">
        <v>-77.477000000000004</v>
      </c>
      <c r="C1178">
        <v>-77.468000000000004</v>
      </c>
      <c r="D1178">
        <v>1.847</v>
      </c>
      <c r="E1178">
        <v>134.51900000000001</v>
      </c>
      <c r="F1178">
        <v>120</v>
      </c>
      <c r="G1178">
        <v>53.651000000000003</v>
      </c>
      <c r="H1178">
        <v>3.0815999999999999</v>
      </c>
    </row>
    <row r="1179" spans="1:8" x14ac:dyDescent="0.2">
      <c r="A1179">
        <v>2268.6129999999998</v>
      </c>
      <c r="B1179">
        <v>-77.528000000000006</v>
      </c>
      <c r="C1179">
        <v>-77.519000000000005</v>
      </c>
      <c r="D1179">
        <v>1.8069999999999999</v>
      </c>
      <c r="E1179">
        <v>134.471</v>
      </c>
      <c r="F1179">
        <v>120</v>
      </c>
      <c r="G1179">
        <v>53.957000000000001</v>
      </c>
      <c r="H1179">
        <v>3.0789</v>
      </c>
    </row>
    <row r="1180" spans="1:8" x14ac:dyDescent="0.2">
      <c r="A1180">
        <v>2271.4259999999999</v>
      </c>
      <c r="B1180">
        <v>-77.578999999999994</v>
      </c>
      <c r="C1180">
        <v>-77.569999999999993</v>
      </c>
      <c r="D1180">
        <v>1.8160000000000001</v>
      </c>
      <c r="E1180">
        <v>132.95099999999999</v>
      </c>
      <c r="F1180">
        <v>120</v>
      </c>
      <c r="G1180">
        <v>53.606999999999999</v>
      </c>
      <c r="H1180">
        <v>3.0078</v>
      </c>
    </row>
    <row r="1181" spans="1:8" x14ac:dyDescent="0.2">
      <c r="A1181">
        <v>2274.556</v>
      </c>
      <c r="B1181">
        <v>-77.634</v>
      </c>
      <c r="C1181">
        <v>-77.626000000000005</v>
      </c>
      <c r="D1181">
        <v>1.77</v>
      </c>
      <c r="E1181">
        <v>128.46</v>
      </c>
      <c r="F1181">
        <v>120</v>
      </c>
      <c r="G1181">
        <v>53.98</v>
      </c>
      <c r="H1181">
        <v>2.8071000000000002</v>
      </c>
    </row>
    <row r="1182" spans="1:8" x14ac:dyDescent="0.2">
      <c r="A1182">
        <v>2277.3679999999999</v>
      </c>
      <c r="B1182">
        <v>-77.686999999999998</v>
      </c>
      <c r="C1182">
        <v>-77.677999999999997</v>
      </c>
      <c r="D1182">
        <v>1.863</v>
      </c>
      <c r="E1182">
        <v>121.944</v>
      </c>
      <c r="F1182">
        <v>120</v>
      </c>
      <c r="G1182">
        <v>54.915999999999997</v>
      </c>
      <c r="H1182">
        <v>2.5415999999999999</v>
      </c>
    </row>
    <row r="1183" spans="1:8" x14ac:dyDescent="0.2">
      <c r="A1183">
        <v>2280.1770000000001</v>
      </c>
      <c r="B1183">
        <v>-77.739999999999995</v>
      </c>
      <c r="C1183">
        <v>-77.730999999999995</v>
      </c>
      <c r="D1183">
        <v>1.897</v>
      </c>
      <c r="E1183">
        <v>120.56</v>
      </c>
      <c r="F1183">
        <v>120</v>
      </c>
      <c r="G1183">
        <v>55.046999999999997</v>
      </c>
      <c r="H1183">
        <v>2.4885000000000002</v>
      </c>
    </row>
    <row r="1184" spans="1:8" x14ac:dyDescent="0.2">
      <c r="A1184">
        <v>2282.9870000000001</v>
      </c>
      <c r="B1184">
        <v>-77.793999999999997</v>
      </c>
      <c r="C1184">
        <v>-77.784999999999997</v>
      </c>
      <c r="D1184">
        <v>1.8979999999999999</v>
      </c>
      <c r="E1184">
        <v>121.437</v>
      </c>
      <c r="F1184">
        <v>120</v>
      </c>
      <c r="G1184">
        <v>54.686</v>
      </c>
      <c r="H1184">
        <v>2.5218000000000003</v>
      </c>
    </row>
    <row r="1185" spans="1:8" x14ac:dyDescent="0.2">
      <c r="A1185">
        <v>2285.7640000000001</v>
      </c>
      <c r="B1185">
        <v>-77.846999999999994</v>
      </c>
      <c r="C1185">
        <v>-77.837999999999994</v>
      </c>
      <c r="D1185">
        <v>1.9139999999999999</v>
      </c>
      <c r="E1185">
        <v>123.934</v>
      </c>
      <c r="F1185">
        <v>120</v>
      </c>
      <c r="G1185">
        <v>54.762999999999998</v>
      </c>
      <c r="H1185">
        <v>2.6190000000000002</v>
      </c>
    </row>
    <row r="1186" spans="1:8" x14ac:dyDescent="0.2">
      <c r="A1186">
        <v>2288.261</v>
      </c>
      <c r="B1186">
        <v>-77.897999999999996</v>
      </c>
      <c r="C1186">
        <v>-77.888999999999996</v>
      </c>
      <c r="D1186">
        <v>2.0299999999999998</v>
      </c>
      <c r="E1186">
        <v>124.696</v>
      </c>
      <c r="F1186">
        <v>120</v>
      </c>
      <c r="G1186">
        <v>54.436999999999998</v>
      </c>
      <c r="H1186">
        <v>2.6496</v>
      </c>
    </row>
    <row r="1187" spans="1:8" x14ac:dyDescent="0.2">
      <c r="A1187">
        <v>2291.0720000000001</v>
      </c>
      <c r="B1187">
        <v>-77.950999999999993</v>
      </c>
      <c r="C1187">
        <v>-77.941999999999993</v>
      </c>
      <c r="D1187">
        <v>1.8859999999999999</v>
      </c>
      <c r="E1187">
        <v>127.194</v>
      </c>
      <c r="F1187">
        <v>120</v>
      </c>
      <c r="G1187">
        <v>54.622</v>
      </c>
      <c r="H1187">
        <v>2.7531000000000003</v>
      </c>
    </row>
    <row r="1188" spans="1:8" x14ac:dyDescent="0.2">
      <c r="A1188">
        <v>2294.1990000000001</v>
      </c>
      <c r="B1188">
        <v>-78.007000000000005</v>
      </c>
      <c r="C1188">
        <v>-77.997</v>
      </c>
      <c r="D1188">
        <v>1.7789999999999999</v>
      </c>
      <c r="E1188">
        <v>124.895</v>
      </c>
      <c r="F1188">
        <v>120</v>
      </c>
      <c r="G1188">
        <v>54.756</v>
      </c>
      <c r="H1188">
        <v>2.6576999999999997</v>
      </c>
    </row>
    <row r="1189" spans="1:8" x14ac:dyDescent="0.2">
      <c r="A1189">
        <v>2296.692</v>
      </c>
      <c r="B1189">
        <v>-78.061999999999998</v>
      </c>
      <c r="C1189">
        <v>-78.052999999999997</v>
      </c>
      <c r="D1189">
        <v>2.2320000000000002</v>
      </c>
      <c r="E1189">
        <v>124.84399999999999</v>
      </c>
      <c r="F1189">
        <v>120</v>
      </c>
      <c r="G1189">
        <v>54.904000000000003</v>
      </c>
      <c r="H1189">
        <v>2.6558999999999999</v>
      </c>
    </row>
    <row r="1190" spans="1:8" x14ac:dyDescent="0.2">
      <c r="A1190">
        <v>2299.1759999999999</v>
      </c>
      <c r="B1190">
        <v>-78.117000000000004</v>
      </c>
      <c r="C1190">
        <v>-78.108000000000004</v>
      </c>
      <c r="D1190">
        <v>2.2029999999999998</v>
      </c>
      <c r="E1190">
        <v>129.785</v>
      </c>
      <c r="F1190">
        <v>120</v>
      </c>
      <c r="G1190">
        <v>54.305999999999997</v>
      </c>
      <c r="H1190">
        <v>2.8647</v>
      </c>
    </row>
    <row r="1191" spans="1:8" x14ac:dyDescent="0.2">
      <c r="A1191">
        <v>2301.9760000000001</v>
      </c>
      <c r="B1191">
        <v>-78.173000000000002</v>
      </c>
      <c r="C1191">
        <v>-78.162999999999997</v>
      </c>
      <c r="D1191">
        <v>1.9690000000000001</v>
      </c>
      <c r="E1191">
        <v>131.77199999999999</v>
      </c>
      <c r="F1191">
        <v>120</v>
      </c>
      <c r="G1191">
        <v>54.085000000000001</v>
      </c>
      <c r="H1191">
        <v>2.9529000000000001</v>
      </c>
    </row>
    <row r="1192" spans="1:8" x14ac:dyDescent="0.2">
      <c r="A1192">
        <v>2305.0990000000002</v>
      </c>
      <c r="B1192">
        <v>-78.224999999999994</v>
      </c>
      <c r="C1192">
        <v>-78.215000000000003</v>
      </c>
      <c r="D1192">
        <v>1.6839999999999999</v>
      </c>
      <c r="E1192">
        <v>132.78299999999999</v>
      </c>
      <c r="F1192">
        <v>120</v>
      </c>
      <c r="G1192">
        <v>53.871000000000002</v>
      </c>
      <c r="H1192">
        <v>2.9997000000000003</v>
      </c>
    </row>
    <row r="1193" spans="1:8" x14ac:dyDescent="0.2">
      <c r="A1193">
        <v>2307.598</v>
      </c>
      <c r="B1193">
        <v>-78.277000000000001</v>
      </c>
      <c r="C1193">
        <v>-78.266999999999996</v>
      </c>
      <c r="D1193">
        <v>2.0619999999999998</v>
      </c>
      <c r="E1193">
        <v>134.155</v>
      </c>
      <c r="F1193">
        <v>120</v>
      </c>
      <c r="G1193">
        <v>53.777999999999999</v>
      </c>
      <c r="H1193">
        <v>3.0644999999999998</v>
      </c>
    </row>
    <row r="1194" spans="1:8" x14ac:dyDescent="0.2">
      <c r="A1194">
        <v>2310.7359999999999</v>
      </c>
      <c r="B1194">
        <v>-78.328000000000003</v>
      </c>
      <c r="C1194">
        <v>-78.317999999999998</v>
      </c>
      <c r="D1194">
        <v>1.627</v>
      </c>
      <c r="E1194">
        <v>132.25700000000001</v>
      </c>
      <c r="F1194">
        <v>120</v>
      </c>
      <c r="G1194">
        <v>53.994999999999997</v>
      </c>
      <c r="H1194">
        <v>2.9754</v>
      </c>
    </row>
    <row r="1195" spans="1:8" x14ac:dyDescent="0.2">
      <c r="A1195">
        <v>2313.8580000000002</v>
      </c>
      <c r="B1195">
        <v>-78.379000000000005</v>
      </c>
      <c r="C1195">
        <v>-78.369</v>
      </c>
      <c r="D1195">
        <v>1.6319999999999999</v>
      </c>
      <c r="E1195">
        <v>132.047</v>
      </c>
      <c r="F1195">
        <v>120</v>
      </c>
      <c r="G1195">
        <v>54.142000000000003</v>
      </c>
      <c r="H1195">
        <v>2.9655</v>
      </c>
    </row>
    <row r="1196" spans="1:8" x14ac:dyDescent="0.2">
      <c r="A1196">
        <v>2317.2959999999998</v>
      </c>
      <c r="B1196">
        <v>-78.433000000000007</v>
      </c>
      <c r="C1196">
        <v>-78.421999999999997</v>
      </c>
      <c r="D1196">
        <v>1.55</v>
      </c>
      <c r="E1196">
        <v>130.16900000000001</v>
      </c>
      <c r="F1196">
        <v>120</v>
      </c>
      <c r="G1196">
        <v>54.404000000000003</v>
      </c>
      <c r="H1196">
        <v>2.8818000000000001</v>
      </c>
    </row>
    <row r="1197" spans="1:8" x14ac:dyDescent="0.2">
      <c r="A1197">
        <v>2320.7359999999999</v>
      </c>
      <c r="B1197">
        <v>-78.486000000000004</v>
      </c>
      <c r="C1197">
        <v>-78.474999999999994</v>
      </c>
      <c r="D1197">
        <v>1.5449999999999999</v>
      </c>
      <c r="E1197">
        <v>122.69499999999999</v>
      </c>
      <c r="F1197">
        <v>120</v>
      </c>
      <c r="G1197">
        <v>54.848999999999997</v>
      </c>
      <c r="H1197">
        <v>2.5703999999999998</v>
      </c>
    </row>
    <row r="1198" spans="1:8" x14ac:dyDescent="0.2">
      <c r="A1198">
        <v>2324.172</v>
      </c>
      <c r="B1198">
        <v>-78.540000000000006</v>
      </c>
      <c r="C1198">
        <v>-78.528999999999996</v>
      </c>
      <c r="D1198">
        <v>1.5760000000000001</v>
      </c>
      <c r="E1198">
        <v>119.336</v>
      </c>
      <c r="F1198">
        <v>120</v>
      </c>
      <c r="G1198">
        <v>55.353000000000002</v>
      </c>
      <c r="H1198">
        <v>2.4426000000000001</v>
      </c>
    </row>
    <row r="1199" spans="1:8" x14ac:dyDescent="0.2">
      <c r="A1199">
        <v>2327.605</v>
      </c>
      <c r="B1199">
        <v>-78.594999999999999</v>
      </c>
      <c r="C1199">
        <v>-78.584000000000003</v>
      </c>
      <c r="D1199">
        <v>1.5940000000000001</v>
      </c>
      <c r="E1199">
        <v>118.383</v>
      </c>
      <c r="F1199">
        <v>120</v>
      </c>
      <c r="G1199">
        <v>55.551000000000002</v>
      </c>
      <c r="H1199">
        <v>2.4074999999999998</v>
      </c>
    </row>
    <row r="1200" spans="1:8" x14ac:dyDescent="0.2">
      <c r="A1200">
        <v>2331.0430000000001</v>
      </c>
      <c r="B1200">
        <v>-78.644999999999996</v>
      </c>
      <c r="C1200">
        <v>-78.634</v>
      </c>
      <c r="D1200">
        <v>1.464</v>
      </c>
      <c r="E1200">
        <v>116.892</v>
      </c>
      <c r="F1200">
        <v>120</v>
      </c>
      <c r="G1200">
        <v>55.591999999999999</v>
      </c>
      <c r="H1200">
        <v>2.3535000000000004</v>
      </c>
    </row>
    <row r="1201" spans="1:8" x14ac:dyDescent="0.2">
      <c r="A1201">
        <v>2334.4780000000001</v>
      </c>
      <c r="B1201">
        <v>-78.697000000000003</v>
      </c>
      <c r="C1201">
        <v>-78.686000000000007</v>
      </c>
      <c r="D1201">
        <v>1.508</v>
      </c>
      <c r="E1201">
        <v>112.979</v>
      </c>
      <c r="F1201">
        <v>120</v>
      </c>
      <c r="G1201">
        <v>55.975000000000001</v>
      </c>
      <c r="H1201">
        <v>2.2176</v>
      </c>
    </row>
    <row r="1202" spans="1:8" x14ac:dyDescent="0.2">
      <c r="A1202">
        <v>2337.92</v>
      </c>
      <c r="B1202">
        <v>-78.748000000000005</v>
      </c>
      <c r="C1202">
        <v>-78.736999999999995</v>
      </c>
      <c r="D1202">
        <v>1.474</v>
      </c>
      <c r="E1202">
        <v>111.22499999999999</v>
      </c>
      <c r="F1202">
        <v>120</v>
      </c>
      <c r="G1202">
        <v>56.503</v>
      </c>
      <c r="H1202">
        <v>2.1591</v>
      </c>
    </row>
    <row r="1203" spans="1:8" x14ac:dyDescent="0.2">
      <c r="A1203">
        <v>2341.3530000000001</v>
      </c>
      <c r="B1203">
        <v>-78.8</v>
      </c>
      <c r="C1203">
        <v>-78.789000000000001</v>
      </c>
      <c r="D1203">
        <v>1.5009999999999999</v>
      </c>
      <c r="E1203">
        <v>109.441</v>
      </c>
      <c r="F1203">
        <v>120</v>
      </c>
      <c r="G1203">
        <v>56.883000000000003</v>
      </c>
      <c r="H1203">
        <v>2.1015000000000001</v>
      </c>
    </row>
    <row r="1204" spans="1:8" x14ac:dyDescent="0.2">
      <c r="A1204">
        <v>2344.7640000000001</v>
      </c>
      <c r="B1204">
        <v>-78.852999999999994</v>
      </c>
      <c r="C1204">
        <v>-78.840999999999994</v>
      </c>
      <c r="D1204">
        <v>1.5449999999999999</v>
      </c>
      <c r="E1204">
        <v>115.648</v>
      </c>
      <c r="F1204">
        <v>120</v>
      </c>
      <c r="G1204">
        <v>56.482999999999997</v>
      </c>
      <c r="H1204">
        <v>2.3094000000000001</v>
      </c>
    </row>
    <row r="1205" spans="1:8" x14ac:dyDescent="0.2">
      <c r="A1205">
        <v>2348.7849999999999</v>
      </c>
      <c r="B1205">
        <v>-78.906999999999996</v>
      </c>
      <c r="C1205">
        <v>-78.896000000000001</v>
      </c>
      <c r="D1205">
        <v>1.3580000000000001</v>
      </c>
      <c r="E1205">
        <v>114.27800000000001</v>
      </c>
      <c r="F1205">
        <v>120</v>
      </c>
      <c r="G1205">
        <v>56.366</v>
      </c>
      <c r="H1205">
        <v>2.2616999999999998</v>
      </c>
    </row>
    <row r="1206" spans="1:8" x14ac:dyDescent="0.2">
      <c r="A1206">
        <v>2352.5349999999999</v>
      </c>
      <c r="B1206">
        <v>-78.959000000000003</v>
      </c>
      <c r="C1206">
        <v>-78.947000000000003</v>
      </c>
      <c r="D1206">
        <v>1.367</v>
      </c>
      <c r="E1206">
        <v>108.864</v>
      </c>
      <c r="F1206">
        <v>120</v>
      </c>
      <c r="G1206">
        <v>56.765000000000001</v>
      </c>
      <c r="H1206">
        <v>2.0826000000000002</v>
      </c>
    </row>
    <row r="1207" spans="1:8" x14ac:dyDescent="0.2">
      <c r="A1207">
        <v>2356.56</v>
      </c>
      <c r="B1207">
        <v>-79.012</v>
      </c>
      <c r="C1207">
        <v>-79</v>
      </c>
      <c r="D1207">
        <v>1.3140000000000001</v>
      </c>
      <c r="E1207">
        <v>112.11199999999999</v>
      </c>
      <c r="F1207">
        <v>120</v>
      </c>
      <c r="G1207">
        <v>56.472000000000001</v>
      </c>
      <c r="H1207">
        <v>2.1888000000000001</v>
      </c>
    </row>
    <row r="1208" spans="1:8" x14ac:dyDescent="0.2">
      <c r="A1208">
        <v>2471.8609999999999</v>
      </c>
      <c r="B1208">
        <v>-79.054000000000002</v>
      </c>
      <c r="C1208">
        <v>-79.052999999999997</v>
      </c>
      <c r="D1208">
        <v>0</v>
      </c>
      <c r="E1208">
        <v>41.08</v>
      </c>
      <c r="F1208">
        <v>120</v>
      </c>
      <c r="G1208">
        <v>63.822000000000003</v>
      </c>
      <c r="H1208">
        <v>0.58050000000000002</v>
      </c>
    </row>
    <row r="1209" spans="1:8" x14ac:dyDescent="0.2">
      <c r="A1209">
        <v>2480.904</v>
      </c>
      <c r="B1209">
        <v>-79.103999999999999</v>
      </c>
      <c r="C1209">
        <v>-79.102999999999994</v>
      </c>
      <c r="D1209">
        <v>0.55200000000000005</v>
      </c>
      <c r="E1209">
        <v>21.93</v>
      </c>
      <c r="F1209">
        <v>120</v>
      </c>
      <c r="G1209">
        <v>65.244</v>
      </c>
      <c r="H1209">
        <v>0.29250000000000004</v>
      </c>
    </row>
    <row r="1210" spans="1:8" x14ac:dyDescent="0.2">
      <c r="A1210">
        <v>2485.5749999999998</v>
      </c>
      <c r="B1210">
        <v>-79.158000000000001</v>
      </c>
      <c r="C1210">
        <v>-79.156000000000006</v>
      </c>
      <c r="D1210">
        <v>1.141</v>
      </c>
      <c r="E1210">
        <v>20.378</v>
      </c>
      <c r="F1210">
        <v>120</v>
      </c>
      <c r="G1210">
        <v>65.513999999999996</v>
      </c>
      <c r="H1210">
        <v>0.27089999999999997</v>
      </c>
    </row>
    <row r="1211" spans="1:8" x14ac:dyDescent="0.2">
      <c r="A1211">
        <v>2489.6260000000002</v>
      </c>
      <c r="B1211">
        <v>-79.209000000000003</v>
      </c>
      <c r="C1211">
        <v>-79.206999999999994</v>
      </c>
      <c r="D1211">
        <v>1.2509999999999999</v>
      </c>
      <c r="E1211">
        <v>13.474</v>
      </c>
      <c r="F1211">
        <v>120</v>
      </c>
      <c r="G1211">
        <v>65.707999999999998</v>
      </c>
      <c r="H1211">
        <v>0.1764</v>
      </c>
    </row>
    <row r="1212" spans="1:8" x14ac:dyDescent="0.2">
      <c r="A1212">
        <v>2493.973</v>
      </c>
      <c r="B1212">
        <v>-79.260999999999996</v>
      </c>
      <c r="C1212">
        <v>-79.257000000000005</v>
      </c>
      <c r="D1212">
        <v>1.1619999999999999</v>
      </c>
      <c r="E1212">
        <v>12.585000000000001</v>
      </c>
      <c r="F1212">
        <v>120</v>
      </c>
      <c r="G1212">
        <v>65.912000000000006</v>
      </c>
      <c r="H1212">
        <v>0.1638</v>
      </c>
    </row>
    <row r="1213" spans="1:8" x14ac:dyDescent="0.2">
      <c r="A1213">
        <v>2498.33</v>
      </c>
      <c r="B1213">
        <v>-79.313999999999993</v>
      </c>
      <c r="C1213">
        <v>-79.31</v>
      </c>
      <c r="D1213">
        <v>1.206</v>
      </c>
      <c r="E1213">
        <v>11.426</v>
      </c>
      <c r="F1213">
        <v>120</v>
      </c>
      <c r="G1213">
        <v>66.405000000000001</v>
      </c>
      <c r="H1213">
        <v>0.14850000000000002</v>
      </c>
    </row>
    <row r="1214" spans="1:8" x14ac:dyDescent="0.2">
      <c r="A1214">
        <v>2502.37</v>
      </c>
      <c r="B1214">
        <v>-79.364000000000004</v>
      </c>
      <c r="C1214">
        <v>-79.36</v>
      </c>
      <c r="D1214">
        <v>1.2310000000000001</v>
      </c>
      <c r="E1214">
        <v>10.153</v>
      </c>
      <c r="F1214">
        <v>120</v>
      </c>
      <c r="G1214">
        <v>66.462000000000003</v>
      </c>
      <c r="H1214">
        <v>0.13139999999999999</v>
      </c>
    </row>
    <row r="1215" spans="1:8" x14ac:dyDescent="0.2">
      <c r="A1215">
        <v>2517.9189999999999</v>
      </c>
      <c r="B1215">
        <v>-79.415000000000006</v>
      </c>
      <c r="C1215">
        <v>-79.41</v>
      </c>
      <c r="D1215">
        <v>0.32500000000000001</v>
      </c>
      <c r="E1215">
        <v>9.2859999999999996</v>
      </c>
      <c r="F1215">
        <v>120</v>
      </c>
      <c r="G1215">
        <v>66.977999999999994</v>
      </c>
      <c r="H1215">
        <v>0.11970000000000001</v>
      </c>
    </row>
    <row r="1216" spans="1:8" x14ac:dyDescent="0.2">
      <c r="A1216">
        <v>2522.922</v>
      </c>
      <c r="B1216">
        <v>-79.465999999999994</v>
      </c>
      <c r="C1216">
        <v>-79.459999999999994</v>
      </c>
      <c r="D1216">
        <v>0.999</v>
      </c>
      <c r="E1216">
        <v>9.9429999999999996</v>
      </c>
      <c r="F1216">
        <v>120</v>
      </c>
      <c r="G1216">
        <v>66.89</v>
      </c>
      <c r="H1216">
        <v>0.12869999999999998</v>
      </c>
    </row>
    <row r="1217" spans="1:8" x14ac:dyDescent="0.2">
      <c r="A1217">
        <v>2544.614</v>
      </c>
      <c r="B1217">
        <v>-79.519000000000005</v>
      </c>
      <c r="C1217">
        <v>-79.513000000000005</v>
      </c>
      <c r="D1217">
        <v>0.24399999999999999</v>
      </c>
      <c r="E1217">
        <v>10.038</v>
      </c>
      <c r="F1217">
        <v>120</v>
      </c>
      <c r="G1217">
        <v>67.855000000000004</v>
      </c>
      <c r="H1217">
        <v>0.12959999999999999</v>
      </c>
    </row>
    <row r="1218" spans="1:8" x14ac:dyDescent="0.2">
      <c r="A1218">
        <v>2548.66</v>
      </c>
      <c r="B1218">
        <v>-79.570999999999998</v>
      </c>
      <c r="C1218">
        <v>-79.563999999999993</v>
      </c>
      <c r="D1218">
        <v>1.25</v>
      </c>
      <c r="E1218">
        <v>10.566000000000001</v>
      </c>
      <c r="F1218">
        <v>120</v>
      </c>
      <c r="G1218">
        <v>68.132000000000005</v>
      </c>
      <c r="H1218">
        <v>0.1368</v>
      </c>
    </row>
    <row r="1219" spans="1:8" x14ac:dyDescent="0.2">
      <c r="A1219">
        <v>2552.7080000000001</v>
      </c>
      <c r="B1219">
        <v>-79.620999999999995</v>
      </c>
      <c r="C1219">
        <v>-79.614000000000004</v>
      </c>
      <c r="D1219">
        <v>1.234</v>
      </c>
      <c r="E1219">
        <v>12.074</v>
      </c>
      <c r="F1219">
        <v>120</v>
      </c>
      <c r="G1219">
        <v>68.22</v>
      </c>
      <c r="H1219">
        <v>0.1575</v>
      </c>
    </row>
    <row r="1220" spans="1:8" x14ac:dyDescent="0.2">
      <c r="A1220">
        <v>2557.41</v>
      </c>
      <c r="B1220">
        <v>-79.674000000000007</v>
      </c>
      <c r="C1220">
        <v>-79.665999999999997</v>
      </c>
      <c r="D1220">
        <v>1.1160000000000001</v>
      </c>
      <c r="E1220">
        <v>7.6269999999999998</v>
      </c>
      <c r="F1220">
        <v>120</v>
      </c>
      <c r="G1220">
        <v>68.453000000000003</v>
      </c>
      <c r="H1220">
        <v>9.8100000000000007E-2</v>
      </c>
    </row>
    <row r="1221" spans="1:8" x14ac:dyDescent="0.2">
      <c r="A1221">
        <v>2562.0619999999999</v>
      </c>
      <c r="B1221">
        <v>-79.727000000000004</v>
      </c>
      <c r="C1221">
        <v>-79.718000000000004</v>
      </c>
      <c r="D1221">
        <v>1.1259999999999999</v>
      </c>
      <c r="E1221">
        <v>7.5540000000000003</v>
      </c>
      <c r="F1221">
        <v>120</v>
      </c>
      <c r="G1221">
        <v>68.611000000000004</v>
      </c>
      <c r="H1221">
        <v>9.7199999999999995E-2</v>
      </c>
    </row>
    <row r="1222" spans="1:8" x14ac:dyDescent="0.2">
      <c r="A1222">
        <v>2566.127</v>
      </c>
      <c r="B1222">
        <v>-79.781000000000006</v>
      </c>
      <c r="C1222">
        <v>-79.771000000000001</v>
      </c>
      <c r="D1222">
        <v>1.304</v>
      </c>
      <c r="E1222">
        <v>13.358000000000001</v>
      </c>
      <c r="F1222">
        <v>120</v>
      </c>
      <c r="G1222">
        <v>68.343000000000004</v>
      </c>
      <c r="H1222">
        <v>0.17460000000000001</v>
      </c>
    </row>
    <row r="1223" spans="1:8" x14ac:dyDescent="0.2">
      <c r="A1223">
        <v>2570.8110000000001</v>
      </c>
      <c r="B1223">
        <v>-79.831999999999994</v>
      </c>
      <c r="C1223">
        <v>-79.822000000000003</v>
      </c>
      <c r="D1223">
        <v>1.085</v>
      </c>
      <c r="E1223">
        <v>8.0570000000000004</v>
      </c>
      <c r="F1223">
        <v>120</v>
      </c>
      <c r="G1223">
        <v>69.061000000000007</v>
      </c>
      <c r="H1223">
        <v>0.10350000000000001</v>
      </c>
    </row>
    <row r="1224" spans="1:8" x14ac:dyDescent="0.2">
      <c r="A1224">
        <v>2575.4960000000001</v>
      </c>
      <c r="B1224">
        <v>-79.885000000000005</v>
      </c>
      <c r="C1224">
        <v>-79.873999999999995</v>
      </c>
      <c r="D1224">
        <v>1.1100000000000001</v>
      </c>
      <c r="E1224">
        <v>8.0250000000000004</v>
      </c>
      <c r="F1224">
        <v>120</v>
      </c>
      <c r="G1224">
        <v>68.575000000000003</v>
      </c>
      <c r="H1224">
        <v>0.10350000000000001</v>
      </c>
    </row>
    <row r="1225" spans="1:8" x14ac:dyDescent="0.2">
      <c r="A1225">
        <v>2580.183</v>
      </c>
      <c r="B1225">
        <v>-79.938000000000002</v>
      </c>
      <c r="C1225">
        <v>-79.926000000000002</v>
      </c>
      <c r="D1225">
        <v>1.1120000000000001</v>
      </c>
      <c r="E1225">
        <v>6.8019999999999996</v>
      </c>
      <c r="F1225">
        <v>120</v>
      </c>
      <c r="G1225">
        <v>68.777000000000001</v>
      </c>
      <c r="H1225">
        <v>8.7300000000000003E-2</v>
      </c>
    </row>
    <row r="1226" spans="1:8" x14ac:dyDescent="0.2">
      <c r="A1226">
        <v>2585.4659999999999</v>
      </c>
      <c r="B1226">
        <v>-79.989000000000004</v>
      </c>
      <c r="C1226">
        <v>-79.977000000000004</v>
      </c>
      <c r="D1226">
        <v>0.96099999999999997</v>
      </c>
      <c r="E1226">
        <v>5.7949999999999999</v>
      </c>
      <c r="F1226">
        <v>120</v>
      </c>
      <c r="G1226">
        <v>69.590999999999994</v>
      </c>
      <c r="H1226">
        <v>7.4700000000000003E-2</v>
      </c>
    </row>
    <row r="1227" spans="1:8" x14ac:dyDescent="0.2">
      <c r="A1227">
        <v>2589.2170000000001</v>
      </c>
      <c r="B1227">
        <v>-80.039000000000001</v>
      </c>
      <c r="C1227">
        <v>-80.027000000000001</v>
      </c>
      <c r="D1227">
        <v>1.32</v>
      </c>
      <c r="E1227">
        <v>6.6159999999999997</v>
      </c>
      <c r="F1227">
        <v>120</v>
      </c>
      <c r="G1227">
        <v>69.090999999999994</v>
      </c>
      <c r="H1227">
        <v>8.4600000000000009E-2</v>
      </c>
    </row>
    <row r="1228" spans="1:8" x14ac:dyDescent="0.2">
      <c r="A1228">
        <v>2592.9670000000001</v>
      </c>
      <c r="B1228">
        <v>-80.09</v>
      </c>
      <c r="C1228">
        <v>-80.075999999999993</v>
      </c>
      <c r="D1228">
        <v>1.3240000000000001</v>
      </c>
      <c r="E1228">
        <v>6.3449999999999998</v>
      </c>
      <c r="F1228">
        <v>120</v>
      </c>
      <c r="G1228">
        <v>69.373000000000005</v>
      </c>
      <c r="H1228">
        <v>8.1000000000000003E-2</v>
      </c>
    </row>
    <row r="1229" spans="1:8" x14ac:dyDescent="0.2">
      <c r="A1229">
        <v>2597.0100000000002</v>
      </c>
      <c r="B1229">
        <v>-80.143000000000001</v>
      </c>
      <c r="C1229">
        <v>-80.129000000000005</v>
      </c>
      <c r="D1229">
        <v>1.298</v>
      </c>
      <c r="E1229">
        <v>7.2569999999999997</v>
      </c>
      <c r="F1229">
        <v>120</v>
      </c>
      <c r="G1229">
        <v>69.298000000000002</v>
      </c>
      <c r="H1229">
        <v>9.3600000000000003E-2</v>
      </c>
    </row>
    <row r="1230" spans="1:8" x14ac:dyDescent="0.2">
      <c r="A1230">
        <v>2601.0309999999999</v>
      </c>
      <c r="B1230">
        <v>-80.194999999999993</v>
      </c>
      <c r="C1230">
        <v>-80.180000000000007</v>
      </c>
      <c r="D1230">
        <v>1.282</v>
      </c>
      <c r="E1230">
        <v>8.8369999999999997</v>
      </c>
      <c r="F1230">
        <v>120</v>
      </c>
      <c r="G1230">
        <v>69.191000000000003</v>
      </c>
      <c r="H1230">
        <v>0.1143</v>
      </c>
    </row>
    <row r="1231" spans="1:8" x14ac:dyDescent="0.2">
      <c r="A1231">
        <v>2605.096</v>
      </c>
      <c r="B1231">
        <v>-80.247</v>
      </c>
      <c r="C1231">
        <v>-80.231999999999999</v>
      </c>
      <c r="D1231">
        <v>1.272</v>
      </c>
      <c r="E1231">
        <v>7.2510000000000003</v>
      </c>
      <c r="F1231">
        <v>120</v>
      </c>
      <c r="G1231">
        <v>69.757999999999996</v>
      </c>
      <c r="H1231">
        <v>9.3600000000000003E-2</v>
      </c>
    </row>
    <row r="1232" spans="1:8" x14ac:dyDescent="0.2">
      <c r="A1232">
        <v>2608.8440000000001</v>
      </c>
      <c r="B1232">
        <v>-80.299000000000007</v>
      </c>
      <c r="C1232">
        <v>-80.283000000000001</v>
      </c>
      <c r="D1232">
        <v>1.3580000000000001</v>
      </c>
      <c r="E1232">
        <v>7.0209999999999999</v>
      </c>
      <c r="F1232">
        <v>120</v>
      </c>
      <c r="G1232">
        <v>69.194000000000003</v>
      </c>
      <c r="H1232">
        <v>9.0000000000000011E-2</v>
      </c>
    </row>
    <row r="1233" spans="1:8" x14ac:dyDescent="0.2">
      <c r="A1233">
        <v>2612.59</v>
      </c>
      <c r="B1233">
        <v>-80.349000000000004</v>
      </c>
      <c r="C1233">
        <v>-80.332999999999998</v>
      </c>
      <c r="D1233">
        <v>1.331</v>
      </c>
      <c r="E1233">
        <v>7.7469999999999999</v>
      </c>
      <c r="F1233">
        <v>120</v>
      </c>
      <c r="G1233">
        <v>69.498000000000005</v>
      </c>
      <c r="H1233">
        <v>9.9900000000000003E-2</v>
      </c>
    </row>
    <row r="1234" spans="1:8" x14ac:dyDescent="0.2">
      <c r="A1234">
        <v>2616.6379999999999</v>
      </c>
      <c r="B1234">
        <v>-80.400999999999996</v>
      </c>
      <c r="C1234">
        <v>-80.382999999999996</v>
      </c>
      <c r="D1234">
        <v>1.2509999999999999</v>
      </c>
      <c r="E1234">
        <v>8.0690000000000008</v>
      </c>
      <c r="F1234">
        <v>120</v>
      </c>
      <c r="G1234">
        <v>69.209000000000003</v>
      </c>
      <c r="H1234">
        <v>0.10440000000000001</v>
      </c>
    </row>
    <row r="1235" spans="1:8" x14ac:dyDescent="0.2">
      <c r="A1235">
        <v>2620.6889999999999</v>
      </c>
      <c r="B1235">
        <v>-80.453000000000003</v>
      </c>
      <c r="C1235">
        <v>-80.435000000000002</v>
      </c>
      <c r="D1235">
        <v>1.2689999999999999</v>
      </c>
      <c r="E1235">
        <v>8.6630000000000003</v>
      </c>
      <c r="F1235">
        <v>120</v>
      </c>
      <c r="G1235">
        <v>69.474000000000004</v>
      </c>
      <c r="H1235">
        <v>0.1116</v>
      </c>
    </row>
    <row r="1236" spans="1:8" x14ac:dyDescent="0.2">
      <c r="A1236">
        <v>2624.4360000000001</v>
      </c>
      <c r="B1236">
        <v>-80.504999999999995</v>
      </c>
      <c r="C1236">
        <v>-80.486000000000004</v>
      </c>
      <c r="D1236">
        <v>1.37</v>
      </c>
      <c r="E1236">
        <v>7.7590000000000003</v>
      </c>
      <c r="F1236">
        <v>120</v>
      </c>
      <c r="G1236">
        <v>69.353999999999999</v>
      </c>
      <c r="H1236">
        <v>9.9900000000000003E-2</v>
      </c>
    </row>
    <row r="1237" spans="1:8" x14ac:dyDescent="0.2">
      <c r="A1237">
        <v>2628.806</v>
      </c>
      <c r="B1237">
        <v>-80.558000000000007</v>
      </c>
      <c r="C1237">
        <v>-80.539000000000001</v>
      </c>
      <c r="D1237">
        <v>1.2</v>
      </c>
      <c r="E1237">
        <v>7.742</v>
      </c>
      <c r="F1237">
        <v>120</v>
      </c>
      <c r="G1237">
        <v>69.941000000000003</v>
      </c>
      <c r="H1237">
        <v>9.9900000000000003E-2</v>
      </c>
    </row>
    <row r="1238" spans="1:8" x14ac:dyDescent="0.2">
      <c r="A1238">
        <v>2633.7930000000001</v>
      </c>
      <c r="B1238">
        <v>-80.611000000000004</v>
      </c>
      <c r="C1238">
        <v>-80.591999999999999</v>
      </c>
      <c r="D1238">
        <v>1.0629999999999999</v>
      </c>
      <c r="E1238">
        <v>9.11</v>
      </c>
      <c r="F1238">
        <v>120</v>
      </c>
      <c r="G1238">
        <v>69.590999999999994</v>
      </c>
      <c r="H1238">
        <v>0.1179</v>
      </c>
    </row>
    <row r="1239" spans="1:8" x14ac:dyDescent="0.2">
      <c r="A1239">
        <v>2638.163</v>
      </c>
      <c r="B1239">
        <v>-80.665000000000006</v>
      </c>
      <c r="C1239">
        <v>-80.644000000000005</v>
      </c>
      <c r="D1239">
        <v>1.202</v>
      </c>
      <c r="E1239">
        <v>9.4629999999999992</v>
      </c>
      <c r="F1239">
        <v>120</v>
      </c>
      <c r="G1239">
        <v>70.063999999999993</v>
      </c>
      <c r="H1239">
        <v>0.12240000000000001</v>
      </c>
    </row>
    <row r="1240" spans="1:8" x14ac:dyDescent="0.2">
      <c r="A1240">
        <v>2642.529</v>
      </c>
      <c r="B1240">
        <v>-80.718000000000004</v>
      </c>
      <c r="C1240">
        <v>-80.697000000000003</v>
      </c>
      <c r="D1240">
        <v>1.2050000000000001</v>
      </c>
      <c r="E1240">
        <v>9.8130000000000006</v>
      </c>
      <c r="F1240">
        <v>120</v>
      </c>
      <c r="G1240">
        <v>69.463999999999999</v>
      </c>
      <c r="H1240">
        <v>0.12689999999999999</v>
      </c>
    </row>
    <row r="1241" spans="1:8" x14ac:dyDescent="0.2">
      <c r="A1241">
        <v>2647.2130000000002</v>
      </c>
      <c r="B1241">
        <v>-80.768000000000001</v>
      </c>
      <c r="C1241">
        <v>-80.747</v>
      </c>
      <c r="D1241">
        <v>1.0629999999999999</v>
      </c>
      <c r="E1241">
        <v>10.907</v>
      </c>
      <c r="F1241">
        <v>120</v>
      </c>
      <c r="G1241">
        <v>69.653999999999996</v>
      </c>
      <c r="H1241">
        <v>0.14130000000000001</v>
      </c>
    </row>
    <row r="1242" spans="1:8" x14ac:dyDescent="0.2">
      <c r="A1242">
        <v>2652.194</v>
      </c>
      <c r="B1242">
        <v>-80.819000000000003</v>
      </c>
      <c r="C1242">
        <v>-80.796999999999997</v>
      </c>
      <c r="D1242">
        <v>1.01</v>
      </c>
      <c r="E1242">
        <v>8.7970000000000006</v>
      </c>
      <c r="F1242">
        <v>120</v>
      </c>
      <c r="G1242">
        <v>70.12</v>
      </c>
      <c r="H1242">
        <v>0.1134</v>
      </c>
    </row>
    <row r="1243" spans="1:8" x14ac:dyDescent="0.2">
      <c r="A1243">
        <v>2656.8829999999998</v>
      </c>
      <c r="B1243">
        <v>-80.872</v>
      </c>
      <c r="C1243">
        <v>-80.849000000000004</v>
      </c>
      <c r="D1243">
        <v>1.109</v>
      </c>
      <c r="E1243">
        <v>10.827</v>
      </c>
      <c r="F1243">
        <v>120</v>
      </c>
      <c r="G1243">
        <v>69.932000000000002</v>
      </c>
      <c r="H1243">
        <v>0.1404</v>
      </c>
    </row>
    <row r="1244" spans="1:8" x14ac:dyDescent="0.2">
      <c r="A1244">
        <v>2661.2570000000001</v>
      </c>
      <c r="B1244">
        <v>-80.923000000000002</v>
      </c>
      <c r="C1244">
        <v>-80.900000000000006</v>
      </c>
      <c r="D1244">
        <v>1.161</v>
      </c>
      <c r="E1244">
        <v>12.323</v>
      </c>
      <c r="F1244">
        <v>120</v>
      </c>
      <c r="G1244">
        <v>69.959000000000003</v>
      </c>
      <c r="H1244">
        <v>0.16020000000000001</v>
      </c>
    </row>
    <row r="1245" spans="1:8" x14ac:dyDescent="0.2">
      <c r="A1245">
        <v>2665.922</v>
      </c>
      <c r="B1245">
        <v>-80.974000000000004</v>
      </c>
      <c r="C1245">
        <v>-80.95</v>
      </c>
      <c r="D1245">
        <v>1.069</v>
      </c>
      <c r="E1245">
        <v>10.301</v>
      </c>
      <c r="F1245">
        <v>120</v>
      </c>
      <c r="G1245">
        <v>69.775000000000006</v>
      </c>
      <c r="H1245">
        <v>0.13319999999999999</v>
      </c>
    </row>
    <row r="1246" spans="1:8" x14ac:dyDescent="0.2">
      <c r="A1246">
        <v>2670.2669999999998</v>
      </c>
      <c r="B1246">
        <v>-81.025000000000006</v>
      </c>
      <c r="C1246">
        <v>-81</v>
      </c>
      <c r="D1246">
        <v>1.159</v>
      </c>
      <c r="E1246">
        <v>11.013999999999999</v>
      </c>
      <c r="F1246">
        <v>120</v>
      </c>
      <c r="G1246">
        <v>69.975999999999999</v>
      </c>
      <c r="H1246">
        <v>0.1431</v>
      </c>
    </row>
    <row r="1247" spans="1:8" x14ac:dyDescent="0.2">
      <c r="A1247">
        <v>2675.8530000000001</v>
      </c>
      <c r="B1247">
        <v>-81.076999999999998</v>
      </c>
      <c r="C1247">
        <v>-81.051000000000002</v>
      </c>
      <c r="D1247">
        <v>0.91800000000000004</v>
      </c>
      <c r="E1247">
        <v>10.967000000000001</v>
      </c>
      <c r="F1247">
        <v>120</v>
      </c>
      <c r="G1247">
        <v>69.613</v>
      </c>
      <c r="H1247">
        <v>0.14219999999999999</v>
      </c>
    </row>
    <row r="1248" spans="1:8" x14ac:dyDescent="0.2">
      <c r="A1248">
        <v>2681.1619999999998</v>
      </c>
      <c r="B1248">
        <v>-81.129000000000005</v>
      </c>
      <c r="C1248">
        <v>-81.102999999999994</v>
      </c>
      <c r="D1248">
        <v>0.98</v>
      </c>
      <c r="E1248">
        <v>10.563000000000001</v>
      </c>
      <c r="F1248">
        <v>120</v>
      </c>
      <c r="G1248">
        <v>70.17</v>
      </c>
      <c r="H1248">
        <v>0.1368</v>
      </c>
    </row>
    <row r="1249" spans="1:8" x14ac:dyDescent="0.2">
      <c r="A1249">
        <v>2686.7170000000001</v>
      </c>
      <c r="B1249">
        <v>-81.180999999999997</v>
      </c>
      <c r="C1249">
        <v>-81.153999999999996</v>
      </c>
      <c r="D1249">
        <v>0.91500000000000004</v>
      </c>
      <c r="E1249">
        <v>10.706</v>
      </c>
      <c r="F1249">
        <v>120</v>
      </c>
      <c r="G1249">
        <v>70.147000000000006</v>
      </c>
      <c r="H1249">
        <v>0.1386</v>
      </c>
    </row>
    <row r="1250" spans="1:8" x14ac:dyDescent="0.2">
      <c r="A1250">
        <v>2692.011</v>
      </c>
      <c r="B1250">
        <v>-81.231999999999999</v>
      </c>
      <c r="C1250">
        <v>-81.204999999999998</v>
      </c>
      <c r="D1250">
        <v>0.96199999999999997</v>
      </c>
      <c r="E1250">
        <v>10.077999999999999</v>
      </c>
      <c r="F1250">
        <v>120</v>
      </c>
      <c r="G1250">
        <v>70.049000000000007</v>
      </c>
      <c r="H1250">
        <v>0.1305</v>
      </c>
    </row>
    <row r="1251" spans="1:8" x14ac:dyDescent="0.2">
      <c r="A1251">
        <v>2697.3130000000001</v>
      </c>
      <c r="B1251">
        <v>-81.284999999999997</v>
      </c>
      <c r="C1251">
        <v>-81.257000000000005</v>
      </c>
      <c r="D1251">
        <v>0.98799999999999999</v>
      </c>
      <c r="E1251">
        <v>10.531000000000001</v>
      </c>
      <c r="F1251">
        <v>120</v>
      </c>
      <c r="G1251">
        <v>70.438000000000002</v>
      </c>
      <c r="H1251">
        <v>0.1368</v>
      </c>
    </row>
    <row r="1252" spans="1:8" x14ac:dyDescent="0.2">
      <c r="A1252">
        <v>2702.3159999999998</v>
      </c>
      <c r="B1252">
        <v>-81.337000000000003</v>
      </c>
      <c r="C1252">
        <v>-81.308000000000007</v>
      </c>
      <c r="D1252">
        <v>1.012</v>
      </c>
      <c r="E1252">
        <v>9.7560000000000002</v>
      </c>
      <c r="F1252">
        <v>120</v>
      </c>
      <c r="G1252">
        <v>69.899000000000001</v>
      </c>
      <c r="H1252">
        <v>0.12600000000000003</v>
      </c>
    </row>
    <row r="1253" spans="1:8" x14ac:dyDescent="0.2">
      <c r="A1253">
        <v>2707.61</v>
      </c>
      <c r="B1253">
        <v>-81.388999999999996</v>
      </c>
      <c r="C1253">
        <v>-81.358999999999995</v>
      </c>
      <c r="D1253">
        <v>0.97099999999999997</v>
      </c>
      <c r="E1253">
        <v>9.73</v>
      </c>
      <c r="F1253">
        <v>120</v>
      </c>
      <c r="G1253">
        <v>70.164000000000001</v>
      </c>
      <c r="H1253">
        <v>0.12600000000000003</v>
      </c>
    </row>
    <row r="1254" spans="1:8" x14ac:dyDescent="0.2">
      <c r="A1254">
        <v>2714.174</v>
      </c>
      <c r="B1254">
        <v>-81.441000000000003</v>
      </c>
      <c r="C1254">
        <v>-81.411000000000001</v>
      </c>
      <c r="D1254">
        <v>0.78800000000000003</v>
      </c>
      <c r="E1254">
        <v>10.37</v>
      </c>
      <c r="F1254">
        <v>120</v>
      </c>
      <c r="G1254">
        <v>69.998999999999995</v>
      </c>
      <c r="H1254">
        <v>0.1341</v>
      </c>
    </row>
    <row r="1255" spans="1:8" x14ac:dyDescent="0.2">
      <c r="A1255">
        <v>2720.7260000000001</v>
      </c>
      <c r="B1255">
        <v>-81.492000000000004</v>
      </c>
      <c r="C1255">
        <v>-81.460999999999999</v>
      </c>
      <c r="D1255">
        <v>0.76100000000000001</v>
      </c>
      <c r="E1255">
        <v>9.58</v>
      </c>
      <c r="F1255">
        <v>120</v>
      </c>
      <c r="G1255">
        <v>70.22</v>
      </c>
      <c r="H1255">
        <v>0.12420000000000002</v>
      </c>
    </row>
    <row r="1256" spans="1:8" x14ac:dyDescent="0.2">
      <c r="A1256">
        <v>2726.0279999999998</v>
      </c>
      <c r="B1256">
        <v>-81.542000000000002</v>
      </c>
      <c r="C1256">
        <v>-81.510999999999996</v>
      </c>
      <c r="D1256">
        <v>0.93500000000000005</v>
      </c>
      <c r="E1256">
        <v>9.8559999999999999</v>
      </c>
      <c r="F1256">
        <v>120</v>
      </c>
      <c r="G1256">
        <v>70.597999999999999</v>
      </c>
      <c r="H1256">
        <v>0.1278</v>
      </c>
    </row>
    <row r="1257" spans="1:8" x14ac:dyDescent="0.2">
      <c r="A1257">
        <v>2731.9319999999998</v>
      </c>
      <c r="B1257">
        <v>-81.593999999999994</v>
      </c>
      <c r="C1257">
        <v>-81.563000000000002</v>
      </c>
      <c r="D1257">
        <v>0.88</v>
      </c>
      <c r="E1257">
        <v>9.6579999999999995</v>
      </c>
      <c r="F1257">
        <v>120</v>
      </c>
      <c r="G1257">
        <v>70.197000000000003</v>
      </c>
      <c r="H1257">
        <v>0.12510000000000002</v>
      </c>
    </row>
    <row r="1258" spans="1:8" x14ac:dyDescent="0.2">
      <c r="A1258">
        <v>2737.527</v>
      </c>
      <c r="B1258">
        <v>-81.646000000000001</v>
      </c>
      <c r="C1258">
        <v>-81.614000000000004</v>
      </c>
      <c r="D1258">
        <v>0.91800000000000004</v>
      </c>
      <c r="E1258">
        <v>9.0990000000000002</v>
      </c>
      <c r="F1258">
        <v>120</v>
      </c>
      <c r="G1258">
        <v>70.409000000000006</v>
      </c>
      <c r="H1258">
        <v>0.1179</v>
      </c>
    </row>
    <row r="1259" spans="1:8" x14ac:dyDescent="0.2">
      <c r="A1259">
        <v>2743.0390000000002</v>
      </c>
      <c r="B1259">
        <v>-81.697000000000003</v>
      </c>
      <c r="C1259">
        <v>-81.664000000000001</v>
      </c>
      <c r="D1259">
        <v>0.90800000000000003</v>
      </c>
      <c r="E1259">
        <v>9.0009999999999994</v>
      </c>
      <c r="F1259">
        <v>120</v>
      </c>
      <c r="G1259">
        <v>70.978999999999999</v>
      </c>
      <c r="H1259">
        <v>0.11610000000000001</v>
      </c>
    </row>
    <row r="1260" spans="1:8" x14ac:dyDescent="0.2">
      <c r="A1260">
        <v>2748.9650000000001</v>
      </c>
      <c r="B1260">
        <v>-81.748000000000005</v>
      </c>
      <c r="C1260">
        <v>-81.713999999999999</v>
      </c>
      <c r="D1260">
        <v>0.84399999999999997</v>
      </c>
      <c r="E1260">
        <v>8.3109999999999999</v>
      </c>
      <c r="F1260">
        <v>120</v>
      </c>
      <c r="G1260">
        <v>70.403999999999996</v>
      </c>
      <c r="H1260">
        <v>0.1071</v>
      </c>
    </row>
    <row r="1261" spans="1:8" x14ac:dyDescent="0.2">
      <c r="A1261">
        <v>2753.3339999999998</v>
      </c>
      <c r="B1261">
        <v>-81.8</v>
      </c>
      <c r="C1261">
        <v>-81.765000000000001</v>
      </c>
      <c r="D1261">
        <v>1.1779999999999999</v>
      </c>
      <c r="E1261">
        <v>8.3369999999999997</v>
      </c>
      <c r="F1261">
        <v>120</v>
      </c>
      <c r="G1261">
        <v>70.331999999999994</v>
      </c>
      <c r="H1261">
        <v>0.1071</v>
      </c>
    </row>
    <row r="1262" spans="1:8" x14ac:dyDescent="0.2">
      <c r="A1262">
        <v>2758.9670000000001</v>
      </c>
      <c r="B1262">
        <v>-81.852999999999994</v>
      </c>
      <c r="C1262">
        <v>-81.817999999999998</v>
      </c>
      <c r="D1262">
        <v>0.92600000000000005</v>
      </c>
      <c r="E1262">
        <v>7.6630000000000003</v>
      </c>
      <c r="F1262">
        <v>120</v>
      </c>
      <c r="G1262">
        <v>70.498999999999995</v>
      </c>
      <c r="H1262">
        <v>9.9000000000000005E-2</v>
      </c>
    </row>
    <row r="1263" spans="1:8" x14ac:dyDescent="0.2">
      <c r="A1263">
        <v>2763.348</v>
      </c>
      <c r="B1263">
        <v>-81.903000000000006</v>
      </c>
      <c r="C1263">
        <v>-81.867999999999995</v>
      </c>
      <c r="D1263">
        <v>1.1419999999999999</v>
      </c>
      <c r="E1263">
        <v>6.8680000000000003</v>
      </c>
      <c r="F1263">
        <v>120</v>
      </c>
      <c r="G1263">
        <v>70.936000000000007</v>
      </c>
      <c r="H1263">
        <v>8.8200000000000001E-2</v>
      </c>
    </row>
    <row r="1264" spans="1:8" x14ac:dyDescent="0.2">
      <c r="A1264">
        <v>2768.357</v>
      </c>
      <c r="B1264">
        <v>-81.956000000000003</v>
      </c>
      <c r="C1264">
        <v>-81.92</v>
      </c>
      <c r="D1264">
        <v>1.0389999999999999</v>
      </c>
      <c r="E1264">
        <v>6.0629999999999997</v>
      </c>
      <c r="F1264">
        <v>120</v>
      </c>
      <c r="G1264">
        <v>70.697999999999993</v>
      </c>
      <c r="H1264">
        <v>7.7399999999999997E-2</v>
      </c>
    </row>
    <row r="1265" spans="1:8" x14ac:dyDescent="0.2">
      <c r="A1265">
        <v>2773.319</v>
      </c>
      <c r="B1265">
        <v>-82.007000000000005</v>
      </c>
      <c r="C1265">
        <v>-81.97</v>
      </c>
      <c r="D1265">
        <v>1.02</v>
      </c>
      <c r="E1265">
        <v>5.5609999999999999</v>
      </c>
      <c r="F1265">
        <v>120</v>
      </c>
      <c r="G1265">
        <v>70.852000000000004</v>
      </c>
      <c r="H1265">
        <v>7.1099999999999997E-2</v>
      </c>
    </row>
    <row r="1266" spans="1:8" x14ac:dyDescent="0.2">
      <c r="A1266">
        <v>2778.2489999999998</v>
      </c>
      <c r="B1266">
        <v>-82.058999999999997</v>
      </c>
      <c r="C1266">
        <v>-82.022000000000006</v>
      </c>
      <c r="D1266">
        <v>1.0469999999999999</v>
      </c>
      <c r="E1266">
        <v>4.5780000000000003</v>
      </c>
      <c r="F1266">
        <v>120</v>
      </c>
      <c r="G1266">
        <v>70.760000000000005</v>
      </c>
      <c r="H1266">
        <v>5.8500000000000003E-2</v>
      </c>
    </row>
    <row r="1267" spans="1:8" x14ac:dyDescent="0.2">
      <c r="A1267">
        <v>2783.2359999999999</v>
      </c>
      <c r="B1267">
        <v>-82.11</v>
      </c>
      <c r="C1267">
        <v>-82.072000000000003</v>
      </c>
      <c r="D1267">
        <v>0.998</v>
      </c>
      <c r="E1267">
        <v>3.847</v>
      </c>
      <c r="F1267">
        <v>120</v>
      </c>
      <c r="G1267">
        <v>71.126999999999995</v>
      </c>
      <c r="H1267">
        <v>4.9500000000000002E-2</v>
      </c>
    </row>
    <row r="1268" spans="1:8" x14ac:dyDescent="0.2">
      <c r="A1268">
        <v>2788.8649999999998</v>
      </c>
      <c r="B1268">
        <v>-82.162000000000006</v>
      </c>
      <c r="C1268">
        <v>-82.123000000000005</v>
      </c>
      <c r="D1268">
        <v>0.91700000000000004</v>
      </c>
      <c r="E1268">
        <v>4.3280000000000003</v>
      </c>
      <c r="F1268">
        <v>120</v>
      </c>
      <c r="G1268">
        <v>71.17</v>
      </c>
      <c r="H1268">
        <v>5.4899999999999997E-2</v>
      </c>
    </row>
    <row r="1269" spans="1:8" x14ac:dyDescent="0.2">
      <c r="A1269">
        <v>2793.2429999999999</v>
      </c>
      <c r="B1269">
        <v>-82.212000000000003</v>
      </c>
      <c r="C1269">
        <v>-82.173000000000002</v>
      </c>
      <c r="D1269">
        <v>1.129</v>
      </c>
      <c r="E1269">
        <v>0.56399999999999995</v>
      </c>
      <c r="F1269">
        <v>120</v>
      </c>
      <c r="G1269">
        <v>71.326999999999998</v>
      </c>
      <c r="H1269">
        <v>7.2000000000000007E-3</v>
      </c>
    </row>
    <row r="1270" spans="1:8" x14ac:dyDescent="0.2">
      <c r="A1270">
        <v>2797.6170000000002</v>
      </c>
      <c r="B1270">
        <v>-82.265000000000001</v>
      </c>
      <c r="C1270">
        <v>-82.224999999999994</v>
      </c>
      <c r="D1270">
        <v>1.202</v>
      </c>
      <c r="E1270">
        <v>0.39700000000000002</v>
      </c>
      <c r="F1270">
        <v>120</v>
      </c>
      <c r="G1270">
        <v>71.334999999999994</v>
      </c>
      <c r="H1270">
        <v>5.4000000000000003E-3</v>
      </c>
    </row>
    <row r="1271" spans="1:8" x14ac:dyDescent="0.2">
      <c r="A1271">
        <v>2801.989</v>
      </c>
      <c r="B1271">
        <v>-82.316000000000003</v>
      </c>
      <c r="C1271">
        <v>-82.275000000000006</v>
      </c>
      <c r="D1271">
        <v>1.1399999999999999</v>
      </c>
      <c r="E1271">
        <v>3.2930000000000001</v>
      </c>
      <c r="F1271">
        <v>120</v>
      </c>
      <c r="G1271">
        <v>70.78</v>
      </c>
      <c r="H1271">
        <v>4.2300000000000004E-2</v>
      </c>
    </row>
    <row r="1272" spans="1:8" x14ac:dyDescent="0.2">
      <c r="A1272">
        <v>2806.049</v>
      </c>
      <c r="B1272">
        <v>-82.367000000000004</v>
      </c>
      <c r="C1272">
        <v>-82.325000000000003</v>
      </c>
      <c r="D1272">
        <v>1.234</v>
      </c>
      <c r="E1272">
        <v>4.6020000000000003</v>
      </c>
      <c r="F1272">
        <v>120</v>
      </c>
      <c r="G1272">
        <v>71.108000000000004</v>
      </c>
      <c r="H1272">
        <v>5.8500000000000003E-2</v>
      </c>
    </row>
    <row r="1273" spans="1:8" x14ac:dyDescent="0.2">
      <c r="A1273">
        <v>2811.672</v>
      </c>
      <c r="B1273">
        <v>-82.418000000000006</v>
      </c>
      <c r="C1273">
        <v>-82.376000000000005</v>
      </c>
      <c r="D1273">
        <v>0.90300000000000002</v>
      </c>
      <c r="E1273">
        <v>4.2149999999999999</v>
      </c>
      <c r="F1273">
        <v>120</v>
      </c>
      <c r="G1273">
        <v>71.542000000000002</v>
      </c>
      <c r="H1273">
        <v>5.3999999999999999E-2</v>
      </c>
    </row>
    <row r="1274" spans="1:8" x14ac:dyDescent="0.2">
      <c r="A1274">
        <v>2817.8879999999999</v>
      </c>
      <c r="B1274">
        <v>-82.47</v>
      </c>
      <c r="C1274">
        <v>-82.427000000000007</v>
      </c>
      <c r="D1274">
        <v>0.81899999999999995</v>
      </c>
      <c r="E1274">
        <v>5.2720000000000002</v>
      </c>
      <c r="F1274">
        <v>120</v>
      </c>
      <c r="G1274">
        <v>71.188000000000002</v>
      </c>
      <c r="H1274">
        <v>6.7500000000000004E-2</v>
      </c>
    </row>
    <row r="1275" spans="1:8" x14ac:dyDescent="0.2">
      <c r="A1275">
        <v>2823.8420000000001</v>
      </c>
      <c r="B1275">
        <v>-82.522000000000006</v>
      </c>
      <c r="C1275">
        <v>-82.478999999999999</v>
      </c>
      <c r="D1275">
        <v>0.86799999999999999</v>
      </c>
      <c r="E1275">
        <v>7.165</v>
      </c>
      <c r="F1275">
        <v>120</v>
      </c>
      <c r="G1275">
        <v>71.320999999999998</v>
      </c>
      <c r="H1275">
        <v>9.1799999999999993E-2</v>
      </c>
    </row>
    <row r="1276" spans="1:8" x14ac:dyDescent="0.2">
      <c r="A1276">
        <v>2829.1590000000001</v>
      </c>
      <c r="B1276">
        <v>-82.572000000000003</v>
      </c>
      <c r="C1276">
        <v>-82.528000000000006</v>
      </c>
      <c r="D1276">
        <v>0.93200000000000005</v>
      </c>
      <c r="E1276">
        <v>7.3390000000000004</v>
      </c>
      <c r="F1276">
        <v>120</v>
      </c>
      <c r="G1276">
        <v>71.254999999999995</v>
      </c>
      <c r="H1276">
        <v>9.4500000000000001E-2</v>
      </c>
    </row>
    <row r="1277" spans="1:8" x14ac:dyDescent="0.2">
      <c r="A1277">
        <v>2833.5410000000002</v>
      </c>
      <c r="B1277">
        <v>-82.623999999999995</v>
      </c>
      <c r="C1277">
        <v>-82.58</v>
      </c>
      <c r="D1277">
        <v>1.1719999999999999</v>
      </c>
      <c r="E1277">
        <v>7.8730000000000002</v>
      </c>
      <c r="F1277">
        <v>120</v>
      </c>
      <c r="G1277">
        <v>71.536000000000001</v>
      </c>
      <c r="H1277">
        <v>0.1017</v>
      </c>
    </row>
    <row r="1278" spans="1:8" x14ac:dyDescent="0.2">
      <c r="A1278">
        <v>2839.768</v>
      </c>
      <c r="B1278">
        <v>-82.677000000000007</v>
      </c>
      <c r="C1278">
        <v>-82.632000000000005</v>
      </c>
      <c r="D1278">
        <v>0.83599999999999997</v>
      </c>
      <c r="E1278">
        <v>11.054</v>
      </c>
      <c r="F1278">
        <v>120</v>
      </c>
      <c r="G1278">
        <v>70.894000000000005</v>
      </c>
      <c r="H1278">
        <v>0.1431</v>
      </c>
    </row>
    <row r="1279" spans="1:8" x14ac:dyDescent="0.2">
      <c r="A1279">
        <v>2845.078</v>
      </c>
      <c r="B1279">
        <v>-82.727999999999994</v>
      </c>
      <c r="C1279">
        <v>-82.683000000000007</v>
      </c>
      <c r="D1279">
        <v>0.95899999999999996</v>
      </c>
      <c r="E1279">
        <v>14.436999999999999</v>
      </c>
      <c r="F1279">
        <v>120</v>
      </c>
      <c r="G1279">
        <v>70.471000000000004</v>
      </c>
      <c r="H1279">
        <v>0.189</v>
      </c>
    </row>
    <row r="1280" spans="1:8" x14ac:dyDescent="0.2">
      <c r="A1280">
        <v>2850.9630000000002</v>
      </c>
      <c r="B1280">
        <v>-82.778999999999996</v>
      </c>
      <c r="C1280">
        <v>-82.731999999999999</v>
      </c>
      <c r="D1280">
        <v>0.84599999999999997</v>
      </c>
      <c r="E1280">
        <v>19.481999999999999</v>
      </c>
      <c r="F1280">
        <v>120</v>
      </c>
      <c r="G1280">
        <v>71.165999999999997</v>
      </c>
      <c r="H1280">
        <v>0.25829999999999997</v>
      </c>
    </row>
    <row r="1281" spans="1:8" x14ac:dyDescent="0.2">
      <c r="A1281">
        <v>2857.5169999999998</v>
      </c>
      <c r="B1281">
        <v>-82.831000000000003</v>
      </c>
      <c r="C1281">
        <v>-82.784000000000006</v>
      </c>
      <c r="D1281">
        <v>0.79</v>
      </c>
      <c r="E1281">
        <v>20.648</v>
      </c>
      <c r="F1281">
        <v>120</v>
      </c>
      <c r="G1281">
        <v>70.516999999999996</v>
      </c>
      <c r="H1281">
        <v>0.27450000000000002</v>
      </c>
    </row>
    <row r="1282" spans="1:8" x14ac:dyDescent="0.2">
      <c r="A1282">
        <v>2863.462</v>
      </c>
      <c r="B1282">
        <v>-82.882999999999996</v>
      </c>
      <c r="C1282">
        <v>-82.834999999999994</v>
      </c>
      <c r="D1282">
        <v>0.85699999999999998</v>
      </c>
      <c r="E1282">
        <v>24.684000000000001</v>
      </c>
      <c r="F1282">
        <v>120</v>
      </c>
      <c r="G1282">
        <v>70.674000000000007</v>
      </c>
      <c r="H1282">
        <v>0.33210000000000001</v>
      </c>
    </row>
    <row r="1283" spans="1:8" x14ac:dyDescent="0.2">
      <c r="A1283">
        <v>2870.6509999999998</v>
      </c>
      <c r="B1283">
        <v>-82.935000000000002</v>
      </c>
      <c r="C1283">
        <v>-82.885999999999996</v>
      </c>
      <c r="D1283">
        <v>0.71299999999999997</v>
      </c>
      <c r="E1283">
        <v>21.338000000000001</v>
      </c>
      <c r="F1283">
        <v>120</v>
      </c>
      <c r="G1283">
        <v>70.027000000000001</v>
      </c>
      <c r="H1283">
        <v>0.28439999999999999</v>
      </c>
    </row>
    <row r="1284" spans="1:8" x14ac:dyDescent="0.2">
      <c r="A1284">
        <v>2877.52</v>
      </c>
      <c r="B1284">
        <v>-82.986999999999995</v>
      </c>
      <c r="C1284">
        <v>-82.938000000000002</v>
      </c>
      <c r="D1284">
        <v>0.748</v>
      </c>
      <c r="E1284">
        <v>55.503999999999998</v>
      </c>
      <c r="F1284">
        <v>120</v>
      </c>
      <c r="G1284">
        <v>69.174999999999997</v>
      </c>
      <c r="H1284">
        <v>0.82440000000000002</v>
      </c>
    </row>
    <row r="1285" spans="1:8" x14ac:dyDescent="0.2">
      <c r="A1285">
        <v>2883.7779999999998</v>
      </c>
      <c r="B1285">
        <v>-83.037999999999997</v>
      </c>
      <c r="C1285">
        <v>-82.988</v>
      </c>
      <c r="D1285">
        <v>0.80600000000000005</v>
      </c>
      <c r="E1285">
        <v>35.323999999999998</v>
      </c>
      <c r="F1285">
        <v>120</v>
      </c>
      <c r="G1285">
        <v>69.349000000000004</v>
      </c>
      <c r="H1285">
        <v>0.49050000000000005</v>
      </c>
    </row>
    <row r="1286" spans="1:8" x14ac:dyDescent="0.2">
      <c r="A1286">
        <v>2890.616</v>
      </c>
      <c r="B1286">
        <v>-83.09</v>
      </c>
      <c r="C1286">
        <v>-83.04</v>
      </c>
      <c r="D1286">
        <v>0.75700000000000001</v>
      </c>
      <c r="E1286">
        <v>60.125</v>
      </c>
      <c r="F1286">
        <v>120</v>
      </c>
      <c r="G1286">
        <v>67.783000000000001</v>
      </c>
      <c r="H1286">
        <v>0.90809999999999991</v>
      </c>
    </row>
    <row r="1287" spans="1:8" x14ac:dyDescent="0.2">
      <c r="A1287">
        <v>2896.8719999999998</v>
      </c>
      <c r="B1287">
        <v>-83.143000000000001</v>
      </c>
      <c r="C1287">
        <v>-83.091999999999999</v>
      </c>
      <c r="D1287">
        <v>0.83399999999999996</v>
      </c>
      <c r="E1287">
        <v>58.02</v>
      </c>
      <c r="F1287">
        <v>120</v>
      </c>
      <c r="G1287">
        <v>67.245999999999995</v>
      </c>
      <c r="H1287">
        <v>0.86939999999999995</v>
      </c>
    </row>
    <row r="1288" spans="1:8" x14ac:dyDescent="0.2">
      <c r="A1288">
        <v>2903.1190000000001</v>
      </c>
      <c r="B1288">
        <v>-83.192999999999998</v>
      </c>
      <c r="C1288">
        <v>-83.141999999999996</v>
      </c>
      <c r="D1288">
        <v>0.79100000000000004</v>
      </c>
      <c r="E1288">
        <v>56.216000000000001</v>
      </c>
      <c r="F1288">
        <v>120</v>
      </c>
      <c r="G1288">
        <v>67.843000000000004</v>
      </c>
      <c r="H1288">
        <v>0.83700000000000008</v>
      </c>
    </row>
    <row r="1289" spans="1:8" x14ac:dyDescent="0.2">
      <c r="A1289">
        <v>2947.8009999999999</v>
      </c>
      <c r="B1289">
        <v>-83.245000000000005</v>
      </c>
      <c r="C1289">
        <v>-83.192999999999998</v>
      </c>
      <c r="D1289">
        <v>0.114</v>
      </c>
      <c r="E1289">
        <v>28.308</v>
      </c>
      <c r="F1289">
        <v>120</v>
      </c>
      <c r="G1289">
        <v>68.635999999999996</v>
      </c>
      <c r="H1289">
        <v>0.38429999999999997</v>
      </c>
    </row>
    <row r="1290" spans="1:8" x14ac:dyDescent="0.2">
      <c r="A1290">
        <v>2953.7359999999999</v>
      </c>
      <c r="B1290">
        <v>-83.296999999999997</v>
      </c>
      <c r="C1290">
        <v>-83.244</v>
      </c>
      <c r="D1290">
        <v>0.86199999999999999</v>
      </c>
      <c r="E1290">
        <v>30.542999999999999</v>
      </c>
      <c r="F1290">
        <v>120</v>
      </c>
      <c r="G1290">
        <v>68.756</v>
      </c>
      <c r="H1290">
        <v>0.41760000000000003</v>
      </c>
    </row>
    <row r="1291" spans="1:8" x14ac:dyDescent="0.2">
      <c r="A1291">
        <v>2958.73</v>
      </c>
      <c r="B1291">
        <v>-83.347999999999999</v>
      </c>
      <c r="C1291">
        <v>-83.295000000000002</v>
      </c>
      <c r="D1291">
        <v>1.0249999999999999</v>
      </c>
      <c r="E1291">
        <v>28.177</v>
      </c>
      <c r="F1291">
        <v>120</v>
      </c>
      <c r="G1291">
        <v>68.728999999999999</v>
      </c>
      <c r="H1291">
        <v>0.38250000000000001</v>
      </c>
    </row>
    <row r="1292" spans="1:8" x14ac:dyDescent="0.2">
      <c r="A1292">
        <v>2964.9070000000002</v>
      </c>
      <c r="B1292">
        <v>-83.400999999999996</v>
      </c>
      <c r="C1292">
        <v>-83.346999999999994</v>
      </c>
      <c r="D1292">
        <v>0.83699999999999997</v>
      </c>
      <c r="E1292">
        <v>28.106999999999999</v>
      </c>
      <c r="F1292">
        <v>120</v>
      </c>
      <c r="G1292">
        <v>68.760000000000005</v>
      </c>
      <c r="H1292">
        <v>0.38159999999999999</v>
      </c>
    </row>
    <row r="1293" spans="1:8" x14ac:dyDescent="0.2">
      <c r="A1293">
        <v>2970.2179999999998</v>
      </c>
      <c r="B1293">
        <v>-83.451999999999998</v>
      </c>
      <c r="C1293">
        <v>-83.397999999999996</v>
      </c>
      <c r="D1293">
        <v>0.96</v>
      </c>
      <c r="E1293">
        <v>30.574000000000002</v>
      </c>
      <c r="F1293">
        <v>120</v>
      </c>
      <c r="G1293">
        <v>68.251999999999995</v>
      </c>
      <c r="H1293">
        <v>0.41850000000000004</v>
      </c>
    </row>
    <row r="1294" spans="1:8" x14ac:dyDescent="0.2">
      <c r="A1294">
        <v>2975.5239999999999</v>
      </c>
      <c r="B1294">
        <v>-83.504999999999995</v>
      </c>
      <c r="C1294">
        <v>-83.448999999999998</v>
      </c>
      <c r="D1294">
        <v>0.97199999999999998</v>
      </c>
      <c r="E1294">
        <v>37.024000000000001</v>
      </c>
      <c r="F1294">
        <v>120</v>
      </c>
      <c r="G1294">
        <v>67.802999999999997</v>
      </c>
      <c r="H1294">
        <v>0.51659999999999995</v>
      </c>
    </row>
    <row r="1295" spans="1:8" x14ac:dyDescent="0.2">
      <c r="A1295">
        <v>2980.5390000000002</v>
      </c>
      <c r="B1295">
        <v>-83.555999999999997</v>
      </c>
      <c r="C1295">
        <v>-83.5</v>
      </c>
      <c r="D1295">
        <v>1.014</v>
      </c>
      <c r="E1295">
        <v>72.263000000000005</v>
      </c>
      <c r="F1295">
        <v>120</v>
      </c>
      <c r="G1295">
        <v>65.259</v>
      </c>
      <c r="H1295">
        <v>1.1466000000000001</v>
      </c>
    </row>
    <row r="1296" spans="1:8" x14ac:dyDescent="0.2">
      <c r="A1296">
        <v>13567.866</v>
      </c>
      <c r="B1296">
        <v>-83.551000000000002</v>
      </c>
      <c r="C1296">
        <v>-83.55</v>
      </c>
      <c r="D1296">
        <v>0</v>
      </c>
      <c r="E1296">
        <v>78.093000000000004</v>
      </c>
      <c r="F1296">
        <v>120</v>
      </c>
      <c r="G1296">
        <v>56.405000000000001</v>
      </c>
      <c r="H1296">
        <v>1.2707999999999999</v>
      </c>
    </row>
    <row r="1297" spans="1:8" x14ac:dyDescent="0.2">
      <c r="A1297">
        <v>13574.111999999999</v>
      </c>
      <c r="B1297">
        <v>-83.602000000000004</v>
      </c>
      <c r="C1297">
        <v>-83.600999999999999</v>
      </c>
      <c r="D1297">
        <v>0.81499999999999995</v>
      </c>
      <c r="E1297">
        <v>77.424999999999997</v>
      </c>
      <c r="F1297">
        <v>120</v>
      </c>
      <c r="G1297">
        <v>57.347999999999999</v>
      </c>
      <c r="H1297">
        <v>1.2564</v>
      </c>
    </row>
    <row r="1298" spans="1:8" x14ac:dyDescent="0.2">
      <c r="A1298">
        <v>13578.806</v>
      </c>
      <c r="B1298">
        <v>-83.653000000000006</v>
      </c>
      <c r="C1298">
        <v>-83.652000000000001</v>
      </c>
      <c r="D1298">
        <v>1.0820000000000001</v>
      </c>
      <c r="E1298">
        <v>73.156000000000006</v>
      </c>
      <c r="F1298">
        <v>120</v>
      </c>
      <c r="G1298">
        <v>56.881</v>
      </c>
      <c r="H1298">
        <v>1.1655</v>
      </c>
    </row>
    <row r="1299" spans="1:8" x14ac:dyDescent="0.2">
      <c r="A1299">
        <v>13583.781999999999</v>
      </c>
      <c r="B1299">
        <v>-83.704999999999998</v>
      </c>
      <c r="C1299">
        <v>-83.701999999999998</v>
      </c>
      <c r="D1299">
        <v>1.0149999999999999</v>
      </c>
      <c r="E1299">
        <v>66.680000000000007</v>
      </c>
      <c r="F1299">
        <v>120</v>
      </c>
      <c r="G1299">
        <v>57.453000000000003</v>
      </c>
      <c r="H1299">
        <v>1.0331999999999999</v>
      </c>
    </row>
    <row r="1300" spans="1:8" x14ac:dyDescent="0.2">
      <c r="A1300">
        <v>13588.787</v>
      </c>
      <c r="B1300">
        <v>-83.757000000000005</v>
      </c>
      <c r="C1300">
        <v>-83.754000000000005</v>
      </c>
      <c r="D1300">
        <v>1.04</v>
      </c>
      <c r="E1300">
        <v>65.891000000000005</v>
      </c>
      <c r="F1300">
        <v>120</v>
      </c>
      <c r="G1300">
        <v>57.521000000000001</v>
      </c>
      <c r="H1300">
        <v>1.0179</v>
      </c>
    </row>
    <row r="1301" spans="1:8" x14ac:dyDescent="0.2">
      <c r="A1301">
        <v>13593.8</v>
      </c>
      <c r="B1301">
        <v>-83.81</v>
      </c>
      <c r="C1301">
        <v>-83.805999999999997</v>
      </c>
      <c r="D1301">
        <v>1.034</v>
      </c>
      <c r="E1301">
        <v>68.418000000000006</v>
      </c>
      <c r="F1301">
        <v>120</v>
      </c>
      <c r="G1301">
        <v>57.582999999999998</v>
      </c>
      <c r="H1301">
        <v>1.0683</v>
      </c>
    </row>
    <row r="1302" spans="1:8" x14ac:dyDescent="0.2">
      <c r="A1302">
        <v>13598.772000000001</v>
      </c>
      <c r="B1302">
        <v>-83.863</v>
      </c>
      <c r="C1302">
        <v>-83.858999999999995</v>
      </c>
      <c r="D1302">
        <v>1.0580000000000001</v>
      </c>
      <c r="E1302">
        <v>66.394999999999996</v>
      </c>
      <c r="F1302">
        <v>120</v>
      </c>
      <c r="G1302">
        <v>57.290999999999997</v>
      </c>
      <c r="H1302">
        <v>1.0278</v>
      </c>
    </row>
    <row r="1303" spans="1:8" x14ac:dyDescent="0.2">
      <c r="A1303">
        <v>13604.058999999999</v>
      </c>
      <c r="B1303">
        <v>-83.915999999999997</v>
      </c>
      <c r="C1303">
        <v>-83.911000000000001</v>
      </c>
      <c r="D1303">
        <v>0.99299999999999999</v>
      </c>
      <c r="E1303">
        <v>71.582999999999998</v>
      </c>
      <c r="F1303">
        <v>120</v>
      </c>
      <c r="G1303">
        <v>57.457000000000001</v>
      </c>
      <c r="H1303">
        <v>1.1322000000000001</v>
      </c>
    </row>
    <row r="1304" spans="1:8" x14ac:dyDescent="0.2">
      <c r="A1304">
        <v>13609.682000000001</v>
      </c>
      <c r="B1304">
        <v>-83.968999999999994</v>
      </c>
      <c r="C1304">
        <v>-83.962999999999994</v>
      </c>
      <c r="D1304">
        <v>0.92600000000000005</v>
      </c>
      <c r="E1304">
        <v>67.566999999999993</v>
      </c>
      <c r="F1304">
        <v>120</v>
      </c>
      <c r="G1304">
        <v>57.430999999999997</v>
      </c>
      <c r="H1304">
        <v>1.0511999999999999</v>
      </c>
    </row>
    <row r="1305" spans="1:8" x14ac:dyDescent="0.2">
      <c r="A1305">
        <v>13614.950999999999</v>
      </c>
      <c r="B1305">
        <v>-84.021000000000001</v>
      </c>
      <c r="C1305">
        <v>-84.016000000000005</v>
      </c>
      <c r="D1305">
        <v>0.99099999999999999</v>
      </c>
      <c r="E1305">
        <v>65.778999999999996</v>
      </c>
      <c r="F1305">
        <v>120</v>
      </c>
      <c r="G1305">
        <v>57.695</v>
      </c>
      <c r="H1305">
        <v>1.0161</v>
      </c>
    </row>
    <row r="1306" spans="1:8" x14ac:dyDescent="0.2">
      <c r="A1306">
        <v>13620.27</v>
      </c>
      <c r="B1306">
        <v>-84.072000000000003</v>
      </c>
      <c r="C1306">
        <v>-84.066000000000003</v>
      </c>
      <c r="D1306">
        <v>0.93899999999999995</v>
      </c>
      <c r="E1306">
        <v>65.52</v>
      </c>
      <c r="F1306">
        <v>120</v>
      </c>
      <c r="G1306">
        <v>57.497999999999998</v>
      </c>
      <c r="H1306">
        <v>1.0106999999999999</v>
      </c>
    </row>
    <row r="1307" spans="1:8" x14ac:dyDescent="0.2">
      <c r="A1307">
        <v>13625.906999999999</v>
      </c>
      <c r="B1307">
        <v>-84.123999999999995</v>
      </c>
      <c r="C1307">
        <v>-84.117000000000004</v>
      </c>
      <c r="D1307">
        <v>0.90800000000000003</v>
      </c>
      <c r="E1307">
        <v>66.503</v>
      </c>
      <c r="F1307">
        <v>120</v>
      </c>
      <c r="G1307">
        <v>57.8</v>
      </c>
      <c r="H1307">
        <v>1.0305</v>
      </c>
    </row>
    <row r="1308" spans="1:8" x14ac:dyDescent="0.2">
      <c r="A1308">
        <v>13631.558999999999</v>
      </c>
      <c r="B1308">
        <v>-84.174999999999997</v>
      </c>
      <c r="C1308">
        <v>-84.168000000000006</v>
      </c>
      <c r="D1308">
        <v>0.90100000000000002</v>
      </c>
      <c r="E1308">
        <v>66.542000000000002</v>
      </c>
      <c r="F1308">
        <v>120</v>
      </c>
      <c r="G1308">
        <v>57.856999999999999</v>
      </c>
      <c r="H1308">
        <v>1.0305</v>
      </c>
    </row>
    <row r="1309" spans="1:8" x14ac:dyDescent="0.2">
      <c r="A1309">
        <v>13638.433000000001</v>
      </c>
      <c r="B1309">
        <v>-84.227000000000004</v>
      </c>
      <c r="C1309">
        <v>-84.218999999999994</v>
      </c>
      <c r="D1309">
        <v>0.74399999999999999</v>
      </c>
      <c r="E1309">
        <v>64.453999999999994</v>
      </c>
      <c r="F1309">
        <v>120</v>
      </c>
      <c r="G1309">
        <v>57.796999999999997</v>
      </c>
      <c r="H1309">
        <v>0.9900000000000001</v>
      </c>
    </row>
    <row r="1310" spans="1:8" x14ac:dyDescent="0.2">
      <c r="A1310">
        <v>13645.011</v>
      </c>
      <c r="B1310">
        <v>-84.277000000000001</v>
      </c>
      <c r="C1310">
        <v>-84.269000000000005</v>
      </c>
      <c r="D1310">
        <v>0.75700000000000001</v>
      </c>
      <c r="E1310">
        <v>61.521000000000001</v>
      </c>
      <c r="F1310">
        <v>120</v>
      </c>
      <c r="G1310">
        <v>58.165999999999997</v>
      </c>
      <c r="H1310">
        <v>0.93420000000000003</v>
      </c>
    </row>
    <row r="1311" spans="1:8" x14ac:dyDescent="0.2">
      <c r="A1311">
        <v>13650.611000000001</v>
      </c>
      <c r="B1311">
        <v>-84.33</v>
      </c>
      <c r="C1311">
        <v>-84.320999999999998</v>
      </c>
      <c r="D1311">
        <v>0.93</v>
      </c>
      <c r="E1311">
        <v>62.811</v>
      </c>
      <c r="F1311">
        <v>120</v>
      </c>
      <c r="G1311">
        <v>58.164999999999999</v>
      </c>
      <c r="H1311">
        <v>0.95850000000000002</v>
      </c>
    </row>
    <row r="1312" spans="1:8" x14ac:dyDescent="0.2">
      <c r="A1312">
        <v>13655.623</v>
      </c>
      <c r="B1312">
        <v>-84.382000000000005</v>
      </c>
      <c r="C1312">
        <v>-84.372</v>
      </c>
      <c r="D1312">
        <v>1.0289999999999999</v>
      </c>
      <c r="E1312">
        <v>64.241</v>
      </c>
      <c r="F1312">
        <v>120</v>
      </c>
      <c r="G1312">
        <v>58.110999999999997</v>
      </c>
      <c r="H1312">
        <v>0.98640000000000005</v>
      </c>
    </row>
    <row r="1313" spans="1:8" x14ac:dyDescent="0.2">
      <c r="A1313">
        <v>13660.626</v>
      </c>
      <c r="B1313">
        <v>-84.433000000000007</v>
      </c>
      <c r="C1313">
        <v>-84.423000000000002</v>
      </c>
      <c r="D1313">
        <v>1.0149999999999999</v>
      </c>
      <c r="E1313">
        <v>64.527000000000001</v>
      </c>
      <c r="F1313">
        <v>120</v>
      </c>
      <c r="G1313">
        <v>58.115000000000002</v>
      </c>
      <c r="H1313">
        <v>0.99180000000000013</v>
      </c>
    </row>
    <row r="1314" spans="1:8" x14ac:dyDescent="0.2">
      <c r="A1314">
        <v>13665.319</v>
      </c>
      <c r="B1314">
        <v>-84.486000000000004</v>
      </c>
      <c r="C1314">
        <v>-84.474999999999994</v>
      </c>
      <c r="D1314">
        <v>1.107</v>
      </c>
      <c r="E1314">
        <v>68.759</v>
      </c>
      <c r="F1314">
        <v>120</v>
      </c>
      <c r="G1314">
        <v>57.460999999999999</v>
      </c>
      <c r="H1314">
        <v>1.0746</v>
      </c>
    </row>
    <row r="1315" spans="1:8" x14ac:dyDescent="0.2">
      <c r="A1315">
        <v>13670.021000000001</v>
      </c>
      <c r="B1315">
        <v>-84.537999999999997</v>
      </c>
      <c r="C1315">
        <v>-84.527000000000001</v>
      </c>
      <c r="D1315">
        <v>1.097</v>
      </c>
      <c r="E1315">
        <v>69.319999999999993</v>
      </c>
      <c r="F1315">
        <v>120</v>
      </c>
      <c r="G1315">
        <v>57.484999999999999</v>
      </c>
      <c r="H1315">
        <v>1.0863</v>
      </c>
    </row>
    <row r="1316" spans="1:8" x14ac:dyDescent="0.2">
      <c r="A1316">
        <v>13674.984</v>
      </c>
      <c r="B1316">
        <v>-84.588999999999999</v>
      </c>
      <c r="C1316">
        <v>-84.575999999999993</v>
      </c>
      <c r="D1316">
        <v>1.004</v>
      </c>
      <c r="E1316">
        <v>71.784999999999997</v>
      </c>
      <c r="F1316">
        <v>120</v>
      </c>
      <c r="G1316">
        <v>57.585999999999999</v>
      </c>
      <c r="H1316">
        <v>1.1367</v>
      </c>
    </row>
    <row r="1317" spans="1:8" x14ac:dyDescent="0.2">
      <c r="A1317">
        <v>13680.61</v>
      </c>
      <c r="B1317">
        <v>-84.64</v>
      </c>
      <c r="C1317">
        <v>-84.626999999999995</v>
      </c>
      <c r="D1317">
        <v>0.90300000000000002</v>
      </c>
      <c r="E1317">
        <v>69.875</v>
      </c>
      <c r="F1317">
        <v>120</v>
      </c>
      <c r="G1317">
        <v>57.814999999999998</v>
      </c>
      <c r="H1317">
        <v>1.0971000000000002</v>
      </c>
    </row>
    <row r="1318" spans="1:8" x14ac:dyDescent="0.2">
      <c r="A1318">
        <v>13685.888000000001</v>
      </c>
      <c r="B1318">
        <v>-84.691000000000003</v>
      </c>
      <c r="C1318">
        <v>-84.677999999999997</v>
      </c>
      <c r="D1318">
        <v>0.95699999999999996</v>
      </c>
      <c r="E1318">
        <v>72.924000000000007</v>
      </c>
      <c r="F1318">
        <v>120</v>
      </c>
      <c r="G1318">
        <v>57.401000000000003</v>
      </c>
      <c r="H1318">
        <v>1.1600999999999999</v>
      </c>
    </row>
    <row r="1319" spans="1:8" x14ac:dyDescent="0.2">
      <c r="A1319">
        <v>13690.907999999999</v>
      </c>
      <c r="B1319">
        <v>-84.741</v>
      </c>
      <c r="C1319">
        <v>-84.727000000000004</v>
      </c>
      <c r="D1319">
        <v>0.98899999999999999</v>
      </c>
      <c r="E1319">
        <v>78.45</v>
      </c>
      <c r="F1319">
        <v>120</v>
      </c>
      <c r="G1319">
        <v>57.399000000000001</v>
      </c>
      <c r="H1319">
        <v>1.2789000000000001</v>
      </c>
    </row>
    <row r="1320" spans="1:8" x14ac:dyDescent="0.2">
      <c r="A1320">
        <v>13695.887000000001</v>
      </c>
      <c r="B1320">
        <v>-84.793999999999997</v>
      </c>
      <c r="C1320">
        <v>-84.78</v>
      </c>
      <c r="D1320">
        <v>1.056</v>
      </c>
      <c r="E1320">
        <v>79.572999999999993</v>
      </c>
      <c r="F1320">
        <v>120</v>
      </c>
      <c r="G1320">
        <v>56.677</v>
      </c>
      <c r="H1320">
        <v>1.3041</v>
      </c>
    </row>
    <row r="1321" spans="1:8" x14ac:dyDescent="0.2">
      <c r="A1321">
        <v>13701.183000000001</v>
      </c>
      <c r="B1321">
        <v>-84.846999999999994</v>
      </c>
      <c r="C1321">
        <v>-84.831999999999994</v>
      </c>
      <c r="D1321">
        <v>0.99099999999999999</v>
      </c>
      <c r="E1321">
        <v>81.668000000000006</v>
      </c>
      <c r="F1321">
        <v>120</v>
      </c>
      <c r="G1321">
        <v>57.063000000000002</v>
      </c>
      <c r="H1321">
        <v>1.3518000000000001</v>
      </c>
    </row>
    <row r="1322" spans="1:8" x14ac:dyDescent="0.2">
      <c r="A1322">
        <v>13706.156000000001</v>
      </c>
      <c r="B1322">
        <v>-84.897999999999996</v>
      </c>
      <c r="C1322">
        <v>-84.882000000000005</v>
      </c>
      <c r="D1322">
        <v>0.998</v>
      </c>
      <c r="E1322">
        <v>85.126000000000005</v>
      </c>
      <c r="F1322">
        <v>120</v>
      </c>
      <c r="G1322">
        <v>56.814</v>
      </c>
      <c r="H1322">
        <v>1.4319</v>
      </c>
    </row>
    <row r="1323" spans="1:8" x14ac:dyDescent="0.2">
      <c r="A1323">
        <v>13711.163</v>
      </c>
      <c r="B1323">
        <v>-84.95</v>
      </c>
      <c r="C1323">
        <v>-84.933999999999997</v>
      </c>
      <c r="D1323">
        <v>1.0349999999999999</v>
      </c>
      <c r="E1323">
        <v>88.188999999999993</v>
      </c>
      <c r="F1323">
        <v>120</v>
      </c>
      <c r="G1323">
        <v>56.524000000000001</v>
      </c>
      <c r="H1323">
        <v>1.5057</v>
      </c>
    </row>
    <row r="1324" spans="1:8" x14ac:dyDescent="0.2">
      <c r="A1324">
        <v>13716.787</v>
      </c>
      <c r="B1324">
        <v>-85.001000000000005</v>
      </c>
      <c r="C1324">
        <v>-84.984999999999999</v>
      </c>
      <c r="D1324">
        <v>0.90400000000000003</v>
      </c>
      <c r="E1324">
        <v>86.75</v>
      </c>
      <c r="F1324">
        <v>120</v>
      </c>
      <c r="G1324">
        <v>56.405999999999999</v>
      </c>
      <c r="H1324">
        <v>1.4705999999999999</v>
      </c>
    </row>
    <row r="1325" spans="1:8" x14ac:dyDescent="0.2">
      <c r="A1325">
        <v>13723.04</v>
      </c>
      <c r="B1325">
        <v>-85.052000000000007</v>
      </c>
      <c r="C1325">
        <v>-85.034000000000006</v>
      </c>
      <c r="D1325">
        <v>0.79500000000000004</v>
      </c>
      <c r="E1325">
        <v>85.736000000000004</v>
      </c>
      <c r="F1325">
        <v>120</v>
      </c>
      <c r="G1325">
        <v>56.66</v>
      </c>
      <c r="H1325">
        <v>1.4462999999999999</v>
      </c>
    </row>
    <row r="1326" spans="1:8" x14ac:dyDescent="0.2">
      <c r="A1326">
        <v>13730.49</v>
      </c>
      <c r="B1326">
        <v>-85.102999999999994</v>
      </c>
      <c r="C1326">
        <v>-85.084999999999994</v>
      </c>
      <c r="D1326">
        <v>0.68</v>
      </c>
      <c r="E1326">
        <v>91.126000000000005</v>
      </c>
      <c r="F1326">
        <v>120</v>
      </c>
      <c r="G1326">
        <v>56.088000000000001</v>
      </c>
      <c r="H1326">
        <v>1.5794999999999999</v>
      </c>
    </row>
    <row r="1327" spans="1:8" x14ac:dyDescent="0.2">
      <c r="A1327">
        <v>13737.023999999999</v>
      </c>
      <c r="B1327">
        <v>-85.153999999999996</v>
      </c>
      <c r="C1327">
        <v>-85.135000000000005</v>
      </c>
      <c r="D1327">
        <v>0.77100000000000002</v>
      </c>
      <c r="E1327">
        <v>87.763000000000005</v>
      </c>
      <c r="F1327">
        <v>120</v>
      </c>
      <c r="G1327">
        <v>56.314</v>
      </c>
      <c r="H1327">
        <v>1.4958</v>
      </c>
    </row>
    <row r="1328" spans="1:8" x14ac:dyDescent="0.2">
      <c r="A1328">
        <v>13742.022000000001</v>
      </c>
      <c r="B1328">
        <v>-85.203999999999994</v>
      </c>
      <c r="C1328">
        <v>-85.185000000000002</v>
      </c>
      <c r="D1328">
        <v>0.995</v>
      </c>
      <c r="E1328">
        <v>87.494</v>
      </c>
      <c r="F1328">
        <v>120</v>
      </c>
      <c r="G1328">
        <v>56.372</v>
      </c>
      <c r="H1328">
        <v>1.4885999999999999</v>
      </c>
    </row>
    <row r="1329" spans="1:8" x14ac:dyDescent="0.2">
      <c r="A1329">
        <v>13746.715</v>
      </c>
      <c r="B1329">
        <v>-85.254999999999995</v>
      </c>
      <c r="C1329">
        <v>-85.236000000000004</v>
      </c>
      <c r="D1329">
        <v>1.079</v>
      </c>
      <c r="E1329">
        <v>86.058999999999997</v>
      </c>
      <c r="F1329">
        <v>120</v>
      </c>
      <c r="G1329">
        <v>56.314999999999998</v>
      </c>
      <c r="H1329">
        <v>1.4544000000000001</v>
      </c>
    </row>
    <row r="1330" spans="1:8" x14ac:dyDescent="0.2">
      <c r="A1330">
        <v>13751.096</v>
      </c>
      <c r="B1330">
        <v>-85.307000000000002</v>
      </c>
      <c r="C1330">
        <v>-85.287000000000006</v>
      </c>
      <c r="D1330">
        <v>1.163</v>
      </c>
      <c r="E1330">
        <v>87.614000000000004</v>
      </c>
      <c r="F1330">
        <v>120</v>
      </c>
      <c r="G1330">
        <v>56.500999999999998</v>
      </c>
      <c r="H1330">
        <v>1.4922</v>
      </c>
    </row>
    <row r="1331" spans="1:8" x14ac:dyDescent="0.2">
      <c r="A1331">
        <v>13755.793</v>
      </c>
      <c r="B1331">
        <v>-85.36</v>
      </c>
      <c r="C1331">
        <v>-85.338999999999999</v>
      </c>
      <c r="D1331">
        <v>1.109</v>
      </c>
      <c r="E1331">
        <v>90.096000000000004</v>
      </c>
      <c r="F1331">
        <v>120</v>
      </c>
      <c r="G1331">
        <v>55.944000000000003</v>
      </c>
      <c r="H1331">
        <v>1.5534000000000001</v>
      </c>
    </row>
    <row r="1332" spans="1:8" x14ac:dyDescent="0.2">
      <c r="A1332">
        <v>13759.837</v>
      </c>
      <c r="B1332">
        <v>-85.412000000000006</v>
      </c>
      <c r="C1332">
        <v>-85.391000000000005</v>
      </c>
      <c r="D1332">
        <v>1.29</v>
      </c>
      <c r="E1332">
        <v>90.93</v>
      </c>
      <c r="F1332">
        <v>120</v>
      </c>
      <c r="G1332">
        <v>55.784999999999997</v>
      </c>
      <c r="H1332">
        <v>1.5741000000000001</v>
      </c>
    </row>
    <row r="1333" spans="1:8" x14ac:dyDescent="0.2">
      <c r="A1333">
        <v>13763.873</v>
      </c>
      <c r="B1333">
        <v>-85.463999999999999</v>
      </c>
      <c r="C1333">
        <v>-85.441999999999993</v>
      </c>
      <c r="D1333">
        <v>1.254</v>
      </c>
      <c r="E1333">
        <v>94.804000000000002</v>
      </c>
      <c r="F1333">
        <v>120</v>
      </c>
      <c r="G1333">
        <v>55.628999999999998</v>
      </c>
      <c r="H1333">
        <v>1.6749000000000001</v>
      </c>
    </row>
    <row r="1334" spans="1:8" x14ac:dyDescent="0.2">
      <c r="A1334">
        <v>13768.255999999999</v>
      </c>
      <c r="B1334">
        <v>-85.516999999999996</v>
      </c>
      <c r="C1334">
        <v>-85.495000000000005</v>
      </c>
      <c r="D1334">
        <v>1.21</v>
      </c>
      <c r="E1334">
        <v>96.731999999999999</v>
      </c>
      <c r="F1334">
        <v>120</v>
      </c>
      <c r="G1334">
        <v>55.523000000000003</v>
      </c>
      <c r="H1334">
        <v>1.7262</v>
      </c>
    </row>
    <row r="1335" spans="1:8" x14ac:dyDescent="0.2">
      <c r="A1335">
        <v>13772.32</v>
      </c>
      <c r="B1335">
        <v>-85.570999999999998</v>
      </c>
      <c r="C1335">
        <v>-85.546999999999997</v>
      </c>
      <c r="D1335">
        <v>1.2989999999999999</v>
      </c>
      <c r="E1335">
        <v>95.497</v>
      </c>
      <c r="F1335">
        <v>120</v>
      </c>
      <c r="G1335">
        <v>55.67</v>
      </c>
      <c r="H1335">
        <v>1.6929000000000001</v>
      </c>
    </row>
    <row r="1336" spans="1:8" x14ac:dyDescent="0.2">
      <c r="A1336">
        <v>13776.704</v>
      </c>
      <c r="B1336">
        <v>-85.622</v>
      </c>
      <c r="C1336">
        <v>-85.597999999999999</v>
      </c>
      <c r="D1336">
        <v>1.1559999999999999</v>
      </c>
      <c r="E1336">
        <v>94.679000000000002</v>
      </c>
      <c r="F1336">
        <v>120</v>
      </c>
      <c r="G1336">
        <v>55.877000000000002</v>
      </c>
      <c r="H1336">
        <v>1.6713</v>
      </c>
    </row>
    <row r="1337" spans="1:8" x14ac:dyDescent="0.2">
      <c r="A1337">
        <v>13780.438</v>
      </c>
      <c r="B1337">
        <v>-85.671999999999997</v>
      </c>
      <c r="C1337">
        <v>-85.647999999999996</v>
      </c>
      <c r="D1337">
        <v>1.337</v>
      </c>
      <c r="E1337">
        <v>95.069000000000003</v>
      </c>
      <c r="F1337">
        <v>120</v>
      </c>
      <c r="G1337">
        <v>55.851999999999997</v>
      </c>
      <c r="H1337">
        <v>1.6820999999999999</v>
      </c>
    </row>
    <row r="1338" spans="1:8" x14ac:dyDescent="0.2">
      <c r="A1338">
        <v>13784.196</v>
      </c>
      <c r="B1338">
        <v>-85.722999999999999</v>
      </c>
      <c r="C1338">
        <v>-85.697999999999993</v>
      </c>
      <c r="D1338">
        <v>1.341</v>
      </c>
      <c r="E1338">
        <v>92.575000000000003</v>
      </c>
      <c r="F1338">
        <v>120</v>
      </c>
      <c r="G1338">
        <v>55.725999999999999</v>
      </c>
      <c r="H1338">
        <v>1.6164000000000001</v>
      </c>
    </row>
    <row r="1339" spans="1:8" x14ac:dyDescent="0.2">
      <c r="A1339">
        <v>13788.267</v>
      </c>
      <c r="B1339">
        <v>-85.778000000000006</v>
      </c>
      <c r="C1339">
        <v>-85.751999999999995</v>
      </c>
      <c r="D1339">
        <v>1.323</v>
      </c>
      <c r="E1339">
        <v>92.254000000000005</v>
      </c>
      <c r="F1339">
        <v>120</v>
      </c>
      <c r="G1339">
        <v>56.042999999999999</v>
      </c>
      <c r="H1339">
        <v>1.6083000000000001</v>
      </c>
    </row>
    <row r="1340" spans="1:8" x14ac:dyDescent="0.2">
      <c r="A1340">
        <v>13792.343999999999</v>
      </c>
      <c r="B1340">
        <v>-85.831000000000003</v>
      </c>
      <c r="C1340">
        <v>-85.805000000000007</v>
      </c>
      <c r="D1340">
        <v>1.2849999999999999</v>
      </c>
      <c r="E1340">
        <v>91.887</v>
      </c>
      <c r="F1340">
        <v>120</v>
      </c>
      <c r="G1340">
        <v>55.921999999999997</v>
      </c>
      <c r="H1340">
        <v>1.5984</v>
      </c>
    </row>
    <row r="1341" spans="1:8" x14ac:dyDescent="0.2">
      <c r="A1341">
        <v>13797.043</v>
      </c>
      <c r="B1341">
        <v>-85.882999999999996</v>
      </c>
      <c r="C1341">
        <v>-85.855999999999995</v>
      </c>
      <c r="D1341">
        <v>1.1000000000000001</v>
      </c>
      <c r="E1341">
        <v>90.090999999999994</v>
      </c>
      <c r="F1341">
        <v>120</v>
      </c>
      <c r="G1341">
        <v>56.091999999999999</v>
      </c>
      <c r="H1341">
        <v>1.5534000000000001</v>
      </c>
    </row>
    <row r="1342" spans="1:8" x14ac:dyDescent="0.2">
      <c r="A1342">
        <v>13800.795</v>
      </c>
      <c r="B1342">
        <v>-85.935000000000002</v>
      </c>
      <c r="C1342">
        <v>-85.906999999999996</v>
      </c>
      <c r="D1342">
        <v>1.359</v>
      </c>
      <c r="E1342">
        <v>90.448999999999998</v>
      </c>
      <c r="F1342">
        <v>120</v>
      </c>
      <c r="G1342">
        <v>56.045999999999999</v>
      </c>
      <c r="H1342">
        <v>1.5624</v>
      </c>
    </row>
    <row r="1343" spans="1:8" x14ac:dyDescent="0.2">
      <c r="A1343">
        <v>13805.481</v>
      </c>
      <c r="B1343">
        <v>-85.984999999999999</v>
      </c>
      <c r="C1343">
        <v>-85.956999999999994</v>
      </c>
      <c r="D1343">
        <v>1.0660000000000001</v>
      </c>
      <c r="E1343">
        <v>89.581999999999994</v>
      </c>
      <c r="F1343">
        <v>120</v>
      </c>
      <c r="G1343">
        <v>55.816000000000003</v>
      </c>
      <c r="H1343">
        <v>1.5399</v>
      </c>
    </row>
    <row r="1344" spans="1:8" x14ac:dyDescent="0.2">
      <c r="A1344">
        <v>13810.487999999999</v>
      </c>
      <c r="B1344">
        <v>-86.037000000000006</v>
      </c>
      <c r="C1344">
        <v>-86.009</v>
      </c>
      <c r="D1344">
        <v>1.032</v>
      </c>
      <c r="E1344">
        <v>87.924999999999997</v>
      </c>
      <c r="F1344">
        <v>120</v>
      </c>
      <c r="G1344">
        <v>55.808</v>
      </c>
      <c r="H1344">
        <v>1.4994000000000001</v>
      </c>
    </row>
    <row r="1345" spans="1:8" x14ac:dyDescent="0.2">
      <c r="A1345">
        <v>13815.495000000001</v>
      </c>
      <c r="B1345">
        <v>-86.088999999999999</v>
      </c>
      <c r="C1345">
        <v>-86.06</v>
      </c>
      <c r="D1345">
        <v>1.02</v>
      </c>
      <c r="E1345">
        <v>88.741</v>
      </c>
      <c r="F1345">
        <v>120</v>
      </c>
      <c r="G1345">
        <v>56.238</v>
      </c>
      <c r="H1345">
        <v>1.5191999999999999</v>
      </c>
    </row>
    <row r="1346" spans="1:8" x14ac:dyDescent="0.2">
      <c r="A1346">
        <v>13820.481</v>
      </c>
      <c r="B1346">
        <v>-86.141000000000005</v>
      </c>
      <c r="C1346">
        <v>-86.111000000000004</v>
      </c>
      <c r="D1346">
        <v>1.022</v>
      </c>
      <c r="E1346">
        <v>87.13</v>
      </c>
      <c r="F1346">
        <v>120</v>
      </c>
      <c r="G1346">
        <v>56.168999999999997</v>
      </c>
      <c r="H1346">
        <v>1.4796</v>
      </c>
    </row>
    <row r="1347" spans="1:8" x14ac:dyDescent="0.2">
      <c r="A1347">
        <v>13825.123</v>
      </c>
      <c r="B1347">
        <v>-86.192999999999998</v>
      </c>
      <c r="C1347">
        <v>-86.162999999999997</v>
      </c>
      <c r="D1347">
        <v>1.119</v>
      </c>
      <c r="E1347">
        <v>87.581999999999994</v>
      </c>
      <c r="F1347">
        <v>120</v>
      </c>
      <c r="G1347">
        <v>56.069000000000003</v>
      </c>
      <c r="H1347">
        <v>1.4913000000000001</v>
      </c>
    </row>
    <row r="1348" spans="1:8" x14ac:dyDescent="0.2">
      <c r="A1348">
        <v>13829.779</v>
      </c>
      <c r="B1348">
        <v>-86.245000000000005</v>
      </c>
      <c r="C1348">
        <v>-86.215000000000003</v>
      </c>
      <c r="D1348">
        <v>1.107</v>
      </c>
      <c r="E1348">
        <v>87.739000000000004</v>
      </c>
      <c r="F1348">
        <v>120</v>
      </c>
      <c r="G1348">
        <v>55.838999999999999</v>
      </c>
      <c r="H1348">
        <v>1.4949000000000001</v>
      </c>
    </row>
    <row r="1349" spans="1:8" x14ac:dyDescent="0.2">
      <c r="A1349">
        <v>13834.696</v>
      </c>
      <c r="B1349">
        <v>-86.298000000000002</v>
      </c>
      <c r="C1349">
        <v>-86.266000000000005</v>
      </c>
      <c r="D1349">
        <v>1.0529999999999999</v>
      </c>
      <c r="E1349">
        <v>84.802000000000007</v>
      </c>
      <c r="F1349">
        <v>120</v>
      </c>
      <c r="G1349">
        <v>56.081000000000003</v>
      </c>
      <c r="H1349">
        <v>1.4238000000000002</v>
      </c>
    </row>
    <row r="1350" spans="1:8" x14ac:dyDescent="0.2">
      <c r="A1350">
        <v>13839.654</v>
      </c>
      <c r="B1350">
        <v>-86.35</v>
      </c>
      <c r="C1350">
        <v>-86.317999999999998</v>
      </c>
      <c r="D1350">
        <v>1.048</v>
      </c>
      <c r="E1350">
        <v>88.388000000000005</v>
      </c>
      <c r="F1350">
        <v>120</v>
      </c>
      <c r="G1350">
        <v>55.978999999999999</v>
      </c>
      <c r="H1350">
        <v>1.5111000000000001</v>
      </c>
    </row>
    <row r="1351" spans="1:8" x14ac:dyDescent="0.2">
      <c r="A1351">
        <v>13844.346</v>
      </c>
      <c r="B1351">
        <v>-86.400999999999996</v>
      </c>
      <c r="C1351">
        <v>-86.367999999999995</v>
      </c>
      <c r="D1351">
        <v>1.0660000000000001</v>
      </c>
      <c r="E1351">
        <v>92.013000000000005</v>
      </c>
      <c r="F1351">
        <v>120</v>
      </c>
      <c r="G1351">
        <v>55.725999999999999</v>
      </c>
      <c r="H1351">
        <v>1.6020000000000001</v>
      </c>
    </row>
    <row r="1352" spans="1:8" x14ac:dyDescent="0.2">
      <c r="A1352">
        <v>13849.041999999999</v>
      </c>
      <c r="B1352">
        <v>-86.450999999999993</v>
      </c>
      <c r="C1352">
        <v>-86.418000000000006</v>
      </c>
      <c r="D1352">
        <v>1.06</v>
      </c>
      <c r="E1352">
        <v>91.513000000000005</v>
      </c>
      <c r="F1352">
        <v>120</v>
      </c>
      <c r="G1352">
        <v>56.018999999999998</v>
      </c>
      <c r="H1352">
        <v>1.5894000000000001</v>
      </c>
    </row>
    <row r="1353" spans="1:8" x14ac:dyDescent="0.2">
      <c r="A1353">
        <v>13854.362999999999</v>
      </c>
      <c r="B1353">
        <v>-86.501999999999995</v>
      </c>
      <c r="C1353">
        <v>-86.468999999999994</v>
      </c>
      <c r="D1353">
        <v>0.95</v>
      </c>
      <c r="E1353">
        <v>88.503</v>
      </c>
      <c r="F1353">
        <v>120</v>
      </c>
      <c r="G1353">
        <v>56.067</v>
      </c>
      <c r="H1353">
        <v>1.5138</v>
      </c>
    </row>
    <row r="1354" spans="1:8" x14ac:dyDescent="0.2">
      <c r="A1354">
        <v>13859.684999999999</v>
      </c>
      <c r="B1354">
        <v>-86.552000000000007</v>
      </c>
      <c r="C1354">
        <v>-86.518000000000001</v>
      </c>
      <c r="D1354">
        <v>0.93100000000000005</v>
      </c>
      <c r="E1354">
        <v>81.36</v>
      </c>
      <c r="F1354">
        <v>120</v>
      </c>
      <c r="G1354">
        <v>56.281999999999996</v>
      </c>
      <c r="H1354">
        <v>1.3446</v>
      </c>
    </row>
    <row r="1355" spans="1:8" x14ac:dyDescent="0.2">
      <c r="A1355">
        <v>13865.624</v>
      </c>
      <c r="B1355">
        <v>-86.605000000000004</v>
      </c>
      <c r="C1355">
        <v>-86.57</v>
      </c>
      <c r="D1355">
        <v>0.879</v>
      </c>
      <c r="E1355">
        <v>75.537000000000006</v>
      </c>
      <c r="F1355">
        <v>120</v>
      </c>
      <c r="G1355">
        <v>57.082999999999998</v>
      </c>
      <c r="H1355">
        <v>1.2159</v>
      </c>
    </row>
    <row r="1356" spans="1:8" x14ac:dyDescent="0.2">
      <c r="A1356">
        <v>13871.877</v>
      </c>
      <c r="B1356">
        <v>-86.656000000000006</v>
      </c>
      <c r="C1356">
        <v>-86.620999999999995</v>
      </c>
      <c r="D1356">
        <v>0.81</v>
      </c>
      <c r="E1356">
        <v>82.78</v>
      </c>
      <c r="F1356">
        <v>120</v>
      </c>
      <c r="G1356">
        <v>56.158999999999999</v>
      </c>
      <c r="H1356">
        <v>1.377</v>
      </c>
    </row>
    <row r="1357" spans="1:8" x14ac:dyDescent="0.2">
      <c r="A1357">
        <v>13877.8</v>
      </c>
      <c r="B1357">
        <v>-86.707999999999998</v>
      </c>
      <c r="C1357">
        <v>-86.671999999999997</v>
      </c>
      <c r="D1357">
        <v>0.85399999999999998</v>
      </c>
      <c r="E1357">
        <v>90.241</v>
      </c>
      <c r="F1357">
        <v>120</v>
      </c>
      <c r="G1357">
        <v>55.491</v>
      </c>
      <c r="H1357">
        <v>1.5569999999999999</v>
      </c>
    </row>
    <row r="1358" spans="1:8" x14ac:dyDescent="0.2">
      <c r="A1358">
        <v>13883.75</v>
      </c>
      <c r="B1358">
        <v>-86.76</v>
      </c>
      <c r="C1358">
        <v>-86.724000000000004</v>
      </c>
      <c r="D1358">
        <v>0.876</v>
      </c>
      <c r="E1358">
        <v>99.652000000000001</v>
      </c>
      <c r="F1358">
        <v>120</v>
      </c>
      <c r="G1358">
        <v>54.494</v>
      </c>
      <c r="H1358">
        <v>1.8072000000000001</v>
      </c>
    </row>
    <row r="1359" spans="1:8" x14ac:dyDescent="0.2">
      <c r="A1359">
        <v>13888.123</v>
      </c>
      <c r="B1359">
        <v>-86.811999999999998</v>
      </c>
      <c r="C1359">
        <v>-86.775000000000006</v>
      </c>
      <c r="D1359">
        <v>1.171</v>
      </c>
      <c r="E1359">
        <v>107.05</v>
      </c>
      <c r="F1359">
        <v>120</v>
      </c>
      <c r="G1359">
        <v>54.427999999999997</v>
      </c>
      <c r="H1359">
        <v>2.0259</v>
      </c>
    </row>
    <row r="1360" spans="1:8" x14ac:dyDescent="0.2">
      <c r="A1360">
        <v>13893.444</v>
      </c>
      <c r="B1360">
        <v>-86.864999999999995</v>
      </c>
      <c r="C1360">
        <v>-86.826999999999998</v>
      </c>
      <c r="D1360">
        <v>0.97699999999999998</v>
      </c>
      <c r="E1360">
        <v>111.248</v>
      </c>
      <c r="F1360">
        <v>120</v>
      </c>
      <c r="G1360">
        <v>53.728999999999999</v>
      </c>
      <c r="H1360">
        <v>2.16</v>
      </c>
    </row>
    <row r="1361" spans="1:8" x14ac:dyDescent="0.2">
      <c r="A1361">
        <v>13898.109</v>
      </c>
      <c r="B1361">
        <v>-86.915999999999997</v>
      </c>
      <c r="C1361">
        <v>-86.878</v>
      </c>
      <c r="D1361">
        <v>1.0880000000000001</v>
      </c>
      <c r="E1361">
        <v>105.711</v>
      </c>
      <c r="F1361">
        <v>120</v>
      </c>
      <c r="G1361">
        <v>54.509</v>
      </c>
      <c r="H1361">
        <v>1.9845000000000002</v>
      </c>
    </row>
    <row r="1362" spans="1:8" x14ac:dyDescent="0.2">
      <c r="A1362">
        <v>13903.739</v>
      </c>
      <c r="B1362">
        <v>-86.968000000000004</v>
      </c>
      <c r="C1362">
        <v>-86.929000000000002</v>
      </c>
      <c r="D1362">
        <v>0.90900000000000003</v>
      </c>
      <c r="E1362">
        <v>121.959</v>
      </c>
      <c r="F1362">
        <v>120</v>
      </c>
      <c r="G1362">
        <v>52.542999999999999</v>
      </c>
      <c r="H1362">
        <v>2.5415999999999999</v>
      </c>
    </row>
    <row r="1363" spans="1:8" x14ac:dyDescent="0.2">
      <c r="A1363">
        <v>13908.43</v>
      </c>
      <c r="B1363">
        <v>-87.019000000000005</v>
      </c>
      <c r="C1363">
        <v>-86.978999999999999</v>
      </c>
      <c r="D1363">
        <v>1.071</v>
      </c>
      <c r="E1363">
        <v>130.80600000000001</v>
      </c>
      <c r="F1363">
        <v>120</v>
      </c>
      <c r="G1363">
        <v>51.603999999999999</v>
      </c>
      <c r="H1363">
        <v>2.9097</v>
      </c>
    </row>
    <row r="1364" spans="1:8" x14ac:dyDescent="0.2">
      <c r="A1364">
        <v>13913.373</v>
      </c>
      <c r="B1364">
        <v>-87.070999999999998</v>
      </c>
      <c r="C1364">
        <v>-87.031000000000006</v>
      </c>
      <c r="D1364">
        <v>1.042</v>
      </c>
      <c r="E1364">
        <v>124.876</v>
      </c>
      <c r="F1364">
        <v>120</v>
      </c>
      <c r="G1364">
        <v>52.386000000000003</v>
      </c>
      <c r="H1364">
        <v>2.6576999999999997</v>
      </c>
    </row>
    <row r="1365" spans="1:8" x14ac:dyDescent="0.2">
      <c r="A1365">
        <v>13918.273999999999</v>
      </c>
      <c r="B1365">
        <v>-87.122</v>
      </c>
      <c r="C1365">
        <v>-87.081999999999994</v>
      </c>
      <c r="D1365">
        <v>1.0429999999999999</v>
      </c>
      <c r="E1365">
        <v>126.489</v>
      </c>
      <c r="F1365">
        <v>120</v>
      </c>
      <c r="G1365">
        <v>52.085000000000001</v>
      </c>
      <c r="H1365">
        <v>2.7233999999999998</v>
      </c>
    </row>
    <row r="1366" spans="1:8" x14ac:dyDescent="0.2">
      <c r="A1366">
        <v>13923.277</v>
      </c>
      <c r="B1366">
        <v>-87.174000000000007</v>
      </c>
      <c r="C1366">
        <v>-87.132999999999996</v>
      </c>
      <c r="D1366">
        <v>1.0229999999999999</v>
      </c>
      <c r="E1366">
        <v>127.95699999999999</v>
      </c>
      <c r="F1366">
        <v>120</v>
      </c>
      <c r="G1366">
        <v>52.212000000000003</v>
      </c>
      <c r="H1366">
        <v>2.7855000000000003</v>
      </c>
    </row>
    <row r="1367" spans="1:8" x14ac:dyDescent="0.2">
      <c r="A1367">
        <v>13928.566000000001</v>
      </c>
      <c r="B1367">
        <v>-87.225999999999999</v>
      </c>
      <c r="C1367">
        <v>-87.185000000000002</v>
      </c>
      <c r="D1367">
        <v>0.97699999999999998</v>
      </c>
      <c r="E1367">
        <v>126.41500000000001</v>
      </c>
      <c r="F1367">
        <v>120</v>
      </c>
      <c r="G1367">
        <v>51.835000000000001</v>
      </c>
      <c r="H1367">
        <v>2.7207000000000003</v>
      </c>
    </row>
    <row r="1368" spans="1:8" x14ac:dyDescent="0.2">
      <c r="A1368">
        <v>14116.531000000001</v>
      </c>
      <c r="B1368">
        <v>-87.278000000000006</v>
      </c>
      <c r="C1368">
        <v>-87.236000000000004</v>
      </c>
      <c r="D1368">
        <v>2.7E-2</v>
      </c>
      <c r="E1368">
        <v>117.76</v>
      </c>
      <c r="F1368">
        <v>120</v>
      </c>
      <c r="G1368">
        <v>54.725000000000001</v>
      </c>
      <c r="H1368">
        <v>2.3849999999999998</v>
      </c>
    </row>
    <row r="1369" spans="1:8" x14ac:dyDescent="0.2">
      <c r="A1369">
        <v>14121.529</v>
      </c>
      <c r="B1369">
        <v>-87.328999999999994</v>
      </c>
      <c r="C1369">
        <v>-87.286000000000001</v>
      </c>
      <c r="D1369">
        <v>0.99199999999999999</v>
      </c>
      <c r="E1369">
        <v>124.693</v>
      </c>
      <c r="F1369">
        <v>120</v>
      </c>
      <c r="G1369">
        <v>53.88</v>
      </c>
      <c r="H1369">
        <v>2.6496</v>
      </c>
    </row>
    <row r="1370" spans="1:8" x14ac:dyDescent="0.2">
      <c r="A1370">
        <v>14125.898999999999</v>
      </c>
      <c r="B1370">
        <v>-87.38</v>
      </c>
      <c r="C1370">
        <v>-87.335999999999999</v>
      </c>
      <c r="D1370">
        <v>1.1579999999999999</v>
      </c>
      <c r="E1370">
        <v>123.422</v>
      </c>
      <c r="F1370">
        <v>120</v>
      </c>
      <c r="G1370">
        <v>54.012999999999998</v>
      </c>
      <c r="H1370">
        <v>2.5992000000000002</v>
      </c>
    </row>
    <row r="1371" spans="1:8" x14ac:dyDescent="0.2">
      <c r="A1371">
        <v>14130.28</v>
      </c>
      <c r="B1371">
        <v>-87.430999999999997</v>
      </c>
      <c r="C1371">
        <v>-87.387</v>
      </c>
      <c r="D1371">
        <v>1.1659999999999999</v>
      </c>
      <c r="E1371">
        <v>120.49</v>
      </c>
      <c r="F1371">
        <v>120</v>
      </c>
      <c r="G1371">
        <v>54.469000000000001</v>
      </c>
      <c r="H1371">
        <v>2.4858000000000002</v>
      </c>
    </row>
    <row r="1372" spans="1:8" x14ac:dyDescent="0.2">
      <c r="A1372">
        <v>14134.654</v>
      </c>
      <c r="B1372">
        <v>-87.483000000000004</v>
      </c>
      <c r="C1372">
        <v>-87.438999999999993</v>
      </c>
      <c r="D1372">
        <v>1.173</v>
      </c>
      <c r="E1372">
        <v>105.182</v>
      </c>
      <c r="F1372">
        <v>120</v>
      </c>
      <c r="G1372">
        <v>55.725000000000001</v>
      </c>
      <c r="H1372">
        <v>1.9682999999999999</v>
      </c>
    </row>
    <row r="1373" spans="1:8" x14ac:dyDescent="0.2">
      <c r="A1373">
        <v>14138.385</v>
      </c>
      <c r="B1373">
        <v>-87.534000000000006</v>
      </c>
      <c r="C1373">
        <v>-87.489000000000004</v>
      </c>
      <c r="D1373">
        <v>1.34</v>
      </c>
      <c r="E1373">
        <v>124.54</v>
      </c>
      <c r="F1373">
        <v>120</v>
      </c>
      <c r="G1373">
        <v>54.606000000000002</v>
      </c>
      <c r="H1373">
        <v>2.6433</v>
      </c>
    </row>
    <row r="1374" spans="1:8" x14ac:dyDescent="0.2">
      <c r="A1374">
        <v>14141.831</v>
      </c>
      <c r="B1374">
        <v>-87.584999999999994</v>
      </c>
      <c r="C1374">
        <v>-87.539000000000001</v>
      </c>
      <c r="D1374">
        <v>1.4650000000000001</v>
      </c>
      <c r="E1374">
        <v>109.854</v>
      </c>
      <c r="F1374">
        <v>120</v>
      </c>
      <c r="G1374">
        <v>55.996000000000002</v>
      </c>
      <c r="H1374">
        <v>2.1150000000000002</v>
      </c>
    </row>
    <row r="1375" spans="1:8" x14ac:dyDescent="0.2">
      <c r="A1375">
        <v>14145.888999999999</v>
      </c>
      <c r="B1375">
        <v>-87.638000000000005</v>
      </c>
      <c r="C1375">
        <v>-87.591999999999999</v>
      </c>
      <c r="D1375">
        <v>1.2969999999999999</v>
      </c>
      <c r="E1375">
        <v>100.002</v>
      </c>
      <c r="F1375">
        <v>120</v>
      </c>
      <c r="G1375">
        <v>55.697000000000003</v>
      </c>
      <c r="H1375">
        <v>1.8171000000000002</v>
      </c>
    </row>
    <row r="1376" spans="1:8" x14ac:dyDescent="0.2">
      <c r="A1376">
        <v>14149.644</v>
      </c>
      <c r="B1376">
        <v>-87.691000000000003</v>
      </c>
      <c r="C1376">
        <v>-87.644000000000005</v>
      </c>
      <c r="D1376">
        <v>1.405</v>
      </c>
      <c r="E1376">
        <v>105.31100000000001</v>
      </c>
      <c r="F1376">
        <v>120</v>
      </c>
      <c r="G1376">
        <v>55.844999999999999</v>
      </c>
      <c r="H1376">
        <v>1.9728000000000001</v>
      </c>
    </row>
    <row r="1377" spans="1:8" x14ac:dyDescent="0.2">
      <c r="A1377">
        <v>14153.397999999999</v>
      </c>
      <c r="B1377">
        <v>-87.745999999999995</v>
      </c>
      <c r="C1377">
        <v>-87.697999999999993</v>
      </c>
      <c r="D1377">
        <v>1.429</v>
      </c>
      <c r="E1377">
        <v>103.425</v>
      </c>
      <c r="F1377">
        <v>120</v>
      </c>
      <c r="G1377">
        <v>55.61</v>
      </c>
      <c r="H1377">
        <v>1.9161000000000001</v>
      </c>
    </row>
    <row r="1378" spans="1:8" x14ac:dyDescent="0.2">
      <c r="A1378">
        <v>14156.837</v>
      </c>
      <c r="B1378">
        <v>-87.796000000000006</v>
      </c>
      <c r="C1378">
        <v>-87.748000000000005</v>
      </c>
      <c r="D1378">
        <v>1.448</v>
      </c>
      <c r="E1378">
        <v>99.028999999999996</v>
      </c>
      <c r="F1378">
        <v>120</v>
      </c>
      <c r="G1378">
        <v>56.262999999999998</v>
      </c>
      <c r="H1378">
        <v>1.7901</v>
      </c>
    </row>
    <row r="1379" spans="1:8" x14ac:dyDescent="0.2">
      <c r="A1379">
        <v>14160.897000000001</v>
      </c>
      <c r="B1379">
        <v>-87.849000000000004</v>
      </c>
      <c r="C1379">
        <v>-87.8</v>
      </c>
      <c r="D1379">
        <v>1.2829999999999999</v>
      </c>
      <c r="E1379">
        <v>101.63</v>
      </c>
      <c r="F1379">
        <v>120</v>
      </c>
      <c r="G1379">
        <v>55.758000000000003</v>
      </c>
      <c r="H1379">
        <v>1.8639000000000001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10:P20"/>
  <sheetViews>
    <sheetView topLeftCell="B73" workbookViewId="0">
      <selection activeCell="L31" sqref="L31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10" spans="12:16" x14ac:dyDescent="0.2">
      <c r="L10" t="s">
        <v>188</v>
      </c>
    </row>
    <row r="12" spans="12:16" x14ac:dyDescent="0.2">
      <c r="L12" t="s">
        <v>13</v>
      </c>
    </row>
    <row r="14" spans="12:16" ht="15.75" x14ac:dyDescent="0.25">
      <c r="L14" s="99" t="s">
        <v>46</v>
      </c>
      <c r="P14" s="118">
        <v>41444.592719907407</v>
      </c>
    </row>
    <row r="16" spans="12:16" x14ac:dyDescent="0.2">
      <c r="L16" s="98" t="s">
        <v>47</v>
      </c>
    </row>
    <row r="17" spans="12:12" x14ac:dyDescent="0.2">
      <c r="L17" t="s">
        <v>48</v>
      </c>
    </row>
    <row r="18" spans="12:12" x14ac:dyDescent="0.2">
      <c r="L18" t="s">
        <v>49</v>
      </c>
    </row>
    <row r="19" spans="12:12" x14ac:dyDescent="0.2">
      <c r="L19" t="s">
        <v>50</v>
      </c>
    </row>
    <row r="20" spans="12:12" x14ac:dyDescent="0.2">
      <c r="L20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13"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42548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185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2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-48</v>
      </c>
      <c r="E14" s="294" t="s">
        <v>184</v>
      </c>
      <c r="F14" s="297" t="s">
        <v>118</v>
      </c>
      <c r="G14" s="293">
        <v>80</v>
      </c>
      <c r="H14" s="293">
        <v>51</v>
      </c>
      <c r="I14" s="298">
        <v>0</v>
      </c>
      <c r="J14" s="169">
        <v>6.47</v>
      </c>
      <c r="K14" s="298">
        <v>0</v>
      </c>
      <c r="L14" s="169">
        <v>6.46</v>
      </c>
      <c r="M14" s="298">
        <v>0</v>
      </c>
      <c r="N14" s="279"/>
      <c r="O14" s="280"/>
      <c r="P14" s="293">
        <v>31.76</v>
      </c>
      <c r="Q14" s="298">
        <v>0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348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147</v>
      </c>
      <c r="AC14" s="29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-48</v>
      </c>
      <c r="E15" s="294" t="s">
        <v>184</v>
      </c>
      <c r="F15" s="297" t="s">
        <v>119</v>
      </c>
      <c r="G15" s="293">
        <v>140</v>
      </c>
      <c r="H15" s="293">
        <v>52</v>
      </c>
      <c r="I15" s="298">
        <v>1.9610000000000001</v>
      </c>
      <c r="J15" s="169">
        <v>5.1100000000000003</v>
      </c>
      <c r="K15" s="298">
        <v>-21.02</v>
      </c>
      <c r="L15" s="169">
        <v>6.44</v>
      </c>
      <c r="M15" s="298">
        <v>-0.31</v>
      </c>
      <c r="N15" s="279">
        <f t="shared" ref="N15:N36" si="1">IF(ISNUMBER(Z15), AA15, "")</f>
        <v>147</v>
      </c>
      <c r="O15" s="280" t="str">
        <f t="shared" ref="O15:O36" si="2">IF(ISNUMBER(N14), IF(ISNUMBER(N15), ABS(((ABS(N14-N15))/N14)*100), ""), "")</f>
        <v/>
      </c>
      <c r="P15" s="293">
        <v>31.84</v>
      </c>
      <c r="Q15" s="298">
        <v>0.252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348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147</v>
      </c>
      <c r="AC15" s="296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-48</v>
      </c>
      <c r="E16" s="294" t="s">
        <v>184</v>
      </c>
      <c r="F16" s="297" t="s">
        <v>120</v>
      </c>
      <c r="G16" s="293">
        <v>210</v>
      </c>
      <c r="H16" s="293">
        <v>52</v>
      </c>
      <c r="I16" s="298">
        <v>0</v>
      </c>
      <c r="J16" s="169">
        <v>4.8099999999999996</v>
      </c>
      <c r="K16" s="298">
        <v>-5.8710000000000004</v>
      </c>
      <c r="L16" s="169">
        <v>6.45</v>
      </c>
      <c r="M16" s="298">
        <v>0.155</v>
      </c>
      <c r="N16" s="279">
        <f t="shared" si="1"/>
        <v>152</v>
      </c>
      <c r="O16" s="280">
        <f t="shared" si="2"/>
        <v>3.4013605442176873</v>
      </c>
      <c r="P16" s="293">
        <v>32.06</v>
      </c>
      <c r="Q16" s="298">
        <v>0.69099999999999995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345</v>
      </c>
      <c r="AA16" s="10">
        <f t="shared" si="4"/>
        <v>152</v>
      </c>
      <c r="AC16" s="296">
        <v>-0.86199999999999999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-48</v>
      </c>
      <c r="E17" s="294" t="s">
        <v>184</v>
      </c>
      <c r="F17" s="297" t="s">
        <v>121</v>
      </c>
      <c r="G17" s="293">
        <v>270</v>
      </c>
      <c r="H17" s="293">
        <v>52</v>
      </c>
      <c r="I17" s="298">
        <v>0</v>
      </c>
      <c r="J17" s="169">
        <v>4.0599999999999996</v>
      </c>
      <c r="K17" s="298">
        <v>-15.593</v>
      </c>
      <c r="L17" s="169">
        <v>6.47</v>
      </c>
      <c r="M17" s="298">
        <v>0.31</v>
      </c>
      <c r="N17" s="279">
        <f t="shared" si="1"/>
        <v>149</v>
      </c>
      <c r="O17" s="280">
        <f t="shared" si="2"/>
        <v>1.9736842105263157</v>
      </c>
      <c r="P17" s="293">
        <v>32.200000000000003</v>
      </c>
      <c r="Q17" s="298">
        <v>0.437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342</v>
      </c>
      <c r="AA17" s="10">
        <f t="shared" si="4"/>
        <v>149</v>
      </c>
      <c r="AC17" s="296">
        <v>-0.87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-48</v>
      </c>
      <c r="E18" s="294" t="s">
        <v>184</v>
      </c>
      <c r="F18" s="297" t="s">
        <v>122</v>
      </c>
      <c r="G18" s="293">
        <v>330</v>
      </c>
      <c r="H18" s="293">
        <v>49</v>
      </c>
      <c r="I18" s="298">
        <v>-5.7690000000000001</v>
      </c>
      <c r="J18" s="169">
        <v>4.51</v>
      </c>
      <c r="K18" s="298">
        <v>11.084</v>
      </c>
      <c r="L18" s="169">
        <v>6.43</v>
      </c>
      <c r="M18" s="298">
        <v>-0.61799999999999999</v>
      </c>
      <c r="N18" s="279">
        <f t="shared" si="1"/>
        <v>150</v>
      </c>
      <c r="O18" s="280">
        <f t="shared" si="2"/>
        <v>0.67114093959731547</v>
      </c>
      <c r="P18" s="293">
        <v>32.130000000000003</v>
      </c>
      <c r="Q18" s="298">
        <v>-0.217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343</v>
      </c>
      <c r="AA18" s="10">
        <f t="shared" si="4"/>
        <v>150</v>
      </c>
      <c r="AC18" s="296">
        <v>0.29199999999999998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-48</v>
      </c>
      <c r="E19" s="294" t="s">
        <v>184</v>
      </c>
      <c r="F19" s="297" t="s">
        <v>123</v>
      </c>
      <c r="G19" s="293">
        <v>400</v>
      </c>
      <c r="H19" s="293">
        <v>48</v>
      </c>
      <c r="I19" s="298">
        <v>-2.0409999999999999</v>
      </c>
      <c r="J19" s="169">
        <v>4.3099999999999996</v>
      </c>
      <c r="K19" s="298">
        <v>-4.4349999999999996</v>
      </c>
      <c r="L19" s="169">
        <v>6.4</v>
      </c>
      <c r="M19" s="298">
        <v>-0.46700000000000003</v>
      </c>
      <c r="N19" s="279">
        <f t="shared" si="1"/>
        <v>137</v>
      </c>
      <c r="O19" s="280">
        <f t="shared" si="2"/>
        <v>8.6666666666666679</v>
      </c>
      <c r="P19" s="293">
        <v>31.98</v>
      </c>
      <c r="Q19" s="298">
        <v>-0.46700000000000003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338</v>
      </c>
      <c r="AA19" s="10">
        <f t="shared" si="4"/>
        <v>137</v>
      </c>
      <c r="AC19" s="296">
        <v>-1.458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-48</v>
      </c>
      <c r="E20" s="294" t="s">
        <v>184</v>
      </c>
      <c r="F20" s="297" t="s">
        <v>124</v>
      </c>
      <c r="G20" s="293">
        <v>460</v>
      </c>
      <c r="H20" s="293">
        <v>43</v>
      </c>
      <c r="I20" s="298">
        <v>-10.417</v>
      </c>
      <c r="J20" s="169">
        <v>4.13</v>
      </c>
      <c r="K20" s="298">
        <v>-4.1760000000000002</v>
      </c>
      <c r="L20" s="169">
        <v>6.48</v>
      </c>
      <c r="M20" s="298">
        <v>1.25</v>
      </c>
      <c r="N20" s="279">
        <f t="shared" si="1"/>
        <v>126</v>
      </c>
      <c r="O20" s="280">
        <f t="shared" si="2"/>
        <v>8.0291970802919703</v>
      </c>
      <c r="P20" s="293">
        <v>31.9</v>
      </c>
      <c r="Q20" s="298">
        <v>-0.25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327</v>
      </c>
      <c r="AA20" s="10">
        <f t="shared" si="4"/>
        <v>126</v>
      </c>
      <c r="AC20" s="296">
        <v>-3.254</v>
      </c>
    </row>
    <row r="21" spans="1:29" s="10" customFormat="1" ht="39.950000000000003" customHeight="1" x14ac:dyDescent="0.2">
      <c r="A21" s="10">
        <f t="shared" ca="1" si="0"/>
        <v>21</v>
      </c>
      <c r="B21" s="299">
        <v>1</v>
      </c>
      <c r="C21" s="5"/>
      <c r="D21" s="294">
        <v>-48</v>
      </c>
      <c r="E21" s="294" t="s">
        <v>184</v>
      </c>
      <c r="F21" s="297" t="s">
        <v>125</v>
      </c>
      <c r="G21" s="293">
        <v>550</v>
      </c>
      <c r="H21" s="293">
        <v>44</v>
      </c>
      <c r="I21" s="298">
        <v>2.3260000000000001</v>
      </c>
      <c r="J21" s="169">
        <v>4.0599999999999996</v>
      </c>
      <c r="K21" s="298">
        <v>-1.6950000000000001</v>
      </c>
      <c r="L21" s="169">
        <v>6.45</v>
      </c>
      <c r="M21" s="298">
        <v>-0.46300000000000002</v>
      </c>
      <c r="N21" s="279">
        <f t="shared" si="1"/>
        <v>118</v>
      </c>
      <c r="O21" s="280">
        <f t="shared" si="2"/>
        <v>6.3492063492063489</v>
      </c>
      <c r="P21" s="293">
        <v>31.87</v>
      </c>
      <c r="Q21" s="298">
        <v>-9.4E-2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319</v>
      </c>
      <c r="AA21" s="10">
        <f t="shared" si="4"/>
        <v>118</v>
      </c>
      <c r="AC21" s="296">
        <v>-2.4460000000000002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ref="I22:I36" si="5">IF(ISNUMBER(H21), IF(ISNUMBER(H22), ((ABS(H21-H22))/H21)*100, ""), "")</f>
        <v/>
      </c>
      <c r="J22" s="264"/>
      <c r="K22" s="271" t="str">
        <f t="shared" ref="K22:K36" si="6">IF(ISNUMBER(J21), IF(ISNUMBER(J22), ((ABS(J21-J22))/J21)*100, ""), "")</f>
        <v/>
      </c>
      <c r="L22" s="264"/>
      <c r="M22" s="271" t="str">
        <f t="shared" ref="M22:M36" si="7">IF(ISNUMBER(L21), IF(ISNUMBER(L22), ((ABS(L21-L22))/L21)*100, ""), "")</f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ref="Q22:Q36" si="8">IF(ISNUMBER(P21), IF(ISNUMBER(P22), ABS(((ABS(P21-P22))/P21)*100), ""), "")</f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1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21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19" zoomScale="70" zoomScaleNormal="70" zoomScaleSheetLayoutView="75" workbookViewId="0">
      <selection activeCell="AH21" sqref="AH2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42549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185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-53.7</v>
      </c>
      <c r="E14" s="294" t="s">
        <v>182</v>
      </c>
      <c r="F14" s="297" t="s">
        <v>126</v>
      </c>
      <c r="G14" s="293">
        <v>40</v>
      </c>
      <c r="H14" s="293">
        <v>45</v>
      </c>
      <c r="I14" s="298">
        <v>0</v>
      </c>
      <c r="J14" s="169">
        <v>5.32</v>
      </c>
      <c r="K14" s="298">
        <v>0</v>
      </c>
      <c r="L14" s="169">
        <v>6.51</v>
      </c>
      <c r="M14" s="298">
        <v>0</v>
      </c>
      <c r="N14" s="279"/>
      <c r="O14" s="280"/>
      <c r="P14" s="293">
        <v>25.77</v>
      </c>
      <c r="Q14" s="298">
        <v>0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335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126</v>
      </c>
      <c r="AC14" s="296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-53.7</v>
      </c>
      <c r="E15" s="294" t="s">
        <v>182</v>
      </c>
      <c r="F15" s="297" t="s">
        <v>127</v>
      </c>
      <c r="G15" s="293">
        <v>100</v>
      </c>
      <c r="H15" s="293">
        <v>47</v>
      </c>
      <c r="I15" s="298">
        <v>4.444</v>
      </c>
      <c r="J15" s="169">
        <v>4.3</v>
      </c>
      <c r="K15" s="298">
        <v>-19.172999999999998</v>
      </c>
      <c r="L15" s="169">
        <v>6.5</v>
      </c>
      <c r="M15" s="298">
        <v>-0.154</v>
      </c>
      <c r="N15" s="279">
        <f t="shared" ref="N15:N36" si="1">IF(ISNUMBER(Z15), AA15, "")</f>
        <v>124</v>
      </c>
      <c r="O15" s="280" t="str">
        <f t="shared" ref="O15:O36" si="2">IF(ISNUMBER(N14), IF(ISNUMBER(N15), ABS(((ABS(N14-N15))/N14)*100), ""), "")</f>
        <v/>
      </c>
      <c r="P15" s="293">
        <v>26.21</v>
      </c>
      <c r="Q15" s="298">
        <v>1.7070000000000001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330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124</v>
      </c>
      <c r="AC15" s="296">
        <v>-1.4930000000000001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-53.7</v>
      </c>
      <c r="E16" s="294" t="s">
        <v>182</v>
      </c>
      <c r="F16" s="297" t="s">
        <v>128</v>
      </c>
      <c r="G16" s="293">
        <v>160</v>
      </c>
      <c r="H16" s="293">
        <v>48</v>
      </c>
      <c r="I16" s="298">
        <v>2.1280000000000001</v>
      </c>
      <c r="J16" s="169">
        <v>4.04</v>
      </c>
      <c r="K16" s="298">
        <v>-6.0469999999999997</v>
      </c>
      <c r="L16" s="169">
        <v>6.5</v>
      </c>
      <c r="M16" s="298">
        <v>0</v>
      </c>
      <c r="N16" s="279">
        <f t="shared" si="1"/>
        <v>121</v>
      </c>
      <c r="O16" s="280">
        <f t="shared" si="2"/>
        <v>2.4193548387096775</v>
      </c>
      <c r="P16" s="293">
        <v>26.52</v>
      </c>
      <c r="Q16" s="298">
        <v>1.1830000000000001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327</v>
      </c>
      <c r="AA16" s="10">
        <f t="shared" si="4"/>
        <v>121</v>
      </c>
      <c r="AC16" s="296">
        <v>-0.90900000000000003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-53.7</v>
      </c>
      <c r="E17" s="294" t="s">
        <v>182</v>
      </c>
      <c r="F17" s="297" t="s">
        <v>129</v>
      </c>
      <c r="G17" s="293">
        <v>220</v>
      </c>
      <c r="H17" s="293">
        <v>52</v>
      </c>
      <c r="I17" s="298">
        <v>8.3330000000000002</v>
      </c>
      <c r="J17" s="169">
        <v>3.55</v>
      </c>
      <c r="K17" s="298">
        <v>-12.129</v>
      </c>
      <c r="L17" s="169">
        <v>6.5</v>
      </c>
      <c r="M17" s="298">
        <v>0</v>
      </c>
      <c r="N17" s="279">
        <f t="shared" si="1"/>
        <v>120</v>
      </c>
      <c r="O17" s="280">
        <f t="shared" si="2"/>
        <v>0.82644628099173556</v>
      </c>
      <c r="P17" s="293">
        <v>26.79</v>
      </c>
      <c r="Q17" s="298">
        <v>1.018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326</v>
      </c>
      <c r="AA17" s="10">
        <f t="shared" si="4"/>
        <v>120</v>
      </c>
      <c r="AC17" s="296">
        <v>-0.30599999999999999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-53.7</v>
      </c>
      <c r="E18" s="294" t="s">
        <v>182</v>
      </c>
      <c r="F18" s="297" t="s">
        <v>130</v>
      </c>
      <c r="G18" s="293">
        <v>290</v>
      </c>
      <c r="H18" s="293">
        <v>55</v>
      </c>
      <c r="I18" s="298">
        <v>5.7690000000000001</v>
      </c>
      <c r="J18" s="169">
        <v>2</v>
      </c>
      <c r="K18" s="298">
        <v>-43.661999999999999</v>
      </c>
      <c r="L18" s="169">
        <v>6.59</v>
      </c>
      <c r="M18" s="298">
        <v>1.385</v>
      </c>
      <c r="N18" s="279">
        <f t="shared" si="1"/>
        <v>44</v>
      </c>
      <c r="O18" s="280">
        <f t="shared" si="2"/>
        <v>63.333333333333329</v>
      </c>
      <c r="P18" s="293">
        <v>27.11</v>
      </c>
      <c r="Q18" s="298">
        <v>1.194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250</v>
      </c>
      <c r="AA18" s="10">
        <f t="shared" si="4"/>
        <v>44</v>
      </c>
      <c r="AC18" s="296">
        <v>-23.312999999999999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-53.7</v>
      </c>
      <c r="E19" s="294" t="s">
        <v>182</v>
      </c>
      <c r="F19" s="297" t="s">
        <v>131</v>
      </c>
      <c r="G19" s="293">
        <v>350</v>
      </c>
      <c r="H19" s="293">
        <v>78</v>
      </c>
      <c r="I19" s="298">
        <v>41.817999999999998</v>
      </c>
      <c r="J19" s="169">
        <v>1.61</v>
      </c>
      <c r="K19" s="298">
        <v>-19.5</v>
      </c>
      <c r="L19" s="169">
        <v>7.25</v>
      </c>
      <c r="M19" s="298">
        <v>10.015000000000001</v>
      </c>
      <c r="N19" s="279">
        <f t="shared" si="1"/>
        <v>-85</v>
      </c>
      <c r="O19" s="280">
        <f t="shared" si="2"/>
        <v>293.18181818181819</v>
      </c>
      <c r="P19" s="293">
        <v>27.86</v>
      </c>
      <c r="Q19" s="298">
        <v>2.7669999999999999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121</v>
      </c>
      <c r="AA19" s="10">
        <f t="shared" si="4"/>
        <v>-85</v>
      </c>
      <c r="AC19" s="296">
        <v>-51.6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-53.7</v>
      </c>
      <c r="E20" s="294" t="s">
        <v>182</v>
      </c>
      <c r="F20" s="297" t="s">
        <v>132</v>
      </c>
      <c r="G20" s="293">
        <v>360</v>
      </c>
      <c r="H20" s="293">
        <v>82</v>
      </c>
      <c r="I20" s="298">
        <v>5.1280000000000001</v>
      </c>
      <c r="J20" s="169">
        <v>2.5499999999999998</v>
      </c>
      <c r="K20" s="298">
        <v>58.384999999999998</v>
      </c>
      <c r="L20" s="169">
        <v>7.29</v>
      </c>
      <c r="M20" s="298">
        <v>0.55200000000000005</v>
      </c>
      <c r="N20" s="279">
        <f t="shared" si="1"/>
        <v>-71</v>
      </c>
      <c r="O20" s="280">
        <f t="shared" si="2"/>
        <v>16.470588235294116</v>
      </c>
      <c r="P20" s="293">
        <v>28.11</v>
      </c>
      <c r="Q20" s="298">
        <v>0.89700000000000002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131</v>
      </c>
      <c r="AA20" s="10">
        <f t="shared" si="4"/>
        <v>-71</v>
      </c>
      <c r="AC20" s="296">
        <v>8.2639999999999993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294">
        <v>-53.7</v>
      </c>
      <c r="E21" s="294" t="s">
        <v>182</v>
      </c>
      <c r="F21" s="297" t="s">
        <v>133</v>
      </c>
      <c r="G21" s="293">
        <v>430</v>
      </c>
      <c r="H21" s="293">
        <v>92</v>
      </c>
      <c r="I21" s="298">
        <v>12.195</v>
      </c>
      <c r="J21" s="169">
        <v>2.2000000000000002</v>
      </c>
      <c r="K21" s="298">
        <v>-13.725</v>
      </c>
      <c r="L21" s="169">
        <v>7.4</v>
      </c>
      <c r="M21" s="298">
        <v>1.5089999999999999</v>
      </c>
      <c r="N21" s="279">
        <f t="shared" si="1"/>
        <v>-65</v>
      </c>
      <c r="O21" s="280">
        <f t="shared" si="2"/>
        <v>8.4507042253521121</v>
      </c>
      <c r="P21" s="293">
        <v>28.54</v>
      </c>
      <c r="Q21" s="298">
        <v>1.53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137</v>
      </c>
      <c r="AA21" s="10">
        <f t="shared" si="4"/>
        <v>-65</v>
      </c>
      <c r="AC21" s="296">
        <v>4.58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294">
        <v>-53.7</v>
      </c>
      <c r="E22" s="294" t="s">
        <v>182</v>
      </c>
      <c r="F22" s="297" t="s">
        <v>134</v>
      </c>
      <c r="G22" s="293">
        <v>500</v>
      </c>
      <c r="H22" s="293">
        <v>103</v>
      </c>
      <c r="I22" s="298">
        <v>11.957000000000001</v>
      </c>
      <c r="J22" s="169">
        <v>1.78</v>
      </c>
      <c r="K22" s="298">
        <v>-19.091000000000001</v>
      </c>
      <c r="L22" s="169">
        <v>7.58</v>
      </c>
      <c r="M22" s="298">
        <v>2.4319999999999999</v>
      </c>
      <c r="N22" s="279">
        <f t="shared" si="1"/>
        <v>-68</v>
      </c>
      <c r="O22" s="280">
        <f t="shared" si="2"/>
        <v>4.6153846153846159</v>
      </c>
      <c r="P22" s="293">
        <v>28.84</v>
      </c>
      <c r="Q22" s="298">
        <v>1.0509999999999999</v>
      </c>
      <c r="R22" s="262"/>
      <c r="S22" s="271" t="str">
        <f t="shared" si="3"/>
        <v/>
      </c>
      <c r="T22" s="260"/>
      <c r="U22" s="260"/>
      <c r="V22" s="260"/>
      <c r="W22" s="260"/>
      <c r="X22" s="14"/>
      <c r="Z22" s="296">
        <v>134</v>
      </c>
      <c r="AA22" s="10">
        <f t="shared" si="4"/>
        <v>-68</v>
      </c>
      <c r="AC22" s="296">
        <v>-2.19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294">
        <v>-53.7</v>
      </c>
      <c r="E23" s="294" t="s">
        <v>182</v>
      </c>
      <c r="F23" s="297" t="s">
        <v>135</v>
      </c>
      <c r="G23" s="293">
        <v>570</v>
      </c>
      <c r="H23" s="293">
        <v>105</v>
      </c>
      <c r="I23" s="298">
        <v>1.9419999999999999</v>
      </c>
      <c r="J23" s="169">
        <v>1.36</v>
      </c>
      <c r="K23" s="298">
        <v>-23.596</v>
      </c>
      <c r="L23" s="169">
        <v>7.62</v>
      </c>
      <c r="M23" s="298">
        <v>0.52800000000000002</v>
      </c>
      <c r="N23" s="279">
        <f t="shared" si="1"/>
        <v>-67</v>
      </c>
      <c r="O23" s="280">
        <f t="shared" si="2"/>
        <v>1.4705882352941175</v>
      </c>
      <c r="P23" s="293">
        <v>29.03</v>
      </c>
      <c r="Q23" s="298">
        <v>0.65900000000000003</v>
      </c>
      <c r="R23" s="262"/>
      <c r="S23" s="271" t="str">
        <f t="shared" si="3"/>
        <v/>
      </c>
      <c r="T23" s="260"/>
      <c r="U23" s="260"/>
      <c r="V23" s="260"/>
      <c r="W23" s="260"/>
      <c r="X23" s="14"/>
      <c r="Z23" s="296">
        <v>135</v>
      </c>
      <c r="AA23" s="10">
        <f t="shared" si="4"/>
        <v>-67</v>
      </c>
      <c r="AC23" s="296">
        <v>0.746</v>
      </c>
    </row>
    <row r="24" spans="1:29" s="10" customFormat="1" ht="39.950000000000003" customHeight="1" x14ac:dyDescent="0.2">
      <c r="A24" s="10">
        <f t="shared" ca="1" si="0"/>
        <v>24</v>
      </c>
      <c r="B24" s="299">
        <v>1</v>
      </c>
      <c r="C24" s="5"/>
      <c r="D24" s="294">
        <v>-53.7</v>
      </c>
      <c r="E24" s="294" t="s">
        <v>182</v>
      </c>
      <c r="F24" s="297" t="s">
        <v>136</v>
      </c>
      <c r="G24" s="293">
        <v>630</v>
      </c>
      <c r="H24" s="293">
        <v>106</v>
      </c>
      <c r="I24" s="298">
        <v>0.95199999999999996</v>
      </c>
      <c r="J24" s="169">
        <v>1.1100000000000001</v>
      </c>
      <c r="K24" s="298">
        <v>-18.382000000000001</v>
      </c>
      <c r="L24" s="169">
        <v>7.68</v>
      </c>
      <c r="M24" s="298">
        <v>0.78700000000000003</v>
      </c>
      <c r="N24" s="279">
        <f t="shared" si="1"/>
        <v>-70</v>
      </c>
      <c r="O24" s="280">
        <f t="shared" si="2"/>
        <v>4.4776119402985071</v>
      </c>
      <c r="P24" s="293">
        <v>29.27</v>
      </c>
      <c r="Q24" s="298">
        <v>0.82699999999999996</v>
      </c>
      <c r="R24" s="262"/>
      <c r="S24" s="271" t="str">
        <f t="shared" si="3"/>
        <v/>
      </c>
      <c r="T24" s="260"/>
      <c r="U24" s="260"/>
      <c r="V24" s="260"/>
      <c r="W24" s="260"/>
      <c r="X24" s="14"/>
      <c r="Z24" s="296">
        <v>132</v>
      </c>
      <c r="AA24" s="10">
        <f t="shared" si="4"/>
        <v>-70</v>
      </c>
      <c r="AC24" s="296">
        <v>-2.222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ref="I25:I36" si="5">IF(ISNUMBER(H24), IF(ISNUMBER(H25), ((ABS(H24-H25))/H24)*100, ""), "")</f>
        <v/>
      </c>
      <c r="J25" s="264"/>
      <c r="K25" s="271" t="str">
        <f t="shared" ref="K25:K36" si="6">IF(ISNUMBER(J24), IF(ISNUMBER(J25), ((ABS(J24-J25))/J24)*100, ""), "")</f>
        <v/>
      </c>
      <c r="L25" s="264"/>
      <c r="M25" s="271" t="str">
        <f t="shared" ref="M25:M36" si="7">IF(ISNUMBER(L24), IF(ISNUMBER(L25), ((ABS(L24-L25))/L24)*100, ""), "")</f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ref="Q25:Q36" si="8">IF(ISNUMBER(P24), IF(ISNUMBER(P25), ABS(((ABS(P24-P25))/P24)*100), ""), "")</f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2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24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A8"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42549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185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-58.6</v>
      </c>
      <c r="E14" s="294" t="s">
        <v>182</v>
      </c>
      <c r="F14" s="297" t="s">
        <v>137</v>
      </c>
      <c r="G14" s="293">
        <v>70</v>
      </c>
      <c r="H14" s="293">
        <v>82</v>
      </c>
      <c r="I14" s="298">
        <v>-22.641999999999999</v>
      </c>
      <c r="J14" s="169">
        <v>3.23</v>
      </c>
      <c r="K14" s="298">
        <v>190.99100000000001</v>
      </c>
      <c r="L14" s="169">
        <v>7.49</v>
      </c>
      <c r="M14" s="298">
        <v>-2.4740000000000002</v>
      </c>
      <c r="N14" s="279"/>
      <c r="O14" s="280"/>
      <c r="P14" s="293">
        <v>31.72</v>
      </c>
      <c r="Q14" s="298">
        <v>8.3699999999999992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168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-33</v>
      </c>
      <c r="AC14" s="296">
        <v>27.273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-58.6</v>
      </c>
      <c r="E15" s="294" t="s">
        <v>182</v>
      </c>
      <c r="F15" s="297" t="s">
        <v>138</v>
      </c>
      <c r="G15" s="293">
        <v>120</v>
      </c>
      <c r="H15" s="293">
        <v>79</v>
      </c>
      <c r="I15" s="298">
        <v>-3.6589999999999998</v>
      </c>
      <c r="J15" s="169">
        <v>3.59</v>
      </c>
      <c r="K15" s="298">
        <v>11.146000000000001</v>
      </c>
      <c r="L15" s="169">
        <v>7.38</v>
      </c>
      <c r="M15" s="298">
        <v>-1.4690000000000001</v>
      </c>
      <c r="N15" s="279">
        <f t="shared" ref="N15:N36" si="1">IF(ISNUMBER(Z15), AA15, "")</f>
        <v>-21</v>
      </c>
      <c r="O15" s="280" t="str">
        <f t="shared" ref="O15:O36" si="2">IF(ISNUMBER(N14), IF(ISNUMBER(N15), ABS(((ABS(N14-N15))/N14)*100), ""), "")</f>
        <v/>
      </c>
      <c r="P15" s="293">
        <v>31.76</v>
      </c>
      <c r="Q15" s="298">
        <v>0.126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180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-21</v>
      </c>
      <c r="AC15" s="296">
        <v>7.1429999999999998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-58.6</v>
      </c>
      <c r="E16" s="294" t="s">
        <v>182</v>
      </c>
      <c r="F16" s="297" t="s">
        <v>139</v>
      </c>
      <c r="G16" s="293">
        <v>180</v>
      </c>
      <c r="H16" s="293">
        <v>76</v>
      </c>
      <c r="I16" s="298">
        <v>-3.7970000000000002</v>
      </c>
      <c r="J16" s="169">
        <v>3.98</v>
      </c>
      <c r="K16" s="298">
        <v>10.864000000000001</v>
      </c>
      <c r="L16" s="169">
        <v>7.27</v>
      </c>
      <c r="M16" s="298">
        <v>-1.4910000000000001</v>
      </c>
      <c r="N16" s="279">
        <f t="shared" si="1"/>
        <v>-12</v>
      </c>
      <c r="O16" s="280">
        <f t="shared" si="2"/>
        <v>42.857142857142854</v>
      </c>
      <c r="P16" s="293">
        <v>31.87</v>
      </c>
      <c r="Q16" s="298">
        <v>0.34599999999999997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189</v>
      </c>
      <c r="AA16" s="10">
        <f t="shared" si="4"/>
        <v>-12</v>
      </c>
      <c r="AC16" s="296">
        <v>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-58.6</v>
      </c>
      <c r="E17" s="294" t="s">
        <v>182</v>
      </c>
      <c r="F17" s="297" t="s">
        <v>140</v>
      </c>
      <c r="G17" s="293">
        <v>240</v>
      </c>
      <c r="H17" s="293">
        <v>76</v>
      </c>
      <c r="I17" s="298">
        <v>0</v>
      </c>
      <c r="J17" s="169">
        <v>4.0999999999999996</v>
      </c>
      <c r="K17" s="298">
        <v>3.0150000000000001</v>
      </c>
      <c r="L17" s="169">
        <v>7.22</v>
      </c>
      <c r="M17" s="298">
        <v>-0.68799999999999994</v>
      </c>
      <c r="N17" s="279">
        <f t="shared" si="1"/>
        <v>1</v>
      </c>
      <c r="O17" s="280">
        <f t="shared" si="2"/>
        <v>108.33333333333333</v>
      </c>
      <c r="P17" s="293">
        <v>32.03</v>
      </c>
      <c r="Q17" s="298">
        <v>0.502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194</v>
      </c>
      <c r="AA17" s="10">
        <f t="shared" si="4"/>
        <v>1</v>
      </c>
      <c r="AC17" s="296">
        <v>2.6459999999999999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-58.6</v>
      </c>
      <c r="E18" s="294" t="s">
        <v>182</v>
      </c>
      <c r="F18" s="297" t="s">
        <v>141</v>
      </c>
      <c r="G18" s="293">
        <v>310</v>
      </c>
      <c r="H18" s="293">
        <v>77</v>
      </c>
      <c r="I18" s="298">
        <v>1.3160000000000001</v>
      </c>
      <c r="J18" s="169">
        <v>4.04</v>
      </c>
      <c r="K18" s="298">
        <v>-1.4630000000000001</v>
      </c>
      <c r="L18" s="169">
        <v>7.18</v>
      </c>
      <c r="M18" s="298">
        <v>-0.55400000000000005</v>
      </c>
      <c r="N18" s="279">
        <f t="shared" si="1"/>
        <v>5</v>
      </c>
      <c r="O18" s="280">
        <f t="shared" si="2"/>
        <v>400</v>
      </c>
      <c r="P18" s="293">
        <v>32.08</v>
      </c>
      <c r="Q18" s="298">
        <v>0.156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198</v>
      </c>
      <c r="AA18" s="10">
        <f t="shared" si="4"/>
        <v>5</v>
      </c>
      <c r="AC18" s="296">
        <v>2.0619999999999998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-58.6</v>
      </c>
      <c r="E19" s="294" t="s">
        <v>182</v>
      </c>
      <c r="F19" s="297" t="s">
        <v>142</v>
      </c>
      <c r="G19" s="293">
        <v>380</v>
      </c>
      <c r="H19" s="293">
        <v>81</v>
      </c>
      <c r="I19" s="298">
        <v>5.1950000000000003</v>
      </c>
      <c r="J19" s="169">
        <v>2.91</v>
      </c>
      <c r="K19" s="298">
        <v>-27.97</v>
      </c>
      <c r="L19" s="169">
        <v>7.15</v>
      </c>
      <c r="M19" s="298">
        <v>-0.41799999999999998</v>
      </c>
      <c r="N19" s="279">
        <f t="shared" si="1"/>
        <v>6</v>
      </c>
      <c r="O19" s="280">
        <f t="shared" si="2"/>
        <v>20</v>
      </c>
      <c r="P19" s="293">
        <v>32.159999999999997</v>
      </c>
      <c r="Q19" s="298">
        <v>0.249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199</v>
      </c>
      <c r="AA19" s="10">
        <f t="shared" si="4"/>
        <v>6</v>
      </c>
      <c r="AC19" s="296">
        <v>0.505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-58.6</v>
      </c>
      <c r="E20" s="294" t="s">
        <v>182</v>
      </c>
      <c r="F20" s="297" t="s">
        <v>143</v>
      </c>
      <c r="G20" s="293">
        <v>440</v>
      </c>
      <c r="H20" s="293">
        <v>90</v>
      </c>
      <c r="I20" s="298">
        <v>11.111000000000001</v>
      </c>
      <c r="J20" s="169">
        <v>1.64</v>
      </c>
      <c r="K20" s="298">
        <v>-43.643000000000001</v>
      </c>
      <c r="L20" s="169">
        <v>7.21</v>
      </c>
      <c r="M20" s="298">
        <v>0.83899999999999997</v>
      </c>
      <c r="N20" s="279">
        <f t="shared" si="1"/>
        <v>-4</v>
      </c>
      <c r="O20" s="280">
        <f t="shared" si="2"/>
        <v>166.66666666666669</v>
      </c>
      <c r="P20" s="293">
        <v>32.159999999999997</v>
      </c>
      <c r="Q20" s="298">
        <v>0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189</v>
      </c>
      <c r="AA20" s="10">
        <f t="shared" si="4"/>
        <v>-4</v>
      </c>
      <c r="AC20" s="296">
        <v>-5.0250000000000004</v>
      </c>
    </row>
    <row r="21" spans="1:29" s="10" customFormat="1" ht="39.950000000000003" customHeight="1" x14ac:dyDescent="0.2">
      <c r="A21" s="10">
        <f t="shared" ca="1" si="0"/>
        <v>21</v>
      </c>
      <c r="B21" s="299">
        <v>1</v>
      </c>
      <c r="C21" s="5"/>
      <c r="D21" s="294">
        <v>-58.6</v>
      </c>
      <c r="E21" s="294" t="s">
        <v>182</v>
      </c>
      <c r="F21" s="297" t="s">
        <v>144</v>
      </c>
      <c r="G21" s="293">
        <v>510</v>
      </c>
      <c r="H21" s="293">
        <v>102</v>
      </c>
      <c r="I21" s="298">
        <v>13.333</v>
      </c>
      <c r="J21" s="169">
        <v>0.94</v>
      </c>
      <c r="K21" s="298">
        <v>-42.683</v>
      </c>
      <c r="L21" s="169">
        <v>7.32</v>
      </c>
      <c r="M21" s="298">
        <v>1.526</v>
      </c>
      <c r="N21" s="279">
        <f t="shared" si="1"/>
        <v>-26</v>
      </c>
      <c r="O21" s="280">
        <f t="shared" si="2"/>
        <v>550</v>
      </c>
      <c r="P21" s="293">
        <v>32.4</v>
      </c>
      <c r="Q21" s="298">
        <v>0.746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167</v>
      </c>
      <c r="AA21" s="10">
        <f t="shared" si="4"/>
        <v>-26</v>
      </c>
      <c r="AC21" s="296">
        <v>-11.64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ref="I22:I36" si="5">IF(ISNUMBER(H21), IF(ISNUMBER(H22), ((ABS(H21-H22))/H21)*100, ""), "")</f>
        <v/>
      </c>
      <c r="J22" s="264"/>
      <c r="K22" s="271" t="str">
        <f t="shared" ref="K22:K36" si="6">IF(ISNUMBER(J21), IF(ISNUMBER(J22), ((ABS(J21-J22))/J21)*100, ""), "")</f>
        <v/>
      </c>
      <c r="L22" s="264"/>
      <c r="M22" s="271" t="str">
        <f t="shared" ref="M22:M36" si="7">IF(ISNUMBER(L21), IF(ISNUMBER(L22), ((ABS(L21-L22))/L21)*100, ""), "")</f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ref="Q22:Q36" si="8">IF(ISNUMBER(P21), IF(ISNUMBER(P22), ABS(((ABS(P21-P22))/P21)*100), ""), "")</f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3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21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topLeftCell="A10" zoomScale="70" zoomScaleNormal="70" zoomScaleSheetLayoutView="75" workbookViewId="0">
      <selection activeCell="J23" sqref="J23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65" t="s">
        <v>17</v>
      </c>
      <c r="E2" s="367" t="str">
        <f>'Groundwater Profile Log'!C2</f>
        <v>Trinity</v>
      </c>
      <c r="F2" s="367"/>
      <c r="G2" s="367"/>
      <c r="H2" s="367"/>
      <c r="I2" s="33"/>
      <c r="J2" s="33"/>
      <c r="K2" s="36" t="s">
        <v>9</v>
      </c>
      <c r="L2" s="36"/>
      <c r="M2" s="6"/>
      <c r="N2" s="33"/>
      <c r="O2" s="369" t="s">
        <v>14</v>
      </c>
      <c r="P2" s="369"/>
      <c r="Q2" s="367" t="str">
        <f>'Groundwater Profile Log'!M2</f>
        <v>DPT-5</v>
      </c>
      <c r="R2" s="367"/>
      <c r="S2" s="171"/>
      <c r="X2" s="5" t="s">
        <v>13</v>
      </c>
    </row>
    <row r="3" spans="1:259" s="9" customFormat="1" ht="12.95" customHeight="1" x14ac:dyDescent="0.3">
      <c r="B3" s="66"/>
      <c r="C3" s="8"/>
      <c r="D3" s="366"/>
      <c r="E3" s="368"/>
      <c r="F3" s="368"/>
      <c r="G3" s="368"/>
      <c r="H3" s="368"/>
      <c r="I3" s="33"/>
      <c r="J3" s="35"/>
      <c r="K3" s="35"/>
      <c r="L3" s="34"/>
      <c r="M3" s="34"/>
      <c r="N3" s="34"/>
      <c r="O3" s="370"/>
      <c r="P3" s="370"/>
      <c r="Q3" s="368"/>
      <c r="R3" s="36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45"/>
      <c r="G4" s="33"/>
      <c r="H4" s="33"/>
      <c r="I4" s="33"/>
      <c r="J4" s="35"/>
      <c r="K4" s="35"/>
      <c r="L4" s="34"/>
      <c r="M4" s="34"/>
      <c r="N4" s="34"/>
      <c r="O4" s="34"/>
      <c r="P4" s="291"/>
      <c r="Q4" s="291"/>
      <c r="R4" s="127"/>
      <c r="S4" s="37"/>
      <c r="T4" s="37"/>
      <c r="X4" s="8"/>
    </row>
    <row r="5" spans="1:259" ht="23.1" customHeight="1" x14ac:dyDescent="0.2">
      <c r="C5" s="8"/>
      <c r="D5" s="246" t="s">
        <v>16</v>
      </c>
      <c r="E5" s="371">
        <v>42549</v>
      </c>
      <c r="F5" s="371"/>
      <c r="G5" s="257"/>
      <c r="H5" s="34"/>
      <c r="I5" s="34"/>
      <c r="J5" s="246" t="s">
        <v>21</v>
      </c>
      <c r="K5" s="11" t="str">
        <f>'Groundwater Profile Log'!G5</f>
        <v>481APS06</v>
      </c>
      <c r="L5" s="65"/>
      <c r="M5" s="65"/>
      <c r="N5" s="40"/>
      <c r="O5" s="246" t="s">
        <v>22</v>
      </c>
      <c r="P5" s="256" t="str">
        <f>'Groundwater Profile Log'!L5</f>
        <v>Gas</v>
      </c>
      <c r="Q5" s="246"/>
      <c r="R5" s="276"/>
      <c r="S5" s="65"/>
      <c r="T5" s="34"/>
      <c r="X5" s="5"/>
    </row>
    <row r="6" spans="1:259" ht="23.1" customHeight="1" x14ac:dyDescent="0.2">
      <c r="C6" s="5"/>
      <c r="D6" s="258" t="s">
        <v>54</v>
      </c>
      <c r="E6" s="364" t="str">
        <f>'Groundwater Profile Log'!C6</f>
        <v>Marietta, GA</v>
      </c>
      <c r="F6" s="364"/>
      <c r="G6" s="65"/>
      <c r="H6" s="65"/>
      <c r="I6" s="65"/>
      <c r="J6" s="246" t="s">
        <v>27</v>
      </c>
      <c r="K6" s="11" t="str">
        <f>'Groundwater Profile Log'!G6</f>
        <v>ZCRQT7052</v>
      </c>
      <c r="L6" s="65"/>
      <c r="M6" s="65"/>
      <c r="N6" s="65"/>
      <c r="O6" s="246" t="s">
        <v>33</v>
      </c>
      <c r="P6" s="256">
        <f>'Groundwater Profile Log'!L6</f>
        <v>36.785387999999998</v>
      </c>
      <c r="Q6" s="246"/>
      <c r="R6" s="277"/>
      <c r="S6" s="278"/>
      <c r="T6" s="34"/>
      <c r="X6" s="5"/>
    </row>
    <row r="7" spans="1:259" s="9" customFormat="1" ht="23.1" customHeight="1" x14ac:dyDescent="0.3">
      <c r="B7" s="66"/>
      <c r="C7" s="8"/>
      <c r="D7" s="246" t="s">
        <v>19</v>
      </c>
      <c r="E7" s="364">
        <f>'Groundwater Profile Log'!C7</f>
        <v>206201008</v>
      </c>
      <c r="F7" s="364"/>
      <c r="G7" s="65"/>
      <c r="H7" s="65"/>
      <c r="I7" s="65"/>
      <c r="J7" s="246" t="s">
        <v>20</v>
      </c>
      <c r="K7" s="12" t="str">
        <f>'Groundwater Profile Log'!G7</f>
        <v>Cascade</v>
      </c>
      <c r="L7" s="65"/>
      <c r="M7" s="65"/>
      <c r="N7" s="65"/>
      <c r="O7" s="247" t="s">
        <v>32</v>
      </c>
      <c r="P7" s="255">
        <f>'Groundwater Profile Log'!L7</f>
        <v>69.477148999999997</v>
      </c>
      <c r="Q7" s="247"/>
      <c r="R7" s="277"/>
      <c r="S7" s="65"/>
      <c r="T7" s="65"/>
      <c r="X7" s="8"/>
    </row>
    <row r="8" spans="1:259" s="9" customFormat="1" ht="23.1" customHeight="1" x14ac:dyDescent="0.3">
      <c r="B8" s="66"/>
      <c r="C8" s="8"/>
      <c r="D8" s="246"/>
      <c r="E8" s="372"/>
      <c r="F8" s="372"/>
      <c r="G8" s="65"/>
      <c r="H8" s="65"/>
      <c r="I8" s="65"/>
      <c r="J8" s="246" t="s">
        <v>34</v>
      </c>
      <c r="K8" s="255">
        <f>'Groundwater Profile Log'!G8</f>
        <v>-30</v>
      </c>
      <c r="L8" s="65"/>
      <c r="M8" s="65"/>
      <c r="N8" s="65"/>
      <c r="O8" s="247" t="s">
        <v>23</v>
      </c>
      <c r="P8" s="300" t="s">
        <v>186</v>
      </c>
      <c r="Q8" s="247"/>
      <c r="R8" s="276"/>
      <c r="S8" s="65"/>
      <c r="T8" s="34"/>
      <c r="X8" s="8"/>
    </row>
    <row r="9" spans="1:259" ht="12" customHeight="1" x14ac:dyDescent="0.2">
      <c r="C9" s="5"/>
      <c r="D9" s="248"/>
      <c r="E9" s="70"/>
      <c r="F9" s="24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74" t="s">
        <v>25</v>
      </c>
      <c r="C11" s="28"/>
      <c r="D11" s="249" t="s">
        <v>31</v>
      </c>
      <c r="E11" s="250" t="s">
        <v>29</v>
      </c>
      <c r="F11" s="250" t="s">
        <v>66</v>
      </c>
      <c r="G11" s="250" t="s">
        <v>15</v>
      </c>
      <c r="H11" s="249" t="s">
        <v>2</v>
      </c>
      <c r="I11" s="249" t="s">
        <v>11</v>
      </c>
      <c r="J11" s="249" t="s">
        <v>3</v>
      </c>
      <c r="K11" s="249" t="s">
        <v>3</v>
      </c>
      <c r="L11" s="249" t="s">
        <v>0</v>
      </c>
      <c r="M11" s="249" t="s">
        <v>0</v>
      </c>
      <c r="N11" s="249" t="s">
        <v>4</v>
      </c>
      <c r="O11" s="249" t="s">
        <v>4</v>
      </c>
      <c r="P11" s="249" t="s">
        <v>55</v>
      </c>
      <c r="Q11" s="249" t="s">
        <v>55</v>
      </c>
      <c r="R11" s="249" t="s">
        <v>57</v>
      </c>
      <c r="S11" s="249" t="s">
        <v>57</v>
      </c>
      <c r="T11" s="249" t="s">
        <v>1</v>
      </c>
      <c r="U11" s="249" t="s">
        <v>59</v>
      </c>
      <c r="V11" s="249" t="s">
        <v>60</v>
      </c>
      <c r="W11" s="249" t="s">
        <v>61</v>
      </c>
      <c r="X11" s="31"/>
    </row>
    <row r="12" spans="1:259" ht="12.95" customHeight="1" x14ac:dyDescent="0.2">
      <c r="B12" s="15"/>
      <c r="C12" s="5"/>
      <c r="D12" s="251" t="s">
        <v>28</v>
      </c>
      <c r="E12" s="252" t="s">
        <v>28</v>
      </c>
      <c r="F12" s="253"/>
      <c r="G12" s="251" t="s">
        <v>8</v>
      </c>
      <c r="H12" s="251" t="s">
        <v>6</v>
      </c>
      <c r="I12" s="254" t="s">
        <v>12</v>
      </c>
      <c r="J12" s="252" t="s">
        <v>71</v>
      </c>
      <c r="K12" s="254" t="s">
        <v>12</v>
      </c>
      <c r="L12" s="244"/>
      <c r="M12" s="254" t="s">
        <v>12</v>
      </c>
      <c r="N12" s="251" t="s">
        <v>5</v>
      </c>
      <c r="O12" s="254" t="s">
        <v>12</v>
      </c>
      <c r="P12" s="254" t="s">
        <v>56</v>
      </c>
      <c r="Q12" s="254" t="s">
        <v>12</v>
      </c>
      <c r="R12" s="254"/>
      <c r="S12" s="254" t="s">
        <v>12</v>
      </c>
      <c r="T12" s="251"/>
      <c r="U12" s="251"/>
      <c r="V12" s="251"/>
      <c r="W12" s="24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75" t="s">
        <v>69</v>
      </c>
      <c r="AA13" s="275" t="s">
        <v>70</v>
      </c>
      <c r="AB13" s="27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294">
        <v>-66.099999999999994</v>
      </c>
      <c r="E14" s="294" t="s">
        <v>182</v>
      </c>
      <c r="F14" s="297" t="s">
        <v>145</v>
      </c>
      <c r="G14" s="293">
        <v>70</v>
      </c>
      <c r="H14" s="293">
        <v>48</v>
      </c>
      <c r="I14" s="298">
        <v>-52.941000000000003</v>
      </c>
      <c r="J14" s="169">
        <v>4.51</v>
      </c>
      <c r="K14" s="298">
        <v>379.78699999999998</v>
      </c>
      <c r="L14" s="169">
        <v>7.06</v>
      </c>
      <c r="M14" s="298">
        <v>-3.552</v>
      </c>
      <c r="N14" s="279"/>
      <c r="O14" s="280"/>
      <c r="P14" s="293">
        <v>34.33</v>
      </c>
      <c r="Q14" s="298">
        <v>5.9569999999999999</v>
      </c>
      <c r="R14" s="262"/>
      <c r="S14" s="271" t="str">
        <f>IF(ISNUMBER(#REF!), IF(ISNUMBER(R14), ABS(((ABS(#REF!-R14))/#REF!)*100), ""), "")</f>
        <v/>
      </c>
      <c r="T14" s="260"/>
      <c r="U14" s="260"/>
      <c r="V14" s="260"/>
      <c r="W14" s="260"/>
      <c r="X14" s="14"/>
      <c r="Z14" s="296">
        <v>196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4</v>
      </c>
      <c r="AC14" s="296">
        <v>17.364999999999998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294">
        <v>-66.099999999999994</v>
      </c>
      <c r="E15" s="294" t="s">
        <v>182</v>
      </c>
      <c r="F15" s="297" t="s">
        <v>146</v>
      </c>
      <c r="G15" s="293">
        <v>130</v>
      </c>
      <c r="H15" s="293">
        <v>55</v>
      </c>
      <c r="I15" s="298">
        <v>14.583</v>
      </c>
      <c r="J15" s="169">
        <v>4.47</v>
      </c>
      <c r="K15" s="298">
        <v>-0.88700000000000001</v>
      </c>
      <c r="L15" s="169">
        <v>7.01</v>
      </c>
      <c r="M15" s="298">
        <v>-0.70799999999999996</v>
      </c>
      <c r="N15" s="279">
        <f t="shared" ref="N15:N36" si="1">IF(ISNUMBER(Z15), AA15, "")</f>
        <v>13</v>
      </c>
      <c r="O15" s="280" t="str">
        <f t="shared" ref="O15:O36" si="2">IF(ISNUMBER(N14), IF(ISNUMBER(N15), ABS(((ABS(N14-N15))/N14)*100), ""), "")</f>
        <v/>
      </c>
      <c r="P15" s="293">
        <v>34.56</v>
      </c>
      <c r="Q15" s="298">
        <v>0.67</v>
      </c>
      <c r="R15" s="262"/>
      <c r="S15" s="271" t="str">
        <f t="shared" ref="S15:S36" si="3">IF(ISNUMBER(R14), IF(ISNUMBER(R15), ABS(((ABS(R14-R15))/R14)*100), ""), "")</f>
        <v/>
      </c>
      <c r="T15" s="260"/>
      <c r="U15" s="260"/>
      <c r="V15" s="260"/>
      <c r="W15" s="260"/>
      <c r="X15" s="14"/>
      <c r="Z15" s="296">
        <v>205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</v>
      </c>
      <c r="AC15" s="296">
        <v>4.5919999999999996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294">
        <v>-66.099999999999994</v>
      </c>
      <c r="E16" s="294" t="s">
        <v>182</v>
      </c>
      <c r="F16" s="297" t="s">
        <v>147</v>
      </c>
      <c r="G16" s="293">
        <v>190</v>
      </c>
      <c r="H16" s="293">
        <v>63</v>
      </c>
      <c r="I16" s="298">
        <v>14.545</v>
      </c>
      <c r="J16" s="169">
        <v>4.53</v>
      </c>
      <c r="K16" s="298">
        <v>1.3420000000000001</v>
      </c>
      <c r="L16" s="169">
        <v>7.04</v>
      </c>
      <c r="M16" s="298">
        <v>0.42799999999999999</v>
      </c>
      <c r="N16" s="279">
        <f t="shared" si="1"/>
        <v>15</v>
      </c>
      <c r="O16" s="280">
        <f t="shared" si="2"/>
        <v>15.384615384615385</v>
      </c>
      <c r="P16" s="293">
        <v>34.520000000000003</v>
      </c>
      <c r="Q16" s="298">
        <v>-0.11600000000000001</v>
      </c>
      <c r="R16" s="262"/>
      <c r="S16" s="271" t="str">
        <f t="shared" si="3"/>
        <v/>
      </c>
      <c r="T16" s="260"/>
      <c r="U16" s="260"/>
      <c r="V16" s="260"/>
      <c r="W16" s="260"/>
      <c r="X16" s="14"/>
      <c r="Z16" s="296">
        <v>207</v>
      </c>
      <c r="AA16" s="10">
        <f t="shared" si="4"/>
        <v>15</v>
      </c>
      <c r="AC16" s="296">
        <v>0.97599999999999998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294">
        <v>-66.099999999999994</v>
      </c>
      <c r="E17" s="294" t="s">
        <v>182</v>
      </c>
      <c r="F17" s="297" t="s">
        <v>148</v>
      </c>
      <c r="G17" s="293">
        <v>260</v>
      </c>
      <c r="H17" s="293">
        <v>66</v>
      </c>
      <c r="I17" s="298">
        <v>4.7619999999999996</v>
      </c>
      <c r="J17" s="169">
        <v>3.69</v>
      </c>
      <c r="K17" s="298">
        <v>-18.542999999999999</v>
      </c>
      <c r="L17" s="169">
        <v>7.09</v>
      </c>
      <c r="M17" s="298">
        <v>0.71</v>
      </c>
      <c r="N17" s="279">
        <f t="shared" si="1"/>
        <v>15</v>
      </c>
      <c r="O17" s="280">
        <f t="shared" si="2"/>
        <v>0</v>
      </c>
      <c r="P17" s="293">
        <v>34.57</v>
      </c>
      <c r="Q17" s="298">
        <v>0.14499999999999999</v>
      </c>
      <c r="R17" s="262"/>
      <c r="S17" s="271" t="str">
        <f t="shared" si="3"/>
        <v/>
      </c>
      <c r="T17" s="260"/>
      <c r="U17" s="260"/>
      <c r="V17" s="260"/>
      <c r="W17" s="260"/>
      <c r="X17" s="14"/>
      <c r="Z17" s="296">
        <v>207</v>
      </c>
      <c r="AA17" s="10">
        <f t="shared" si="4"/>
        <v>15</v>
      </c>
      <c r="AC17" s="296">
        <v>0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294">
        <v>-66.099999999999994</v>
      </c>
      <c r="E18" s="294" t="s">
        <v>182</v>
      </c>
      <c r="F18" s="297" t="s">
        <v>149</v>
      </c>
      <c r="G18" s="293">
        <v>340</v>
      </c>
      <c r="H18" s="293">
        <v>70</v>
      </c>
      <c r="I18" s="298">
        <v>6.0609999999999999</v>
      </c>
      <c r="J18" s="169">
        <v>0.25</v>
      </c>
      <c r="K18" s="298">
        <v>-93.224999999999994</v>
      </c>
      <c r="L18" s="169">
        <v>7.09</v>
      </c>
      <c r="M18" s="298">
        <v>0</v>
      </c>
      <c r="N18" s="279">
        <f t="shared" si="1"/>
        <v>-42</v>
      </c>
      <c r="O18" s="280">
        <f t="shared" si="2"/>
        <v>380</v>
      </c>
      <c r="P18" s="293">
        <v>34.68</v>
      </c>
      <c r="Q18" s="298">
        <v>0.318</v>
      </c>
      <c r="R18" s="262"/>
      <c r="S18" s="271" t="str">
        <f t="shared" si="3"/>
        <v/>
      </c>
      <c r="T18" s="260"/>
      <c r="U18" s="260"/>
      <c r="V18" s="260"/>
      <c r="W18" s="260"/>
      <c r="X18" s="14"/>
      <c r="Z18" s="296">
        <v>150</v>
      </c>
      <c r="AA18" s="10">
        <f t="shared" si="4"/>
        <v>-42</v>
      </c>
      <c r="AC18" s="296">
        <v>-27.536000000000001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294">
        <v>-66.099999999999994</v>
      </c>
      <c r="E19" s="294" t="s">
        <v>182</v>
      </c>
      <c r="F19" s="297" t="s">
        <v>150</v>
      </c>
      <c r="G19" s="293">
        <v>400</v>
      </c>
      <c r="H19" s="293">
        <v>76</v>
      </c>
      <c r="I19" s="298">
        <v>8.5709999999999997</v>
      </c>
      <c r="J19" s="169">
        <v>0.77</v>
      </c>
      <c r="K19" s="298">
        <v>208</v>
      </c>
      <c r="L19" s="169">
        <v>7.12</v>
      </c>
      <c r="M19" s="298">
        <v>0.42299999999999999</v>
      </c>
      <c r="N19" s="279">
        <f t="shared" si="1"/>
        <v>-141</v>
      </c>
      <c r="O19" s="280">
        <f t="shared" si="2"/>
        <v>235.71428571428572</v>
      </c>
      <c r="P19" s="293">
        <v>35.020000000000003</v>
      </c>
      <c r="Q19" s="298">
        <v>0.98</v>
      </c>
      <c r="R19" s="262"/>
      <c r="S19" s="271" t="str">
        <f t="shared" si="3"/>
        <v/>
      </c>
      <c r="T19" s="260"/>
      <c r="U19" s="260"/>
      <c r="V19" s="260"/>
      <c r="W19" s="260"/>
      <c r="X19" s="14"/>
      <c r="Z19" s="296">
        <v>49</v>
      </c>
      <c r="AA19" s="10">
        <f t="shared" si="4"/>
        <v>-141</v>
      </c>
      <c r="AC19" s="296">
        <v>-67.332999999999998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294">
        <v>-66.099999999999994</v>
      </c>
      <c r="E20" s="294" t="s">
        <v>182</v>
      </c>
      <c r="F20" s="297" t="s">
        <v>151</v>
      </c>
      <c r="G20" s="293">
        <v>440</v>
      </c>
      <c r="H20" s="293">
        <v>81</v>
      </c>
      <c r="I20" s="298">
        <v>6.5789999999999997</v>
      </c>
      <c r="J20" s="169">
        <v>1.58</v>
      </c>
      <c r="K20" s="298">
        <v>105.19499999999999</v>
      </c>
      <c r="L20" s="169">
        <v>7.17</v>
      </c>
      <c r="M20" s="298">
        <v>0.70199999999999996</v>
      </c>
      <c r="N20" s="279">
        <f t="shared" si="1"/>
        <v>-105</v>
      </c>
      <c r="O20" s="280">
        <f t="shared" si="2"/>
        <v>25.531914893617021</v>
      </c>
      <c r="P20" s="293">
        <v>34.909999999999997</v>
      </c>
      <c r="Q20" s="298">
        <v>-0.314</v>
      </c>
      <c r="R20" s="262"/>
      <c r="S20" s="271" t="str">
        <f t="shared" si="3"/>
        <v/>
      </c>
      <c r="T20" s="260"/>
      <c r="U20" s="260"/>
      <c r="V20" s="260"/>
      <c r="W20" s="260"/>
      <c r="X20" s="14"/>
      <c r="Z20" s="296">
        <v>87</v>
      </c>
      <c r="AA20" s="10">
        <f t="shared" si="4"/>
        <v>-105</v>
      </c>
      <c r="AC20" s="296">
        <v>77.551000000000002</v>
      </c>
    </row>
    <row r="21" spans="1:29" s="10" customFormat="1" ht="39.950000000000003" customHeight="1" x14ac:dyDescent="0.2">
      <c r="A21" s="10">
        <f t="shared" ca="1" si="0"/>
        <v>21</v>
      </c>
      <c r="B21" s="299">
        <v>1</v>
      </c>
      <c r="C21" s="5"/>
      <c r="D21" s="294">
        <v>-66.099999999999994</v>
      </c>
      <c r="E21" s="294" t="s">
        <v>182</v>
      </c>
      <c r="F21" s="297" t="s">
        <v>152</v>
      </c>
      <c r="G21" s="293">
        <v>510</v>
      </c>
      <c r="H21" s="293">
        <v>88</v>
      </c>
      <c r="I21" s="298">
        <v>8.6419999999999995</v>
      </c>
      <c r="J21" s="169">
        <v>0.69</v>
      </c>
      <c r="K21" s="298">
        <v>-56.329000000000001</v>
      </c>
      <c r="L21" s="169">
        <v>7.25</v>
      </c>
      <c r="M21" s="298">
        <v>1.1160000000000001</v>
      </c>
      <c r="N21" s="279">
        <f t="shared" si="1"/>
        <v>-109</v>
      </c>
      <c r="O21" s="280">
        <f t="shared" si="2"/>
        <v>3.8095238095238098</v>
      </c>
      <c r="P21" s="293">
        <v>34.56</v>
      </c>
      <c r="Q21" s="298">
        <v>-1.0029999999999999</v>
      </c>
      <c r="R21" s="262"/>
      <c r="S21" s="271" t="str">
        <f t="shared" si="3"/>
        <v/>
      </c>
      <c r="T21" s="260"/>
      <c r="U21" s="260"/>
      <c r="V21" s="260"/>
      <c r="W21" s="260"/>
      <c r="X21" s="14"/>
      <c r="Z21" s="296">
        <v>83</v>
      </c>
      <c r="AA21" s="10">
        <f t="shared" si="4"/>
        <v>-109</v>
      </c>
      <c r="AC21" s="296">
        <v>-4.5979999999999999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61"/>
      <c r="H22" s="262"/>
      <c r="I22" s="263" t="str">
        <f t="shared" ref="I22:I36" si="5">IF(ISNUMBER(H21), IF(ISNUMBER(H22), ((ABS(H21-H22))/H21)*100, ""), "")</f>
        <v/>
      </c>
      <c r="J22" s="264"/>
      <c r="K22" s="271" t="str">
        <f t="shared" ref="K22:K36" si="6">IF(ISNUMBER(J21), IF(ISNUMBER(J22), ((ABS(J21-J22))/J21)*100, ""), "")</f>
        <v/>
      </c>
      <c r="L22" s="264"/>
      <c r="M22" s="271" t="str">
        <f t="shared" ref="M22:M36" si="7">IF(ISNUMBER(L21), IF(ISNUMBER(L22), ((ABS(L21-L22))/L21)*100, ""), "")</f>
        <v/>
      </c>
      <c r="N22" s="279" t="str">
        <f t="shared" si="1"/>
        <v/>
      </c>
      <c r="O22" s="280" t="str">
        <f t="shared" si="2"/>
        <v/>
      </c>
      <c r="P22" s="262"/>
      <c r="Q22" s="271" t="str">
        <f t="shared" ref="Q22:Q36" si="8">IF(ISNUMBER(P21), IF(ISNUMBER(P22), ABS(((ABS(P21-P22))/P21)*100), ""), "")</f>
        <v/>
      </c>
      <c r="R22" s="262"/>
      <c r="S22" s="271" t="str">
        <f t="shared" si="3"/>
        <v/>
      </c>
      <c r="T22" s="260"/>
      <c r="U22" s="260"/>
      <c r="V22" s="260"/>
      <c r="W22" s="26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61"/>
      <c r="H23" s="262"/>
      <c r="I23" s="263" t="str">
        <f t="shared" si="5"/>
        <v/>
      </c>
      <c r="J23" s="264"/>
      <c r="K23" s="271" t="str">
        <f t="shared" si="6"/>
        <v/>
      </c>
      <c r="L23" s="264"/>
      <c r="M23" s="271" t="str">
        <f t="shared" si="7"/>
        <v/>
      </c>
      <c r="N23" s="279" t="str">
        <f t="shared" si="1"/>
        <v/>
      </c>
      <c r="O23" s="280" t="str">
        <f t="shared" si="2"/>
        <v/>
      </c>
      <c r="P23" s="262"/>
      <c r="Q23" s="271" t="str">
        <f t="shared" si="8"/>
        <v/>
      </c>
      <c r="R23" s="262"/>
      <c r="S23" s="271" t="str">
        <f t="shared" si="3"/>
        <v/>
      </c>
      <c r="T23" s="260"/>
      <c r="U23" s="260"/>
      <c r="V23" s="260"/>
      <c r="W23" s="26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61"/>
      <c r="H24" s="262"/>
      <c r="I24" s="263" t="str">
        <f t="shared" si="5"/>
        <v/>
      </c>
      <c r="J24" s="264"/>
      <c r="K24" s="271" t="str">
        <f t="shared" si="6"/>
        <v/>
      </c>
      <c r="L24" s="264"/>
      <c r="M24" s="271" t="str">
        <f t="shared" si="7"/>
        <v/>
      </c>
      <c r="N24" s="279" t="str">
        <f t="shared" si="1"/>
        <v/>
      </c>
      <c r="O24" s="280" t="str">
        <f t="shared" si="2"/>
        <v/>
      </c>
      <c r="P24" s="262"/>
      <c r="Q24" s="271" t="str">
        <f t="shared" si="8"/>
        <v/>
      </c>
      <c r="R24" s="262"/>
      <c r="S24" s="271" t="str">
        <f t="shared" si="3"/>
        <v/>
      </c>
      <c r="T24" s="260"/>
      <c r="U24" s="260"/>
      <c r="V24" s="260"/>
      <c r="W24" s="26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61"/>
      <c r="H25" s="262"/>
      <c r="I25" s="263" t="str">
        <f t="shared" si="5"/>
        <v/>
      </c>
      <c r="J25" s="264"/>
      <c r="K25" s="271" t="str">
        <f t="shared" si="6"/>
        <v/>
      </c>
      <c r="L25" s="264"/>
      <c r="M25" s="271" t="str">
        <f t="shared" si="7"/>
        <v/>
      </c>
      <c r="N25" s="279" t="str">
        <f t="shared" si="1"/>
        <v/>
      </c>
      <c r="O25" s="280" t="str">
        <f t="shared" si="2"/>
        <v/>
      </c>
      <c r="P25" s="262"/>
      <c r="Q25" s="271" t="str">
        <f t="shared" si="8"/>
        <v/>
      </c>
      <c r="R25" s="262"/>
      <c r="S25" s="271" t="str">
        <f t="shared" si="3"/>
        <v/>
      </c>
      <c r="T25" s="260"/>
      <c r="U25" s="260"/>
      <c r="V25" s="260"/>
      <c r="W25" s="26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61"/>
      <c r="H26" s="262"/>
      <c r="I26" s="263" t="str">
        <f t="shared" si="5"/>
        <v/>
      </c>
      <c r="J26" s="264"/>
      <c r="K26" s="271" t="str">
        <f t="shared" si="6"/>
        <v/>
      </c>
      <c r="L26" s="264"/>
      <c r="M26" s="271" t="str">
        <f t="shared" si="7"/>
        <v/>
      </c>
      <c r="N26" s="279" t="str">
        <f t="shared" si="1"/>
        <v/>
      </c>
      <c r="O26" s="280" t="str">
        <f t="shared" si="2"/>
        <v/>
      </c>
      <c r="P26" s="262"/>
      <c r="Q26" s="271" t="str">
        <f t="shared" si="8"/>
        <v/>
      </c>
      <c r="R26" s="262"/>
      <c r="S26" s="271" t="str">
        <f t="shared" si="3"/>
        <v/>
      </c>
      <c r="T26" s="260"/>
      <c r="U26" s="260"/>
      <c r="V26" s="260"/>
      <c r="W26" s="26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61"/>
      <c r="H27" s="262"/>
      <c r="I27" s="263" t="str">
        <f t="shared" si="5"/>
        <v/>
      </c>
      <c r="J27" s="264"/>
      <c r="K27" s="271" t="str">
        <f t="shared" si="6"/>
        <v/>
      </c>
      <c r="L27" s="264"/>
      <c r="M27" s="271" t="str">
        <f t="shared" si="7"/>
        <v/>
      </c>
      <c r="N27" s="279" t="str">
        <f t="shared" si="1"/>
        <v/>
      </c>
      <c r="O27" s="280" t="str">
        <f t="shared" si="2"/>
        <v/>
      </c>
      <c r="P27" s="262"/>
      <c r="Q27" s="271" t="str">
        <f t="shared" si="8"/>
        <v/>
      </c>
      <c r="R27" s="262"/>
      <c r="S27" s="271" t="str">
        <f t="shared" si="3"/>
        <v/>
      </c>
      <c r="T27" s="260"/>
      <c r="U27" s="260"/>
      <c r="V27" s="260"/>
      <c r="W27" s="26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61"/>
      <c r="H28" s="262"/>
      <c r="I28" s="263" t="str">
        <f t="shared" si="5"/>
        <v/>
      </c>
      <c r="J28" s="264"/>
      <c r="K28" s="271" t="str">
        <f t="shared" si="6"/>
        <v/>
      </c>
      <c r="L28" s="264"/>
      <c r="M28" s="271" t="str">
        <f t="shared" si="7"/>
        <v/>
      </c>
      <c r="N28" s="279" t="str">
        <f t="shared" si="1"/>
        <v/>
      </c>
      <c r="O28" s="280" t="str">
        <f t="shared" si="2"/>
        <v/>
      </c>
      <c r="P28" s="262"/>
      <c r="Q28" s="271" t="str">
        <f t="shared" si="8"/>
        <v/>
      </c>
      <c r="R28" s="262"/>
      <c r="S28" s="271" t="str">
        <f t="shared" si="3"/>
        <v/>
      </c>
      <c r="T28" s="260"/>
      <c r="U28" s="260"/>
      <c r="V28" s="260"/>
      <c r="W28" s="26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61"/>
      <c r="H29" s="262"/>
      <c r="I29" s="263" t="str">
        <f t="shared" si="5"/>
        <v/>
      </c>
      <c r="J29" s="264"/>
      <c r="K29" s="271" t="str">
        <f t="shared" si="6"/>
        <v/>
      </c>
      <c r="L29" s="264"/>
      <c r="M29" s="271" t="str">
        <f t="shared" si="7"/>
        <v/>
      </c>
      <c r="N29" s="279" t="str">
        <f t="shared" si="1"/>
        <v/>
      </c>
      <c r="O29" s="280" t="str">
        <f t="shared" si="2"/>
        <v/>
      </c>
      <c r="P29" s="262"/>
      <c r="Q29" s="271" t="str">
        <f t="shared" si="8"/>
        <v/>
      </c>
      <c r="R29" s="262"/>
      <c r="S29" s="271" t="str">
        <f t="shared" si="3"/>
        <v/>
      </c>
      <c r="T29" s="260"/>
      <c r="U29" s="260"/>
      <c r="V29" s="260"/>
      <c r="W29" s="26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61"/>
      <c r="H30" s="262"/>
      <c r="I30" s="263" t="str">
        <f t="shared" si="5"/>
        <v/>
      </c>
      <c r="J30" s="264"/>
      <c r="K30" s="271" t="str">
        <f t="shared" si="6"/>
        <v/>
      </c>
      <c r="L30" s="264"/>
      <c r="M30" s="271" t="str">
        <f t="shared" si="7"/>
        <v/>
      </c>
      <c r="N30" s="279" t="str">
        <f t="shared" si="1"/>
        <v/>
      </c>
      <c r="O30" s="280" t="str">
        <f t="shared" si="2"/>
        <v/>
      </c>
      <c r="P30" s="262"/>
      <c r="Q30" s="271" t="str">
        <f t="shared" si="8"/>
        <v/>
      </c>
      <c r="R30" s="262"/>
      <c r="S30" s="271" t="str">
        <f t="shared" si="3"/>
        <v/>
      </c>
      <c r="T30" s="260"/>
      <c r="U30" s="260"/>
      <c r="V30" s="260"/>
      <c r="W30" s="26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61"/>
      <c r="H31" s="262"/>
      <c r="I31" s="263" t="str">
        <f t="shared" si="5"/>
        <v/>
      </c>
      <c r="J31" s="264"/>
      <c r="K31" s="271" t="str">
        <f t="shared" si="6"/>
        <v/>
      </c>
      <c r="L31" s="264"/>
      <c r="M31" s="271" t="str">
        <f t="shared" si="7"/>
        <v/>
      </c>
      <c r="N31" s="279" t="str">
        <f t="shared" si="1"/>
        <v/>
      </c>
      <c r="O31" s="280" t="str">
        <f t="shared" si="2"/>
        <v/>
      </c>
      <c r="P31" s="262"/>
      <c r="Q31" s="271" t="str">
        <f t="shared" si="8"/>
        <v/>
      </c>
      <c r="R31" s="262"/>
      <c r="S31" s="271" t="str">
        <f t="shared" si="3"/>
        <v/>
      </c>
      <c r="T31" s="260"/>
      <c r="U31" s="260"/>
      <c r="V31" s="260"/>
      <c r="W31" s="26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61"/>
      <c r="H32" s="262"/>
      <c r="I32" s="263" t="str">
        <f t="shared" si="5"/>
        <v/>
      </c>
      <c r="J32" s="264"/>
      <c r="K32" s="271" t="str">
        <f t="shared" si="6"/>
        <v/>
      </c>
      <c r="L32" s="264"/>
      <c r="M32" s="271" t="str">
        <f t="shared" si="7"/>
        <v/>
      </c>
      <c r="N32" s="279" t="str">
        <f t="shared" si="1"/>
        <v/>
      </c>
      <c r="O32" s="280" t="str">
        <f t="shared" si="2"/>
        <v/>
      </c>
      <c r="P32" s="262"/>
      <c r="Q32" s="271" t="str">
        <f t="shared" si="8"/>
        <v/>
      </c>
      <c r="R32" s="262"/>
      <c r="S32" s="271" t="str">
        <f t="shared" si="3"/>
        <v/>
      </c>
      <c r="T32" s="260"/>
      <c r="U32" s="260"/>
      <c r="V32" s="260"/>
      <c r="W32" s="26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61"/>
      <c r="H33" s="262"/>
      <c r="I33" s="263" t="str">
        <f t="shared" si="5"/>
        <v/>
      </c>
      <c r="J33" s="264"/>
      <c r="K33" s="271" t="str">
        <f t="shared" si="6"/>
        <v/>
      </c>
      <c r="L33" s="264"/>
      <c r="M33" s="271" t="str">
        <f t="shared" si="7"/>
        <v/>
      </c>
      <c r="N33" s="279" t="str">
        <f t="shared" si="1"/>
        <v/>
      </c>
      <c r="O33" s="280" t="str">
        <f t="shared" si="2"/>
        <v/>
      </c>
      <c r="P33" s="262"/>
      <c r="Q33" s="271" t="str">
        <f t="shared" si="8"/>
        <v/>
      </c>
      <c r="R33" s="262"/>
      <c r="S33" s="271" t="str">
        <f t="shared" si="3"/>
        <v/>
      </c>
      <c r="T33" s="260"/>
      <c r="U33" s="260"/>
      <c r="V33" s="260"/>
      <c r="W33" s="26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61"/>
      <c r="H34" s="262"/>
      <c r="I34" s="263" t="str">
        <f t="shared" si="5"/>
        <v/>
      </c>
      <c r="J34" s="264"/>
      <c r="K34" s="271" t="str">
        <f t="shared" si="6"/>
        <v/>
      </c>
      <c r="L34" s="264"/>
      <c r="M34" s="271" t="str">
        <f t="shared" si="7"/>
        <v/>
      </c>
      <c r="N34" s="279" t="str">
        <f t="shared" si="1"/>
        <v/>
      </c>
      <c r="O34" s="280" t="str">
        <f t="shared" si="2"/>
        <v/>
      </c>
      <c r="P34" s="262"/>
      <c r="Q34" s="271" t="str">
        <f t="shared" si="8"/>
        <v/>
      </c>
      <c r="R34" s="262"/>
      <c r="S34" s="271" t="str">
        <f t="shared" si="3"/>
        <v/>
      </c>
      <c r="T34" s="260"/>
      <c r="U34" s="260"/>
      <c r="V34" s="260"/>
      <c r="W34" s="26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61"/>
      <c r="H35" s="262"/>
      <c r="I35" s="263" t="str">
        <f t="shared" si="5"/>
        <v/>
      </c>
      <c r="J35" s="264"/>
      <c r="K35" s="271" t="str">
        <f t="shared" si="6"/>
        <v/>
      </c>
      <c r="L35" s="264"/>
      <c r="M35" s="271" t="str">
        <f t="shared" si="7"/>
        <v/>
      </c>
      <c r="N35" s="279" t="str">
        <f t="shared" si="1"/>
        <v/>
      </c>
      <c r="O35" s="280" t="str">
        <f t="shared" si="2"/>
        <v/>
      </c>
      <c r="P35" s="262"/>
      <c r="Q35" s="271" t="str">
        <f t="shared" si="8"/>
        <v/>
      </c>
      <c r="R35" s="262"/>
      <c r="S35" s="271" t="str">
        <f t="shared" si="3"/>
        <v/>
      </c>
      <c r="T35" s="260"/>
      <c r="U35" s="260"/>
      <c r="V35" s="260"/>
      <c r="W35" s="26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61"/>
      <c r="H36" s="262"/>
      <c r="I36" s="263" t="str">
        <f t="shared" si="5"/>
        <v/>
      </c>
      <c r="J36" s="265"/>
      <c r="K36" s="271" t="str">
        <f t="shared" si="6"/>
        <v/>
      </c>
      <c r="L36" s="265"/>
      <c r="M36" s="271" t="str">
        <f t="shared" si="7"/>
        <v/>
      </c>
      <c r="N36" s="279" t="str">
        <f t="shared" si="1"/>
        <v/>
      </c>
      <c r="O36" s="280" t="str">
        <f t="shared" si="2"/>
        <v/>
      </c>
      <c r="P36" s="261"/>
      <c r="Q36" s="271" t="str">
        <f t="shared" si="8"/>
        <v/>
      </c>
      <c r="R36" s="261"/>
      <c r="S36" s="271" t="str">
        <f t="shared" si="3"/>
        <v/>
      </c>
      <c r="T36" s="259"/>
      <c r="U36" s="259"/>
      <c r="V36" s="259"/>
      <c r="W36" s="25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37" t="str">
        <f ca="1">CELL("filename",C8)</f>
        <v>\\cdlp-ttfile\Site_Characterization\PROJECT FOLDER\2020 PROJECTS\20.206201008 - KGS - MiHPT &amp; APS - Marietta, GA AFP6\APS\MSTJV\[DPT05_Groundwater Profiling Log_MSTJV.xlsx]Sample 4</v>
      </c>
      <c r="F38" s="4"/>
    </row>
    <row r="39" spans="1:27" ht="12.75" customHeight="1" x14ac:dyDescent="0.2">
      <c r="F39" s="4"/>
      <c r="V39" s="373" t="s">
        <v>24</v>
      </c>
      <c r="W39" s="37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4" t="s">
        <v>58</v>
      </c>
      <c r="C49" s="333"/>
      <c r="D49" s="33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5">
        <f ca="1">MAX(A14:A36)</f>
        <v>21</v>
      </c>
      <c r="C50" s="335"/>
      <c r="D50" s="33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2020-07-01T02:06:44Z</cp:lastPrinted>
  <dcterms:created xsi:type="dcterms:W3CDTF">1999-09-28T02:07:07Z</dcterms:created>
  <dcterms:modified xsi:type="dcterms:W3CDTF">2020-07-01T02:08:50Z</dcterms:modified>
</cp:coreProperties>
</file>