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42B90F06-6A5A-4165-9D51-8B01E21988A8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N20" i="150" s="1"/>
  <c r="O21" i="150" s="1"/>
  <c r="S20" i="150"/>
  <c r="A20" i="150"/>
  <c r="AA19" i="150"/>
  <c r="N19" i="150" s="1"/>
  <c r="S19" i="150"/>
  <c r="A19" i="150"/>
  <c r="AA18" i="150"/>
  <c r="S18" i="150"/>
  <c r="N18" i="150"/>
  <c r="A18" i="150"/>
  <c r="AA17" i="150"/>
  <c r="N17" i="150" s="1"/>
  <c r="S17" i="150"/>
  <c r="A17" i="150"/>
  <c r="AA16" i="150"/>
  <c r="S16" i="150"/>
  <c r="N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N22" i="149" s="1"/>
  <c r="O23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N25" i="148" s="1"/>
  <c r="O26" i="148" s="1"/>
  <c r="S25" i="148"/>
  <c r="A25" i="148"/>
  <c r="AA24" i="148"/>
  <c r="N24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20" i="150" l="1"/>
  <c r="O19" i="150"/>
  <c r="O18" i="150"/>
  <c r="O17" i="150"/>
  <c r="O16" i="150"/>
  <c r="O22" i="149"/>
  <c r="O21" i="149"/>
  <c r="O20" i="149"/>
  <c r="O19" i="149"/>
  <c r="O18" i="149"/>
  <c r="O17" i="149"/>
  <c r="O16" i="149"/>
  <c r="O25" i="148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6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<sst xmlns="http://schemas.openxmlformats.org/spreadsheetml/2006/main" count="1623" uniqueCount="150">
  <si>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</si>
  <si>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</si>
  <si>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</si>
  <si>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</si>
  <si>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</si>
  <si>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</si>
  <si>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</si>
  <si>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</si>
  <si>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</si>
  <si>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</si>
  <si>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</si>
  <si>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</si>
  <si>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</si>
  <si>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</si>
  <si>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</si>
  <si>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</si>
  <si>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</si>
  <si>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</si>
  <si>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</si>
  <si>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</si>
  <si>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</si>
  <si>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</si>
  <si>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</si>
  <si>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</si>
  <si>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</si>
  <si>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</si>
  <si>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</si>
  <si>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</si>
  <si>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</si>
  <si>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</si>
  <si>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</si>
  <si>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</si>
  <si>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</si>
  <si>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</si>
  <si>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</si>
  <si>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</si>
  <si>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</si>
  <si>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</si>
  <si>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</si>
  <si>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</si>
  <si>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</si>
  <si>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</si>
  <si>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</si>
  <si>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</si>
  <si>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</si>
  <si>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</si>
  <si>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</si>
  <si>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</si>
  <si>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</si>
  <si>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</si>
  <si>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</si>
  <si>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</si>
  <si>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</si>
  <si>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</si>
  <si>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</si>
  <si>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</si>
  <si>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</si>
  <si>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</si>
  <si>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</si>
  <si>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</si>
  <si>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</si>
  <si>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</si>
  <si>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</si>
  <si>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</si>
  <si>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</si>
  <si>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</si>
  <si>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</si>
  <si>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</si>
  <si>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</si>
  <si>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</si>
  <si>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</si>
  <si>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</si>
  <si>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</si>
  <si>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</si>
  <si>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</si>
  <si>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</si>
  <si>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</si>
  <si>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</si>
  <si>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</si>
  <si>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</si>
  <si>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</si>
  <si>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DPT-14</t>
  </si>
  <si>
    <t>Trinity</t>
  </si>
  <si>
    <t>No Change When Hammer Stopped</t>
  </si>
  <si>
    <t>7/7/2020:12:32:56</t>
  </si>
  <si>
    <t>NA</t>
  </si>
  <si>
    <t>7/7/2020:12:37:59</t>
  </si>
  <si>
    <t>7/7/2020:14:09:48</t>
  </si>
  <si>
    <t>7/8/2020:08:20:25</t>
  </si>
  <si>
    <t>IK Decreased When Hammer Stopped</t>
  </si>
  <si>
    <t>7/8/2020:08:32:02</t>
  </si>
  <si>
    <t>7/8/2020:08:32:17</t>
  </si>
  <si>
    <t>7/8/2020:11:21:22</t>
  </si>
  <si>
    <t>ROP Dropped Below Threshold</t>
  </si>
  <si>
    <t>7/8/2020:16:03:03</t>
  </si>
  <si>
    <t>7/8/2020:16:07:20</t>
  </si>
  <si>
    <t>Could Not Produce Water</t>
  </si>
  <si>
    <t>7/7/2020:15:08:04</t>
  </si>
  <si>
    <t>07/07/2020:12:52:57</t>
  </si>
  <si>
    <t>07/07/2020:12:57:28</t>
  </si>
  <si>
    <t>07/07/2020:13:02:24</t>
  </si>
  <si>
    <t>07/07/2020:13:07:13</t>
  </si>
  <si>
    <t>07/07/2020:13:14:42</t>
  </si>
  <si>
    <t>07/07/2020:13:20:19</t>
  </si>
  <si>
    <t>07/07/2020:13:25:14</t>
  </si>
  <si>
    <t>07/07/2020:13:31:03</t>
  </si>
  <si>
    <t>07/07/2020:14:33:19</t>
  </si>
  <si>
    <t>07/07/2020:14:40:48</t>
  </si>
  <si>
    <t>07/07/2020:14:48:16</t>
  </si>
  <si>
    <t>07/07/2020:14:55:57</t>
  </si>
  <si>
    <t>Sparged Sample //  Refill Pump // Pressure Test // Re-attempt 15:03</t>
  </si>
  <si>
    <t>07/07/2020:15:33:27</t>
  </si>
  <si>
    <t>07/07/2020:15:40:21</t>
  </si>
  <si>
    <t>07/07/2020:15:47:09</t>
  </si>
  <si>
    <t>07/07/2020:15:54:09</t>
  </si>
  <si>
    <t>07/07/2020:16:03:19</t>
  </si>
  <si>
    <t>07/07/2020:16:13:33</t>
  </si>
  <si>
    <t>07/07/2020:16:22:19</t>
  </si>
  <si>
    <t>07/07/2020:16:33:15</t>
  </si>
  <si>
    <t>07/08/2020:08:49:46</t>
  </si>
  <si>
    <t>07/08/2020:08:56:59</t>
  </si>
  <si>
    <t>07/08/2020:09:05:47</t>
  </si>
  <si>
    <t>07/08/2020:09:13:29</t>
  </si>
  <si>
    <t>07/08/2020:09:20:53</t>
  </si>
  <si>
    <t>07/08/2020:09:28:33</t>
  </si>
  <si>
    <t>07/08/2020:09:36:14</t>
  </si>
  <si>
    <t>07/08/2020:09:44:18</t>
  </si>
  <si>
    <t>07/08/2020:09:51:41</t>
  </si>
  <si>
    <t>07/08/2020:16:17:33</t>
  </si>
  <si>
    <t>07/08/2020:16:23:39</t>
  </si>
  <si>
    <t>07/08/2020:16:34:46</t>
  </si>
  <si>
    <t>07/08/2020:16:41:16</t>
  </si>
  <si>
    <t>07/08/2020:16:48:09</t>
  </si>
  <si>
    <t>07/08/2020:16:54:45</t>
  </si>
  <si>
    <t>07/08/2020:17:05:35</t>
  </si>
  <si>
    <t>NC</t>
  </si>
  <si>
    <t>40-45 PSI</t>
  </si>
  <si>
    <t>7/72020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</si>
  <si>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</si>
  <si>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</si>
  <si>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</si>
  <si>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</si>
  <si>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</si>
  <si>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</si>
  <si>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**Note:  Start Depth is 40.0' BGS // Hollow Stem Augered to 40'</t>
  </si>
  <si>
    <t xml:space="preserve">**  ROP Dropped Below Minimum Threshold // Auger Advanced to 70' </t>
  </si>
  <si>
    <t>** New Start Depth is 68.7'  // Advanced to 76.0 // TD @ 76.0</t>
  </si>
  <si>
    <t>CS</t>
  </si>
  <si>
    <t>MSTJV</t>
  </si>
  <si>
    <t>DPT14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</si>
</sst>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Ik'!$H$2:$H$2959</c:f>
              <c:numCache>
                <c:formatCode>General</c:formatCode>
                <c:ptCount val="2958"/>
                <c:pt idx="0">
                  <c:v>3.8096999999999999</c:v>
                </c:pt>
                <c:pt idx="1">
                  <c:v>3.7782000000000004</c:v>
                </c:pt>
                <c:pt idx="2">
                  <c:v>3.7313999999999998</c:v>
                </c:pt>
                <c:pt idx="3">
                  <c:v>3.7313999999999998</c:v>
                </c:pt>
                <c:pt idx="4">
                  <c:v>3.7736999999999998</c:v>
                </c:pt>
                <c:pt idx="5">
                  <c:v>3.7458</c:v>
                </c:pt>
                <c:pt idx="6">
                  <c:v>3.7053000000000003</c:v>
                </c:pt>
                <c:pt idx="7">
                  <c:v>3.7053000000000003</c:v>
                </c:pt>
                <c:pt idx="8">
                  <c:v>3.7710000000000004</c:v>
                </c:pt>
                <c:pt idx="9">
                  <c:v>3.7134000000000005</c:v>
                </c:pt>
                <c:pt idx="10">
                  <c:v>3.5874000000000001</c:v>
                </c:pt>
                <c:pt idx="11">
                  <c:v>3.2796000000000003</c:v>
                </c:pt>
                <c:pt idx="12">
                  <c:v>3.0285000000000002</c:v>
                </c:pt>
                <c:pt idx="13">
                  <c:v>2.7927000000000004</c:v>
                </c:pt>
                <c:pt idx="14">
                  <c:v>2.6676000000000002</c:v>
                </c:pt>
                <c:pt idx="15">
                  <c:v>2.5542000000000002</c:v>
                </c:pt>
                <c:pt idx="16">
                  <c:v>2.5353000000000003</c:v>
                </c:pt>
                <c:pt idx="17">
                  <c:v>2.3085</c:v>
                </c:pt>
                <c:pt idx="18">
                  <c:v>2.0411999999999999</c:v>
                </c:pt>
                <c:pt idx="19">
                  <c:v>1.8387000000000002</c:v>
                </c:pt>
                <c:pt idx="20">
                  <c:v>1.6848000000000001</c:v>
                </c:pt>
                <c:pt idx="21">
                  <c:v>1.7729999999999999</c:v>
                </c:pt>
                <c:pt idx="22">
                  <c:v>1.7369999999999999</c:v>
                </c:pt>
                <c:pt idx="23">
                  <c:v>1.7577</c:v>
                </c:pt>
                <c:pt idx="24">
                  <c:v>1.7694000000000001</c:v>
                </c:pt>
                <c:pt idx="25">
                  <c:v>1.8341999999999998</c:v>
                </c:pt>
                <c:pt idx="26">
                  <c:v>1.8540000000000001</c:v>
                </c:pt>
                <c:pt idx="27">
                  <c:v>1.8441000000000001</c:v>
                </c:pt>
                <c:pt idx="28">
                  <c:v>1.8252000000000002</c:v>
                </c:pt>
                <c:pt idx="29">
                  <c:v>1.8161999999999998</c:v>
                </c:pt>
                <c:pt idx="30">
                  <c:v>1.764</c:v>
                </c:pt>
                <c:pt idx="31">
                  <c:v>1.7433000000000001</c:v>
                </c:pt>
                <c:pt idx="32">
                  <c:v>1.8053999999999999</c:v>
                </c:pt>
                <c:pt idx="33">
                  <c:v>1.8756000000000002</c:v>
                </c:pt>
                <c:pt idx="34">
                  <c:v>1.9980000000000002</c:v>
                </c:pt>
                <c:pt idx="35">
                  <c:v>2.1023999999999998</c:v>
                </c:pt>
                <c:pt idx="36">
                  <c:v>2.1951000000000001</c:v>
                </c:pt>
                <c:pt idx="37">
                  <c:v>2.1546000000000003</c:v>
                </c:pt>
                <c:pt idx="38">
                  <c:v>2.2509000000000001</c:v>
                </c:pt>
                <c:pt idx="39">
                  <c:v>2.2302000000000004</c:v>
                </c:pt>
                <c:pt idx="40">
                  <c:v>2.052</c:v>
                </c:pt>
                <c:pt idx="41">
                  <c:v>1.8684000000000001</c:v>
                </c:pt>
                <c:pt idx="42">
                  <c:v>1.7172000000000001</c:v>
                </c:pt>
                <c:pt idx="43">
                  <c:v>1.7154</c:v>
                </c:pt>
                <c:pt idx="44">
                  <c:v>1.5065999999999999</c:v>
                </c:pt>
                <c:pt idx="45">
                  <c:v>1.3932</c:v>
                </c:pt>
                <c:pt idx="46">
                  <c:v>1.2213000000000001</c:v>
                </c:pt>
                <c:pt idx="47">
                  <c:v>1.1628000000000001</c:v>
                </c:pt>
                <c:pt idx="48">
                  <c:v>1.1052</c:v>
                </c:pt>
                <c:pt idx="49">
                  <c:v>0.96840000000000004</c:v>
                </c:pt>
                <c:pt idx="50">
                  <c:v>0.83430000000000004</c:v>
                </c:pt>
                <c:pt idx="51">
                  <c:v>1.0143</c:v>
                </c:pt>
                <c:pt idx="52">
                  <c:v>1.2762</c:v>
                </c:pt>
                <c:pt idx="53">
                  <c:v>1.3725000000000001</c:v>
                </c:pt>
                <c:pt idx="54">
                  <c:v>1.3869</c:v>
                </c:pt>
                <c:pt idx="55">
                  <c:v>1.4931000000000001</c:v>
                </c:pt>
                <c:pt idx="56">
                  <c:v>1.3869</c:v>
                </c:pt>
                <c:pt idx="57">
                  <c:v>1.3239000000000001</c:v>
                </c:pt>
                <c:pt idx="58">
                  <c:v>1.3113000000000001</c:v>
                </c:pt>
                <c:pt idx="59">
                  <c:v>1.3185</c:v>
                </c:pt>
                <c:pt idx="60">
                  <c:v>1.5867</c:v>
                </c:pt>
                <c:pt idx="61">
                  <c:v>1.7181</c:v>
                </c:pt>
                <c:pt idx="62">
                  <c:v>1.6371</c:v>
                </c:pt>
                <c:pt idx="63">
                  <c:v>1.6776000000000002</c:v>
                </c:pt>
                <c:pt idx="64">
                  <c:v>1.7154</c:v>
                </c:pt>
                <c:pt idx="65">
                  <c:v>1.6362000000000001</c:v>
                </c:pt>
                <c:pt idx="66">
                  <c:v>1.6316999999999999</c:v>
                </c:pt>
                <c:pt idx="67">
                  <c:v>1.5084</c:v>
                </c:pt>
                <c:pt idx="68">
                  <c:v>1.4490000000000001</c:v>
                </c:pt>
                <c:pt idx="69">
                  <c:v>1.3149000000000002</c:v>
                </c:pt>
                <c:pt idx="70">
                  <c:v>1.1106</c:v>
                </c:pt>
                <c:pt idx="71">
                  <c:v>0.89639999999999997</c:v>
                </c:pt>
                <c:pt idx="72">
                  <c:v>0.57690000000000008</c:v>
                </c:pt>
                <c:pt idx="73">
                  <c:v>0.30600000000000005</c:v>
                </c:pt>
                <c:pt idx="74">
                  <c:v>0.1134</c:v>
                </c:pt>
                <c:pt idx="75">
                  <c:v>5.04E-2</c:v>
                </c:pt>
                <c:pt idx="76">
                  <c:v>4.7699999999999999E-2</c:v>
                </c:pt>
                <c:pt idx="77">
                  <c:v>0.13589999999999999</c:v>
                </c:pt>
                <c:pt idx="78">
                  <c:v>0.24120000000000003</c:v>
                </c:pt>
                <c:pt idx="79">
                  <c:v>0.48960000000000004</c:v>
                </c:pt>
                <c:pt idx="80">
                  <c:v>0.67769999999999997</c:v>
                </c:pt>
                <c:pt idx="81">
                  <c:v>0.7722</c:v>
                </c:pt>
                <c:pt idx="82">
                  <c:v>0.79559999999999997</c:v>
                </c:pt>
                <c:pt idx="83">
                  <c:v>0.78029999999999999</c:v>
                </c:pt>
                <c:pt idx="84">
                  <c:v>0.80640000000000001</c:v>
                </c:pt>
                <c:pt idx="85">
                  <c:v>0.7893</c:v>
                </c:pt>
                <c:pt idx="86">
                  <c:v>0.88649999999999995</c:v>
                </c:pt>
                <c:pt idx="87">
                  <c:v>0.94860000000000011</c:v>
                </c:pt>
                <c:pt idx="88">
                  <c:v>0.96840000000000004</c:v>
                </c:pt>
                <c:pt idx="89">
                  <c:v>0.9819</c:v>
                </c:pt>
                <c:pt idx="90">
                  <c:v>0.91439999999999999</c:v>
                </c:pt>
                <c:pt idx="91">
                  <c:v>0.87209999999999999</c:v>
                </c:pt>
                <c:pt idx="92">
                  <c:v>0.87660000000000005</c:v>
                </c:pt>
                <c:pt idx="93">
                  <c:v>0.90900000000000003</c:v>
                </c:pt>
                <c:pt idx="94">
                  <c:v>0.87570000000000003</c:v>
                </c:pt>
                <c:pt idx="95">
                  <c:v>0.85589999999999999</c:v>
                </c:pt>
                <c:pt idx="96">
                  <c:v>0.75780000000000003</c:v>
                </c:pt>
                <c:pt idx="97">
                  <c:v>0.78029999999999999</c:v>
                </c:pt>
                <c:pt idx="98">
                  <c:v>0.82530000000000003</c:v>
                </c:pt>
                <c:pt idx="99">
                  <c:v>0.93420000000000003</c:v>
                </c:pt>
                <c:pt idx="100">
                  <c:v>0.99450000000000005</c:v>
                </c:pt>
                <c:pt idx="101">
                  <c:v>1.0008000000000001</c:v>
                </c:pt>
                <c:pt idx="102">
                  <c:v>1.0197000000000001</c:v>
                </c:pt>
                <c:pt idx="103">
                  <c:v>0.9819</c:v>
                </c:pt>
                <c:pt idx="104">
                  <c:v>0.9234</c:v>
                </c:pt>
                <c:pt idx="105">
                  <c:v>0.74609999999999999</c:v>
                </c:pt>
                <c:pt idx="106">
                  <c:v>0.69390000000000007</c:v>
                </c:pt>
                <c:pt idx="107">
                  <c:v>0.75239999999999996</c:v>
                </c:pt>
                <c:pt idx="108">
                  <c:v>0.71010000000000006</c:v>
                </c:pt>
                <c:pt idx="109">
                  <c:v>0.74070000000000003</c:v>
                </c:pt>
                <c:pt idx="110">
                  <c:v>0.78749999999999998</c:v>
                </c:pt>
                <c:pt idx="111">
                  <c:v>0.79470000000000007</c:v>
                </c:pt>
                <c:pt idx="112">
                  <c:v>0.81</c:v>
                </c:pt>
                <c:pt idx="113">
                  <c:v>0.82890000000000008</c:v>
                </c:pt>
                <c:pt idx="114">
                  <c:v>0.84870000000000001</c:v>
                </c:pt>
                <c:pt idx="115">
                  <c:v>0.87749999999999995</c:v>
                </c:pt>
                <c:pt idx="116">
                  <c:v>0.89729999999999999</c:v>
                </c:pt>
                <c:pt idx="117">
                  <c:v>0.87749999999999995</c:v>
                </c:pt>
                <c:pt idx="118">
                  <c:v>0.8217000000000001</c:v>
                </c:pt>
                <c:pt idx="119">
                  <c:v>0.85319999999999996</c:v>
                </c:pt>
                <c:pt idx="120">
                  <c:v>0.86129999999999995</c:v>
                </c:pt>
                <c:pt idx="121">
                  <c:v>0.80730000000000002</c:v>
                </c:pt>
                <c:pt idx="122">
                  <c:v>0.75149999999999995</c:v>
                </c:pt>
                <c:pt idx="123">
                  <c:v>0.74880000000000002</c:v>
                </c:pt>
                <c:pt idx="124">
                  <c:v>0.73799999999999999</c:v>
                </c:pt>
                <c:pt idx="125">
                  <c:v>0.7722</c:v>
                </c:pt>
                <c:pt idx="126">
                  <c:v>0.76949999999999996</c:v>
                </c:pt>
                <c:pt idx="127">
                  <c:v>0.72720000000000007</c:v>
                </c:pt>
                <c:pt idx="128">
                  <c:v>0.64349999999999996</c:v>
                </c:pt>
                <c:pt idx="129">
                  <c:v>0.6120000000000001</c:v>
                </c:pt>
                <c:pt idx="130">
                  <c:v>0.6552</c:v>
                </c:pt>
                <c:pt idx="131">
                  <c:v>0.70110000000000006</c:v>
                </c:pt>
                <c:pt idx="132">
                  <c:v>0.78480000000000005</c:v>
                </c:pt>
                <c:pt idx="133">
                  <c:v>0.89639999999999997</c:v>
                </c:pt>
                <c:pt idx="134">
                  <c:v>0.91529999999999989</c:v>
                </c:pt>
                <c:pt idx="135">
                  <c:v>1.0989000000000002</c:v>
                </c:pt>
                <c:pt idx="136">
                  <c:v>1.2717000000000001</c:v>
                </c:pt>
                <c:pt idx="137">
                  <c:v>1.3104</c:v>
                </c:pt>
                <c:pt idx="138">
                  <c:v>1.3391999999999999</c:v>
                </c:pt>
                <c:pt idx="139">
                  <c:v>1.3059000000000001</c:v>
                </c:pt>
                <c:pt idx="140">
                  <c:v>1.3391999999999999</c:v>
                </c:pt>
                <c:pt idx="141">
                  <c:v>1.3598999999999999</c:v>
                </c:pt>
                <c:pt idx="142">
                  <c:v>1.3887</c:v>
                </c:pt>
                <c:pt idx="143">
                  <c:v>1.3634999999999999</c:v>
                </c:pt>
                <c:pt idx="144">
                  <c:v>1.3878000000000001</c:v>
                </c:pt>
                <c:pt idx="145">
                  <c:v>1.4112</c:v>
                </c:pt>
                <c:pt idx="146">
                  <c:v>1.4580000000000002</c:v>
                </c:pt>
                <c:pt idx="147">
                  <c:v>1.4616000000000002</c:v>
                </c:pt>
                <c:pt idx="148">
                  <c:v>1.4571000000000001</c:v>
                </c:pt>
                <c:pt idx="149">
                  <c:v>1.5084</c:v>
                </c:pt>
                <c:pt idx="150">
                  <c:v>1.5444</c:v>
                </c:pt>
                <c:pt idx="151">
                  <c:v>1.5174000000000001</c:v>
                </c:pt>
                <c:pt idx="152">
                  <c:v>1.4805000000000001</c:v>
                </c:pt>
                <c:pt idx="153">
                  <c:v>1.4778</c:v>
                </c:pt>
                <c:pt idx="154">
                  <c:v>1.4480999999999999</c:v>
                </c:pt>
                <c:pt idx="155">
                  <c:v>1.4409000000000001</c:v>
                </c:pt>
                <c:pt idx="156">
                  <c:v>1.4049</c:v>
                </c:pt>
                <c:pt idx="157">
                  <c:v>1.4562000000000002</c:v>
                </c:pt>
                <c:pt idx="158">
                  <c:v>1.5435000000000001</c:v>
                </c:pt>
                <c:pt idx="159">
                  <c:v>1.5660000000000001</c:v>
                </c:pt>
                <c:pt idx="160">
                  <c:v>1.6092</c:v>
                </c:pt>
                <c:pt idx="161">
                  <c:v>1.7747999999999999</c:v>
                </c:pt>
                <c:pt idx="162">
                  <c:v>1.9593</c:v>
                </c:pt>
                <c:pt idx="163">
                  <c:v>2.2769999999999997</c:v>
                </c:pt>
                <c:pt idx="164">
                  <c:v>2.9447999999999999</c:v>
                </c:pt>
                <c:pt idx="165">
                  <c:v>3.0419999999999998</c:v>
                </c:pt>
                <c:pt idx="166">
                  <c:v>3.0258000000000003</c:v>
                </c:pt>
                <c:pt idx="167">
                  <c:v>3.0554999999999999</c:v>
                </c:pt>
                <c:pt idx="168">
                  <c:v>3.0851999999999999</c:v>
                </c:pt>
                <c:pt idx="169">
                  <c:v>3.0636000000000001</c:v>
                </c:pt>
                <c:pt idx="170">
                  <c:v>3.0564</c:v>
                </c:pt>
                <c:pt idx="171">
                  <c:v>3.0419999999999998</c:v>
                </c:pt>
                <c:pt idx="172">
                  <c:v>3.0339</c:v>
                </c:pt>
                <c:pt idx="173">
                  <c:v>3.0213000000000001</c:v>
                </c:pt>
                <c:pt idx="174">
                  <c:v>2.9493</c:v>
                </c:pt>
                <c:pt idx="175">
                  <c:v>2.8197000000000001</c:v>
                </c:pt>
                <c:pt idx="176">
                  <c:v>2.6946000000000003</c:v>
                </c:pt>
                <c:pt idx="177">
                  <c:v>2.5956000000000001</c:v>
                </c:pt>
                <c:pt idx="178">
                  <c:v>2.7252000000000001</c:v>
                </c:pt>
                <c:pt idx="179">
                  <c:v>2.6622000000000003</c:v>
                </c:pt>
                <c:pt idx="180">
                  <c:v>2.6972999999999998</c:v>
                </c:pt>
                <c:pt idx="181">
                  <c:v>2.6757</c:v>
                </c:pt>
                <c:pt idx="182">
                  <c:v>2.7081</c:v>
                </c:pt>
                <c:pt idx="183">
                  <c:v>2.6244000000000001</c:v>
                </c:pt>
                <c:pt idx="184">
                  <c:v>2.5587</c:v>
                </c:pt>
                <c:pt idx="185">
                  <c:v>2.4777</c:v>
                </c:pt>
                <c:pt idx="186">
                  <c:v>2.3517000000000001</c:v>
                </c:pt>
                <c:pt idx="187">
                  <c:v>2.0322</c:v>
                </c:pt>
                <c:pt idx="188">
                  <c:v>1.8927000000000003</c:v>
                </c:pt>
                <c:pt idx="189">
                  <c:v>2.2103999999999999</c:v>
                </c:pt>
                <c:pt idx="190">
                  <c:v>2.8116000000000003</c:v>
                </c:pt>
                <c:pt idx="191">
                  <c:v>3.3948</c:v>
                </c:pt>
                <c:pt idx="192">
                  <c:v>3.8384999999999998</c:v>
                </c:pt>
                <c:pt idx="193">
                  <c:v>3.9474</c:v>
                </c:pt>
                <c:pt idx="194">
                  <c:v>3.9600000000000004</c:v>
                </c:pt>
                <c:pt idx="195">
                  <c:v>3.9491999999999998</c:v>
                </c:pt>
                <c:pt idx="196">
                  <c:v>3.6665999999999999</c:v>
                </c:pt>
                <c:pt idx="197">
                  <c:v>2.9735999999999998</c:v>
                </c:pt>
                <c:pt idx="198">
                  <c:v>2.1644999999999999</c:v>
                </c:pt>
                <c:pt idx="199">
                  <c:v>1.8593999999999999</c:v>
                </c:pt>
                <c:pt idx="200">
                  <c:v>1.7478</c:v>
                </c:pt>
                <c:pt idx="201">
                  <c:v>1.6785000000000001</c:v>
                </c:pt>
                <c:pt idx="202">
                  <c:v>1.7307000000000001</c:v>
                </c:pt>
                <c:pt idx="203">
                  <c:v>1.8072000000000001</c:v>
                </c:pt>
                <c:pt idx="204">
                  <c:v>1.746</c:v>
                </c:pt>
                <c:pt idx="205">
                  <c:v>0.89460000000000006</c:v>
                </c:pt>
                <c:pt idx="206">
                  <c:v>0.37709999999999999</c:v>
                </c:pt>
                <c:pt idx="207">
                  <c:v>0.36540000000000006</c:v>
                </c:pt>
                <c:pt idx="208">
                  <c:v>0.1575</c:v>
                </c:pt>
                <c:pt idx="209">
                  <c:v>5.4899999999999997E-2</c:v>
                </c:pt>
                <c:pt idx="210">
                  <c:v>8.0100000000000005E-2</c:v>
                </c:pt>
                <c:pt idx="211">
                  <c:v>4.8599999999999997E-2</c:v>
                </c:pt>
                <c:pt idx="212">
                  <c:v>9.0000000000000011E-3</c:v>
                </c:pt>
                <c:pt idx="213">
                  <c:v>5.3999999999999999E-2</c:v>
                </c:pt>
                <c:pt idx="214">
                  <c:v>0.21329999999999999</c:v>
                </c:pt>
                <c:pt idx="215">
                  <c:v>0.87570000000000003</c:v>
                </c:pt>
                <c:pt idx="216">
                  <c:v>3.2607000000000004</c:v>
                </c:pt>
                <c:pt idx="217">
                  <c:v>4.1525999999999996</c:v>
                </c:pt>
                <c:pt idx="218">
                  <c:v>4.1543999999999999</c:v>
                </c:pt>
                <c:pt idx="219">
                  <c:v>4.1301000000000005</c:v>
                </c:pt>
                <c:pt idx="220">
                  <c:v>4.1625000000000005</c:v>
                </c:pt>
                <c:pt idx="221">
                  <c:v>4.0842000000000001</c:v>
                </c:pt>
                <c:pt idx="222">
                  <c:v>4.1229000000000005</c:v>
                </c:pt>
                <c:pt idx="223">
                  <c:v>4.1219999999999999</c:v>
                </c:pt>
                <c:pt idx="224">
                  <c:v>4.1832000000000003</c:v>
                </c:pt>
                <c:pt idx="225">
                  <c:v>4.1229000000000005</c:v>
                </c:pt>
                <c:pt idx="226">
                  <c:v>1.0935000000000001</c:v>
                </c:pt>
                <c:pt idx="227">
                  <c:v>0.83250000000000002</c:v>
                </c:pt>
                <c:pt idx="228">
                  <c:v>0.65610000000000002</c:v>
                </c:pt>
                <c:pt idx="229">
                  <c:v>0.87119999999999997</c:v>
                </c:pt>
                <c:pt idx="230">
                  <c:v>0.97020000000000006</c:v>
                </c:pt>
                <c:pt idx="231">
                  <c:v>0.94140000000000001</c:v>
                </c:pt>
                <c:pt idx="232">
                  <c:v>0.89639999999999997</c:v>
                </c:pt>
                <c:pt idx="233">
                  <c:v>0.80730000000000002</c:v>
                </c:pt>
                <c:pt idx="234">
                  <c:v>0.70650000000000002</c:v>
                </c:pt>
                <c:pt idx="235">
                  <c:v>0.66600000000000004</c:v>
                </c:pt>
                <c:pt idx="236">
                  <c:v>0.60930000000000006</c:v>
                </c:pt>
                <c:pt idx="237">
                  <c:v>0.52290000000000003</c:v>
                </c:pt>
                <c:pt idx="238">
                  <c:v>0.36990000000000001</c:v>
                </c:pt>
                <c:pt idx="239">
                  <c:v>0.35190000000000005</c:v>
                </c:pt>
                <c:pt idx="240">
                  <c:v>0.3906</c:v>
                </c:pt>
                <c:pt idx="241">
                  <c:v>0.45</c:v>
                </c:pt>
                <c:pt idx="242">
                  <c:v>0.50040000000000007</c:v>
                </c:pt>
                <c:pt idx="243">
                  <c:v>0.76590000000000003</c:v>
                </c:pt>
                <c:pt idx="244">
                  <c:v>1.7361</c:v>
                </c:pt>
                <c:pt idx="245">
                  <c:v>2.1528</c:v>
                </c:pt>
                <c:pt idx="246">
                  <c:v>2.1762000000000001</c:v>
                </c:pt>
                <c:pt idx="247">
                  <c:v>1.7927999999999999</c:v>
                </c:pt>
                <c:pt idx="248">
                  <c:v>1.5003</c:v>
                </c:pt>
                <c:pt idx="249">
                  <c:v>1.0331999999999999</c:v>
                </c:pt>
                <c:pt idx="250">
                  <c:v>1.7189999999999999</c:v>
                </c:pt>
                <c:pt idx="251">
                  <c:v>2.0510999999999999</c:v>
                </c:pt>
                <c:pt idx="252">
                  <c:v>1.0935000000000001</c:v>
                </c:pt>
                <c:pt idx="253">
                  <c:v>0.69480000000000008</c:v>
                </c:pt>
                <c:pt idx="254">
                  <c:v>0.68400000000000005</c:v>
                </c:pt>
                <c:pt idx="255">
                  <c:v>0.74070000000000003</c:v>
                </c:pt>
                <c:pt idx="256">
                  <c:v>2.2131000000000003</c:v>
                </c:pt>
                <c:pt idx="257">
                  <c:v>1.9565999999999999</c:v>
                </c:pt>
                <c:pt idx="258">
                  <c:v>0.75600000000000001</c:v>
                </c:pt>
                <c:pt idx="259">
                  <c:v>0.74970000000000003</c:v>
                </c:pt>
                <c:pt idx="260">
                  <c:v>0.70020000000000004</c:v>
                </c:pt>
                <c:pt idx="261">
                  <c:v>0.75239999999999996</c:v>
                </c:pt>
                <c:pt idx="262">
                  <c:v>0.73799999999999999</c:v>
                </c:pt>
                <c:pt idx="263">
                  <c:v>0.66780000000000006</c:v>
                </c:pt>
                <c:pt idx="264">
                  <c:v>0.75059999999999993</c:v>
                </c:pt>
                <c:pt idx="265">
                  <c:v>0.81630000000000003</c:v>
                </c:pt>
                <c:pt idx="266">
                  <c:v>0.78300000000000003</c:v>
                </c:pt>
                <c:pt idx="267">
                  <c:v>0.72180000000000011</c:v>
                </c:pt>
                <c:pt idx="268">
                  <c:v>0.7128000000000001</c:v>
                </c:pt>
                <c:pt idx="269">
                  <c:v>0.65069999999999995</c:v>
                </c:pt>
                <c:pt idx="270">
                  <c:v>0.66059999999999997</c:v>
                </c:pt>
                <c:pt idx="271">
                  <c:v>0.64169999999999994</c:v>
                </c:pt>
                <c:pt idx="272">
                  <c:v>0.64800000000000002</c:v>
                </c:pt>
                <c:pt idx="273">
                  <c:v>0.62729999999999997</c:v>
                </c:pt>
                <c:pt idx="274">
                  <c:v>0.67230000000000001</c:v>
                </c:pt>
                <c:pt idx="275">
                  <c:v>0.81090000000000007</c:v>
                </c:pt>
                <c:pt idx="276">
                  <c:v>0.72810000000000008</c:v>
                </c:pt>
                <c:pt idx="277">
                  <c:v>0.74249999999999994</c:v>
                </c:pt>
                <c:pt idx="278">
                  <c:v>0.75600000000000001</c:v>
                </c:pt>
                <c:pt idx="279">
                  <c:v>0.67680000000000007</c:v>
                </c:pt>
                <c:pt idx="280">
                  <c:v>0.74519999999999997</c:v>
                </c:pt>
                <c:pt idx="281">
                  <c:v>0.79649999999999999</c:v>
                </c:pt>
                <c:pt idx="282">
                  <c:v>0.82890000000000008</c:v>
                </c:pt>
                <c:pt idx="283">
                  <c:v>1.0008000000000001</c:v>
                </c:pt>
                <c:pt idx="284">
                  <c:v>1.2726</c:v>
                </c:pt>
                <c:pt idx="285">
                  <c:v>1.2213000000000001</c:v>
                </c:pt>
                <c:pt idx="286">
                  <c:v>1.1402999999999999</c:v>
                </c:pt>
                <c:pt idx="287">
                  <c:v>1.1349</c:v>
                </c:pt>
                <c:pt idx="288">
                  <c:v>1.0557000000000001</c:v>
                </c:pt>
                <c:pt idx="289">
                  <c:v>0.85049999999999992</c:v>
                </c:pt>
                <c:pt idx="290">
                  <c:v>0.67680000000000007</c:v>
                </c:pt>
                <c:pt idx="291">
                  <c:v>0.63629999999999998</c:v>
                </c:pt>
                <c:pt idx="292">
                  <c:v>0.70380000000000009</c:v>
                </c:pt>
                <c:pt idx="293">
                  <c:v>0.75149999999999995</c:v>
                </c:pt>
                <c:pt idx="294">
                  <c:v>0.79110000000000003</c:v>
                </c:pt>
                <c:pt idx="295">
                  <c:v>0.8901</c:v>
                </c:pt>
                <c:pt idx="296">
                  <c:v>1.1475</c:v>
                </c:pt>
                <c:pt idx="297">
                  <c:v>1.6983000000000001</c:v>
                </c:pt>
                <c:pt idx="298">
                  <c:v>1.6776000000000002</c:v>
                </c:pt>
                <c:pt idx="299">
                  <c:v>1.8008999999999999</c:v>
                </c:pt>
                <c:pt idx="300">
                  <c:v>1.4687999999999999</c:v>
                </c:pt>
                <c:pt idx="301">
                  <c:v>1.0673999999999999</c:v>
                </c:pt>
                <c:pt idx="302">
                  <c:v>0.92520000000000002</c:v>
                </c:pt>
                <c:pt idx="303">
                  <c:v>0.89370000000000005</c:v>
                </c:pt>
                <c:pt idx="304">
                  <c:v>0.8307000000000001</c:v>
                </c:pt>
                <c:pt idx="305">
                  <c:v>0.70920000000000005</c:v>
                </c:pt>
                <c:pt idx="306">
                  <c:v>0.57240000000000002</c:v>
                </c:pt>
                <c:pt idx="307">
                  <c:v>0.64710000000000001</c:v>
                </c:pt>
                <c:pt idx="308">
                  <c:v>0.5544</c:v>
                </c:pt>
                <c:pt idx="309">
                  <c:v>0.4662</c:v>
                </c:pt>
                <c:pt idx="310">
                  <c:v>0.41310000000000002</c:v>
                </c:pt>
                <c:pt idx="311">
                  <c:v>0.64800000000000002</c:v>
                </c:pt>
                <c:pt idx="312">
                  <c:v>0.24390000000000003</c:v>
                </c:pt>
                <c:pt idx="313">
                  <c:v>0.20070000000000002</c:v>
                </c:pt>
                <c:pt idx="314">
                  <c:v>0.27450000000000002</c:v>
                </c:pt>
                <c:pt idx="315">
                  <c:v>0.18000000000000002</c:v>
                </c:pt>
                <c:pt idx="316">
                  <c:v>0.12600000000000003</c:v>
                </c:pt>
                <c:pt idx="317">
                  <c:v>0.16200000000000001</c:v>
                </c:pt>
                <c:pt idx="318">
                  <c:v>0.1305</c:v>
                </c:pt>
                <c:pt idx="319">
                  <c:v>0.13589999999999999</c:v>
                </c:pt>
                <c:pt idx="320">
                  <c:v>0.1188</c:v>
                </c:pt>
                <c:pt idx="321">
                  <c:v>3.9599999999999996E-2</c:v>
                </c:pt>
                <c:pt idx="322">
                  <c:v>2.8800000000000003E-2</c:v>
                </c:pt>
                <c:pt idx="323">
                  <c:v>5.9400000000000001E-2</c:v>
                </c:pt>
                <c:pt idx="324">
                  <c:v>0.1089</c:v>
                </c:pt>
                <c:pt idx="325">
                  <c:v>0.16200000000000001</c:v>
                </c:pt>
                <c:pt idx="326">
                  <c:v>0.18270000000000003</c:v>
                </c:pt>
                <c:pt idx="327">
                  <c:v>0.1845</c:v>
                </c:pt>
                <c:pt idx="328">
                  <c:v>0.17370000000000002</c:v>
                </c:pt>
                <c:pt idx="329">
                  <c:v>0.20700000000000002</c:v>
                </c:pt>
                <c:pt idx="330">
                  <c:v>0.29160000000000003</c:v>
                </c:pt>
                <c:pt idx="331">
                  <c:v>0.3231</c:v>
                </c:pt>
                <c:pt idx="332">
                  <c:v>0.23220000000000002</c:v>
                </c:pt>
                <c:pt idx="333">
                  <c:v>0.15390000000000001</c:v>
                </c:pt>
                <c:pt idx="334">
                  <c:v>0.1449</c:v>
                </c:pt>
                <c:pt idx="335">
                  <c:v>0.16109999999999999</c:v>
                </c:pt>
                <c:pt idx="336">
                  <c:v>0.30510000000000004</c:v>
                </c:pt>
                <c:pt idx="337">
                  <c:v>0.28079999999999999</c:v>
                </c:pt>
                <c:pt idx="338">
                  <c:v>0.24840000000000004</c:v>
                </c:pt>
                <c:pt idx="339">
                  <c:v>0.2286</c:v>
                </c:pt>
                <c:pt idx="340">
                  <c:v>0.1701</c:v>
                </c:pt>
                <c:pt idx="341">
                  <c:v>0.14760000000000001</c:v>
                </c:pt>
                <c:pt idx="342">
                  <c:v>0.1062</c:v>
                </c:pt>
                <c:pt idx="343">
                  <c:v>7.2900000000000006E-2</c:v>
                </c:pt>
                <c:pt idx="344">
                  <c:v>9.8100000000000007E-2</c:v>
                </c:pt>
                <c:pt idx="345">
                  <c:v>5.67E-2</c:v>
                </c:pt>
                <c:pt idx="346">
                  <c:v>5.8500000000000003E-2</c:v>
                </c:pt>
                <c:pt idx="347">
                  <c:v>8.1900000000000001E-2</c:v>
                </c:pt>
                <c:pt idx="348">
                  <c:v>0.1278</c:v>
                </c:pt>
                <c:pt idx="349">
                  <c:v>0.12959999999999999</c:v>
                </c:pt>
                <c:pt idx="350">
                  <c:v>0.16109999999999999</c:v>
                </c:pt>
                <c:pt idx="351">
                  <c:v>0.1512</c:v>
                </c:pt>
                <c:pt idx="352">
                  <c:v>0.2853</c:v>
                </c:pt>
                <c:pt idx="353">
                  <c:v>0.46080000000000004</c:v>
                </c:pt>
                <c:pt idx="354">
                  <c:v>0.51839999999999997</c:v>
                </c:pt>
                <c:pt idx="355">
                  <c:v>0.74249999999999994</c:v>
                </c:pt>
                <c:pt idx="356">
                  <c:v>0.69210000000000005</c:v>
                </c:pt>
                <c:pt idx="357">
                  <c:v>0.66149999999999998</c:v>
                </c:pt>
                <c:pt idx="358">
                  <c:v>0.5949000000000001</c:v>
                </c:pt>
                <c:pt idx="359">
                  <c:v>0.51479999999999992</c:v>
                </c:pt>
                <c:pt idx="360">
                  <c:v>0.42659999999999998</c:v>
                </c:pt>
                <c:pt idx="361">
                  <c:v>0.27</c:v>
                </c:pt>
                <c:pt idx="362">
                  <c:v>0.16650000000000001</c:v>
                </c:pt>
                <c:pt idx="363">
                  <c:v>0.1323</c:v>
                </c:pt>
                <c:pt idx="364">
                  <c:v>0.13950000000000001</c:v>
                </c:pt>
                <c:pt idx="365">
                  <c:v>0.11520000000000001</c:v>
                </c:pt>
                <c:pt idx="366">
                  <c:v>0.1071</c:v>
                </c:pt>
                <c:pt idx="367">
                  <c:v>0.12150000000000001</c:v>
                </c:pt>
                <c:pt idx="368">
                  <c:v>0.19170000000000001</c:v>
                </c:pt>
                <c:pt idx="369">
                  <c:v>0.26729999999999998</c:v>
                </c:pt>
                <c:pt idx="370">
                  <c:v>0.2853</c:v>
                </c:pt>
                <c:pt idx="371">
                  <c:v>0.33119999999999999</c:v>
                </c:pt>
                <c:pt idx="372">
                  <c:v>0.35550000000000004</c:v>
                </c:pt>
                <c:pt idx="373">
                  <c:v>0.35010000000000002</c:v>
                </c:pt>
                <c:pt idx="374">
                  <c:v>0.37259999999999999</c:v>
                </c:pt>
                <c:pt idx="375">
                  <c:v>0.41220000000000001</c:v>
                </c:pt>
                <c:pt idx="376">
                  <c:v>0.46350000000000002</c:v>
                </c:pt>
                <c:pt idx="377">
                  <c:v>0.48510000000000003</c:v>
                </c:pt>
                <c:pt idx="378">
                  <c:v>0.49230000000000007</c:v>
                </c:pt>
                <c:pt idx="379">
                  <c:v>0.48600000000000004</c:v>
                </c:pt>
                <c:pt idx="380">
                  <c:v>0.45090000000000002</c:v>
                </c:pt>
                <c:pt idx="381">
                  <c:v>0.4572</c:v>
                </c:pt>
                <c:pt idx="382">
                  <c:v>0.43109999999999998</c:v>
                </c:pt>
                <c:pt idx="383">
                  <c:v>0.43469999999999998</c:v>
                </c:pt>
                <c:pt idx="384">
                  <c:v>0.4446</c:v>
                </c:pt>
                <c:pt idx="385">
                  <c:v>0.43919999999999998</c:v>
                </c:pt>
                <c:pt idx="386">
                  <c:v>0.4491</c:v>
                </c:pt>
                <c:pt idx="387">
                  <c:v>0.44640000000000002</c:v>
                </c:pt>
                <c:pt idx="388">
                  <c:v>0.4491</c:v>
                </c:pt>
                <c:pt idx="389">
                  <c:v>0.44190000000000002</c:v>
                </c:pt>
                <c:pt idx="390">
                  <c:v>0.47430000000000005</c:v>
                </c:pt>
                <c:pt idx="391">
                  <c:v>0.4572</c:v>
                </c:pt>
                <c:pt idx="392">
                  <c:v>0.41040000000000004</c:v>
                </c:pt>
                <c:pt idx="393">
                  <c:v>0.43380000000000002</c:v>
                </c:pt>
                <c:pt idx="394">
                  <c:v>0.40950000000000003</c:v>
                </c:pt>
                <c:pt idx="395">
                  <c:v>0.39510000000000001</c:v>
                </c:pt>
                <c:pt idx="396">
                  <c:v>0.3987</c:v>
                </c:pt>
                <c:pt idx="397">
                  <c:v>0.43019999999999997</c:v>
                </c:pt>
                <c:pt idx="398">
                  <c:v>0.441</c:v>
                </c:pt>
                <c:pt idx="399">
                  <c:v>0.44640000000000002</c:v>
                </c:pt>
                <c:pt idx="400">
                  <c:v>0.46710000000000002</c:v>
                </c:pt>
                <c:pt idx="401">
                  <c:v>0.47430000000000005</c:v>
                </c:pt>
                <c:pt idx="402">
                  <c:v>0.4662</c:v>
                </c:pt>
                <c:pt idx="403">
                  <c:v>0.48240000000000005</c:v>
                </c:pt>
                <c:pt idx="404">
                  <c:v>0.48870000000000002</c:v>
                </c:pt>
                <c:pt idx="405">
                  <c:v>0.51300000000000001</c:v>
                </c:pt>
                <c:pt idx="406">
                  <c:v>0.49770000000000003</c:v>
                </c:pt>
                <c:pt idx="407">
                  <c:v>0.46710000000000002</c:v>
                </c:pt>
                <c:pt idx="408">
                  <c:v>0.48330000000000006</c:v>
                </c:pt>
                <c:pt idx="409">
                  <c:v>0.52110000000000001</c:v>
                </c:pt>
                <c:pt idx="410">
                  <c:v>0.48690000000000005</c:v>
                </c:pt>
                <c:pt idx="411">
                  <c:v>0.47700000000000004</c:v>
                </c:pt>
                <c:pt idx="412">
                  <c:v>0.49950000000000006</c:v>
                </c:pt>
                <c:pt idx="413">
                  <c:v>0.49590000000000006</c:v>
                </c:pt>
                <c:pt idx="414">
                  <c:v>0.47790000000000005</c:v>
                </c:pt>
                <c:pt idx="415">
                  <c:v>0.59130000000000005</c:v>
                </c:pt>
                <c:pt idx="416">
                  <c:v>0.71100000000000008</c:v>
                </c:pt>
                <c:pt idx="417">
                  <c:v>0.90089999999999992</c:v>
                </c:pt>
                <c:pt idx="418">
                  <c:v>1.0503</c:v>
                </c:pt>
                <c:pt idx="419">
                  <c:v>1.1520000000000001</c:v>
                </c:pt>
                <c:pt idx="420">
                  <c:v>1.5201</c:v>
                </c:pt>
                <c:pt idx="421">
                  <c:v>1.863</c:v>
                </c:pt>
                <c:pt idx="422">
                  <c:v>0.99720000000000009</c:v>
                </c:pt>
                <c:pt idx="423">
                  <c:v>0.68310000000000004</c:v>
                </c:pt>
                <c:pt idx="424">
                  <c:v>0.60570000000000002</c:v>
                </c:pt>
                <c:pt idx="425">
                  <c:v>1.7136</c:v>
                </c:pt>
                <c:pt idx="426">
                  <c:v>2.0493000000000001</c:v>
                </c:pt>
                <c:pt idx="427">
                  <c:v>2.2103999999999999</c:v>
                </c:pt>
                <c:pt idx="428">
                  <c:v>1.6820999999999999</c:v>
                </c:pt>
                <c:pt idx="429">
                  <c:v>1.62</c:v>
                </c:pt>
                <c:pt idx="430">
                  <c:v>2.1105</c:v>
                </c:pt>
                <c:pt idx="431">
                  <c:v>1.7469000000000001</c:v>
                </c:pt>
                <c:pt idx="432">
                  <c:v>1.2240000000000002</c:v>
                </c:pt>
                <c:pt idx="433">
                  <c:v>1.1664000000000001</c:v>
                </c:pt>
                <c:pt idx="434">
                  <c:v>1.1618999999999999</c:v>
                </c:pt>
                <c:pt idx="435">
                  <c:v>1.1637</c:v>
                </c:pt>
                <c:pt idx="436">
                  <c:v>1.0413000000000001</c:v>
                </c:pt>
                <c:pt idx="437">
                  <c:v>1.7883000000000002</c:v>
                </c:pt>
                <c:pt idx="438">
                  <c:v>2.6775000000000002</c:v>
                </c:pt>
                <c:pt idx="439">
                  <c:v>2.5632000000000001</c:v>
                </c:pt>
                <c:pt idx="440">
                  <c:v>1.899</c:v>
                </c:pt>
                <c:pt idx="441">
                  <c:v>1.9071000000000002</c:v>
                </c:pt>
                <c:pt idx="442">
                  <c:v>1.6263000000000001</c:v>
                </c:pt>
                <c:pt idx="443">
                  <c:v>0.85770000000000002</c:v>
                </c:pt>
                <c:pt idx="444">
                  <c:v>0.80100000000000005</c:v>
                </c:pt>
                <c:pt idx="445">
                  <c:v>0.71100000000000008</c:v>
                </c:pt>
                <c:pt idx="446">
                  <c:v>0.69030000000000002</c:v>
                </c:pt>
                <c:pt idx="447">
                  <c:v>0.67590000000000006</c:v>
                </c:pt>
                <c:pt idx="448">
                  <c:v>0.68490000000000006</c:v>
                </c:pt>
                <c:pt idx="449">
                  <c:v>0.68669999999999998</c:v>
                </c:pt>
                <c:pt idx="450">
                  <c:v>0.68580000000000008</c:v>
                </c:pt>
                <c:pt idx="451">
                  <c:v>0.68669999999999998</c:v>
                </c:pt>
                <c:pt idx="452">
                  <c:v>0.74249999999999994</c:v>
                </c:pt>
                <c:pt idx="454">
                  <c:v>0.2772</c:v>
                </c:pt>
                <c:pt idx="455">
                  <c:v>0.1071</c:v>
                </c:pt>
                <c:pt idx="456">
                  <c:v>5.8500000000000003E-2</c:v>
                </c:pt>
                <c:pt idx="457">
                  <c:v>4.5899999999999996E-2</c:v>
                </c:pt>
                <c:pt idx="458">
                  <c:v>6.8400000000000002E-2</c:v>
                </c:pt>
                <c:pt idx="459">
                  <c:v>0.67049999999999998</c:v>
                </c:pt>
                <c:pt idx="460">
                  <c:v>0.76680000000000004</c:v>
                </c:pt>
                <c:pt idx="461">
                  <c:v>0.64529999999999998</c:v>
                </c:pt>
                <c:pt idx="462">
                  <c:v>0.5031000000000001</c:v>
                </c:pt>
                <c:pt idx="463">
                  <c:v>0.24300000000000002</c:v>
                </c:pt>
                <c:pt idx="464">
                  <c:v>0.17280000000000001</c:v>
                </c:pt>
                <c:pt idx="465">
                  <c:v>0.1179</c:v>
                </c:pt>
                <c:pt idx="466">
                  <c:v>7.2000000000000008E-2</c:v>
                </c:pt>
                <c:pt idx="467">
                  <c:v>6.2100000000000009E-2</c:v>
                </c:pt>
                <c:pt idx="468">
                  <c:v>3.8699999999999998E-2</c:v>
                </c:pt>
                <c:pt idx="469">
                  <c:v>2.52E-2</c:v>
                </c:pt>
                <c:pt idx="470">
                  <c:v>2.7E-2</c:v>
                </c:pt>
                <c:pt idx="471">
                  <c:v>3.78E-2</c:v>
                </c:pt>
                <c:pt idx="472">
                  <c:v>0.11070000000000001</c:v>
                </c:pt>
                <c:pt idx="473">
                  <c:v>0.33750000000000002</c:v>
                </c:pt>
                <c:pt idx="474">
                  <c:v>0.44640000000000002</c:v>
                </c:pt>
                <c:pt idx="475">
                  <c:v>0.43830000000000002</c:v>
                </c:pt>
                <c:pt idx="476">
                  <c:v>0.41400000000000003</c:v>
                </c:pt>
                <c:pt idx="477">
                  <c:v>0.3402</c:v>
                </c:pt>
                <c:pt idx="478">
                  <c:v>0.24030000000000001</c:v>
                </c:pt>
                <c:pt idx="479">
                  <c:v>0.19620000000000001</c:v>
                </c:pt>
                <c:pt idx="480">
                  <c:v>0.41310000000000002</c:v>
                </c:pt>
                <c:pt idx="481">
                  <c:v>1.0691999999999999</c:v>
                </c:pt>
                <c:pt idx="482">
                  <c:v>1.2879</c:v>
                </c:pt>
                <c:pt idx="483">
                  <c:v>1.4040000000000001</c:v>
                </c:pt>
                <c:pt idx="484">
                  <c:v>1.494</c:v>
                </c:pt>
                <c:pt idx="485">
                  <c:v>1.6533</c:v>
                </c:pt>
                <c:pt idx="486">
                  <c:v>1.7514000000000001</c:v>
                </c:pt>
                <c:pt idx="487">
                  <c:v>2.0277000000000003</c:v>
                </c:pt>
                <c:pt idx="488">
                  <c:v>2.2023000000000001</c:v>
                </c:pt>
                <c:pt idx="489">
                  <c:v>2.2986</c:v>
                </c:pt>
                <c:pt idx="490">
                  <c:v>2.2202999999999999</c:v>
                </c:pt>
                <c:pt idx="491">
                  <c:v>2.1095999999999999</c:v>
                </c:pt>
                <c:pt idx="492">
                  <c:v>2.0601000000000003</c:v>
                </c:pt>
                <c:pt idx="493">
                  <c:v>1.9710000000000001</c:v>
                </c:pt>
                <c:pt idx="494">
                  <c:v>1.9359</c:v>
                </c:pt>
                <c:pt idx="495">
                  <c:v>1.9125000000000001</c:v>
                </c:pt>
                <c:pt idx="496">
                  <c:v>1.7496</c:v>
                </c:pt>
                <c:pt idx="497">
                  <c:v>1.6164000000000001</c:v>
                </c:pt>
                <c:pt idx="498">
                  <c:v>1.5047999999999999</c:v>
                </c:pt>
                <c:pt idx="499">
                  <c:v>1.4102999999999999</c:v>
                </c:pt>
                <c:pt idx="500">
                  <c:v>1.3572</c:v>
                </c:pt>
                <c:pt idx="501">
                  <c:v>1.3572</c:v>
                </c:pt>
                <c:pt idx="502">
                  <c:v>1.4859</c:v>
                </c:pt>
                <c:pt idx="503">
                  <c:v>1.6344000000000001</c:v>
                </c:pt>
                <c:pt idx="504">
                  <c:v>1.7316</c:v>
                </c:pt>
                <c:pt idx="505">
                  <c:v>1.8432000000000002</c:v>
                </c:pt>
                <c:pt idx="506">
                  <c:v>1.9557</c:v>
                </c:pt>
                <c:pt idx="507">
                  <c:v>1.9539</c:v>
                </c:pt>
                <c:pt idx="508">
                  <c:v>2.1168</c:v>
                </c:pt>
                <c:pt idx="509">
                  <c:v>2.2328999999999999</c:v>
                </c:pt>
                <c:pt idx="510">
                  <c:v>2.1915</c:v>
                </c:pt>
                <c:pt idx="511">
                  <c:v>2.0349000000000004</c:v>
                </c:pt>
                <c:pt idx="512">
                  <c:v>1.9097999999999999</c:v>
                </c:pt>
                <c:pt idx="513">
                  <c:v>1.7225999999999999</c:v>
                </c:pt>
                <c:pt idx="514">
                  <c:v>1.4787000000000001</c:v>
                </c:pt>
                <c:pt idx="515">
                  <c:v>1.1907000000000001</c:v>
                </c:pt>
                <c:pt idx="516">
                  <c:v>1.0863</c:v>
                </c:pt>
                <c:pt idx="517">
                  <c:v>1.2060000000000002</c:v>
                </c:pt>
                <c:pt idx="518">
                  <c:v>1.0458000000000001</c:v>
                </c:pt>
                <c:pt idx="519">
                  <c:v>0.94320000000000004</c:v>
                </c:pt>
                <c:pt idx="520">
                  <c:v>0.72180000000000011</c:v>
                </c:pt>
                <c:pt idx="521">
                  <c:v>0.53369999999999995</c:v>
                </c:pt>
                <c:pt idx="522">
                  <c:v>0.41940000000000005</c:v>
                </c:pt>
                <c:pt idx="523">
                  <c:v>0.41040000000000004</c:v>
                </c:pt>
                <c:pt idx="524">
                  <c:v>0.41670000000000001</c:v>
                </c:pt>
                <c:pt idx="525">
                  <c:v>0.42299999999999999</c:v>
                </c:pt>
                <c:pt idx="526">
                  <c:v>0.56520000000000004</c:v>
                </c:pt>
                <c:pt idx="527">
                  <c:v>0.62639999999999996</c:v>
                </c:pt>
                <c:pt idx="528">
                  <c:v>0.56340000000000001</c:v>
                </c:pt>
                <c:pt idx="529">
                  <c:v>0.47970000000000002</c:v>
                </c:pt>
                <c:pt idx="530">
                  <c:v>0.39419999999999999</c:v>
                </c:pt>
                <c:pt idx="531">
                  <c:v>0.34110000000000001</c:v>
                </c:pt>
                <c:pt idx="532">
                  <c:v>0.9</c:v>
                </c:pt>
                <c:pt idx="533">
                  <c:v>0.79110000000000003</c:v>
                </c:pt>
                <c:pt idx="534">
                  <c:v>0.50939999999999996</c:v>
                </c:pt>
                <c:pt idx="535">
                  <c:v>0.43019999999999997</c:v>
                </c:pt>
                <c:pt idx="536">
                  <c:v>0.4284</c:v>
                </c:pt>
                <c:pt idx="537">
                  <c:v>0.49410000000000004</c:v>
                </c:pt>
                <c:pt idx="538">
                  <c:v>0.47250000000000003</c:v>
                </c:pt>
                <c:pt idx="539">
                  <c:v>0.40679999999999999</c:v>
                </c:pt>
                <c:pt idx="540">
                  <c:v>0.60030000000000006</c:v>
                </c:pt>
                <c:pt idx="541">
                  <c:v>0.76229999999999998</c:v>
                </c:pt>
                <c:pt idx="542">
                  <c:v>0.62459999999999993</c:v>
                </c:pt>
                <c:pt idx="543">
                  <c:v>0.51839999999999997</c:v>
                </c:pt>
                <c:pt idx="544">
                  <c:v>0.26279999999999998</c:v>
                </c:pt>
                <c:pt idx="545">
                  <c:v>0.10350000000000001</c:v>
                </c:pt>
                <c:pt idx="546">
                  <c:v>8.9100000000000013E-2</c:v>
                </c:pt>
                <c:pt idx="547">
                  <c:v>8.3699999999999997E-2</c:v>
                </c:pt>
                <c:pt idx="548">
                  <c:v>0.1053</c:v>
                </c:pt>
                <c:pt idx="549">
                  <c:v>0.20880000000000001</c:v>
                </c:pt>
                <c:pt idx="550">
                  <c:v>0.32579999999999998</c:v>
                </c:pt>
                <c:pt idx="551">
                  <c:v>0.42480000000000001</c:v>
                </c:pt>
                <c:pt idx="552">
                  <c:v>0.432</c:v>
                </c:pt>
                <c:pt idx="553">
                  <c:v>0.4491</c:v>
                </c:pt>
                <c:pt idx="554">
                  <c:v>0.48420000000000002</c:v>
                </c:pt>
                <c:pt idx="555">
                  <c:v>0.58860000000000001</c:v>
                </c:pt>
                <c:pt idx="556">
                  <c:v>0.69300000000000006</c:v>
                </c:pt>
                <c:pt idx="557">
                  <c:v>0.80730000000000002</c:v>
                </c:pt>
                <c:pt idx="558">
                  <c:v>1.4922</c:v>
                </c:pt>
                <c:pt idx="559">
                  <c:v>2.6442000000000001</c:v>
                </c:pt>
                <c:pt idx="560">
                  <c:v>2.3237999999999999</c:v>
                </c:pt>
                <c:pt idx="561">
                  <c:v>1.8711000000000002</c:v>
                </c:pt>
                <c:pt idx="562">
                  <c:v>3.6963000000000004</c:v>
                </c:pt>
                <c:pt idx="563">
                  <c:v>4.1634000000000002</c:v>
                </c:pt>
                <c:pt idx="564">
                  <c:v>4.0301999999999998</c:v>
                </c:pt>
                <c:pt idx="565">
                  <c:v>3.1589999999999998</c:v>
                </c:pt>
                <c:pt idx="566">
                  <c:v>2.3841000000000001</c:v>
                </c:pt>
                <c:pt idx="567">
                  <c:v>3.0699000000000001</c:v>
                </c:pt>
              </c:numCache>
            </c:numRef>
          </c:xVal>
          <c:yVal>
            <c:numRef>
              <c:f>'Processed Ik'!$C$2:$C$2959</c:f>
              <c:numCache>
                <c:formatCode>General</c:formatCode>
                <c:ptCount val="2958"/>
                <c:pt idx="0">
                  <c:v>-39.959000000000003</c:v>
                </c:pt>
                <c:pt idx="1">
                  <c:v>-40.017000000000003</c:v>
                </c:pt>
                <c:pt idx="2">
                  <c:v>-40.079000000000001</c:v>
                </c:pt>
                <c:pt idx="3">
                  <c:v>-40.143000000000001</c:v>
                </c:pt>
                <c:pt idx="4">
                  <c:v>-40.210999999999999</c:v>
                </c:pt>
                <c:pt idx="5">
                  <c:v>-40.273000000000003</c:v>
                </c:pt>
                <c:pt idx="6">
                  <c:v>-40.328000000000003</c:v>
                </c:pt>
                <c:pt idx="7">
                  <c:v>-40.390999999999998</c:v>
                </c:pt>
                <c:pt idx="8">
                  <c:v>-40.460999999999999</c:v>
                </c:pt>
                <c:pt idx="9">
                  <c:v>-40.511000000000003</c:v>
                </c:pt>
                <c:pt idx="10">
                  <c:v>-40.561</c:v>
                </c:pt>
                <c:pt idx="11">
                  <c:v>-40.61</c:v>
                </c:pt>
                <c:pt idx="12">
                  <c:v>-40.658999999999999</c:v>
                </c:pt>
                <c:pt idx="13">
                  <c:v>-40.710999999999999</c:v>
                </c:pt>
                <c:pt idx="14">
                  <c:v>-40.768000000000001</c:v>
                </c:pt>
                <c:pt idx="15">
                  <c:v>-40.825000000000003</c:v>
                </c:pt>
                <c:pt idx="16">
                  <c:v>-40.875999999999998</c:v>
                </c:pt>
                <c:pt idx="17">
                  <c:v>-40.94</c:v>
                </c:pt>
                <c:pt idx="18">
                  <c:v>-40.994</c:v>
                </c:pt>
                <c:pt idx="19">
                  <c:v>-41.048000000000002</c:v>
                </c:pt>
                <c:pt idx="20">
                  <c:v>-41.104999999999997</c:v>
                </c:pt>
                <c:pt idx="21">
                  <c:v>-41.161999999999999</c:v>
                </c:pt>
                <c:pt idx="22">
                  <c:v>-41.212000000000003</c:v>
                </c:pt>
                <c:pt idx="23">
                  <c:v>-41.26</c:v>
                </c:pt>
                <c:pt idx="24">
                  <c:v>-41.323</c:v>
                </c:pt>
                <c:pt idx="25">
                  <c:v>-41.390999999999998</c:v>
                </c:pt>
                <c:pt idx="26">
                  <c:v>-41.457999999999998</c:v>
                </c:pt>
                <c:pt idx="27">
                  <c:v>-41.52</c:v>
                </c:pt>
                <c:pt idx="28">
                  <c:v>-41.575000000000003</c:v>
                </c:pt>
                <c:pt idx="29">
                  <c:v>-41.624000000000002</c:v>
                </c:pt>
                <c:pt idx="30">
                  <c:v>-41.671999999999997</c:v>
                </c:pt>
                <c:pt idx="31">
                  <c:v>-41.731999999999999</c:v>
                </c:pt>
                <c:pt idx="32">
                  <c:v>-41.783999999999999</c:v>
                </c:pt>
                <c:pt idx="33">
                  <c:v>-41.850999999999999</c:v>
                </c:pt>
                <c:pt idx="34">
                  <c:v>-41.902000000000001</c:v>
                </c:pt>
                <c:pt idx="35">
                  <c:v>-41.951999999999998</c:v>
                </c:pt>
                <c:pt idx="36">
                  <c:v>-42.015000000000001</c:v>
                </c:pt>
                <c:pt idx="37">
                  <c:v>-42.073</c:v>
                </c:pt>
                <c:pt idx="38">
                  <c:v>-42.137</c:v>
                </c:pt>
                <c:pt idx="39">
                  <c:v>-42.2</c:v>
                </c:pt>
                <c:pt idx="40">
                  <c:v>-42.253</c:v>
                </c:pt>
                <c:pt idx="41">
                  <c:v>-42.307000000000002</c:v>
                </c:pt>
                <c:pt idx="42">
                  <c:v>-42.368000000000002</c:v>
                </c:pt>
                <c:pt idx="43">
                  <c:v>-42.432000000000002</c:v>
                </c:pt>
                <c:pt idx="44">
                  <c:v>-42.481999999999999</c:v>
                </c:pt>
                <c:pt idx="45">
                  <c:v>-42.530999999999999</c:v>
                </c:pt>
                <c:pt idx="46">
                  <c:v>-42.585999999999999</c:v>
                </c:pt>
                <c:pt idx="47">
                  <c:v>-42.637999999999998</c:v>
                </c:pt>
                <c:pt idx="48">
                  <c:v>-42.695</c:v>
                </c:pt>
                <c:pt idx="49">
                  <c:v>-42.747999999999998</c:v>
                </c:pt>
                <c:pt idx="50">
                  <c:v>-42.8</c:v>
                </c:pt>
                <c:pt idx="51">
                  <c:v>-42.862000000000002</c:v>
                </c:pt>
                <c:pt idx="52">
                  <c:v>-42.924999999999997</c:v>
                </c:pt>
                <c:pt idx="53">
                  <c:v>-42.984999999999999</c:v>
                </c:pt>
                <c:pt idx="54">
                  <c:v>-43.04</c:v>
                </c:pt>
                <c:pt idx="55">
                  <c:v>-43.103999999999999</c:v>
                </c:pt>
                <c:pt idx="56">
                  <c:v>-43.161000000000001</c:v>
                </c:pt>
                <c:pt idx="57">
                  <c:v>-43.213999999999999</c:v>
                </c:pt>
                <c:pt idx="58">
                  <c:v>-43.271000000000001</c:v>
                </c:pt>
                <c:pt idx="59">
                  <c:v>-43.326999999999998</c:v>
                </c:pt>
                <c:pt idx="60">
                  <c:v>-43.378999999999998</c:v>
                </c:pt>
                <c:pt idx="61">
                  <c:v>-43.436999999999998</c:v>
                </c:pt>
                <c:pt idx="62">
                  <c:v>-43.493000000000002</c:v>
                </c:pt>
                <c:pt idx="63">
                  <c:v>-43.551000000000002</c:v>
                </c:pt>
                <c:pt idx="64">
                  <c:v>-43.607999999999997</c:v>
                </c:pt>
                <c:pt idx="65">
                  <c:v>-43.670999999999999</c:v>
                </c:pt>
                <c:pt idx="66">
                  <c:v>-43.726999999999997</c:v>
                </c:pt>
                <c:pt idx="67">
                  <c:v>-43.783999999999999</c:v>
                </c:pt>
                <c:pt idx="68">
                  <c:v>-43.835999999999999</c:v>
                </c:pt>
                <c:pt idx="69">
                  <c:v>-43.893000000000001</c:v>
                </c:pt>
                <c:pt idx="70">
                  <c:v>-43.951999999999998</c:v>
                </c:pt>
                <c:pt idx="71">
                  <c:v>-44.011000000000003</c:v>
                </c:pt>
                <c:pt idx="72">
                  <c:v>-44.07</c:v>
                </c:pt>
                <c:pt idx="73">
                  <c:v>-44.127000000000002</c:v>
                </c:pt>
                <c:pt idx="74">
                  <c:v>-44.180999999999997</c:v>
                </c:pt>
                <c:pt idx="75">
                  <c:v>-44.231999999999999</c:v>
                </c:pt>
                <c:pt idx="76">
                  <c:v>-44.295999999999999</c:v>
                </c:pt>
                <c:pt idx="77">
                  <c:v>-44.362000000000002</c:v>
                </c:pt>
                <c:pt idx="78">
                  <c:v>-44.417999999999999</c:v>
                </c:pt>
                <c:pt idx="79">
                  <c:v>-44.475999999999999</c:v>
                </c:pt>
                <c:pt idx="80">
                  <c:v>-44.529000000000003</c:v>
                </c:pt>
                <c:pt idx="81">
                  <c:v>-44.584000000000003</c:v>
                </c:pt>
                <c:pt idx="82">
                  <c:v>-44.642000000000003</c:v>
                </c:pt>
                <c:pt idx="83">
                  <c:v>-44.697000000000003</c:v>
                </c:pt>
                <c:pt idx="84">
                  <c:v>-44.759</c:v>
                </c:pt>
                <c:pt idx="85">
                  <c:v>-44.811999999999998</c:v>
                </c:pt>
                <c:pt idx="86">
                  <c:v>-44.865000000000002</c:v>
                </c:pt>
                <c:pt idx="87">
                  <c:v>-44.921999999999997</c:v>
                </c:pt>
                <c:pt idx="88">
                  <c:v>-44.981999999999999</c:v>
                </c:pt>
                <c:pt idx="89">
                  <c:v>-45.031999999999996</c:v>
                </c:pt>
                <c:pt idx="90">
                  <c:v>-45.082999999999998</c:v>
                </c:pt>
                <c:pt idx="91">
                  <c:v>-45.142000000000003</c:v>
                </c:pt>
                <c:pt idx="92">
                  <c:v>-45.201999999999998</c:v>
                </c:pt>
                <c:pt idx="93">
                  <c:v>-45.256</c:v>
                </c:pt>
                <c:pt idx="94">
                  <c:v>-45.31</c:v>
                </c:pt>
                <c:pt idx="95">
                  <c:v>-45.360999999999997</c:v>
                </c:pt>
                <c:pt idx="96">
                  <c:v>-45.411999999999999</c:v>
                </c:pt>
                <c:pt idx="97">
                  <c:v>-45.466999999999999</c:v>
                </c:pt>
                <c:pt idx="98">
                  <c:v>-45.518999999999998</c:v>
                </c:pt>
                <c:pt idx="99">
                  <c:v>-45.573</c:v>
                </c:pt>
                <c:pt idx="100">
                  <c:v>-45.625999999999998</c:v>
                </c:pt>
                <c:pt idx="101">
                  <c:v>-45.676000000000002</c:v>
                </c:pt>
                <c:pt idx="102">
                  <c:v>-45.728000000000002</c:v>
                </c:pt>
                <c:pt idx="103">
                  <c:v>-45.784999999999997</c:v>
                </c:pt>
                <c:pt idx="104">
                  <c:v>-45.841999999999999</c:v>
                </c:pt>
                <c:pt idx="105">
                  <c:v>-45.899000000000001</c:v>
                </c:pt>
                <c:pt idx="106">
                  <c:v>-45.954000000000001</c:v>
                </c:pt>
                <c:pt idx="107">
                  <c:v>-46.011000000000003</c:v>
                </c:pt>
                <c:pt idx="108">
                  <c:v>-46.064</c:v>
                </c:pt>
                <c:pt idx="109">
                  <c:v>-46.118000000000002</c:v>
                </c:pt>
                <c:pt idx="110">
                  <c:v>-46.171999999999997</c:v>
                </c:pt>
                <c:pt idx="111">
                  <c:v>-46.228000000000002</c:v>
                </c:pt>
                <c:pt idx="112">
                  <c:v>-46.28</c:v>
                </c:pt>
                <c:pt idx="113">
                  <c:v>-46.332000000000001</c:v>
                </c:pt>
                <c:pt idx="114">
                  <c:v>-46.384999999999998</c:v>
                </c:pt>
                <c:pt idx="115">
                  <c:v>-46.44</c:v>
                </c:pt>
                <c:pt idx="116">
                  <c:v>-46.491</c:v>
                </c:pt>
                <c:pt idx="117">
                  <c:v>-46.543999999999997</c:v>
                </c:pt>
                <c:pt idx="118">
                  <c:v>-46.598999999999997</c:v>
                </c:pt>
                <c:pt idx="119">
                  <c:v>-46.651000000000003</c:v>
                </c:pt>
                <c:pt idx="120">
                  <c:v>-46.703000000000003</c:v>
                </c:pt>
                <c:pt idx="121">
                  <c:v>-46.753999999999998</c:v>
                </c:pt>
                <c:pt idx="122">
                  <c:v>-46.808999999999997</c:v>
                </c:pt>
                <c:pt idx="123">
                  <c:v>-46.860999999999997</c:v>
                </c:pt>
                <c:pt idx="124">
                  <c:v>-46.915999999999997</c:v>
                </c:pt>
                <c:pt idx="125">
                  <c:v>-46.972999999999999</c:v>
                </c:pt>
                <c:pt idx="126">
                  <c:v>-47.023000000000003</c:v>
                </c:pt>
                <c:pt idx="127">
                  <c:v>-47.076000000000001</c:v>
                </c:pt>
                <c:pt idx="128">
                  <c:v>-47.128999999999998</c:v>
                </c:pt>
                <c:pt idx="129">
                  <c:v>-47.18</c:v>
                </c:pt>
                <c:pt idx="130">
                  <c:v>-47.23</c:v>
                </c:pt>
                <c:pt idx="131">
                  <c:v>-47.28</c:v>
                </c:pt>
                <c:pt idx="132">
                  <c:v>-47.332999999999998</c:v>
                </c:pt>
                <c:pt idx="133">
                  <c:v>-47.384999999999998</c:v>
                </c:pt>
                <c:pt idx="134">
                  <c:v>-47.44</c:v>
                </c:pt>
                <c:pt idx="135">
                  <c:v>-47.494</c:v>
                </c:pt>
                <c:pt idx="136">
                  <c:v>-47.546999999999997</c:v>
                </c:pt>
                <c:pt idx="137">
                  <c:v>-47.6</c:v>
                </c:pt>
                <c:pt idx="138">
                  <c:v>-47.649000000000001</c:v>
                </c:pt>
                <c:pt idx="139">
                  <c:v>-47.704000000000001</c:v>
                </c:pt>
                <c:pt idx="140">
                  <c:v>-47.756999999999998</c:v>
                </c:pt>
                <c:pt idx="141">
                  <c:v>-47.805999999999997</c:v>
                </c:pt>
                <c:pt idx="142">
                  <c:v>-47.862000000000002</c:v>
                </c:pt>
                <c:pt idx="143">
                  <c:v>-47.912999999999997</c:v>
                </c:pt>
                <c:pt idx="144">
                  <c:v>-47.966999999999999</c:v>
                </c:pt>
                <c:pt idx="145">
                  <c:v>-48.02</c:v>
                </c:pt>
                <c:pt idx="146">
                  <c:v>-48.073</c:v>
                </c:pt>
                <c:pt idx="147">
                  <c:v>-48.125999999999998</c:v>
                </c:pt>
                <c:pt idx="148">
                  <c:v>-48.173999999999999</c:v>
                </c:pt>
                <c:pt idx="149">
                  <c:v>-48.225999999999999</c:v>
                </c:pt>
                <c:pt idx="150">
                  <c:v>-48.274999999999999</c:v>
                </c:pt>
                <c:pt idx="151">
                  <c:v>-48.323999999999998</c:v>
                </c:pt>
                <c:pt idx="152">
                  <c:v>-48.375999999999998</c:v>
                </c:pt>
                <c:pt idx="153">
                  <c:v>-48.426000000000002</c:v>
                </c:pt>
                <c:pt idx="154">
                  <c:v>-48.478999999999999</c:v>
                </c:pt>
                <c:pt idx="155">
                  <c:v>-48.530999999999999</c:v>
                </c:pt>
                <c:pt idx="156">
                  <c:v>-48.585000000000001</c:v>
                </c:pt>
                <c:pt idx="157">
                  <c:v>-48.64</c:v>
                </c:pt>
                <c:pt idx="158">
                  <c:v>-48.697000000000003</c:v>
                </c:pt>
                <c:pt idx="159">
                  <c:v>-48.746000000000002</c:v>
                </c:pt>
                <c:pt idx="160">
                  <c:v>-48.798000000000002</c:v>
                </c:pt>
                <c:pt idx="161">
                  <c:v>-48.85</c:v>
                </c:pt>
                <c:pt idx="162">
                  <c:v>-48.905000000000001</c:v>
                </c:pt>
                <c:pt idx="163">
                  <c:v>-48.959000000000003</c:v>
                </c:pt>
                <c:pt idx="164">
                  <c:v>-49.017000000000003</c:v>
                </c:pt>
                <c:pt idx="165">
                  <c:v>-49.070999999999998</c:v>
                </c:pt>
                <c:pt idx="166">
                  <c:v>-49.122</c:v>
                </c:pt>
                <c:pt idx="167">
                  <c:v>-49.173999999999999</c:v>
                </c:pt>
                <c:pt idx="168">
                  <c:v>-49.225000000000001</c:v>
                </c:pt>
                <c:pt idx="169">
                  <c:v>-49.277000000000001</c:v>
                </c:pt>
                <c:pt idx="170">
                  <c:v>-49.326999999999998</c:v>
                </c:pt>
                <c:pt idx="171">
                  <c:v>-49.378</c:v>
                </c:pt>
                <c:pt idx="172">
                  <c:v>-49.432000000000002</c:v>
                </c:pt>
                <c:pt idx="173">
                  <c:v>-49.49</c:v>
                </c:pt>
                <c:pt idx="174">
                  <c:v>-49.545999999999999</c:v>
                </c:pt>
                <c:pt idx="175">
                  <c:v>-49.600999999999999</c:v>
                </c:pt>
                <c:pt idx="176">
                  <c:v>-49.65</c:v>
                </c:pt>
                <c:pt idx="177">
                  <c:v>-49.707000000000001</c:v>
                </c:pt>
                <c:pt idx="178">
                  <c:v>-49.764000000000003</c:v>
                </c:pt>
                <c:pt idx="179">
                  <c:v>-49.823</c:v>
                </c:pt>
                <c:pt idx="180">
                  <c:v>-49.881</c:v>
                </c:pt>
                <c:pt idx="181">
                  <c:v>-49.94</c:v>
                </c:pt>
                <c:pt idx="182">
                  <c:v>-49.994</c:v>
                </c:pt>
                <c:pt idx="183">
                  <c:v>-50.051000000000002</c:v>
                </c:pt>
                <c:pt idx="184">
                  <c:v>-50.106000000000002</c:v>
                </c:pt>
                <c:pt idx="185">
                  <c:v>-50.155000000000001</c:v>
                </c:pt>
                <c:pt idx="186">
                  <c:v>-50.209000000000003</c:v>
                </c:pt>
                <c:pt idx="187">
                  <c:v>-50.261000000000003</c:v>
                </c:pt>
                <c:pt idx="188">
                  <c:v>-50.311</c:v>
                </c:pt>
                <c:pt idx="189">
                  <c:v>-50.36</c:v>
                </c:pt>
                <c:pt idx="190">
                  <c:v>-50.417000000000002</c:v>
                </c:pt>
                <c:pt idx="191">
                  <c:v>-50.47</c:v>
                </c:pt>
                <c:pt idx="192">
                  <c:v>-50.521000000000001</c:v>
                </c:pt>
                <c:pt idx="193">
                  <c:v>-50.575000000000003</c:v>
                </c:pt>
                <c:pt idx="194">
                  <c:v>-50.628999999999998</c:v>
                </c:pt>
                <c:pt idx="195">
                  <c:v>-50.683</c:v>
                </c:pt>
                <c:pt idx="196">
                  <c:v>-50.737000000000002</c:v>
                </c:pt>
                <c:pt idx="197">
                  <c:v>-50.787999999999997</c:v>
                </c:pt>
                <c:pt idx="198">
                  <c:v>-50.841999999999999</c:v>
                </c:pt>
                <c:pt idx="199">
                  <c:v>-50.896999999999998</c:v>
                </c:pt>
                <c:pt idx="200">
                  <c:v>-50.951000000000001</c:v>
                </c:pt>
                <c:pt idx="201">
                  <c:v>-51.003</c:v>
                </c:pt>
                <c:pt idx="202">
                  <c:v>-51.058</c:v>
                </c:pt>
                <c:pt idx="203">
                  <c:v>-51.115000000000002</c:v>
                </c:pt>
                <c:pt idx="204">
                  <c:v>-51.171999999999997</c:v>
                </c:pt>
                <c:pt idx="205">
                  <c:v>-51.225999999999999</c:v>
                </c:pt>
                <c:pt idx="206">
                  <c:v>-51.284999999999997</c:v>
                </c:pt>
                <c:pt idx="207">
                  <c:v>-51.337000000000003</c:v>
                </c:pt>
                <c:pt idx="208">
                  <c:v>-51.390999999999998</c:v>
                </c:pt>
                <c:pt idx="209">
                  <c:v>-51.444000000000003</c:v>
                </c:pt>
                <c:pt idx="210">
                  <c:v>-51.502000000000002</c:v>
                </c:pt>
                <c:pt idx="211">
                  <c:v>-51.552999999999997</c:v>
                </c:pt>
                <c:pt idx="212">
                  <c:v>-51.603000000000002</c:v>
                </c:pt>
                <c:pt idx="213">
                  <c:v>-51.655000000000001</c:v>
                </c:pt>
                <c:pt idx="214">
                  <c:v>-51.707999999999998</c:v>
                </c:pt>
                <c:pt idx="215">
                  <c:v>-51.764000000000003</c:v>
                </c:pt>
                <c:pt idx="216">
                  <c:v>-51.817</c:v>
                </c:pt>
                <c:pt idx="217">
                  <c:v>-51.871000000000002</c:v>
                </c:pt>
                <c:pt idx="218">
                  <c:v>-51.924999999999997</c:v>
                </c:pt>
                <c:pt idx="219">
                  <c:v>-51.978999999999999</c:v>
                </c:pt>
                <c:pt idx="220">
                  <c:v>-52.034999999999997</c:v>
                </c:pt>
                <c:pt idx="221">
                  <c:v>-52.091000000000001</c:v>
                </c:pt>
                <c:pt idx="222">
                  <c:v>-52.145000000000003</c:v>
                </c:pt>
                <c:pt idx="223">
                  <c:v>-52.195999999999998</c:v>
                </c:pt>
                <c:pt idx="224">
                  <c:v>-52.247999999999998</c:v>
                </c:pt>
                <c:pt idx="225">
                  <c:v>-52.3</c:v>
                </c:pt>
                <c:pt idx="226">
                  <c:v>-52.353000000000002</c:v>
                </c:pt>
                <c:pt idx="227">
                  <c:v>-52.405999999999999</c:v>
                </c:pt>
                <c:pt idx="228">
                  <c:v>-52.46</c:v>
                </c:pt>
                <c:pt idx="229">
                  <c:v>-52.512999999999998</c:v>
                </c:pt>
                <c:pt idx="230">
                  <c:v>-52.563000000000002</c:v>
                </c:pt>
                <c:pt idx="231">
                  <c:v>-52.613999999999997</c:v>
                </c:pt>
                <c:pt idx="232">
                  <c:v>-52.662999999999997</c:v>
                </c:pt>
                <c:pt idx="233">
                  <c:v>-52.710999999999999</c:v>
                </c:pt>
                <c:pt idx="234">
                  <c:v>-52.76</c:v>
                </c:pt>
                <c:pt idx="235">
                  <c:v>-52.813000000000002</c:v>
                </c:pt>
                <c:pt idx="236">
                  <c:v>-52.863</c:v>
                </c:pt>
                <c:pt idx="237">
                  <c:v>-52.912999999999997</c:v>
                </c:pt>
                <c:pt idx="238">
                  <c:v>-52.966999999999999</c:v>
                </c:pt>
                <c:pt idx="239">
                  <c:v>-53.015999999999998</c:v>
                </c:pt>
                <c:pt idx="240">
                  <c:v>-53.064999999999998</c:v>
                </c:pt>
                <c:pt idx="241">
                  <c:v>-53.116</c:v>
                </c:pt>
                <c:pt idx="242">
                  <c:v>-53.167999999999999</c:v>
                </c:pt>
                <c:pt idx="243">
                  <c:v>-53.216999999999999</c:v>
                </c:pt>
                <c:pt idx="244">
                  <c:v>-53.265000000000001</c:v>
                </c:pt>
                <c:pt idx="245">
                  <c:v>-53.314999999999998</c:v>
                </c:pt>
                <c:pt idx="246">
                  <c:v>-53.365000000000002</c:v>
                </c:pt>
                <c:pt idx="247">
                  <c:v>-53.417999999999999</c:v>
                </c:pt>
                <c:pt idx="248">
                  <c:v>-53.466000000000001</c:v>
                </c:pt>
                <c:pt idx="249">
                  <c:v>-53.515999999999998</c:v>
                </c:pt>
                <c:pt idx="250">
                  <c:v>-53.567</c:v>
                </c:pt>
                <c:pt idx="251">
                  <c:v>-53.621000000000002</c:v>
                </c:pt>
                <c:pt idx="252">
                  <c:v>-53.67</c:v>
                </c:pt>
                <c:pt idx="253">
                  <c:v>-53.723999999999997</c:v>
                </c:pt>
                <c:pt idx="254">
                  <c:v>-53.774000000000001</c:v>
                </c:pt>
                <c:pt idx="255">
                  <c:v>-53.826000000000001</c:v>
                </c:pt>
                <c:pt idx="256">
                  <c:v>-53.877000000000002</c:v>
                </c:pt>
                <c:pt idx="257">
                  <c:v>-53.927999999999997</c:v>
                </c:pt>
                <c:pt idx="258">
                  <c:v>-53.976999999999997</c:v>
                </c:pt>
                <c:pt idx="259">
                  <c:v>-54.027999999999999</c:v>
                </c:pt>
                <c:pt idx="260">
                  <c:v>-54.076000000000001</c:v>
                </c:pt>
                <c:pt idx="261">
                  <c:v>-54.125</c:v>
                </c:pt>
                <c:pt idx="262">
                  <c:v>-54.174999999999997</c:v>
                </c:pt>
                <c:pt idx="263">
                  <c:v>-54.226999999999997</c:v>
                </c:pt>
                <c:pt idx="264">
                  <c:v>-54.277999999999999</c:v>
                </c:pt>
                <c:pt idx="265">
                  <c:v>-54.328000000000003</c:v>
                </c:pt>
                <c:pt idx="266">
                  <c:v>-54.378999999999998</c:v>
                </c:pt>
                <c:pt idx="267">
                  <c:v>-54.433</c:v>
                </c:pt>
                <c:pt idx="268">
                  <c:v>-54.481999999999999</c:v>
                </c:pt>
                <c:pt idx="269">
                  <c:v>-54.533000000000001</c:v>
                </c:pt>
                <c:pt idx="270">
                  <c:v>-54.582000000000001</c:v>
                </c:pt>
                <c:pt idx="271">
                  <c:v>-54.631</c:v>
                </c:pt>
                <c:pt idx="272">
                  <c:v>-54.680999999999997</c:v>
                </c:pt>
                <c:pt idx="273">
                  <c:v>-54.731999999999999</c:v>
                </c:pt>
                <c:pt idx="274">
                  <c:v>-54.781999999999996</c:v>
                </c:pt>
                <c:pt idx="275">
                  <c:v>-54.832000000000001</c:v>
                </c:pt>
                <c:pt idx="276">
                  <c:v>-54.884999999999998</c:v>
                </c:pt>
                <c:pt idx="277">
                  <c:v>-54.933999999999997</c:v>
                </c:pt>
                <c:pt idx="278">
                  <c:v>-54.984999999999999</c:v>
                </c:pt>
                <c:pt idx="279">
                  <c:v>-55.036999999999999</c:v>
                </c:pt>
                <c:pt idx="280">
                  <c:v>-55.087000000000003</c:v>
                </c:pt>
                <c:pt idx="281">
                  <c:v>-55.134999999999998</c:v>
                </c:pt>
                <c:pt idx="282">
                  <c:v>-55.185000000000002</c:v>
                </c:pt>
                <c:pt idx="283">
                  <c:v>-55.234000000000002</c:v>
                </c:pt>
                <c:pt idx="284">
                  <c:v>-55.283000000000001</c:v>
                </c:pt>
                <c:pt idx="285">
                  <c:v>-55.332000000000001</c:v>
                </c:pt>
                <c:pt idx="286">
                  <c:v>-55.383000000000003</c:v>
                </c:pt>
                <c:pt idx="287">
                  <c:v>-55.435000000000002</c:v>
                </c:pt>
                <c:pt idx="288">
                  <c:v>-55.488999999999997</c:v>
                </c:pt>
                <c:pt idx="289">
                  <c:v>-55.536999999999999</c:v>
                </c:pt>
                <c:pt idx="290">
                  <c:v>-55.585999999999999</c:v>
                </c:pt>
                <c:pt idx="291">
                  <c:v>-55.637999999999998</c:v>
                </c:pt>
                <c:pt idx="292">
                  <c:v>-55.691000000000003</c:v>
                </c:pt>
                <c:pt idx="293">
                  <c:v>-55.738999999999997</c:v>
                </c:pt>
                <c:pt idx="294">
                  <c:v>-55.79</c:v>
                </c:pt>
                <c:pt idx="295">
                  <c:v>-55.838999999999999</c:v>
                </c:pt>
                <c:pt idx="296">
                  <c:v>-55.892000000000003</c:v>
                </c:pt>
                <c:pt idx="297">
                  <c:v>-55.942</c:v>
                </c:pt>
                <c:pt idx="298">
                  <c:v>-55.991</c:v>
                </c:pt>
                <c:pt idx="299">
                  <c:v>-56.042000000000002</c:v>
                </c:pt>
                <c:pt idx="300">
                  <c:v>-56.091999999999999</c:v>
                </c:pt>
                <c:pt idx="301">
                  <c:v>-56.143000000000001</c:v>
                </c:pt>
                <c:pt idx="302">
                  <c:v>-56.194000000000003</c:v>
                </c:pt>
                <c:pt idx="303">
                  <c:v>-56.244999999999997</c:v>
                </c:pt>
                <c:pt idx="304">
                  <c:v>-56.298000000000002</c:v>
                </c:pt>
                <c:pt idx="305">
                  <c:v>-56.348999999999997</c:v>
                </c:pt>
                <c:pt idx="306">
                  <c:v>-56.4</c:v>
                </c:pt>
                <c:pt idx="307">
                  <c:v>-56.451000000000001</c:v>
                </c:pt>
                <c:pt idx="308">
                  <c:v>-56.502000000000002</c:v>
                </c:pt>
                <c:pt idx="309">
                  <c:v>-56.554000000000002</c:v>
                </c:pt>
                <c:pt idx="310">
                  <c:v>-56.609000000000002</c:v>
                </c:pt>
                <c:pt idx="311">
                  <c:v>-56.658000000000001</c:v>
                </c:pt>
                <c:pt idx="312">
                  <c:v>-56.709000000000003</c:v>
                </c:pt>
                <c:pt idx="313">
                  <c:v>-56.762</c:v>
                </c:pt>
                <c:pt idx="314">
                  <c:v>-56.814</c:v>
                </c:pt>
                <c:pt idx="315">
                  <c:v>-56.866</c:v>
                </c:pt>
                <c:pt idx="316">
                  <c:v>-56.917000000000002</c:v>
                </c:pt>
                <c:pt idx="317">
                  <c:v>-56.969000000000001</c:v>
                </c:pt>
                <c:pt idx="318">
                  <c:v>-57.024000000000001</c:v>
                </c:pt>
                <c:pt idx="319">
                  <c:v>-57.075000000000003</c:v>
                </c:pt>
                <c:pt idx="320">
                  <c:v>-57.125</c:v>
                </c:pt>
                <c:pt idx="321">
                  <c:v>-57.176000000000002</c:v>
                </c:pt>
                <c:pt idx="322">
                  <c:v>-57.226999999999997</c:v>
                </c:pt>
                <c:pt idx="323">
                  <c:v>-57.277999999999999</c:v>
                </c:pt>
                <c:pt idx="324">
                  <c:v>-57.326999999999998</c:v>
                </c:pt>
                <c:pt idx="325">
                  <c:v>-57.381</c:v>
                </c:pt>
                <c:pt idx="326">
                  <c:v>-57.436</c:v>
                </c:pt>
                <c:pt idx="327">
                  <c:v>-57.484000000000002</c:v>
                </c:pt>
                <c:pt idx="328">
                  <c:v>-57.534999999999997</c:v>
                </c:pt>
                <c:pt idx="329">
                  <c:v>-57.585999999999999</c:v>
                </c:pt>
                <c:pt idx="330">
                  <c:v>-57.637999999999998</c:v>
                </c:pt>
                <c:pt idx="331">
                  <c:v>-57.692999999999998</c:v>
                </c:pt>
                <c:pt idx="332">
                  <c:v>-57.747</c:v>
                </c:pt>
                <c:pt idx="333">
                  <c:v>-57.795999999999999</c:v>
                </c:pt>
                <c:pt idx="334">
                  <c:v>-57.847999999999999</c:v>
                </c:pt>
                <c:pt idx="335">
                  <c:v>-57.9</c:v>
                </c:pt>
                <c:pt idx="336">
                  <c:v>-57.951000000000001</c:v>
                </c:pt>
                <c:pt idx="337">
                  <c:v>-58.002000000000002</c:v>
                </c:pt>
                <c:pt idx="338">
                  <c:v>-58.051000000000002</c:v>
                </c:pt>
                <c:pt idx="339">
                  <c:v>-58.100999999999999</c:v>
                </c:pt>
                <c:pt idx="340">
                  <c:v>-58.151000000000003</c:v>
                </c:pt>
                <c:pt idx="341">
                  <c:v>-58.203000000000003</c:v>
                </c:pt>
                <c:pt idx="342">
                  <c:v>-58.255000000000003</c:v>
                </c:pt>
                <c:pt idx="343">
                  <c:v>-58.307000000000002</c:v>
                </c:pt>
                <c:pt idx="344">
                  <c:v>-58.36</c:v>
                </c:pt>
                <c:pt idx="345">
                  <c:v>-58.414999999999999</c:v>
                </c:pt>
                <c:pt idx="346">
                  <c:v>-58.463999999999999</c:v>
                </c:pt>
                <c:pt idx="347">
                  <c:v>-58.52</c:v>
                </c:pt>
                <c:pt idx="348">
                  <c:v>-58.57</c:v>
                </c:pt>
                <c:pt idx="349">
                  <c:v>-58.62</c:v>
                </c:pt>
                <c:pt idx="350">
                  <c:v>-58.67</c:v>
                </c:pt>
                <c:pt idx="351">
                  <c:v>-58.722000000000001</c:v>
                </c:pt>
                <c:pt idx="352">
                  <c:v>-58.776000000000003</c:v>
                </c:pt>
                <c:pt idx="353">
                  <c:v>-58.826999999999998</c:v>
                </c:pt>
                <c:pt idx="354">
                  <c:v>-58.88</c:v>
                </c:pt>
                <c:pt idx="355">
                  <c:v>-58.935000000000002</c:v>
                </c:pt>
                <c:pt idx="356">
                  <c:v>-58.991</c:v>
                </c:pt>
                <c:pt idx="357">
                  <c:v>-59.045000000000002</c:v>
                </c:pt>
                <c:pt idx="358">
                  <c:v>-59.094999999999999</c:v>
                </c:pt>
                <c:pt idx="359">
                  <c:v>-59.148000000000003</c:v>
                </c:pt>
                <c:pt idx="360">
                  <c:v>-59.198999999999998</c:v>
                </c:pt>
                <c:pt idx="361">
                  <c:v>-59.253</c:v>
                </c:pt>
                <c:pt idx="362">
                  <c:v>-59.307000000000002</c:v>
                </c:pt>
                <c:pt idx="363">
                  <c:v>-59.356999999999999</c:v>
                </c:pt>
                <c:pt idx="364">
                  <c:v>-59.406999999999996</c:v>
                </c:pt>
                <c:pt idx="365">
                  <c:v>-59.457999999999998</c:v>
                </c:pt>
                <c:pt idx="366">
                  <c:v>-59.509</c:v>
                </c:pt>
                <c:pt idx="367">
                  <c:v>-59.558</c:v>
                </c:pt>
                <c:pt idx="368">
                  <c:v>-59.615000000000002</c:v>
                </c:pt>
                <c:pt idx="369">
                  <c:v>-59.67</c:v>
                </c:pt>
                <c:pt idx="370">
                  <c:v>-59.722999999999999</c:v>
                </c:pt>
                <c:pt idx="371">
                  <c:v>-59.779000000000003</c:v>
                </c:pt>
                <c:pt idx="372">
                  <c:v>-59.832999999999998</c:v>
                </c:pt>
                <c:pt idx="373">
                  <c:v>-59.884999999999998</c:v>
                </c:pt>
                <c:pt idx="374">
                  <c:v>-59.939</c:v>
                </c:pt>
                <c:pt idx="375">
                  <c:v>-59.993000000000002</c:v>
                </c:pt>
                <c:pt idx="376">
                  <c:v>-60.045999999999999</c:v>
                </c:pt>
                <c:pt idx="377">
                  <c:v>-60.098999999999997</c:v>
                </c:pt>
                <c:pt idx="378">
                  <c:v>-60.152000000000001</c:v>
                </c:pt>
                <c:pt idx="379">
                  <c:v>-60.204999999999998</c:v>
                </c:pt>
                <c:pt idx="380">
                  <c:v>-60.256</c:v>
                </c:pt>
                <c:pt idx="381">
                  <c:v>-60.311</c:v>
                </c:pt>
                <c:pt idx="382">
                  <c:v>-60.363999999999997</c:v>
                </c:pt>
                <c:pt idx="383">
                  <c:v>-60.414000000000001</c:v>
                </c:pt>
                <c:pt idx="384">
                  <c:v>-60.466000000000001</c:v>
                </c:pt>
                <c:pt idx="385">
                  <c:v>-60.52</c:v>
                </c:pt>
                <c:pt idx="386">
                  <c:v>-60.572000000000003</c:v>
                </c:pt>
                <c:pt idx="387">
                  <c:v>-60.622999999999998</c:v>
                </c:pt>
                <c:pt idx="388">
                  <c:v>-60.677999999999997</c:v>
                </c:pt>
                <c:pt idx="389">
                  <c:v>-60.728000000000002</c:v>
                </c:pt>
                <c:pt idx="390">
                  <c:v>-60.779000000000003</c:v>
                </c:pt>
                <c:pt idx="391">
                  <c:v>-60.831000000000003</c:v>
                </c:pt>
                <c:pt idx="392">
                  <c:v>-60.883000000000003</c:v>
                </c:pt>
                <c:pt idx="393">
                  <c:v>-60.936</c:v>
                </c:pt>
                <c:pt idx="394">
                  <c:v>-60.988999999999997</c:v>
                </c:pt>
                <c:pt idx="395">
                  <c:v>-61.040999999999997</c:v>
                </c:pt>
                <c:pt idx="396">
                  <c:v>-61.093000000000004</c:v>
                </c:pt>
                <c:pt idx="397">
                  <c:v>-61.143000000000001</c:v>
                </c:pt>
                <c:pt idx="398">
                  <c:v>-61.195999999999998</c:v>
                </c:pt>
                <c:pt idx="399">
                  <c:v>-61.247999999999998</c:v>
                </c:pt>
                <c:pt idx="400">
                  <c:v>-61.302</c:v>
                </c:pt>
                <c:pt idx="401">
                  <c:v>-61.353000000000002</c:v>
                </c:pt>
                <c:pt idx="402">
                  <c:v>-61.404000000000003</c:v>
                </c:pt>
                <c:pt idx="403">
                  <c:v>-61.457000000000001</c:v>
                </c:pt>
                <c:pt idx="404">
                  <c:v>-61.506999999999998</c:v>
                </c:pt>
                <c:pt idx="405">
                  <c:v>-61.561</c:v>
                </c:pt>
                <c:pt idx="406">
                  <c:v>-61.613</c:v>
                </c:pt>
                <c:pt idx="407">
                  <c:v>-61.665999999999997</c:v>
                </c:pt>
                <c:pt idx="408">
                  <c:v>-61.715000000000003</c:v>
                </c:pt>
                <c:pt idx="409">
                  <c:v>-61.764000000000003</c:v>
                </c:pt>
                <c:pt idx="410">
                  <c:v>-61.817</c:v>
                </c:pt>
                <c:pt idx="411">
                  <c:v>-61.869</c:v>
                </c:pt>
                <c:pt idx="412">
                  <c:v>-61.920999999999999</c:v>
                </c:pt>
                <c:pt idx="413">
                  <c:v>-61.972000000000001</c:v>
                </c:pt>
                <c:pt idx="414">
                  <c:v>-62.024999999999999</c:v>
                </c:pt>
                <c:pt idx="415">
                  <c:v>-62.078000000000003</c:v>
                </c:pt>
                <c:pt idx="416">
                  <c:v>-62.128</c:v>
                </c:pt>
                <c:pt idx="417">
                  <c:v>-62.177999999999997</c:v>
                </c:pt>
                <c:pt idx="418">
                  <c:v>-62.228999999999999</c:v>
                </c:pt>
                <c:pt idx="419">
                  <c:v>-62.28</c:v>
                </c:pt>
                <c:pt idx="420">
                  <c:v>-62.334000000000003</c:v>
                </c:pt>
                <c:pt idx="421">
                  <c:v>-62.386000000000003</c:v>
                </c:pt>
                <c:pt idx="422">
                  <c:v>-62.436</c:v>
                </c:pt>
                <c:pt idx="423">
                  <c:v>-62.485999999999997</c:v>
                </c:pt>
                <c:pt idx="424">
                  <c:v>-62.537999999999997</c:v>
                </c:pt>
                <c:pt idx="425">
                  <c:v>-62.59</c:v>
                </c:pt>
                <c:pt idx="426">
                  <c:v>-62.64</c:v>
                </c:pt>
                <c:pt idx="427">
                  <c:v>-62.691000000000003</c:v>
                </c:pt>
                <c:pt idx="428">
                  <c:v>-62.744</c:v>
                </c:pt>
                <c:pt idx="429">
                  <c:v>-62.798000000000002</c:v>
                </c:pt>
                <c:pt idx="430">
                  <c:v>-62.850999999999999</c:v>
                </c:pt>
                <c:pt idx="431">
                  <c:v>-62.9</c:v>
                </c:pt>
                <c:pt idx="432">
                  <c:v>-62.947000000000003</c:v>
                </c:pt>
                <c:pt idx="433">
                  <c:v>-62.993000000000002</c:v>
                </c:pt>
                <c:pt idx="434">
                  <c:v>-63.042000000000002</c:v>
                </c:pt>
                <c:pt idx="435">
                  <c:v>-63.088999999999999</c:v>
                </c:pt>
                <c:pt idx="436">
                  <c:v>-63.137999999999998</c:v>
                </c:pt>
                <c:pt idx="437">
                  <c:v>-63.183999999999997</c:v>
                </c:pt>
                <c:pt idx="438">
                  <c:v>-63.231999999999999</c:v>
                </c:pt>
                <c:pt idx="439">
                  <c:v>-63.279000000000003</c:v>
                </c:pt>
                <c:pt idx="440">
                  <c:v>-63.329000000000001</c:v>
                </c:pt>
                <c:pt idx="441">
                  <c:v>-63.375</c:v>
                </c:pt>
                <c:pt idx="442">
                  <c:v>-63.423000000000002</c:v>
                </c:pt>
                <c:pt idx="443">
                  <c:v>-63.47</c:v>
                </c:pt>
                <c:pt idx="444">
                  <c:v>-63.517000000000003</c:v>
                </c:pt>
                <c:pt idx="445">
                  <c:v>-63.564999999999998</c:v>
                </c:pt>
                <c:pt idx="446">
                  <c:v>-63.613</c:v>
                </c:pt>
                <c:pt idx="447">
                  <c:v>-63.661000000000001</c:v>
                </c:pt>
                <c:pt idx="448">
                  <c:v>-63.707000000000001</c:v>
                </c:pt>
                <c:pt idx="449">
                  <c:v>-63.756</c:v>
                </c:pt>
                <c:pt idx="450">
                  <c:v>-63.802999999999997</c:v>
                </c:pt>
                <c:pt idx="451">
                  <c:v>-63.851999999999997</c:v>
                </c:pt>
                <c:pt idx="452">
                  <c:v>-63.9</c:v>
                </c:pt>
                <c:pt idx="454">
                  <c:v>-68.748999999999995</c:v>
                </c:pt>
                <c:pt idx="455">
                  <c:v>-68.801000000000002</c:v>
                </c:pt>
                <c:pt idx="456">
                  <c:v>-68.870999999999995</c:v>
                </c:pt>
                <c:pt idx="457">
                  <c:v>-68.933000000000007</c:v>
                </c:pt>
                <c:pt idx="458">
                  <c:v>-68.983000000000004</c:v>
                </c:pt>
                <c:pt idx="459">
                  <c:v>-69.046000000000006</c:v>
                </c:pt>
                <c:pt idx="460">
                  <c:v>-69.126000000000005</c:v>
                </c:pt>
                <c:pt idx="461">
                  <c:v>-69.191999999999993</c:v>
                </c:pt>
                <c:pt idx="462">
                  <c:v>-69.275000000000006</c:v>
                </c:pt>
                <c:pt idx="463">
                  <c:v>-69.373999999999995</c:v>
                </c:pt>
                <c:pt idx="464">
                  <c:v>-69.426000000000002</c:v>
                </c:pt>
                <c:pt idx="465">
                  <c:v>-69.483000000000004</c:v>
                </c:pt>
                <c:pt idx="466">
                  <c:v>-69.539000000000001</c:v>
                </c:pt>
                <c:pt idx="467">
                  <c:v>-69.599000000000004</c:v>
                </c:pt>
                <c:pt idx="468">
                  <c:v>-69.662000000000006</c:v>
                </c:pt>
                <c:pt idx="469">
                  <c:v>-69.724999999999994</c:v>
                </c:pt>
                <c:pt idx="470">
                  <c:v>-69.786000000000001</c:v>
                </c:pt>
                <c:pt idx="471">
                  <c:v>-69.844999999999999</c:v>
                </c:pt>
                <c:pt idx="472">
                  <c:v>-69.900000000000006</c:v>
                </c:pt>
                <c:pt idx="473">
                  <c:v>-69.956999999999994</c:v>
                </c:pt>
                <c:pt idx="474">
                  <c:v>-70.013999999999996</c:v>
                </c:pt>
                <c:pt idx="475">
                  <c:v>-70.066999999999993</c:v>
                </c:pt>
                <c:pt idx="476">
                  <c:v>-70.128</c:v>
                </c:pt>
                <c:pt idx="477">
                  <c:v>-70.188000000000002</c:v>
                </c:pt>
                <c:pt idx="478">
                  <c:v>-70.242000000000004</c:v>
                </c:pt>
                <c:pt idx="479">
                  <c:v>-70.293000000000006</c:v>
                </c:pt>
                <c:pt idx="480">
                  <c:v>-70.343999999999994</c:v>
                </c:pt>
                <c:pt idx="481">
                  <c:v>-70.432000000000002</c:v>
                </c:pt>
                <c:pt idx="482">
                  <c:v>-70.513999999999996</c:v>
                </c:pt>
                <c:pt idx="483">
                  <c:v>-70.588999999999999</c:v>
                </c:pt>
                <c:pt idx="484">
                  <c:v>-70.655000000000001</c:v>
                </c:pt>
                <c:pt idx="485">
                  <c:v>-70.721000000000004</c:v>
                </c:pt>
                <c:pt idx="486">
                  <c:v>-70.793999999999997</c:v>
                </c:pt>
                <c:pt idx="487">
                  <c:v>-70.876999999999995</c:v>
                </c:pt>
                <c:pt idx="488">
                  <c:v>-70.962999999999994</c:v>
                </c:pt>
                <c:pt idx="489">
                  <c:v>-71.046999999999997</c:v>
                </c:pt>
                <c:pt idx="490">
                  <c:v>-71.138999999999996</c:v>
                </c:pt>
                <c:pt idx="491">
                  <c:v>-71.227000000000004</c:v>
                </c:pt>
                <c:pt idx="492">
                  <c:v>-71.305999999999997</c:v>
                </c:pt>
                <c:pt idx="493">
                  <c:v>-71.38</c:v>
                </c:pt>
                <c:pt idx="494">
                  <c:v>-71.454999999999998</c:v>
                </c:pt>
                <c:pt idx="495">
                  <c:v>-71.53</c:v>
                </c:pt>
                <c:pt idx="496">
                  <c:v>-71.608000000000004</c:v>
                </c:pt>
                <c:pt idx="497">
                  <c:v>-71.686999999999998</c:v>
                </c:pt>
                <c:pt idx="498">
                  <c:v>-71.762</c:v>
                </c:pt>
                <c:pt idx="499">
                  <c:v>-71.832999999999998</c:v>
                </c:pt>
                <c:pt idx="500">
                  <c:v>-71.903000000000006</c:v>
                </c:pt>
                <c:pt idx="501">
                  <c:v>-71.965000000000003</c:v>
                </c:pt>
                <c:pt idx="502">
                  <c:v>-72.019000000000005</c:v>
                </c:pt>
                <c:pt idx="503">
                  <c:v>-72.090999999999994</c:v>
                </c:pt>
                <c:pt idx="504">
                  <c:v>-72.158000000000001</c:v>
                </c:pt>
                <c:pt idx="505">
                  <c:v>-72.224999999999994</c:v>
                </c:pt>
                <c:pt idx="506">
                  <c:v>-72.3</c:v>
                </c:pt>
                <c:pt idx="507">
                  <c:v>-72.36</c:v>
                </c:pt>
                <c:pt idx="508">
                  <c:v>-72.426000000000002</c:v>
                </c:pt>
                <c:pt idx="509">
                  <c:v>-72.492000000000004</c:v>
                </c:pt>
                <c:pt idx="510">
                  <c:v>-72.563000000000002</c:v>
                </c:pt>
                <c:pt idx="511">
                  <c:v>-72.632999999999996</c:v>
                </c:pt>
                <c:pt idx="512">
                  <c:v>-72.700999999999993</c:v>
                </c:pt>
                <c:pt idx="513">
                  <c:v>-72.766999999999996</c:v>
                </c:pt>
                <c:pt idx="514">
                  <c:v>-72.834999999999994</c:v>
                </c:pt>
                <c:pt idx="515">
                  <c:v>-72.900000000000006</c:v>
                </c:pt>
                <c:pt idx="516">
                  <c:v>-72.962000000000003</c:v>
                </c:pt>
                <c:pt idx="517">
                  <c:v>-73.024000000000001</c:v>
                </c:pt>
                <c:pt idx="518">
                  <c:v>-73.082999999999998</c:v>
                </c:pt>
                <c:pt idx="519">
                  <c:v>-73.135999999999996</c:v>
                </c:pt>
                <c:pt idx="520">
                  <c:v>-73.194999999999993</c:v>
                </c:pt>
                <c:pt idx="521">
                  <c:v>-73.263000000000005</c:v>
                </c:pt>
                <c:pt idx="522">
                  <c:v>-73.316999999999993</c:v>
                </c:pt>
                <c:pt idx="523">
                  <c:v>-73.373000000000005</c:v>
                </c:pt>
                <c:pt idx="524">
                  <c:v>-73.430000000000007</c:v>
                </c:pt>
                <c:pt idx="525">
                  <c:v>-73.480999999999995</c:v>
                </c:pt>
                <c:pt idx="526">
                  <c:v>-73.549000000000007</c:v>
                </c:pt>
                <c:pt idx="527">
                  <c:v>-73.620999999999995</c:v>
                </c:pt>
                <c:pt idx="528">
                  <c:v>-73.674999999999997</c:v>
                </c:pt>
                <c:pt idx="529">
                  <c:v>-73.745999999999995</c:v>
                </c:pt>
                <c:pt idx="530">
                  <c:v>-73.819999999999993</c:v>
                </c:pt>
                <c:pt idx="531">
                  <c:v>-73.870999999999995</c:v>
                </c:pt>
                <c:pt idx="532">
                  <c:v>-73.938000000000002</c:v>
                </c:pt>
                <c:pt idx="533">
                  <c:v>-73.991</c:v>
                </c:pt>
                <c:pt idx="534">
                  <c:v>-74.054000000000002</c:v>
                </c:pt>
                <c:pt idx="535">
                  <c:v>-74.111000000000004</c:v>
                </c:pt>
                <c:pt idx="536">
                  <c:v>-74.162999999999997</c:v>
                </c:pt>
                <c:pt idx="537">
                  <c:v>-74.213999999999999</c:v>
                </c:pt>
                <c:pt idx="538">
                  <c:v>-74.27</c:v>
                </c:pt>
                <c:pt idx="539">
                  <c:v>-74.334000000000003</c:v>
                </c:pt>
                <c:pt idx="540">
                  <c:v>-74.394999999999996</c:v>
                </c:pt>
                <c:pt idx="541">
                  <c:v>-74.450999999999993</c:v>
                </c:pt>
                <c:pt idx="542">
                  <c:v>-74.52</c:v>
                </c:pt>
                <c:pt idx="543">
                  <c:v>-74.581000000000003</c:v>
                </c:pt>
                <c:pt idx="544">
                  <c:v>-74.652000000000001</c:v>
                </c:pt>
                <c:pt idx="545">
                  <c:v>-74.728999999999999</c:v>
                </c:pt>
                <c:pt idx="546">
                  <c:v>-74.784999999999997</c:v>
                </c:pt>
                <c:pt idx="547">
                  <c:v>-74.84</c:v>
                </c:pt>
                <c:pt idx="548">
                  <c:v>-74.894000000000005</c:v>
                </c:pt>
                <c:pt idx="549">
                  <c:v>-74.968000000000004</c:v>
                </c:pt>
                <c:pt idx="550">
                  <c:v>-75.037999999999997</c:v>
                </c:pt>
                <c:pt idx="551">
                  <c:v>-75.108000000000004</c:v>
                </c:pt>
                <c:pt idx="552">
                  <c:v>-75.159000000000006</c:v>
                </c:pt>
                <c:pt idx="553">
                  <c:v>-75.212999999999994</c:v>
                </c:pt>
                <c:pt idx="554">
                  <c:v>-75.266000000000005</c:v>
                </c:pt>
                <c:pt idx="555">
                  <c:v>-75.319000000000003</c:v>
                </c:pt>
                <c:pt idx="556">
                  <c:v>-75.391000000000005</c:v>
                </c:pt>
                <c:pt idx="557">
                  <c:v>-75.45</c:v>
                </c:pt>
                <c:pt idx="558">
                  <c:v>-75.513999999999996</c:v>
                </c:pt>
                <c:pt idx="559">
                  <c:v>-75.569000000000003</c:v>
                </c:pt>
                <c:pt idx="560">
                  <c:v>-75.626000000000005</c:v>
                </c:pt>
                <c:pt idx="561">
                  <c:v>-75.682000000000002</c:v>
                </c:pt>
                <c:pt idx="562">
                  <c:v>-75.736000000000004</c:v>
                </c:pt>
                <c:pt idx="563">
                  <c:v>-75.790999999999997</c:v>
                </c:pt>
                <c:pt idx="564">
                  <c:v>-75.846000000000004</c:v>
                </c:pt>
                <c:pt idx="565">
                  <c:v>-75.899000000000001</c:v>
                </c:pt>
                <c:pt idx="566">
                  <c:v>-75.95</c:v>
                </c:pt>
                <c:pt idx="567">
                  <c:v>-76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T14" sqref="T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9" t="s">
        <v>17</v>
      </c>
      <c r="C2" s="321" t="s">
        <v>148</v>
      </c>
      <c r="D2" s="321"/>
      <c r="E2" s="321"/>
      <c r="F2" s="323" t="s">
        <v>26</v>
      </c>
      <c r="G2" s="323"/>
      <c r="H2" s="323"/>
      <c r="I2" s="323"/>
      <c r="J2" s="324" t="s">
        <v>14</v>
      </c>
      <c r="K2" s="324"/>
      <c r="L2" s="324"/>
      <c r="M2" s="326" t="s">
        <v>149</v>
      </c>
      <c r="N2" s="327"/>
      <c r="O2" s="180" t="s">
        <v>13</v>
      </c>
    </row>
    <row r="3" spans="1:15" s="182" customFormat="1" ht="12.95" customHeight="1" x14ac:dyDescent="0.2">
      <c r="A3" s="181"/>
      <c r="B3" s="320"/>
      <c r="C3" s="322"/>
      <c r="D3" s="322"/>
      <c r="E3" s="322"/>
      <c r="F3" s="330"/>
      <c r="G3" s="330"/>
      <c r="H3" s="330"/>
      <c r="I3" s="330"/>
      <c r="J3" s="325"/>
      <c r="K3" s="325"/>
      <c r="L3" s="325"/>
      <c r="M3" s="328"/>
      <c r="N3" s="329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30"/>
      <c r="G4" s="330"/>
      <c r="H4" s="330"/>
      <c r="I4" s="330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42557</v>
      </c>
      <c r="D5" s="188">
        <f>'Groundwater Profile Log'!D5</f>
        <v>42558</v>
      </c>
      <c r="E5" s="331" t="s">
        <v>36</v>
      </c>
      <c r="F5" s="331"/>
      <c r="G5" s="332" t="str">
        <f>'Groundwater Profile Log'!G5</f>
        <v>481APS06</v>
      </c>
      <c r="H5" s="332"/>
      <c r="I5" s="189"/>
      <c r="J5" s="183"/>
      <c r="K5" s="190" t="s">
        <v>22</v>
      </c>
      <c r="L5" s="332" t="str">
        <f>'Groundwater Profile Log'!L5</f>
        <v>Gas</v>
      </c>
      <c r="M5" s="333"/>
      <c r="N5" s="183"/>
      <c r="O5" s="180"/>
    </row>
    <row r="6" spans="1:15" ht="23.1" customHeight="1" x14ac:dyDescent="0.2">
      <c r="A6" s="180"/>
      <c r="B6" s="190" t="s">
        <v>16</v>
      </c>
      <c r="C6" s="334" t="str">
        <f>'Groundwater Profile Log'!C6:D6</f>
        <v>Marietta, GA</v>
      </c>
      <c r="D6" s="334"/>
      <c r="E6" s="191"/>
      <c r="F6" s="192" t="s">
        <v>53</v>
      </c>
      <c r="G6" s="335" t="str">
        <f>'Groundwater Profile Log'!G6</f>
        <v>ZCRQT7052</v>
      </c>
      <c r="H6" s="335"/>
      <c r="I6" s="191"/>
      <c r="J6" s="183"/>
      <c r="K6" s="190" t="s">
        <v>33</v>
      </c>
      <c r="L6" s="336">
        <f>'Groundwater Profile Log'!L6:M6</f>
        <v>37.623382999999997</v>
      </c>
      <c r="M6" s="336"/>
      <c r="N6" s="183"/>
      <c r="O6" s="180"/>
    </row>
    <row r="7" spans="1:15" s="182" customFormat="1" ht="23.1" customHeight="1" x14ac:dyDescent="0.3">
      <c r="A7" s="181"/>
      <c r="B7" s="192" t="s">
        <v>54</v>
      </c>
      <c r="C7" s="340">
        <f>'Groundwater Profile Log'!C7</f>
        <v>206201008</v>
      </c>
      <c r="D7" s="340"/>
      <c r="E7" s="191"/>
      <c r="F7" s="190" t="s">
        <v>20</v>
      </c>
      <c r="G7" s="340" t="str">
        <f>'Groundwater Profile Log'!G7</f>
        <v>Cascade</v>
      </c>
      <c r="H7" s="340"/>
      <c r="I7" s="191"/>
      <c r="J7" s="193"/>
      <c r="K7" s="194" t="s">
        <v>37</v>
      </c>
      <c r="L7" s="336">
        <f>'Groundwater Profile Log'!L7:M7</f>
        <v>70.808949999999996</v>
      </c>
      <c r="M7" s="336"/>
      <c r="N7" s="195"/>
      <c r="O7" s="196"/>
    </row>
    <row r="8" spans="1:15" s="182" customFormat="1" ht="23.1" customHeight="1" x14ac:dyDescent="0.3">
      <c r="A8" s="181"/>
      <c r="B8" s="190" t="s">
        <v>19</v>
      </c>
      <c r="C8" s="340" t="s">
        <v>147</v>
      </c>
      <c r="D8" s="335"/>
      <c r="E8" s="191"/>
      <c r="F8" s="190" t="s">
        <v>38</v>
      </c>
      <c r="G8" s="341" t="s">
        <v>135</v>
      </c>
      <c r="H8" s="342"/>
      <c r="I8" s="191"/>
      <c r="J8" s="183"/>
      <c r="K8" s="194" t="s">
        <v>23</v>
      </c>
      <c r="L8" s="340" t="s">
        <v>136</v>
      </c>
      <c r="M8" s="335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43" t="s">
        <v>10</v>
      </c>
      <c r="C10" s="344"/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6" t="s">
        <v>1</v>
      </c>
      <c r="K11" s="347"/>
      <c r="L11" s="347"/>
      <c r="M11" s="347"/>
      <c r="N11" s="34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9"/>
      <c r="C13" s="34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-47.6</v>
      </c>
      <c r="C14" s="228" t="str">
        <f ca="1">IF( 'Sample 1'!$B$50=0,"",CELL("contents",OFFSET( 'Sample 1'!$B$1,( 'Sample 1'!$B$50-1),4)))</f>
        <v>07/07/2020:13:31:03</v>
      </c>
      <c r="D14" s="229">
        <f ca="1">IF( 'Sample 1'!$B$50=0,"",CELL("contents",OFFSET( 'Sample 1'!$B$1,( 'Sample 1'!$B$50-1),5)))</f>
        <v>540</v>
      </c>
      <c r="E14" s="230" t="s">
        <v>135</v>
      </c>
      <c r="F14" s="229">
        <f ca="1">IF( 'Sample 1'!$B$50=0,"",CELL("contents",OFFSET( 'Sample 1'!$B$1,( 'Sample 1'!$B$50-1),6)))</f>
        <v>30</v>
      </c>
      <c r="G14" s="230">
        <f ca="1">IF( 'Sample 1'!$B$50=0,"",CELL("contents",OFFSET( 'Sample 1'!$B$1,( 'Sample 1'!$B$50-1),8)))</f>
        <v>3.73</v>
      </c>
      <c r="H14" s="230">
        <f ca="1">IF( 'Sample 1'!$B$50=0,"",CELL("contents",OFFSET( 'Sample 1'!$B$1,( 'Sample 1'!$B$50-1),10)))</f>
        <v>6</v>
      </c>
      <c r="I14" s="231">
        <f ca="1">IF( 'Sample 1'!$B$50=0,"",CELL("contents",OFFSET( 'Sample 1'!$B$1,( 'Sample 1'!$B$50-1),12)))</f>
        <v>100</v>
      </c>
      <c r="J14" s="337">
        <f ca="1">IF('Sample 1'!$B$50=0,"",IF(CELL("contents",OFFSET('Sample 1'!$B$1,('Sample 1'!$B$50-1),18))="","",CELL("contents",OFFSET('Sample 1'!$B$1,('Sample 1'!$B$50-1),18))))</f>
        <v>0</v>
      </c>
      <c r="K14" s="338" t="s">
        <v>68</v>
      </c>
      <c r="L14" s="338" t="s">
        <v>68</v>
      </c>
      <c r="M14" s="338" t="s">
        <v>68</v>
      </c>
      <c r="N14" s="339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-52.3</v>
      </c>
      <c r="C15" s="228" t="str">
        <f ca="1">IF( 'Sample 2'!$B$50=0,"",CELL("contents",OFFSET( 'Sample 2'!$B$1,( 'Sample 2'!$B$50-1),4)))</f>
        <v>07/07/2020:16:33:15</v>
      </c>
      <c r="D15" s="229">
        <f ca="1">IF( 'Sample 2'!$B$50=0,"",CELL("contents",OFFSET( 'Sample 2'!$B$1,( 'Sample 2'!$B$50-1),5)))</f>
        <v>320</v>
      </c>
      <c r="E15" s="230" t="s">
        <v>135</v>
      </c>
      <c r="F15" s="229">
        <f ca="1">IF( 'Sample 2'!$B$50=0,"",CELL("contents",OFFSET( 'Sample 2'!$B$1,( 'Sample 2'!$B$50-1),6)))</f>
        <v>52</v>
      </c>
      <c r="G15" s="230">
        <f ca="1">IF( 'Sample 2'!$B$50=0,"",CELL("contents",OFFSET( 'Sample 2'!$B$1,( 'Sample 2'!$B$50-1),8)))</f>
        <v>2.79</v>
      </c>
      <c r="H15" s="230">
        <f ca="1">IF( 'Sample 2'!$B$50=0,"",CELL("contents",OFFSET( 'Sample 2'!$B$1,( 'Sample 2'!$B$50-1),10)))</f>
        <v>6.18</v>
      </c>
      <c r="I15" s="231">
        <f ca="1">IF( 'Sample 2'!$B$50=0,"",CELL("contents",OFFSET( 'Sample 2'!$B$1,( 'Sample 2'!$B$50-1),12)))</f>
        <v>-6</v>
      </c>
      <c r="J15" s="337">
        <f ca="1">IF('Sample 2'!$B$50=0,"",IF(CELL("contents",OFFSET('Sample 2'!$B$1,('Sample 2'!$B$50-1),18))="","",CELL("contents",OFFSET('Sample 2'!$B$1,('Sample 2'!$B$50-1),18))))</f>
        <v>0</v>
      </c>
      <c r="K15" s="338" t="s">
        <v>68</v>
      </c>
      <c r="L15" s="338" t="s">
        <v>68</v>
      </c>
      <c r="M15" s="338" t="s">
        <v>68</v>
      </c>
      <c r="N15" s="339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-62.9</v>
      </c>
      <c r="C16" s="228" t="str">
        <f ca="1">IF( 'Sample 3'!$B$50=0,"",CELL("contents",OFFSET( 'Sample 3'!$B$1,( 'Sample 3'!$B$50-1),4)))</f>
        <v>07/08/2020:09:51:41</v>
      </c>
      <c r="D16" s="229">
        <f ca="1">IF( 'Sample 3'!$B$50=0,"",CELL("contents",OFFSET( 'Sample 3'!$B$1,( 'Sample 3'!$B$50-1),5)))</f>
        <v>550</v>
      </c>
      <c r="E16" s="230" t="s">
        <v>135</v>
      </c>
      <c r="F16" s="229">
        <f ca="1">IF( 'Sample 3'!$B$50=0,"",CELL("contents",OFFSET( 'Sample 3'!$B$1,( 'Sample 3'!$B$50-1),6)))</f>
        <v>39</v>
      </c>
      <c r="G16" s="230">
        <f ca="1">IF( 'Sample 3'!$B$50=0,"",CELL("contents",OFFSET( 'Sample 3'!$B$1,( 'Sample 3'!$B$50-1),8)))</f>
        <v>4.09</v>
      </c>
      <c r="H16" s="230">
        <f ca="1">IF( 'Sample 3'!$B$50=0,"",CELL("contents",OFFSET( 'Sample 3'!$B$1,( 'Sample 3'!$B$50-1),10)))</f>
        <v>5.74</v>
      </c>
      <c r="I16" s="231">
        <f ca="1">IF( 'Sample 3'!$B$50=0,"",CELL("contents",OFFSET( 'Sample 3'!$B$1,( 'Sample 3'!$B$50-1),12)))</f>
        <v>59</v>
      </c>
      <c r="J16" s="337">
        <f ca="1">IF('Sample 3'!$B$50=0,"",IF(CELL("contents",OFFSET('Sample 3'!$B$1,('Sample 3'!$B$50-1),18))="","",CELL("contents",OFFSET('Sample 3'!$B$1,('Sample 3'!$B$50-1),18))))</f>
        <v>0</v>
      </c>
      <c r="K16" s="338" t="s">
        <v>68</v>
      </c>
      <c r="L16" s="338" t="s">
        <v>68</v>
      </c>
      <c r="M16" s="338" t="s">
        <v>68</v>
      </c>
      <c r="N16" s="339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-76</v>
      </c>
      <c r="C17" s="228" t="s">
        <v>134</v>
      </c>
      <c r="D17" s="229">
        <f ca="1">IF( 'Sample 4'!$B$50=0,"",CELL("contents",OFFSET( 'Sample 4'!$B$1,( 'Sample 4'!$B$50-1),5)))</f>
        <v>320</v>
      </c>
      <c r="E17" s="230" t="s">
        <v>135</v>
      </c>
      <c r="F17" s="229">
        <f ca="1">IF( 'Sample 4'!$B$50=0,"",CELL("contents",OFFSET( 'Sample 4'!$B$1,( 'Sample 4'!$B$50-1),6)))</f>
        <v>39</v>
      </c>
      <c r="G17" s="230">
        <f ca="1">IF( 'Sample 4'!$B$50=0,"",CELL("contents",OFFSET( 'Sample 4'!$B$1,( 'Sample 4'!$B$50-1),8)))</f>
        <v>4.2</v>
      </c>
      <c r="H17" s="230">
        <f ca="1">IF( 'Sample 4'!$B$50=0,"",CELL("contents",OFFSET( 'Sample 4'!$B$1,( 'Sample 4'!$B$50-1),10)))</f>
        <v>5.89</v>
      </c>
      <c r="I17" s="231">
        <f ca="1">IF( 'Sample 4'!$B$50=0,"",CELL("contents",OFFSET( 'Sample 4'!$B$1,( 'Sample 4'!$B$50-1),12)))</f>
        <v>84</v>
      </c>
      <c r="J17" s="337">
        <f ca="1">IF('Sample 4'!$B$50=0,"",IF(CELL("contents",OFFSET('Sample 4'!$B$1,('Sample 4'!$B$50-1),18))="","",CELL("contents",OFFSET('Sample 4'!$B$1,('Sample 4'!$B$50-1),18))))</f>
        <v>0</v>
      </c>
      <c r="K17" s="338" t="s">
        <v>68</v>
      </c>
      <c r="L17" s="338" t="s">
        <v>68</v>
      </c>
      <c r="M17" s="338" t="s">
        <v>68</v>
      </c>
      <c r="N17" s="339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7" t="str">
        <f ca="1">IF('Sample 5'!$B$50=0,"",IF(CELL("contents",OFFSET('Sample 5'!$B$1,('Sample 5'!$B$50-1),18))="","",CELL("contents",OFFSET('Sample 5'!$B$1,('Sample 5'!$B$50-1),18))))</f>
        <v/>
      </c>
      <c r="K18" s="338" t="s">
        <v>68</v>
      </c>
      <c r="L18" s="338" t="s">
        <v>68</v>
      </c>
      <c r="M18" s="338" t="s">
        <v>68</v>
      </c>
      <c r="N18" s="339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7" t="str">
        <f ca="1">IF('Sample 6'!$B$50=0,"",IF(CELL("contents",OFFSET('Sample 6'!$B$1,('Sample 6'!$B$50-1),18))="","",CELL("contents",OFFSET('Sample 6'!$B$1,('Sample 6'!$B$50-1),18))))</f>
        <v/>
      </c>
      <c r="K19" s="338" t="s">
        <v>68</v>
      </c>
      <c r="L19" s="338" t="s">
        <v>68</v>
      </c>
      <c r="M19" s="338" t="s">
        <v>68</v>
      </c>
      <c r="N19" s="339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7" t="str">
        <f ca="1">IF('Sample 7'!$B$50=0,"",IF(CELL("contents",OFFSET('Sample 7'!$B$1,('Sample 7'!$B$50-1),18))="","",CELL("contents",OFFSET('Sample 7'!$B$1,('Sample 7'!$B$50-1),18))))</f>
        <v/>
      </c>
      <c r="K20" s="338" t="s">
        <v>68</v>
      </c>
      <c r="L20" s="338" t="s">
        <v>68</v>
      </c>
      <c r="M20" s="338" t="s">
        <v>68</v>
      </c>
      <c r="N20" s="339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7" t="str">
        <f ca="1">IF('Sample 8'!$B$50=0,"",IF(CELL("contents",OFFSET('Sample 8'!$B$1,('Sample 8'!$B$50-1),18))="","",CELL("contents",OFFSET('Sample 8'!$B$1,('Sample 8'!$B$50-1),18))))</f>
        <v/>
      </c>
      <c r="K21" s="338" t="s">
        <v>68</v>
      </c>
      <c r="L21" s="338" t="s">
        <v>68</v>
      </c>
      <c r="M21" s="338" t="s">
        <v>68</v>
      </c>
      <c r="N21" s="339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7" t="str">
        <f ca="1">IF('Sample 9'!$B$50=0,"",IF(CELL("contents",OFFSET('Sample 9'!$B$1,('Sample 9'!$B$50-1),18))="","",CELL("contents",OFFSET('Sample 9'!$B$1,('Sample 9'!$B$50-1),18))))</f>
        <v/>
      </c>
      <c r="K22" s="338" t="s">
        <v>68</v>
      </c>
      <c r="L22" s="338" t="s">
        <v>68</v>
      </c>
      <c r="M22" s="338" t="s">
        <v>68</v>
      </c>
      <c r="N22" s="339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7" t="str">
        <f ca="1">IF('Sample 10'!$B$50=0,"",IF(CELL("contents",OFFSET('Sample 10'!$B$1,('Sample 10'!$B$50-1),18))="","",CELL("contents",OFFSET('Sample 10'!$B$1,('Sample 10'!$B$50-1),18))))</f>
        <v/>
      </c>
      <c r="K23" s="338" t="s">
        <v>68</v>
      </c>
      <c r="L23" s="338" t="s">
        <v>68</v>
      </c>
      <c r="M23" s="338" t="s">
        <v>68</v>
      </c>
      <c r="N23" s="339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7" t="str">
        <f ca="1">IF('Sample 11'!$B$50=0,"",IF(CELL("contents",OFFSET('Sample 11'!$B$1,('Sample 11'!$B$50-1),18))="","",CELL("contents",OFFSET('Sample 11'!$B$1,('Sample 11'!$B$50-1),18))))</f>
        <v/>
      </c>
      <c r="K24" s="338" t="s">
        <v>68</v>
      </c>
      <c r="L24" s="338" t="s">
        <v>68</v>
      </c>
      <c r="M24" s="338" t="s">
        <v>68</v>
      </c>
      <c r="N24" s="339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7" t="str">
        <f ca="1">IF('Sample 12'!$B$50=0,"",IF(CELL("contents",OFFSET('Sample 12'!$B$1,('Sample 12'!$B$50-1),18))="","",CELL("contents",OFFSET('Sample 12'!$B$1,('Sample 12'!$B$50-1),18))))</f>
        <v/>
      </c>
      <c r="K25" s="338" t="s">
        <v>68</v>
      </c>
      <c r="L25" s="338" t="s">
        <v>68</v>
      </c>
      <c r="M25" s="338" t="s">
        <v>68</v>
      </c>
      <c r="N25" s="339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7" t="str">
        <f ca="1">IF('Sample 13'!$B$50=0,"",IF(CELL("contents",OFFSET('Sample 13'!$B$1,('Sample 13'!$B$50-1),18))="","",CELL("contents",OFFSET('Sample 13'!$B$1,('Sample 13'!$B$50-1),18))))</f>
        <v/>
      </c>
      <c r="K26" s="338" t="s">
        <v>68</v>
      </c>
      <c r="L26" s="338" t="s">
        <v>68</v>
      </c>
      <c r="M26" s="338" t="s">
        <v>68</v>
      </c>
      <c r="N26" s="339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7" t="str">
        <f ca="1">IF('Sample 14'!$B$50=0,"",IF(CELL("contents",OFFSET('Sample 14'!$B$1,('Sample 14'!$B$50-1),18))="","",CELL("contents",OFFSET('Sample 14'!$B$1,('Sample 14'!$B$50-1),18))))</f>
        <v/>
      </c>
      <c r="K27" s="338" t="s">
        <v>68</v>
      </c>
      <c r="L27" s="338" t="s">
        <v>68</v>
      </c>
      <c r="M27" s="338" t="s">
        <v>68</v>
      </c>
      <c r="N27" s="339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7" t="str">
        <f ca="1">IF('Sample 15'!$B$50=0,"",IF(CELL("contents",OFFSET('Sample 15'!$B$1,('Sample 15'!$B$50-1),18))="","",CELL("contents",OFFSET('Sample 15'!$B$1,('Sample 15'!$B$50-1),18))))</f>
        <v/>
      </c>
      <c r="K28" s="338" t="s">
        <v>68</v>
      </c>
      <c r="L28" s="338" t="s">
        <v>68</v>
      </c>
      <c r="M28" s="338" t="s">
        <v>68</v>
      </c>
      <c r="N28" s="339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7" t="str">
        <f ca="1">IF('Sample 16'!$B$50=0,"",IF(CELL("contents",OFFSET('Sample 16'!$B$1,('Sample 16'!$B$50-1),18))="","",CELL("contents",OFFSET('Sample 16'!$B$1,('Sample 16'!$B$50-1),18))))</f>
        <v/>
      </c>
      <c r="K29" s="338" t="s">
        <v>68</v>
      </c>
      <c r="L29" s="338" t="s">
        <v>68</v>
      </c>
      <c r="M29" s="338" t="s">
        <v>68</v>
      </c>
      <c r="N29" s="339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7" t="str">
        <f ca="1">IF('Sample 17'!$B$50=0,"",IF(CELL("contents",OFFSET('Sample 17'!$B$1,('Sample 17'!$B$50-1),18))="","",CELL("contents",OFFSET('Sample 17'!$B$1,('Sample 17'!$B$50-1),18))))</f>
        <v/>
      </c>
      <c r="K30" s="338" t="s">
        <v>68</v>
      </c>
      <c r="L30" s="338" t="s">
        <v>68</v>
      </c>
      <c r="M30" s="338" t="s">
        <v>68</v>
      </c>
      <c r="N30" s="339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7" t="str">
        <f ca="1">IF('Sample 18'!$B$50=0,"",IF(CELL("contents",OFFSET('Sample 18'!$B$1,('Sample 18'!$B$50-1),18))="","",CELL("contents",OFFSET('Sample 18'!$B$1,('Sample 18'!$B$50-1),18))))</f>
        <v/>
      </c>
      <c r="K31" s="338" t="s">
        <v>68</v>
      </c>
      <c r="L31" s="338" t="s">
        <v>68</v>
      </c>
      <c r="M31" s="338" t="s">
        <v>68</v>
      </c>
      <c r="N31" s="339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7" t="str">
        <f ca="1">IF('Sample 19'!$B$50=0,"",IF(CELL("contents",OFFSET('Sample 19'!$B$1,('Sample 19'!$B$50-1),18))="","",CELL("contents",OFFSET('Sample 19'!$B$1,('Sample 19'!$B$50-1),18))))</f>
        <v/>
      </c>
      <c r="K32" s="338" t="s">
        <v>68</v>
      </c>
      <c r="L32" s="338" t="s">
        <v>68</v>
      </c>
      <c r="M32" s="338" t="s">
        <v>68</v>
      </c>
      <c r="N32" s="339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7" t="str">
        <f ca="1">IF('Sample 20'!$B$50=0,"",IF(CELL("contents",OFFSET('Sample 20'!$B$1,('Sample 20'!$B$50-1),18))="","",CELL("contents",OFFSET('Sample 20'!$B$1,('Sample 20'!$B$50-1),18))))</f>
        <v/>
      </c>
      <c r="K33" s="338" t="s">
        <v>68</v>
      </c>
      <c r="L33" s="338" t="s">
        <v>68</v>
      </c>
      <c r="M33" s="338" t="s">
        <v>68</v>
      </c>
      <c r="N33" s="339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7" t="str">
        <f ca="1">IF('Sample 21'!$B$50=0,"",IF(CELL("contents",OFFSET('Sample 21'!$B$1,('Sample 21'!$B$50-1),18))="","",CELL("contents",OFFSET('Sample 21'!$B$1,('Sample 21'!$B$50-1),18))))</f>
        <v/>
      </c>
      <c r="K34" s="338" t="s">
        <v>68</v>
      </c>
      <c r="L34" s="338" t="s">
        <v>68</v>
      </c>
      <c r="M34" s="338" t="s">
        <v>68</v>
      </c>
      <c r="N34" s="339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7" t="str">
        <f ca="1">IF('Sample 22'!$B$50=0,"",IF(CELL("contents",OFFSET('Sample 22'!$B$1,('Sample 22'!$B$50-1),18))="","",CELL("contents",OFFSET('Sample 22'!$B$1,('Sample 22'!$B$50-1),18))))</f>
        <v/>
      </c>
      <c r="K35" s="338" t="s">
        <v>68</v>
      </c>
      <c r="L35" s="338" t="s">
        <v>68</v>
      </c>
      <c r="M35" s="338" t="s">
        <v>68</v>
      </c>
      <c r="N35" s="339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7" t="str">
        <f ca="1">IF('Sample 23'!$B$50=0,"",IF(CELL("contents",OFFSET('Sample 23'!$B$1,('Sample 23'!$B$50-1),18))="","",CELL("contents",OFFSET('Sample 23'!$B$1,('Sample 23'!$B$50-1),18))))</f>
        <v/>
      </c>
      <c r="K36" s="338" t="s">
        <v>68</v>
      </c>
      <c r="L36" s="338" t="s">
        <v>68</v>
      </c>
      <c r="M36" s="338" t="s">
        <v>68</v>
      </c>
      <c r="N36" s="339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50"/>
      <c r="M39" s="350"/>
      <c r="N39" s="350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5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6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7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8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9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10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11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12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13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14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R26" sqref="R2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"/>
    </row>
    <row r="2" spans="1:13" ht="9.9499999999999993" customHeight="1" x14ac:dyDescent="0.2">
      <c r="B2" s="73"/>
      <c r="C2" s="356" t="s">
        <v>65</v>
      </c>
      <c r="D2" s="357"/>
      <c r="E2" s="357"/>
      <c r="F2" s="357"/>
      <c r="G2" s="357"/>
      <c r="H2" s="357"/>
      <c r="I2" s="357"/>
      <c r="J2" s="357"/>
      <c r="M2" s="14"/>
    </row>
    <row r="3" spans="1:13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M3" s="14"/>
    </row>
    <row r="4" spans="1:13" ht="25.15" customHeight="1" x14ac:dyDescent="0.2">
      <c r="B4" s="73"/>
      <c r="C4" s="351" t="s">
        <v>52</v>
      </c>
      <c r="D4" s="352" t="str">
        <f>'Groundwater Profile Log'!C2</f>
        <v>Trinity</v>
      </c>
      <c r="E4" s="108"/>
      <c r="F4" s="358"/>
      <c r="G4" s="358"/>
      <c r="H4" s="146"/>
      <c r="I4" s="359" t="s">
        <v>14</v>
      </c>
      <c r="J4" s="359"/>
      <c r="K4" s="300" t="str">
        <f>Front!M2</f>
        <v>DPT14</v>
      </c>
      <c r="M4" s="14" t="s">
        <v>13</v>
      </c>
    </row>
    <row r="5" spans="1:13" s="9" customFormat="1" ht="12.95" customHeight="1" x14ac:dyDescent="0.2">
      <c r="B5" s="101"/>
      <c r="C5" s="351"/>
      <c r="D5" s="352"/>
      <c r="E5" s="108"/>
      <c r="F5" s="358"/>
      <c r="G5" s="358"/>
      <c r="H5" s="146"/>
      <c r="I5" s="359"/>
      <c r="J5" s="35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8"/>
      <c r="G6" s="35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42558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Gas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37.623382999999997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70.808949999999996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8" t="str">
        <f>Front!L8</f>
        <v>40-45 PSI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6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1"/>
      <c r="M14" s="31"/>
    </row>
    <row r="15" spans="1:13" s="24" customFormat="1" ht="9.6" customHeight="1" x14ac:dyDescent="0.2">
      <c r="B15" s="17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-42.8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42.754899999999999</v>
      </c>
      <c r="G16" s="174">
        <v>80</v>
      </c>
      <c r="H16" s="174">
        <v>0.63439999999999996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-47.6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12">
        <v>76.159300000000002</v>
      </c>
      <c r="G17" s="174">
        <v>80</v>
      </c>
      <c r="H17" s="174">
        <v>1.2219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-52.3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12">
        <v>179.8604</v>
      </c>
      <c r="G18" s="174">
        <v>80</v>
      </c>
      <c r="H18" s="174">
        <v>4.3951000000000002</v>
      </c>
      <c r="I18" s="173" t="s">
        <v>87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-57.9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12">
        <v>17.419599999999999</v>
      </c>
      <c r="G19" s="174">
        <v>100</v>
      </c>
      <c r="H19" s="174">
        <v>0.2505</v>
      </c>
      <c r="I19" s="173" t="s">
        <v>88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-62.968600000000002</v>
      </c>
      <c r="D20" s="173" t="s">
        <v>89</v>
      </c>
      <c r="E20" s="303">
        <f>IF(ISNUMBER(C20), LOOKUP(D20,{"IK Decreased When Hammer Stopped","IK Increased When Hammer Stopped","No Change When Hammer Stopped"},{1,2,3}), "")</f>
        <v>1</v>
      </c>
      <c r="F20" s="312">
        <v>77.055700000000002</v>
      </c>
      <c r="G20" s="174">
        <v>100</v>
      </c>
      <c r="H20" s="174">
        <v>1.3065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-62.9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12">
        <v>77.439700000000002</v>
      </c>
      <c r="G21" s="174">
        <v>100</v>
      </c>
      <c r="H21" s="174">
        <v>1.3148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-63.9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12">
        <v>51.917299999999997</v>
      </c>
      <c r="G22" s="174">
        <v>100</v>
      </c>
      <c r="H22" s="174">
        <v>0.81289999999999996</v>
      </c>
      <c r="I22" s="173" t="s">
        <v>92</v>
      </c>
      <c r="J22" s="174" t="s">
        <v>93</v>
      </c>
      <c r="K22" s="303">
        <f>IF(ISNUMBER(C22),LOOKUP(J22,{"Broken Down Hole equipment","NA","Reached Target Depth","ROP Dropped Below Threshold","Sudden Hard Refusal"},{7,11,8,9,10}),"")</f>
        <v>9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-72.900000000000006</v>
      </c>
      <c r="D23" s="173" t="s">
        <v>89</v>
      </c>
      <c r="E23" s="303">
        <f>IF(ISNUMBER(C23), LOOKUP(D23,{"IK Decreased When Hammer Stopped","IK Increased When Hammer Stopped","No Change When Hammer Stopped"},{1,2,3}), "")</f>
        <v>1</v>
      </c>
      <c r="F23" s="312">
        <v>48.1066</v>
      </c>
      <c r="G23" s="174">
        <v>100</v>
      </c>
      <c r="H23" s="174">
        <v>0.74519999999999997</v>
      </c>
      <c r="I23" s="173" t="s">
        <v>94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-76</v>
      </c>
      <c r="D24" s="173" t="s">
        <v>89</v>
      </c>
      <c r="E24" s="303">
        <f>IF(ISNUMBER(C24), LOOKUP(D24,{"IK Decreased When Hammer Stopped","IK Increased When Hammer Stopped","No Change When Hammer Stopped"},{1,2,3}), "")</f>
        <v>1</v>
      </c>
      <c r="F24" s="312">
        <v>82.1678</v>
      </c>
      <c r="G24" s="174">
        <v>100</v>
      </c>
      <c r="H24" s="174">
        <v>1.4189000000000001</v>
      </c>
      <c r="I24" s="173" t="s">
        <v>95</v>
      </c>
      <c r="J24" s="174" t="s">
        <v>93</v>
      </c>
      <c r="K24" s="303">
        <f>IF(ISNUMBER(C24),LOOKUP(J24,{"Broken Down Hole equipment","NA","Reached Target Depth","ROP Dropped Below Threshold","Sudden Hard Refusal"},{7,11,8,9,10}),"")</f>
        <v>9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173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248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173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248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173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5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41"/>
      <c r="D35" s="141"/>
      <c r="E35" s="303" t="str">
        <f>IF(ISNUMBER(C35), LOOKUP(D35,{"IK Decreased When Hammer Stopped","IK Increased When Hammer Stopped","No Change When Hammer Stopped"},{1,2,3}), "")</f>
        <v/>
      </c>
      <c r="F35" s="142"/>
      <c r="G35" s="138"/>
      <c r="H35" s="138"/>
      <c r="I35" s="138"/>
      <c r="J35" s="254"/>
      <c r="K35" s="303" t="str">
        <f>IF(ISNUMBER(C35),LOOKUP(J35,{"Broken Down Hole equipment","NA","Reached Target Depth","ROP Dropped Below Threshold","Sudden Hard Refusal"},{7,11,8,9,10}),"")</f>
        <v/>
      </c>
      <c r="L35" s="256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3"/>
      <c r="D41" s="144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249"/>
      <c r="D44" s="250"/>
      <c r="E44" s="303" t="str">
        <f>IF(ISNUMBER(C44), LOOKUP(D44,{"IK Decreased When Hammer Stopped","IK Increased When Hammer Stopped","No Change When Hammer Stopped"},{1,2,3}), "")</f>
        <v/>
      </c>
      <c r="F44" s="252"/>
      <c r="G44" s="251"/>
      <c r="H44" s="251"/>
      <c r="I44" s="251"/>
      <c r="J44" s="255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14"/>
    </row>
    <row r="46" spans="1:13" ht="9.9499999999999993" customHeight="1" x14ac:dyDescent="0.2">
      <c r="B46" s="25"/>
      <c r="C46" s="60" t="str">
        <f ca="1">CELL("filename",B10)</f>
        <v>\\cdlp-ttfile\Site_Characterization\PROJECT FOLDER\2020 PROJECTS\20.206201008 - KGS - MiHPT &amp; APS - Marietta, GA AFP6\APS\MSTJV\[DPT14_Groundwater Profiling Log_MSTJV.xlsx]IK Behavior</v>
      </c>
      <c r="M46" s="27"/>
    </row>
    <row r="57" spans="2:3" x14ac:dyDescent="0.2">
      <c r="C57" s="308"/>
    </row>
    <row r="58" spans="2:3" x14ac:dyDescent="0.2">
      <c r="B58" s="307"/>
      <c r="C58" s="310"/>
    </row>
    <row r="59" spans="2:3" x14ac:dyDescent="0.2">
      <c r="B59" s="309"/>
    </row>
  </sheetData>
  <sheetProtection selectLockedCells="1"/>
  <mergeCells count="10">
    <mergeCell ref="C1:L1"/>
    <mergeCell ref="C2:J3"/>
    <mergeCell ref="F4:G6"/>
    <mergeCell ref="I4:J5"/>
    <mergeCell ref="L13:L14"/>
    <mergeCell ref="C4:C5"/>
    <mergeCell ref="D4:D5"/>
    <mergeCell ref="C12:L12"/>
    <mergeCell ref="C15:L15"/>
    <mergeCell ref="C45:L45"/>
  </mergeCells>
  <dataValidations disablePrompts="1" count="2">
    <dataValidation type="list" allowBlank="1" showInputMessage="1" showErrorMessage="1" sqref="D18 D20 D26:D29 D32 D34:D40" xr:uid="{00000000-0002-0000-0100-000000000000}">
      <formula1>$C$41:$C$43</formula1>
    </dataValidation>
    <dataValidation type="list" showInputMessage="1" showErrorMessage="1" sqref="F17:F44" xr:uid="{00000000-0002-0000-0100-000001000000}">
      <formula1>$D$41:$D$45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22 K16:K22 E23:E44 K23:K44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15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16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17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18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19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20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21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22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23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9" t="s">
        <v>17</v>
      </c>
      <c r="C2" s="394" t="s">
        <v>82</v>
      </c>
      <c r="D2" s="403"/>
      <c r="E2" s="278"/>
      <c r="F2" s="323" t="s">
        <v>26</v>
      </c>
      <c r="G2" s="323"/>
      <c r="H2" s="323"/>
      <c r="I2" s="323"/>
      <c r="J2" s="324" t="s">
        <v>14</v>
      </c>
      <c r="K2" s="324"/>
      <c r="L2" s="324"/>
      <c r="M2" s="394" t="s">
        <v>81</v>
      </c>
      <c r="N2" s="400"/>
      <c r="O2" s="171"/>
      <c r="P2" s="50" t="s">
        <v>13</v>
      </c>
    </row>
    <row r="3" spans="1:16" s="46" customFormat="1" ht="12.95" customHeight="1" x14ac:dyDescent="0.25">
      <c r="A3" s="45"/>
      <c r="B3" s="320"/>
      <c r="C3" s="404"/>
      <c r="D3" s="404"/>
      <c r="E3" s="279"/>
      <c r="F3" s="330"/>
      <c r="G3" s="330"/>
      <c r="H3" s="330"/>
      <c r="I3" s="330"/>
      <c r="J3" s="325"/>
      <c r="K3" s="325"/>
      <c r="L3" s="325"/>
      <c r="M3" s="401"/>
      <c r="N3" s="402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30"/>
      <c r="G4" s="330"/>
      <c r="H4" s="330"/>
      <c r="I4" s="330"/>
      <c r="J4" s="405"/>
      <c r="K4" s="405"/>
      <c r="L4" s="405"/>
      <c r="M4" s="405"/>
      <c r="N4" s="405"/>
      <c r="O4" s="172"/>
      <c r="P4" s="47"/>
    </row>
    <row r="5" spans="1:16" ht="30.75" customHeight="1" x14ac:dyDescent="0.2">
      <c r="A5" s="44"/>
      <c r="B5" s="187" t="s">
        <v>44</v>
      </c>
      <c r="C5" s="311">
        <v>42558</v>
      </c>
      <c r="D5" s="311">
        <v>42558</v>
      </c>
      <c r="E5" s="331" t="s">
        <v>36</v>
      </c>
      <c r="F5" s="331"/>
      <c r="G5" s="394" t="s">
        <v>77</v>
      </c>
      <c r="H5" s="395"/>
      <c r="I5" s="189"/>
      <c r="J5" s="183"/>
      <c r="K5" s="190" t="s">
        <v>22</v>
      </c>
      <c r="L5" s="394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406" t="s">
        <v>75</v>
      </c>
      <c r="D6" s="407"/>
      <c r="E6" s="191"/>
      <c r="F6" s="192" t="s">
        <v>53</v>
      </c>
      <c r="G6" s="394" t="s">
        <v>78</v>
      </c>
      <c r="H6" s="395"/>
      <c r="I6" s="191"/>
      <c r="J6" s="183"/>
      <c r="K6" s="190" t="s">
        <v>33</v>
      </c>
      <c r="L6" s="392">
        <v>37.623382999999997</v>
      </c>
      <c r="M6" s="393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94">
        <v>206201008</v>
      </c>
      <c r="D7" s="395"/>
      <c r="E7" s="191"/>
      <c r="F7" s="190" t="s">
        <v>20</v>
      </c>
      <c r="G7" s="394" t="s">
        <v>79</v>
      </c>
      <c r="H7" s="395"/>
      <c r="I7" s="191"/>
      <c r="J7" s="193"/>
      <c r="K7" s="194" t="s">
        <v>37</v>
      </c>
      <c r="L7" s="392">
        <v>70.808949999999996</v>
      </c>
      <c r="M7" s="393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94" t="s">
        <v>76</v>
      </c>
      <c r="D8" s="395"/>
      <c r="E8" s="191"/>
      <c r="F8" s="190" t="s">
        <v>38</v>
      </c>
      <c r="G8" s="396">
        <v>-30</v>
      </c>
      <c r="H8" s="397"/>
      <c r="I8" s="191"/>
      <c r="J8" s="183"/>
      <c r="K8" s="194" t="s">
        <v>23</v>
      </c>
      <c r="L8" s="394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8" t="s">
        <v>10</v>
      </c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F19" sqref="F19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6" t="s">
        <v>64</v>
      </c>
      <c r="D2" s="377"/>
      <c r="E2" s="377"/>
      <c r="F2" s="377"/>
      <c r="G2" s="377"/>
      <c r="H2" s="377"/>
      <c r="I2" s="377"/>
      <c r="J2" s="377"/>
      <c r="K2" s="377"/>
      <c r="L2" s="377"/>
      <c r="M2" s="109"/>
      <c r="N2" s="14"/>
    </row>
    <row r="3" spans="1:14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K3" s="357"/>
      <c r="L3" s="357"/>
      <c r="M3" s="109"/>
      <c r="N3" s="14"/>
    </row>
    <row r="4" spans="1:14" ht="25.15" customHeight="1" x14ac:dyDescent="0.2">
      <c r="B4" s="73"/>
      <c r="C4" s="351" t="s">
        <v>52</v>
      </c>
      <c r="D4" s="352" t="str">
        <f>'Groundwater Profile Log'!C2</f>
        <v>Trinity</v>
      </c>
      <c r="E4" s="131"/>
      <c r="F4" s="358"/>
      <c r="G4" s="358"/>
      <c r="H4" s="358"/>
      <c r="I4" s="359" t="s">
        <v>14</v>
      </c>
      <c r="J4" s="359"/>
      <c r="K4" s="378" t="str">
        <f>'Groundwater Profile Log'!M2</f>
        <v>DPT-14</v>
      </c>
      <c r="L4" s="378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1"/>
      <c r="D5" s="352"/>
      <c r="E5" s="131"/>
      <c r="F5" s="358"/>
      <c r="G5" s="358"/>
      <c r="H5" s="358"/>
      <c r="I5" s="359"/>
      <c r="J5" s="35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58"/>
      <c r="G6" s="358"/>
      <c r="H6" s="35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42558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70" t="str">
        <f>'Groundwater Profile Log'!L5</f>
        <v>Gas</v>
      </c>
      <c r="L7" s="37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37.623382999999997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70.808949999999996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70" t="s">
        <v>136</v>
      </c>
      <c r="L10" s="37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74"/>
      <c r="H12" s="375"/>
      <c r="I12" s="375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4"/>
      <c r="D15" s="354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-52.299999</v>
      </c>
      <c r="D16" s="173" t="s">
        <v>97</v>
      </c>
      <c r="E16" s="137"/>
      <c r="F16" s="173" t="s">
        <v>96</v>
      </c>
      <c r="G16" s="305">
        <f>IF(ISNUMBER(C16),LOOKUP(F16,{"Could Not Produce Water","Equipment Issue","Yield Deemed Too Slow"},{4,5,6}),"")</f>
        <v>4</v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AFP6\APS\MSTJV\[DPT14_Groundwater Profiling Log_MSTJV.xlsx]Sample Attempt</v>
      </c>
    </row>
    <row r="49" spans="2:13" x14ac:dyDescent="0.2">
      <c r="M49" s="140"/>
    </row>
    <row r="59" spans="2:13" x14ac:dyDescent="0.2">
      <c r="B59" s="362"/>
      <c r="C59" s="363"/>
    </row>
    <row r="60" spans="2:13" x14ac:dyDescent="0.2">
      <c r="B60" s="364"/>
      <c r="C60" s="365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9"/>
  <sheetViews>
    <sheetView zoomScaleNormal="100" workbookViewId="0">
      <pane ySplit="1" topLeftCell="A2" activePane="bottomLeft" state="frozen"/>
      <selection activeCell="D4" sqref="D4:D5"/>
      <selection pane="bottomLeft" activeCell="L15" sqref="L15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138</v>
      </c>
      <c r="B1" t="s">
        <v>139</v>
      </c>
      <c r="C1" t="s">
        <v>140</v>
      </c>
      <c r="D1" t="s">
        <v>141</v>
      </c>
      <c r="E1" t="s">
        <v>45</v>
      </c>
      <c r="F1" t="s">
        <v>142</v>
      </c>
      <c r="G1" t="s">
        <v>143</v>
      </c>
      <c r="H1" t="s">
        <v>62</v>
      </c>
    </row>
    <row r="2" spans="1:8" x14ac:dyDescent="0.2">
      <c r="A2">
        <v>9980.7080000000005</v>
      </c>
      <c r="B2">
        <v>-39.963000000000001</v>
      </c>
      <c r="C2">
        <v>-39.959000000000003</v>
      </c>
      <c r="D2">
        <v>0</v>
      </c>
      <c r="E2">
        <v>176.607</v>
      </c>
      <c r="F2">
        <v>80</v>
      </c>
      <c r="G2">
        <v>57.618000000000002</v>
      </c>
      <c r="H2">
        <v>3.8096999999999999</v>
      </c>
    </row>
    <row r="3" spans="1:8" x14ac:dyDescent="0.2">
      <c r="A3">
        <v>9981.9580000000005</v>
      </c>
      <c r="B3">
        <v>-40.024000000000001</v>
      </c>
      <c r="C3">
        <v>-40.017000000000003</v>
      </c>
      <c r="D3">
        <v>4.5990000000000002</v>
      </c>
      <c r="E3">
        <v>175.88900000000001</v>
      </c>
      <c r="F3">
        <v>80</v>
      </c>
      <c r="G3">
        <v>57.420999999999999</v>
      </c>
      <c r="H3">
        <v>3.7782000000000004</v>
      </c>
    </row>
    <row r="4" spans="1:8" x14ac:dyDescent="0.2">
      <c r="A4">
        <v>9982.9</v>
      </c>
      <c r="B4">
        <v>-40.090000000000003</v>
      </c>
      <c r="C4">
        <v>-40.079000000000001</v>
      </c>
      <c r="D4">
        <v>6.65</v>
      </c>
      <c r="E4">
        <v>174.80799999999999</v>
      </c>
      <c r="F4">
        <v>80</v>
      </c>
      <c r="G4">
        <v>57.692999999999998</v>
      </c>
      <c r="H4">
        <v>3.7313999999999998</v>
      </c>
    </row>
    <row r="5" spans="1:8" x14ac:dyDescent="0.2">
      <c r="A5">
        <v>9983.83</v>
      </c>
      <c r="B5">
        <v>-40.158999999999999</v>
      </c>
      <c r="C5">
        <v>-40.143000000000001</v>
      </c>
      <c r="D5">
        <v>6.8819999999999997</v>
      </c>
      <c r="E5">
        <v>174.81899999999999</v>
      </c>
      <c r="F5">
        <v>80</v>
      </c>
      <c r="G5">
        <v>57.703000000000003</v>
      </c>
      <c r="H5">
        <v>3.7313999999999998</v>
      </c>
    </row>
    <row r="6" spans="1:8" x14ac:dyDescent="0.2">
      <c r="A6">
        <v>9984.7849999999999</v>
      </c>
      <c r="B6">
        <v>-40.231000000000002</v>
      </c>
      <c r="C6">
        <v>-40.210999999999999</v>
      </c>
      <c r="D6">
        <v>7.1130000000000004</v>
      </c>
      <c r="E6">
        <v>175.79599999999999</v>
      </c>
      <c r="F6">
        <v>80</v>
      </c>
      <c r="G6">
        <v>57.75</v>
      </c>
      <c r="H6">
        <v>3.7736999999999998</v>
      </c>
    </row>
    <row r="7" spans="1:8" x14ac:dyDescent="0.2">
      <c r="A7">
        <v>9985.7250000000004</v>
      </c>
      <c r="B7">
        <v>-40.296999999999997</v>
      </c>
      <c r="C7">
        <v>-40.273000000000003</v>
      </c>
      <c r="D7">
        <v>6.63</v>
      </c>
      <c r="E7">
        <v>175.14</v>
      </c>
      <c r="F7">
        <v>80</v>
      </c>
      <c r="G7">
        <v>57.779000000000003</v>
      </c>
      <c r="H7">
        <v>3.7458</v>
      </c>
    </row>
    <row r="8" spans="1:8" x14ac:dyDescent="0.2">
      <c r="A8">
        <v>9986.6689999999999</v>
      </c>
      <c r="B8">
        <v>-40.354999999999997</v>
      </c>
      <c r="C8">
        <v>-40.328000000000003</v>
      </c>
      <c r="D8">
        <v>5.8079999999999998</v>
      </c>
      <c r="E8">
        <v>174.19499999999999</v>
      </c>
      <c r="F8">
        <v>80</v>
      </c>
      <c r="G8">
        <v>57.689</v>
      </c>
      <c r="H8">
        <v>3.7053000000000003</v>
      </c>
    </row>
    <row r="9" spans="1:8" x14ac:dyDescent="0.2">
      <c r="A9">
        <v>9987.6080000000002</v>
      </c>
      <c r="B9">
        <v>-40.421999999999997</v>
      </c>
      <c r="C9">
        <v>-40.390999999999998</v>
      </c>
      <c r="D9">
        <v>6.6619999999999999</v>
      </c>
      <c r="E9">
        <v>174.20599999999999</v>
      </c>
      <c r="F9">
        <v>80</v>
      </c>
      <c r="G9">
        <v>57.701000000000001</v>
      </c>
      <c r="H9">
        <v>3.7053000000000003</v>
      </c>
    </row>
    <row r="10" spans="1:8" x14ac:dyDescent="0.2">
      <c r="A10">
        <v>9988.5460000000003</v>
      </c>
      <c r="B10">
        <v>-40.497</v>
      </c>
      <c r="C10">
        <v>-40.460999999999999</v>
      </c>
      <c r="D10">
        <v>7.4950000000000001</v>
      </c>
      <c r="E10">
        <v>175.72300000000001</v>
      </c>
      <c r="F10">
        <v>80</v>
      </c>
      <c r="G10">
        <v>57.749000000000002</v>
      </c>
      <c r="H10">
        <v>3.7710000000000004</v>
      </c>
    </row>
    <row r="11" spans="1:8" x14ac:dyDescent="0.2">
      <c r="A11">
        <v>9989.1740000000009</v>
      </c>
      <c r="B11">
        <v>-40.549999999999997</v>
      </c>
      <c r="C11">
        <v>-40.511000000000003</v>
      </c>
      <c r="D11">
        <v>7.9530000000000003</v>
      </c>
      <c r="E11">
        <v>174.4</v>
      </c>
      <c r="F11">
        <v>80</v>
      </c>
      <c r="G11">
        <v>57.719000000000001</v>
      </c>
      <c r="H11">
        <v>3.7134000000000005</v>
      </c>
    </row>
    <row r="12" spans="1:8" x14ac:dyDescent="0.2">
      <c r="A12">
        <v>9989.7960000000003</v>
      </c>
      <c r="B12">
        <v>-40.601999999999997</v>
      </c>
      <c r="C12">
        <v>-40.561</v>
      </c>
      <c r="D12">
        <v>7.9729999999999999</v>
      </c>
      <c r="E12">
        <v>171.38200000000001</v>
      </c>
      <c r="F12">
        <v>80</v>
      </c>
      <c r="G12">
        <v>58.668999999999997</v>
      </c>
      <c r="H12">
        <v>3.5874000000000001</v>
      </c>
    </row>
    <row r="13" spans="1:8" x14ac:dyDescent="0.2">
      <c r="A13">
        <v>9990.4249999999993</v>
      </c>
      <c r="B13">
        <v>-40.655000000000001</v>
      </c>
      <c r="C13">
        <v>-40.61</v>
      </c>
      <c r="D13">
        <v>7.9020000000000001</v>
      </c>
      <c r="E13">
        <v>163.51400000000001</v>
      </c>
      <c r="F13">
        <v>80</v>
      </c>
      <c r="G13">
        <v>59.579000000000001</v>
      </c>
      <c r="H13">
        <v>3.2796000000000003</v>
      </c>
    </row>
    <row r="14" spans="1:8" x14ac:dyDescent="0.2">
      <c r="A14">
        <v>9991.0589999999993</v>
      </c>
      <c r="B14">
        <v>-40.707000000000001</v>
      </c>
      <c r="C14">
        <v>-40.658999999999999</v>
      </c>
      <c r="D14">
        <v>7.702</v>
      </c>
      <c r="E14">
        <v>156.48400000000001</v>
      </c>
      <c r="F14">
        <v>80</v>
      </c>
      <c r="G14">
        <v>60.234000000000002</v>
      </c>
      <c r="H14">
        <v>3.0285000000000002</v>
      </c>
    </row>
    <row r="15" spans="1:8" x14ac:dyDescent="0.2">
      <c r="A15">
        <v>9991.6859999999997</v>
      </c>
      <c r="B15">
        <v>-40.762</v>
      </c>
      <c r="C15">
        <v>-40.710999999999999</v>
      </c>
      <c r="D15">
        <v>8.2360000000000007</v>
      </c>
      <c r="E15">
        <v>149.31399999999999</v>
      </c>
      <c r="F15">
        <v>80</v>
      </c>
      <c r="G15">
        <v>60.798999999999999</v>
      </c>
      <c r="H15">
        <v>2.7927000000000004</v>
      </c>
    </row>
    <row r="16" spans="1:8" x14ac:dyDescent="0.2">
      <c r="A16">
        <v>9992.3130000000001</v>
      </c>
      <c r="B16">
        <v>-40.822000000000003</v>
      </c>
      <c r="C16">
        <v>-40.768000000000001</v>
      </c>
      <c r="D16">
        <v>9.08</v>
      </c>
      <c r="E16">
        <v>145.27199999999999</v>
      </c>
      <c r="F16">
        <v>80</v>
      </c>
      <c r="G16">
        <v>61.061999999999998</v>
      </c>
      <c r="H16">
        <v>2.6676000000000002</v>
      </c>
    </row>
    <row r="17" spans="1:8" x14ac:dyDescent="0.2">
      <c r="A17">
        <v>9992.9259999999995</v>
      </c>
      <c r="B17">
        <v>-40.883000000000003</v>
      </c>
      <c r="C17">
        <v>-40.825000000000003</v>
      </c>
      <c r="D17">
        <v>9.2859999999999996</v>
      </c>
      <c r="E17">
        <v>141.47900000000001</v>
      </c>
      <c r="F17">
        <v>80</v>
      </c>
      <c r="G17">
        <v>61.363999999999997</v>
      </c>
      <c r="H17">
        <v>2.5542000000000002</v>
      </c>
    </row>
    <row r="18" spans="1:8" x14ac:dyDescent="0.2">
      <c r="A18">
        <v>9993.5499999999993</v>
      </c>
      <c r="B18">
        <v>-40.936999999999998</v>
      </c>
      <c r="C18">
        <v>-40.875999999999998</v>
      </c>
      <c r="D18">
        <v>8.1530000000000005</v>
      </c>
      <c r="E18">
        <v>140.827</v>
      </c>
      <c r="F18">
        <v>80</v>
      </c>
      <c r="G18">
        <v>60.993000000000002</v>
      </c>
      <c r="H18">
        <v>2.5353000000000003</v>
      </c>
    </row>
    <row r="19" spans="1:8" x14ac:dyDescent="0.2">
      <c r="A19">
        <v>9994.4940000000006</v>
      </c>
      <c r="B19">
        <v>-41.006</v>
      </c>
      <c r="C19">
        <v>-40.94</v>
      </c>
      <c r="D19">
        <v>6.8719999999999999</v>
      </c>
      <c r="E19">
        <v>132.678</v>
      </c>
      <c r="F19">
        <v>80</v>
      </c>
      <c r="G19">
        <v>62.765999999999998</v>
      </c>
      <c r="H19">
        <v>2.3085</v>
      </c>
    </row>
    <row r="20" spans="1:8" x14ac:dyDescent="0.2">
      <c r="A20">
        <v>9995.4320000000007</v>
      </c>
      <c r="B20">
        <v>-41.063000000000002</v>
      </c>
      <c r="C20">
        <v>-40.994</v>
      </c>
      <c r="D20">
        <v>5.7489999999999997</v>
      </c>
      <c r="E20">
        <v>122.209</v>
      </c>
      <c r="F20">
        <v>80</v>
      </c>
      <c r="G20">
        <v>64.055999999999997</v>
      </c>
      <c r="H20">
        <v>2.0411999999999999</v>
      </c>
    </row>
    <row r="21" spans="1:8" x14ac:dyDescent="0.2">
      <c r="A21">
        <v>9996.3619999999992</v>
      </c>
      <c r="B21">
        <v>-41.12</v>
      </c>
      <c r="C21">
        <v>-41.048000000000002</v>
      </c>
      <c r="D21">
        <v>5.7430000000000003</v>
      </c>
      <c r="E21">
        <v>113.596</v>
      </c>
      <c r="F21">
        <v>80</v>
      </c>
      <c r="G21">
        <v>63.695999999999998</v>
      </c>
      <c r="H21">
        <v>1.8387000000000002</v>
      </c>
    </row>
    <row r="22" spans="1:8" x14ac:dyDescent="0.2">
      <c r="A22">
        <v>9997.2919999999995</v>
      </c>
      <c r="B22">
        <v>-41.180999999999997</v>
      </c>
      <c r="C22">
        <v>-41.104999999999997</v>
      </c>
      <c r="D22">
        <v>6.1840000000000002</v>
      </c>
      <c r="E22">
        <v>106.61</v>
      </c>
      <c r="F22">
        <v>80</v>
      </c>
      <c r="G22">
        <v>64.933000000000007</v>
      </c>
      <c r="H22">
        <v>1.6848000000000001</v>
      </c>
    </row>
    <row r="23" spans="1:8" x14ac:dyDescent="0.2">
      <c r="A23">
        <v>9998.2189999999991</v>
      </c>
      <c r="B23">
        <v>-41.241</v>
      </c>
      <c r="C23">
        <v>-41.161999999999999</v>
      </c>
      <c r="D23">
        <v>6.1029999999999998</v>
      </c>
      <c r="E23">
        <v>110.64700000000001</v>
      </c>
      <c r="F23">
        <v>80</v>
      </c>
      <c r="G23">
        <v>63.874000000000002</v>
      </c>
      <c r="H23">
        <v>1.7729999999999999</v>
      </c>
    </row>
    <row r="24" spans="1:8" x14ac:dyDescent="0.2">
      <c r="A24">
        <v>9999.1530000000002</v>
      </c>
      <c r="B24">
        <v>-41.293999999999997</v>
      </c>
      <c r="C24">
        <v>-41.212000000000003</v>
      </c>
      <c r="D24">
        <v>5.3250000000000002</v>
      </c>
      <c r="E24">
        <v>109.008</v>
      </c>
      <c r="F24">
        <v>80</v>
      </c>
      <c r="G24">
        <v>64.44</v>
      </c>
      <c r="H24">
        <v>1.7369999999999999</v>
      </c>
    </row>
    <row r="25" spans="1:8" x14ac:dyDescent="0.2">
      <c r="A25">
        <v>10000.096</v>
      </c>
      <c r="B25">
        <v>-41.345999999999997</v>
      </c>
      <c r="C25">
        <v>-41.26</v>
      </c>
      <c r="D25">
        <v>5.1630000000000003</v>
      </c>
      <c r="E25">
        <v>109.94499999999999</v>
      </c>
      <c r="F25">
        <v>80</v>
      </c>
      <c r="G25">
        <v>64.384</v>
      </c>
      <c r="H25">
        <v>1.7577</v>
      </c>
    </row>
    <row r="26" spans="1:8" x14ac:dyDescent="0.2">
      <c r="A26">
        <v>10001.019</v>
      </c>
      <c r="B26">
        <v>-41.412999999999997</v>
      </c>
      <c r="C26">
        <v>-41.323</v>
      </c>
      <c r="D26">
        <v>6.8259999999999996</v>
      </c>
      <c r="E26">
        <v>110.467</v>
      </c>
      <c r="F26">
        <v>80</v>
      </c>
      <c r="G26">
        <v>64.072999999999993</v>
      </c>
      <c r="H26">
        <v>1.7694000000000001</v>
      </c>
    </row>
    <row r="27" spans="1:8" x14ac:dyDescent="0.2">
      <c r="A27">
        <v>10001.941999999999</v>
      </c>
      <c r="B27">
        <v>-41.484999999999999</v>
      </c>
      <c r="C27">
        <v>-41.390999999999998</v>
      </c>
      <c r="D27">
        <v>7.38</v>
      </c>
      <c r="E27">
        <v>113.383</v>
      </c>
      <c r="F27">
        <v>80</v>
      </c>
      <c r="G27">
        <v>63.722999999999999</v>
      </c>
      <c r="H27">
        <v>1.8341999999999998</v>
      </c>
    </row>
    <row r="28" spans="1:8" x14ac:dyDescent="0.2">
      <c r="A28">
        <v>10002.879999999999</v>
      </c>
      <c r="B28">
        <v>-41.555999999999997</v>
      </c>
      <c r="C28">
        <v>-41.457999999999998</v>
      </c>
      <c r="D28">
        <v>7.117</v>
      </c>
      <c r="E28">
        <v>114.262</v>
      </c>
      <c r="F28">
        <v>80</v>
      </c>
      <c r="G28">
        <v>63.872999999999998</v>
      </c>
      <c r="H28">
        <v>1.8540000000000001</v>
      </c>
    </row>
    <row r="29" spans="1:8" x14ac:dyDescent="0.2">
      <c r="A29">
        <v>10003.821</v>
      </c>
      <c r="B29">
        <v>-41.622</v>
      </c>
      <c r="C29">
        <v>-41.52</v>
      </c>
      <c r="D29">
        <v>6.5780000000000003</v>
      </c>
      <c r="E29">
        <v>113.837</v>
      </c>
      <c r="F29">
        <v>80</v>
      </c>
      <c r="G29">
        <v>64.111000000000004</v>
      </c>
      <c r="H29">
        <v>1.8441000000000001</v>
      </c>
    </row>
    <row r="30" spans="1:8" x14ac:dyDescent="0.2">
      <c r="A30">
        <v>10004.75</v>
      </c>
      <c r="B30">
        <v>-41.68</v>
      </c>
      <c r="C30">
        <v>-41.575000000000003</v>
      </c>
      <c r="D30">
        <v>5.8630000000000004</v>
      </c>
      <c r="E30">
        <v>112.99</v>
      </c>
      <c r="F30">
        <v>80</v>
      </c>
      <c r="G30">
        <v>64.067999999999998</v>
      </c>
      <c r="H30">
        <v>1.8252000000000002</v>
      </c>
    </row>
    <row r="31" spans="1:8" x14ac:dyDescent="0.2">
      <c r="A31">
        <v>10005.68</v>
      </c>
      <c r="B31">
        <v>-41.732999999999997</v>
      </c>
      <c r="C31">
        <v>-41.624000000000002</v>
      </c>
      <c r="D31">
        <v>5.3550000000000004</v>
      </c>
      <c r="E31">
        <v>112.6</v>
      </c>
      <c r="F31">
        <v>80</v>
      </c>
      <c r="G31">
        <v>64.361999999999995</v>
      </c>
      <c r="H31">
        <v>1.8161999999999998</v>
      </c>
    </row>
    <row r="32" spans="1:8" x14ac:dyDescent="0.2">
      <c r="A32">
        <v>10006.599</v>
      </c>
      <c r="B32">
        <v>-41.783999999999999</v>
      </c>
      <c r="C32">
        <v>-41.671999999999997</v>
      </c>
      <c r="D32">
        <v>5.1820000000000004</v>
      </c>
      <c r="E32">
        <v>110.255</v>
      </c>
      <c r="F32">
        <v>80</v>
      </c>
      <c r="G32">
        <v>64.45</v>
      </c>
      <c r="H32">
        <v>1.764</v>
      </c>
    </row>
    <row r="33" spans="1:8" x14ac:dyDescent="0.2">
      <c r="A33">
        <v>10007.839</v>
      </c>
      <c r="B33">
        <v>-41.847999999999999</v>
      </c>
      <c r="C33">
        <v>-41.731999999999999</v>
      </c>
      <c r="D33">
        <v>4.8659999999999997</v>
      </c>
      <c r="E33">
        <v>109.283</v>
      </c>
      <c r="F33">
        <v>80</v>
      </c>
      <c r="G33">
        <v>64.638999999999996</v>
      </c>
      <c r="H33">
        <v>1.7433000000000001</v>
      </c>
    </row>
    <row r="34" spans="1:8" x14ac:dyDescent="0.2">
      <c r="A34">
        <v>10008.77</v>
      </c>
      <c r="B34">
        <v>-41.902999999999999</v>
      </c>
      <c r="C34">
        <v>-41.783999999999999</v>
      </c>
      <c r="D34">
        <v>5.532</v>
      </c>
      <c r="E34">
        <v>112.10899999999999</v>
      </c>
      <c r="F34">
        <v>80</v>
      </c>
      <c r="G34">
        <v>63.546999999999997</v>
      </c>
      <c r="H34">
        <v>1.8053999999999999</v>
      </c>
    </row>
    <row r="35" spans="1:8" x14ac:dyDescent="0.2">
      <c r="A35">
        <v>10009.708000000001</v>
      </c>
      <c r="B35">
        <v>-41.972999999999999</v>
      </c>
      <c r="C35">
        <v>-41.850999999999999</v>
      </c>
      <c r="D35">
        <v>7.1120000000000001</v>
      </c>
      <c r="E35">
        <v>115.221</v>
      </c>
      <c r="F35">
        <v>80</v>
      </c>
      <c r="G35">
        <v>63.929000000000002</v>
      </c>
      <c r="H35">
        <v>1.8756000000000002</v>
      </c>
    </row>
    <row r="36" spans="1:8" x14ac:dyDescent="0.2">
      <c r="A36">
        <v>10010.322</v>
      </c>
      <c r="B36">
        <v>-42.027999999999999</v>
      </c>
      <c r="C36">
        <v>-41.902000000000001</v>
      </c>
      <c r="D36">
        <v>8.4209999999999994</v>
      </c>
      <c r="E36">
        <v>120.428</v>
      </c>
      <c r="F36">
        <v>80</v>
      </c>
      <c r="G36">
        <v>63.261000000000003</v>
      </c>
      <c r="H36">
        <v>1.9980000000000002</v>
      </c>
    </row>
    <row r="37" spans="1:8" x14ac:dyDescent="0.2">
      <c r="A37">
        <v>10010.934999999999</v>
      </c>
      <c r="B37">
        <v>-42.081000000000003</v>
      </c>
      <c r="C37">
        <v>-41.951999999999998</v>
      </c>
      <c r="D37">
        <v>8.1080000000000005</v>
      </c>
      <c r="E37">
        <v>124.703</v>
      </c>
      <c r="F37">
        <v>80</v>
      </c>
      <c r="G37">
        <v>62.631</v>
      </c>
      <c r="H37">
        <v>2.1023999999999998</v>
      </c>
    </row>
    <row r="38" spans="1:8" x14ac:dyDescent="0.2">
      <c r="A38">
        <v>10011.877</v>
      </c>
      <c r="B38">
        <v>-42.148000000000003</v>
      </c>
      <c r="C38">
        <v>-42.015000000000001</v>
      </c>
      <c r="D38">
        <v>6.6719999999999997</v>
      </c>
      <c r="E38">
        <v>128.376</v>
      </c>
      <c r="F38">
        <v>80</v>
      </c>
      <c r="G38">
        <v>62.787999999999997</v>
      </c>
      <c r="H38">
        <v>2.1951000000000001</v>
      </c>
    </row>
    <row r="39" spans="1:8" x14ac:dyDescent="0.2">
      <c r="A39">
        <v>10012.806</v>
      </c>
      <c r="B39">
        <v>-42.21</v>
      </c>
      <c r="C39">
        <v>-42.073</v>
      </c>
      <c r="D39">
        <v>6.2229999999999999</v>
      </c>
      <c r="E39">
        <v>126.76300000000001</v>
      </c>
      <c r="F39">
        <v>80</v>
      </c>
      <c r="G39">
        <v>62.866</v>
      </c>
      <c r="H39">
        <v>2.1546000000000003</v>
      </c>
    </row>
    <row r="40" spans="1:8" x14ac:dyDescent="0.2">
      <c r="A40">
        <v>10013.727999999999</v>
      </c>
      <c r="B40">
        <v>-42.277999999999999</v>
      </c>
      <c r="C40">
        <v>-42.137</v>
      </c>
      <c r="D40">
        <v>7.0209999999999999</v>
      </c>
      <c r="E40">
        <v>130.49199999999999</v>
      </c>
      <c r="F40">
        <v>80</v>
      </c>
      <c r="G40">
        <v>62.442</v>
      </c>
      <c r="H40">
        <v>2.2509000000000001</v>
      </c>
    </row>
    <row r="41" spans="1:8" x14ac:dyDescent="0.2">
      <c r="A41">
        <v>10014.651</v>
      </c>
      <c r="B41">
        <v>-42.344000000000001</v>
      </c>
      <c r="C41">
        <v>-42.2</v>
      </c>
      <c r="D41">
        <v>6.7409999999999997</v>
      </c>
      <c r="E41">
        <v>129.727</v>
      </c>
      <c r="F41">
        <v>80</v>
      </c>
      <c r="G41">
        <v>63.261000000000003</v>
      </c>
      <c r="H41">
        <v>2.2302000000000004</v>
      </c>
    </row>
    <row r="42" spans="1:8" x14ac:dyDescent="0.2">
      <c r="A42">
        <v>10015.585999999999</v>
      </c>
      <c r="B42">
        <v>-42.401000000000003</v>
      </c>
      <c r="C42">
        <v>-42.253</v>
      </c>
      <c r="D42">
        <v>5.6740000000000004</v>
      </c>
      <c r="E42">
        <v>122.636</v>
      </c>
      <c r="F42">
        <v>80</v>
      </c>
      <c r="G42">
        <v>63.506999999999998</v>
      </c>
      <c r="H42">
        <v>2.052</v>
      </c>
    </row>
    <row r="43" spans="1:8" x14ac:dyDescent="0.2">
      <c r="A43">
        <v>10016.517</v>
      </c>
      <c r="B43">
        <v>-42.459000000000003</v>
      </c>
      <c r="C43">
        <v>-42.307000000000002</v>
      </c>
      <c r="D43">
        <v>5.859</v>
      </c>
      <c r="E43">
        <v>114.877</v>
      </c>
      <c r="F43">
        <v>80</v>
      </c>
      <c r="G43">
        <v>64.912999999999997</v>
      </c>
      <c r="H43">
        <v>1.8684000000000001</v>
      </c>
    </row>
    <row r="44" spans="1:8" x14ac:dyDescent="0.2">
      <c r="A44">
        <v>10017.434999999999</v>
      </c>
      <c r="B44">
        <v>-42.524000000000001</v>
      </c>
      <c r="C44">
        <v>-42.368000000000002</v>
      </c>
      <c r="D44">
        <v>6.67</v>
      </c>
      <c r="E44">
        <v>108.092</v>
      </c>
      <c r="F44">
        <v>80</v>
      </c>
      <c r="G44">
        <v>65.156999999999996</v>
      </c>
      <c r="H44">
        <v>1.7172000000000001</v>
      </c>
    </row>
    <row r="45" spans="1:8" x14ac:dyDescent="0.2">
      <c r="A45">
        <v>10018.367</v>
      </c>
      <c r="B45">
        <v>-42.591000000000001</v>
      </c>
      <c r="C45">
        <v>-42.432000000000002</v>
      </c>
      <c r="D45">
        <v>6.7729999999999997</v>
      </c>
      <c r="E45">
        <v>108.01900000000001</v>
      </c>
      <c r="F45">
        <v>80</v>
      </c>
      <c r="G45">
        <v>64.94</v>
      </c>
      <c r="H45">
        <v>1.7154</v>
      </c>
    </row>
    <row r="46" spans="1:8" x14ac:dyDescent="0.2">
      <c r="A46">
        <v>10019.290000000001</v>
      </c>
      <c r="B46">
        <v>-42.643999999999998</v>
      </c>
      <c r="C46">
        <v>-42.481999999999999</v>
      </c>
      <c r="D46">
        <v>5.4340000000000002</v>
      </c>
      <c r="E46">
        <v>97.981999999999999</v>
      </c>
      <c r="F46">
        <v>80</v>
      </c>
      <c r="G46">
        <v>66.581999999999994</v>
      </c>
      <c r="H46">
        <v>1.5065999999999999</v>
      </c>
    </row>
    <row r="47" spans="1:8" x14ac:dyDescent="0.2">
      <c r="A47">
        <v>10020.222</v>
      </c>
      <c r="B47">
        <v>-42.697000000000003</v>
      </c>
      <c r="C47">
        <v>-42.530999999999999</v>
      </c>
      <c r="D47">
        <v>5.2930000000000001</v>
      </c>
      <c r="E47">
        <v>92.224999999999994</v>
      </c>
      <c r="F47">
        <v>80</v>
      </c>
      <c r="G47">
        <v>66.816999999999993</v>
      </c>
      <c r="H47">
        <v>1.3932</v>
      </c>
    </row>
    <row r="48" spans="1:8" x14ac:dyDescent="0.2">
      <c r="A48">
        <v>10021.156000000001</v>
      </c>
      <c r="B48">
        <v>-42.755000000000003</v>
      </c>
      <c r="C48">
        <v>-42.585999999999999</v>
      </c>
      <c r="D48">
        <v>5.8659999999999997</v>
      </c>
      <c r="E48">
        <v>83.022000000000006</v>
      </c>
      <c r="F48">
        <v>80</v>
      </c>
      <c r="G48">
        <v>67.481999999999999</v>
      </c>
      <c r="H48">
        <v>1.2213000000000001</v>
      </c>
    </row>
    <row r="49" spans="1:8" x14ac:dyDescent="0.2">
      <c r="A49">
        <v>10022.092000000001</v>
      </c>
      <c r="B49">
        <v>-42.811</v>
      </c>
      <c r="C49">
        <v>-42.637999999999998</v>
      </c>
      <c r="D49">
        <v>5.6280000000000001</v>
      </c>
      <c r="E49">
        <v>79.754999999999995</v>
      </c>
      <c r="F49">
        <v>80</v>
      </c>
      <c r="G49">
        <v>68.061999999999998</v>
      </c>
      <c r="H49">
        <v>1.1628000000000001</v>
      </c>
    </row>
    <row r="50" spans="1:8" x14ac:dyDescent="0.2">
      <c r="A50">
        <v>10023.035</v>
      </c>
      <c r="B50">
        <v>-42.871000000000002</v>
      </c>
      <c r="C50">
        <v>-42.695</v>
      </c>
      <c r="D50">
        <v>5.9950000000000001</v>
      </c>
      <c r="E50">
        <v>76.488</v>
      </c>
      <c r="F50">
        <v>80</v>
      </c>
      <c r="G50">
        <v>68.194999999999993</v>
      </c>
      <c r="H50">
        <v>1.1052</v>
      </c>
    </row>
    <row r="51" spans="1:8" x14ac:dyDescent="0.2">
      <c r="A51">
        <v>10023.977999999999</v>
      </c>
      <c r="B51">
        <v>-42.927</v>
      </c>
      <c r="C51">
        <v>-42.747999999999998</v>
      </c>
      <c r="D51">
        <v>5.5830000000000002</v>
      </c>
      <c r="E51">
        <v>68.429000000000002</v>
      </c>
      <c r="F51">
        <v>80</v>
      </c>
      <c r="G51">
        <v>68.731999999999999</v>
      </c>
      <c r="H51">
        <v>0.96840000000000004</v>
      </c>
    </row>
    <row r="52" spans="1:8" x14ac:dyDescent="0.2">
      <c r="A52">
        <v>10025.224</v>
      </c>
      <c r="B52">
        <v>-42.982999999999997</v>
      </c>
      <c r="C52">
        <v>-42.8</v>
      </c>
      <c r="D52">
        <v>4.2030000000000003</v>
      </c>
      <c r="E52">
        <v>60.12</v>
      </c>
      <c r="F52">
        <v>80</v>
      </c>
      <c r="G52">
        <v>69.614999999999995</v>
      </c>
      <c r="H52">
        <v>0.83430000000000004</v>
      </c>
    </row>
    <row r="53" spans="1:8" x14ac:dyDescent="0.2">
      <c r="A53">
        <v>10150.504000000001</v>
      </c>
      <c r="B53">
        <v>-42.862000000000002</v>
      </c>
      <c r="C53">
        <v>-42.862000000000002</v>
      </c>
      <c r="D53">
        <v>0</v>
      </c>
      <c r="E53">
        <v>71.138000000000005</v>
      </c>
      <c r="F53">
        <v>80</v>
      </c>
      <c r="G53">
        <v>68.131</v>
      </c>
      <c r="H53">
        <v>1.0143</v>
      </c>
    </row>
    <row r="54" spans="1:8" x14ac:dyDescent="0.2">
      <c r="A54">
        <v>10151.727000000001</v>
      </c>
      <c r="B54">
        <v>-42.924999999999997</v>
      </c>
      <c r="C54">
        <v>-42.924999999999997</v>
      </c>
      <c r="D54">
        <v>5.1929999999999996</v>
      </c>
      <c r="E54">
        <v>85.998000000000005</v>
      </c>
      <c r="F54">
        <v>80</v>
      </c>
      <c r="G54">
        <v>67.581999999999994</v>
      </c>
      <c r="H54">
        <v>1.2762</v>
      </c>
    </row>
    <row r="55" spans="1:8" x14ac:dyDescent="0.2">
      <c r="A55">
        <v>10152.977999999999</v>
      </c>
      <c r="B55">
        <v>-42.984000000000002</v>
      </c>
      <c r="C55">
        <v>-42.984999999999999</v>
      </c>
      <c r="D55">
        <v>4.7859999999999996</v>
      </c>
      <c r="E55">
        <v>91.164000000000001</v>
      </c>
      <c r="F55">
        <v>80</v>
      </c>
      <c r="G55">
        <v>68.081999999999994</v>
      </c>
      <c r="H55">
        <v>1.3725000000000001</v>
      </c>
    </row>
    <row r="56" spans="1:8" x14ac:dyDescent="0.2">
      <c r="A56">
        <v>10154.228999999999</v>
      </c>
      <c r="B56">
        <v>-43.039000000000001</v>
      </c>
      <c r="C56">
        <v>-43.04</v>
      </c>
      <c r="D56">
        <v>4.3659999999999997</v>
      </c>
      <c r="E56">
        <v>91.908000000000001</v>
      </c>
      <c r="F56">
        <v>80</v>
      </c>
      <c r="G56">
        <v>67.585999999999999</v>
      </c>
      <c r="H56">
        <v>1.3869</v>
      </c>
    </row>
    <row r="57" spans="1:8" x14ac:dyDescent="0.2">
      <c r="A57">
        <v>10155.471</v>
      </c>
      <c r="B57">
        <v>-43.101999999999997</v>
      </c>
      <c r="C57">
        <v>-43.103999999999999</v>
      </c>
      <c r="D57">
        <v>5.1269999999999998</v>
      </c>
      <c r="E57">
        <v>97.323999999999998</v>
      </c>
      <c r="F57">
        <v>80</v>
      </c>
      <c r="G57">
        <v>67.314999999999998</v>
      </c>
      <c r="H57">
        <v>1.4931000000000001</v>
      </c>
    </row>
    <row r="58" spans="1:8" x14ac:dyDescent="0.2">
      <c r="A58">
        <v>10156.719999999999</v>
      </c>
      <c r="B58">
        <v>-43.158999999999999</v>
      </c>
      <c r="C58">
        <v>-43.161000000000001</v>
      </c>
      <c r="D58">
        <v>4.5570000000000004</v>
      </c>
      <c r="E58">
        <v>91.893000000000001</v>
      </c>
      <c r="F58">
        <v>80</v>
      </c>
      <c r="G58">
        <v>67.804000000000002</v>
      </c>
      <c r="H58">
        <v>1.3869</v>
      </c>
    </row>
    <row r="59" spans="1:8" x14ac:dyDescent="0.2">
      <c r="A59">
        <v>10157.965</v>
      </c>
      <c r="B59">
        <v>-43.212000000000003</v>
      </c>
      <c r="C59">
        <v>-43.213999999999999</v>
      </c>
      <c r="D59">
        <v>4.3230000000000004</v>
      </c>
      <c r="E59">
        <v>88.593999999999994</v>
      </c>
      <c r="F59">
        <v>80</v>
      </c>
      <c r="G59">
        <v>67.141999999999996</v>
      </c>
      <c r="H59">
        <v>1.3239000000000001</v>
      </c>
    </row>
    <row r="60" spans="1:8" x14ac:dyDescent="0.2">
      <c r="A60">
        <v>10159.216</v>
      </c>
      <c r="B60">
        <v>-43.268000000000001</v>
      </c>
      <c r="C60">
        <v>-43.271000000000001</v>
      </c>
      <c r="D60">
        <v>4.492</v>
      </c>
      <c r="E60">
        <v>87.906999999999996</v>
      </c>
      <c r="F60">
        <v>80</v>
      </c>
      <c r="G60">
        <v>68.322000000000003</v>
      </c>
      <c r="H60">
        <v>1.3113000000000001</v>
      </c>
    </row>
    <row r="61" spans="1:8" x14ac:dyDescent="0.2">
      <c r="A61">
        <v>10160.471</v>
      </c>
      <c r="B61">
        <v>-43.323999999999998</v>
      </c>
      <c r="C61">
        <v>-43.326999999999998</v>
      </c>
      <c r="D61">
        <v>4.484</v>
      </c>
      <c r="E61">
        <v>88.278999999999996</v>
      </c>
      <c r="F61">
        <v>80</v>
      </c>
      <c r="G61">
        <v>67.495000000000005</v>
      </c>
      <c r="H61">
        <v>1.3185</v>
      </c>
    </row>
    <row r="62" spans="1:8" x14ac:dyDescent="0.2">
      <c r="A62">
        <v>10161.709000000001</v>
      </c>
      <c r="B62">
        <v>-43.375999999999998</v>
      </c>
      <c r="C62">
        <v>-43.378999999999998</v>
      </c>
      <c r="D62">
        <v>4.181</v>
      </c>
      <c r="E62">
        <v>101.91500000000001</v>
      </c>
      <c r="F62">
        <v>80</v>
      </c>
      <c r="G62">
        <v>65.197999999999993</v>
      </c>
      <c r="H62">
        <v>1.5867</v>
      </c>
    </row>
    <row r="63" spans="1:8" x14ac:dyDescent="0.2">
      <c r="A63">
        <v>10162.964</v>
      </c>
      <c r="B63">
        <v>-43.433999999999997</v>
      </c>
      <c r="C63">
        <v>-43.436999999999998</v>
      </c>
      <c r="D63">
        <v>4.6669999999999998</v>
      </c>
      <c r="E63">
        <v>108.13</v>
      </c>
      <c r="F63">
        <v>80</v>
      </c>
      <c r="G63">
        <v>65.632999999999996</v>
      </c>
      <c r="H63">
        <v>1.7181</v>
      </c>
    </row>
    <row r="64" spans="1:8" x14ac:dyDescent="0.2">
      <c r="A64">
        <v>10164.221</v>
      </c>
      <c r="B64">
        <v>-43.49</v>
      </c>
      <c r="C64">
        <v>-43.493000000000002</v>
      </c>
      <c r="D64">
        <v>4.4720000000000004</v>
      </c>
      <c r="E64">
        <v>104.334</v>
      </c>
      <c r="F64">
        <v>80</v>
      </c>
      <c r="G64">
        <v>65.632999999999996</v>
      </c>
      <c r="H64">
        <v>1.6371</v>
      </c>
    </row>
    <row r="65" spans="1:8" x14ac:dyDescent="0.2">
      <c r="A65">
        <v>10165.467000000001</v>
      </c>
      <c r="B65">
        <v>-43.546999999999997</v>
      </c>
      <c r="C65">
        <v>-43.551000000000002</v>
      </c>
      <c r="D65">
        <v>4.6079999999999997</v>
      </c>
      <c r="E65">
        <v>106.256</v>
      </c>
      <c r="F65">
        <v>80</v>
      </c>
      <c r="G65">
        <v>65.45</v>
      </c>
      <c r="H65">
        <v>1.6776000000000002</v>
      </c>
    </row>
    <row r="66" spans="1:8" x14ac:dyDescent="0.2">
      <c r="A66">
        <v>10166.691999999999</v>
      </c>
      <c r="B66">
        <v>-43.603999999999999</v>
      </c>
      <c r="C66">
        <v>-43.607999999999997</v>
      </c>
      <c r="D66">
        <v>4.6660000000000004</v>
      </c>
      <c r="E66">
        <v>108.009</v>
      </c>
      <c r="F66">
        <v>80</v>
      </c>
      <c r="G66">
        <v>65.593000000000004</v>
      </c>
      <c r="H66">
        <v>1.7154</v>
      </c>
    </row>
    <row r="67" spans="1:8" x14ac:dyDescent="0.2">
      <c r="A67">
        <v>10167.931</v>
      </c>
      <c r="B67">
        <v>-43.667000000000002</v>
      </c>
      <c r="C67">
        <v>-43.670999999999999</v>
      </c>
      <c r="D67">
        <v>5.1109999999999998</v>
      </c>
      <c r="E67">
        <v>104.31699999999999</v>
      </c>
      <c r="F67">
        <v>80</v>
      </c>
      <c r="G67">
        <v>66.037000000000006</v>
      </c>
      <c r="H67">
        <v>1.6362000000000001</v>
      </c>
    </row>
    <row r="68" spans="1:8" x14ac:dyDescent="0.2">
      <c r="A68">
        <v>10168.870999999999</v>
      </c>
      <c r="B68">
        <v>-43.722999999999999</v>
      </c>
      <c r="C68">
        <v>-43.726999999999997</v>
      </c>
      <c r="D68">
        <v>5.9619999999999997</v>
      </c>
      <c r="E68">
        <v>104.08499999999999</v>
      </c>
      <c r="F68">
        <v>80</v>
      </c>
      <c r="G68">
        <v>66.180000000000007</v>
      </c>
      <c r="H68">
        <v>1.6316999999999999</v>
      </c>
    </row>
    <row r="69" spans="1:8" x14ac:dyDescent="0.2">
      <c r="A69">
        <v>10169.814</v>
      </c>
      <c r="B69">
        <v>-43.779000000000003</v>
      </c>
      <c r="C69">
        <v>-43.783999999999999</v>
      </c>
      <c r="D69">
        <v>5.9630000000000001</v>
      </c>
      <c r="E69">
        <v>98.09</v>
      </c>
      <c r="F69">
        <v>80</v>
      </c>
      <c r="G69">
        <v>66.584999999999994</v>
      </c>
      <c r="H69">
        <v>1.5084</v>
      </c>
    </row>
    <row r="70" spans="1:8" x14ac:dyDescent="0.2">
      <c r="A70">
        <v>10170.753000000001</v>
      </c>
      <c r="B70">
        <v>-43.831000000000003</v>
      </c>
      <c r="C70">
        <v>-43.835999999999999</v>
      </c>
      <c r="D70">
        <v>5.5970000000000004</v>
      </c>
      <c r="E70">
        <v>95.078000000000003</v>
      </c>
      <c r="F70">
        <v>80</v>
      </c>
      <c r="G70">
        <v>66.876000000000005</v>
      </c>
      <c r="H70">
        <v>1.4490000000000001</v>
      </c>
    </row>
    <row r="71" spans="1:8" x14ac:dyDescent="0.2">
      <c r="A71">
        <v>10171.695</v>
      </c>
      <c r="B71">
        <v>-43.887</v>
      </c>
      <c r="C71">
        <v>-43.893000000000001</v>
      </c>
      <c r="D71">
        <v>6.0389999999999997</v>
      </c>
      <c r="E71">
        <v>88.1</v>
      </c>
      <c r="F71">
        <v>80</v>
      </c>
      <c r="G71">
        <v>68.113</v>
      </c>
      <c r="H71">
        <v>1.3149000000000002</v>
      </c>
    </row>
    <row r="72" spans="1:8" x14ac:dyDescent="0.2">
      <c r="A72">
        <v>10172.634</v>
      </c>
      <c r="B72">
        <v>-43.945999999999998</v>
      </c>
      <c r="C72">
        <v>-43.951999999999998</v>
      </c>
      <c r="D72">
        <v>6.282</v>
      </c>
      <c r="E72">
        <v>76.774000000000001</v>
      </c>
      <c r="F72">
        <v>80</v>
      </c>
      <c r="G72">
        <v>68.614999999999995</v>
      </c>
      <c r="H72">
        <v>1.1106</v>
      </c>
    </row>
    <row r="73" spans="1:8" x14ac:dyDescent="0.2">
      <c r="A73">
        <v>10173.575000000001</v>
      </c>
      <c r="B73">
        <v>-44.005000000000003</v>
      </c>
      <c r="C73">
        <v>-44.011000000000003</v>
      </c>
      <c r="D73">
        <v>6.2640000000000002</v>
      </c>
      <c r="E73">
        <v>64.004999999999995</v>
      </c>
      <c r="F73">
        <v>80</v>
      </c>
      <c r="G73">
        <v>69.619</v>
      </c>
      <c r="H73">
        <v>0.89639999999999997</v>
      </c>
    </row>
    <row r="74" spans="1:8" x14ac:dyDescent="0.2">
      <c r="A74">
        <v>10174.514999999999</v>
      </c>
      <c r="B74">
        <v>-44.063000000000002</v>
      </c>
      <c r="C74">
        <v>-44.07</v>
      </c>
      <c r="D74">
        <v>6.2460000000000004</v>
      </c>
      <c r="E74">
        <v>43.186</v>
      </c>
      <c r="F74">
        <v>80</v>
      </c>
      <c r="G74">
        <v>70.808999999999997</v>
      </c>
      <c r="H74">
        <v>0.57690000000000008</v>
      </c>
    </row>
    <row r="75" spans="1:8" x14ac:dyDescent="0.2">
      <c r="A75">
        <v>10175.456</v>
      </c>
      <c r="B75">
        <v>-44.12</v>
      </c>
      <c r="C75">
        <v>-44.127000000000002</v>
      </c>
      <c r="D75">
        <v>6.0739999999999998</v>
      </c>
      <c r="E75">
        <v>23.731999999999999</v>
      </c>
      <c r="F75">
        <v>80</v>
      </c>
      <c r="G75">
        <v>71.828000000000003</v>
      </c>
      <c r="H75">
        <v>0.30600000000000005</v>
      </c>
    </row>
    <row r="76" spans="1:8" x14ac:dyDescent="0.2">
      <c r="A76">
        <v>10176.391</v>
      </c>
      <c r="B76">
        <v>-44.173999999999999</v>
      </c>
      <c r="C76">
        <v>-44.180999999999997</v>
      </c>
      <c r="D76">
        <v>5.7809999999999997</v>
      </c>
      <c r="E76">
        <v>9.0050000000000008</v>
      </c>
      <c r="F76">
        <v>80</v>
      </c>
      <c r="G76">
        <v>71.879000000000005</v>
      </c>
      <c r="H76">
        <v>0.1134</v>
      </c>
    </row>
    <row r="77" spans="1:8" x14ac:dyDescent="0.2">
      <c r="A77">
        <v>10177.329</v>
      </c>
      <c r="B77">
        <v>-44.225000000000001</v>
      </c>
      <c r="C77">
        <v>-44.231999999999999</v>
      </c>
      <c r="D77">
        <v>5.4980000000000002</v>
      </c>
      <c r="E77">
        <v>4.0119999999999996</v>
      </c>
      <c r="F77">
        <v>80</v>
      </c>
      <c r="G77">
        <v>72.221999999999994</v>
      </c>
      <c r="H77">
        <v>5.04E-2</v>
      </c>
    </row>
    <row r="78" spans="1:8" x14ac:dyDescent="0.2">
      <c r="A78">
        <v>10178.582</v>
      </c>
      <c r="B78">
        <v>-44.289000000000001</v>
      </c>
      <c r="C78">
        <v>-44.295999999999999</v>
      </c>
      <c r="D78">
        <v>5.0940000000000003</v>
      </c>
      <c r="E78">
        <v>3.7909999999999999</v>
      </c>
      <c r="F78">
        <v>80</v>
      </c>
      <c r="G78">
        <v>72.055999999999997</v>
      </c>
      <c r="H78">
        <v>4.7699999999999999E-2</v>
      </c>
    </row>
    <row r="79" spans="1:8" x14ac:dyDescent="0.2">
      <c r="A79">
        <v>10179.821</v>
      </c>
      <c r="B79">
        <v>-44.353999999999999</v>
      </c>
      <c r="C79">
        <v>-44.362000000000002</v>
      </c>
      <c r="D79">
        <v>5.3220000000000001</v>
      </c>
      <c r="E79">
        <v>10.766</v>
      </c>
      <c r="F79">
        <v>80</v>
      </c>
      <c r="G79">
        <v>71.468999999999994</v>
      </c>
      <c r="H79">
        <v>0.13589999999999999</v>
      </c>
    </row>
    <row r="80" spans="1:8" x14ac:dyDescent="0.2">
      <c r="A80">
        <v>10181.07</v>
      </c>
      <c r="B80">
        <v>-44.408999999999999</v>
      </c>
      <c r="C80">
        <v>-44.417999999999999</v>
      </c>
      <c r="D80">
        <v>4.4470000000000001</v>
      </c>
      <c r="E80">
        <v>18.878</v>
      </c>
      <c r="F80">
        <v>80</v>
      </c>
      <c r="G80">
        <v>71.043000000000006</v>
      </c>
      <c r="H80">
        <v>0.24120000000000003</v>
      </c>
    </row>
    <row r="81" spans="1:8" x14ac:dyDescent="0.2">
      <c r="A81">
        <v>10182.641</v>
      </c>
      <c r="B81">
        <v>-44.468000000000004</v>
      </c>
      <c r="C81">
        <v>-44.475999999999999</v>
      </c>
      <c r="D81">
        <v>3.7240000000000002</v>
      </c>
      <c r="E81">
        <v>37.058</v>
      </c>
      <c r="F81">
        <v>80</v>
      </c>
      <c r="G81">
        <v>70.495999999999995</v>
      </c>
      <c r="H81">
        <v>0.48960000000000004</v>
      </c>
    </row>
    <row r="82" spans="1:8" x14ac:dyDescent="0.2">
      <c r="A82">
        <v>10183.887000000001</v>
      </c>
      <c r="B82">
        <v>-44.52</v>
      </c>
      <c r="C82">
        <v>-44.529000000000003</v>
      </c>
      <c r="D82">
        <v>4.2389999999999999</v>
      </c>
      <c r="E82">
        <v>49.962000000000003</v>
      </c>
      <c r="F82">
        <v>80</v>
      </c>
      <c r="G82">
        <v>69.569999999999993</v>
      </c>
      <c r="H82">
        <v>0.67769999999999997</v>
      </c>
    </row>
    <row r="83" spans="1:8" x14ac:dyDescent="0.2">
      <c r="A83">
        <v>10185.129999999999</v>
      </c>
      <c r="B83">
        <v>-44.575000000000003</v>
      </c>
      <c r="C83">
        <v>-44.584000000000003</v>
      </c>
      <c r="D83">
        <v>4.4249999999999998</v>
      </c>
      <c r="E83">
        <v>56.170999999999999</v>
      </c>
      <c r="F83">
        <v>80</v>
      </c>
      <c r="G83">
        <v>69.557000000000002</v>
      </c>
      <c r="H83">
        <v>0.7722</v>
      </c>
    </row>
    <row r="84" spans="1:8" x14ac:dyDescent="0.2">
      <c r="A84">
        <v>10186.659</v>
      </c>
      <c r="B84">
        <v>-44.633000000000003</v>
      </c>
      <c r="C84">
        <v>-44.642000000000003</v>
      </c>
      <c r="D84">
        <v>3.798</v>
      </c>
      <c r="E84">
        <v>57.646000000000001</v>
      </c>
      <c r="F84">
        <v>80</v>
      </c>
      <c r="G84">
        <v>69.62</v>
      </c>
      <c r="H84">
        <v>0.79559999999999997</v>
      </c>
    </row>
    <row r="85" spans="1:8" x14ac:dyDescent="0.2">
      <c r="A85">
        <v>10188.232</v>
      </c>
      <c r="B85">
        <v>-44.688000000000002</v>
      </c>
      <c r="C85">
        <v>-44.697000000000003</v>
      </c>
      <c r="D85">
        <v>3.5169999999999999</v>
      </c>
      <c r="E85">
        <v>56.698999999999998</v>
      </c>
      <c r="F85">
        <v>80</v>
      </c>
      <c r="G85">
        <v>69.608000000000004</v>
      </c>
      <c r="H85">
        <v>0.78029999999999999</v>
      </c>
    </row>
    <row r="86" spans="1:8" x14ac:dyDescent="0.2">
      <c r="A86">
        <v>10189.791999999999</v>
      </c>
      <c r="B86">
        <v>-44.749000000000002</v>
      </c>
      <c r="C86">
        <v>-44.759</v>
      </c>
      <c r="D86">
        <v>3.9510000000000001</v>
      </c>
      <c r="E86">
        <v>58.375999999999998</v>
      </c>
      <c r="F86">
        <v>80</v>
      </c>
      <c r="G86">
        <v>69.361999999999995</v>
      </c>
      <c r="H86">
        <v>0.80640000000000001</v>
      </c>
    </row>
    <row r="87" spans="1:8" x14ac:dyDescent="0.2">
      <c r="A87">
        <v>10191.355</v>
      </c>
      <c r="B87">
        <v>-44.802</v>
      </c>
      <c r="C87">
        <v>-44.811999999999998</v>
      </c>
      <c r="D87">
        <v>3.4159999999999999</v>
      </c>
      <c r="E87">
        <v>57.25</v>
      </c>
      <c r="F87">
        <v>80</v>
      </c>
      <c r="G87">
        <v>69.290000000000006</v>
      </c>
      <c r="H87">
        <v>0.7893</v>
      </c>
    </row>
    <row r="88" spans="1:8" x14ac:dyDescent="0.2">
      <c r="A88">
        <v>10192.596</v>
      </c>
      <c r="B88">
        <v>-44.853999999999999</v>
      </c>
      <c r="C88">
        <v>-44.865000000000002</v>
      </c>
      <c r="D88">
        <v>4.2169999999999996</v>
      </c>
      <c r="E88">
        <v>63.393000000000001</v>
      </c>
      <c r="F88">
        <v>80</v>
      </c>
      <c r="G88">
        <v>69.103999999999999</v>
      </c>
      <c r="H88">
        <v>0.88649999999999995</v>
      </c>
    </row>
    <row r="89" spans="1:8" x14ac:dyDescent="0.2">
      <c r="A89">
        <v>10193.844999999999</v>
      </c>
      <c r="B89">
        <v>-44.911000000000001</v>
      </c>
      <c r="C89">
        <v>-44.921999999999997</v>
      </c>
      <c r="D89">
        <v>4.5529999999999999</v>
      </c>
      <c r="E89">
        <v>67.201999999999998</v>
      </c>
      <c r="F89">
        <v>80</v>
      </c>
      <c r="G89">
        <v>68.807000000000002</v>
      </c>
      <c r="H89">
        <v>0.94860000000000011</v>
      </c>
    </row>
    <row r="90" spans="1:8" x14ac:dyDescent="0.2">
      <c r="A90">
        <v>10195.415000000001</v>
      </c>
      <c r="B90">
        <v>-44.970999999999997</v>
      </c>
      <c r="C90">
        <v>-44.981999999999999</v>
      </c>
      <c r="D90">
        <v>3.8490000000000002</v>
      </c>
      <c r="E90">
        <v>68.412000000000006</v>
      </c>
      <c r="F90">
        <v>80</v>
      </c>
      <c r="G90">
        <v>68.753</v>
      </c>
      <c r="H90">
        <v>0.96840000000000004</v>
      </c>
    </row>
    <row r="91" spans="1:8" x14ac:dyDescent="0.2">
      <c r="A91">
        <v>10196.968000000001</v>
      </c>
      <c r="B91">
        <v>-45.021000000000001</v>
      </c>
      <c r="C91">
        <v>-45.031999999999996</v>
      </c>
      <c r="D91">
        <v>3.2370000000000001</v>
      </c>
      <c r="E91">
        <v>69.251999999999995</v>
      </c>
      <c r="F91">
        <v>80</v>
      </c>
      <c r="G91">
        <v>68.808000000000007</v>
      </c>
      <c r="H91">
        <v>0.9819</v>
      </c>
    </row>
    <row r="92" spans="1:8" x14ac:dyDescent="0.2">
      <c r="A92">
        <v>10198.514999999999</v>
      </c>
      <c r="B92">
        <v>-45.070999999999998</v>
      </c>
      <c r="C92">
        <v>-45.082999999999998</v>
      </c>
      <c r="D92">
        <v>3.25</v>
      </c>
      <c r="E92">
        <v>65.150999999999996</v>
      </c>
      <c r="F92">
        <v>80</v>
      </c>
      <c r="G92">
        <v>69.078999999999994</v>
      </c>
      <c r="H92">
        <v>0.91439999999999999</v>
      </c>
    </row>
    <row r="93" spans="1:8" x14ac:dyDescent="0.2">
      <c r="A93">
        <v>10200.392</v>
      </c>
      <c r="B93">
        <v>-45.13</v>
      </c>
      <c r="C93">
        <v>-45.142000000000003</v>
      </c>
      <c r="D93">
        <v>3.141</v>
      </c>
      <c r="E93">
        <v>62.491999999999997</v>
      </c>
      <c r="F93">
        <v>80</v>
      </c>
      <c r="G93">
        <v>69.108999999999995</v>
      </c>
      <c r="H93">
        <v>0.87209999999999999</v>
      </c>
    </row>
    <row r="94" spans="1:8" x14ac:dyDescent="0.2">
      <c r="A94">
        <v>10202.254000000001</v>
      </c>
      <c r="B94">
        <v>-45.19</v>
      </c>
      <c r="C94">
        <v>-45.201999999999998</v>
      </c>
      <c r="D94">
        <v>3.2389999999999999</v>
      </c>
      <c r="E94">
        <v>62.759</v>
      </c>
      <c r="F94">
        <v>80</v>
      </c>
      <c r="G94">
        <v>68.977000000000004</v>
      </c>
      <c r="H94">
        <v>0.87660000000000005</v>
      </c>
    </row>
    <row r="95" spans="1:8" x14ac:dyDescent="0.2">
      <c r="A95">
        <v>10203.803</v>
      </c>
      <c r="B95">
        <v>-45.244</v>
      </c>
      <c r="C95">
        <v>-45.256</v>
      </c>
      <c r="D95">
        <v>3.504</v>
      </c>
      <c r="E95">
        <v>64.787000000000006</v>
      </c>
      <c r="F95">
        <v>80</v>
      </c>
      <c r="G95">
        <v>69.13</v>
      </c>
      <c r="H95">
        <v>0.90900000000000003</v>
      </c>
    </row>
    <row r="96" spans="1:8" x14ac:dyDescent="0.2">
      <c r="A96">
        <v>10205.35</v>
      </c>
      <c r="B96">
        <v>-45.296999999999997</v>
      </c>
      <c r="C96">
        <v>-45.31</v>
      </c>
      <c r="D96">
        <v>3.4849999999999999</v>
      </c>
      <c r="E96">
        <v>62.713999999999999</v>
      </c>
      <c r="F96">
        <v>80</v>
      </c>
      <c r="G96">
        <v>69.149000000000001</v>
      </c>
      <c r="H96">
        <v>0.87570000000000003</v>
      </c>
    </row>
    <row r="97" spans="1:8" x14ac:dyDescent="0.2">
      <c r="A97">
        <v>10206.905000000001</v>
      </c>
      <c r="B97">
        <v>-45.347999999999999</v>
      </c>
      <c r="C97">
        <v>-45.360999999999997</v>
      </c>
      <c r="D97">
        <v>3.2469999999999999</v>
      </c>
      <c r="E97">
        <v>61.514000000000003</v>
      </c>
      <c r="F97">
        <v>80</v>
      </c>
      <c r="G97">
        <v>69.108999999999995</v>
      </c>
      <c r="H97">
        <v>0.85589999999999999</v>
      </c>
    </row>
    <row r="98" spans="1:8" x14ac:dyDescent="0.2">
      <c r="A98">
        <v>10214.076999999999</v>
      </c>
      <c r="B98">
        <v>-45.399000000000001</v>
      </c>
      <c r="C98">
        <v>-45.411999999999999</v>
      </c>
      <c r="D98">
        <v>0.71899999999999997</v>
      </c>
      <c r="E98">
        <v>55.26</v>
      </c>
      <c r="F98">
        <v>80</v>
      </c>
      <c r="G98">
        <v>69.611999999999995</v>
      </c>
      <c r="H98">
        <v>0.75780000000000003</v>
      </c>
    </row>
    <row r="99" spans="1:8" x14ac:dyDescent="0.2">
      <c r="A99">
        <v>10216.583000000001</v>
      </c>
      <c r="B99">
        <v>-45.453000000000003</v>
      </c>
      <c r="C99">
        <v>-45.466999999999999</v>
      </c>
      <c r="D99">
        <v>2.177</v>
      </c>
      <c r="E99">
        <v>56.692</v>
      </c>
      <c r="F99">
        <v>80</v>
      </c>
      <c r="G99">
        <v>69.266999999999996</v>
      </c>
      <c r="H99">
        <v>0.78029999999999999</v>
      </c>
    </row>
    <row r="100" spans="1:8" x14ac:dyDescent="0.2">
      <c r="A100">
        <v>10219.691000000001</v>
      </c>
      <c r="B100">
        <v>-45.505000000000003</v>
      </c>
      <c r="C100">
        <v>-45.518999999999998</v>
      </c>
      <c r="D100">
        <v>1.6910000000000001</v>
      </c>
      <c r="E100">
        <v>59.554000000000002</v>
      </c>
      <c r="F100">
        <v>80</v>
      </c>
      <c r="G100">
        <v>69.183000000000007</v>
      </c>
      <c r="H100">
        <v>0.82530000000000003</v>
      </c>
    </row>
    <row r="101" spans="1:8" x14ac:dyDescent="0.2">
      <c r="A101">
        <v>10221.880999999999</v>
      </c>
      <c r="B101">
        <v>-45.558</v>
      </c>
      <c r="C101">
        <v>-45.573</v>
      </c>
      <c r="D101">
        <v>2.4390000000000001</v>
      </c>
      <c r="E101">
        <v>66.326999999999998</v>
      </c>
      <c r="F101">
        <v>80</v>
      </c>
      <c r="G101">
        <v>68.522999999999996</v>
      </c>
      <c r="H101">
        <v>0.93420000000000003</v>
      </c>
    </row>
    <row r="102" spans="1:8" x14ac:dyDescent="0.2">
      <c r="A102">
        <v>10224.065000000001</v>
      </c>
      <c r="B102">
        <v>-45.610999999999997</v>
      </c>
      <c r="C102">
        <v>-45.625999999999998</v>
      </c>
      <c r="D102">
        <v>2.4260000000000002</v>
      </c>
      <c r="E102">
        <v>69.995000000000005</v>
      </c>
      <c r="F102">
        <v>80</v>
      </c>
      <c r="G102">
        <v>68.471999999999994</v>
      </c>
      <c r="H102">
        <v>0.99450000000000005</v>
      </c>
    </row>
    <row r="103" spans="1:8" x14ac:dyDescent="0.2">
      <c r="A103">
        <v>10226.241</v>
      </c>
      <c r="B103">
        <v>-45.661000000000001</v>
      </c>
      <c r="C103">
        <v>-45.676000000000002</v>
      </c>
      <c r="D103">
        <v>2.3180000000000001</v>
      </c>
      <c r="E103">
        <v>70.367999999999995</v>
      </c>
      <c r="F103">
        <v>80</v>
      </c>
      <c r="G103">
        <v>68.433999999999997</v>
      </c>
      <c r="H103">
        <v>1.0008000000000001</v>
      </c>
    </row>
    <row r="104" spans="1:8" x14ac:dyDescent="0.2">
      <c r="A104">
        <v>10227.804</v>
      </c>
      <c r="B104">
        <v>-45.713000000000001</v>
      </c>
      <c r="C104">
        <v>-45.728000000000002</v>
      </c>
      <c r="D104">
        <v>3.2959999999999998</v>
      </c>
      <c r="E104">
        <v>71.459999999999994</v>
      </c>
      <c r="F104">
        <v>80</v>
      </c>
      <c r="G104">
        <v>68.251999999999995</v>
      </c>
      <c r="H104">
        <v>1.0197000000000001</v>
      </c>
    </row>
    <row r="105" spans="1:8" x14ac:dyDescent="0.2">
      <c r="A105">
        <v>10229.362999999999</v>
      </c>
      <c r="B105">
        <v>-45.77</v>
      </c>
      <c r="C105">
        <v>-45.784999999999997</v>
      </c>
      <c r="D105">
        <v>3.6669999999999998</v>
      </c>
      <c r="E105">
        <v>69.2</v>
      </c>
      <c r="F105">
        <v>80</v>
      </c>
      <c r="G105">
        <v>68.399000000000001</v>
      </c>
      <c r="H105">
        <v>0.9819</v>
      </c>
    </row>
    <row r="106" spans="1:8" x14ac:dyDescent="0.2">
      <c r="A106">
        <v>10230.928</v>
      </c>
      <c r="B106">
        <v>-45.826000000000001</v>
      </c>
      <c r="C106">
        <v>-45.841999999999999</v>
      </c>
      <c r="D106">
        <v>3.6480000000000001</v>
      </c>
      <c r="E106">
        <v>65.698999999999998</v>
      </c>
      <c r="F106">
        <v>80</v>
      </c>
      <c r="G106">
        <v>68.953999999999994</v>
      </c>
      <c r="H106">
        <v>0.9234</v>
      </c>
    </row>
    <row r="107" spans="1:8" x14ac:dyDescent="0.2">
      <c r="A107">
        <v>10233.111000000001</v>
      </c>
      <c r="B107">
        <v>-45.883000000000003</v>
      </c>
      <c r="C107">
        <v>-45.899000000000001</v>
      </c>
      <c r="D107">
        <v>2.6269999999999998</v>
      </c>
      <c r="E107">
        <v>54.476999999999997</v>
      </c>
      <c r="F107">
        <v>80</v>
      </c>
      <c r="G107">
        <v>69.501999999999995</v>
      </c>
      <c r="H107">
        <v>0.74609999999999999</v>
      </c>
    </row>
    <row r="108" spans="1:8" x14ac:dyDescent="0.2">
      <c r="A108">
        <v>10253.163</v>
      </c>
      <c r="B108">
        <v>-45.938000000000002</v>
      </c>
      <c r="C108">
        <v>-45.954000000000001</v>
      </c>
      <c r="D108">
        <v>0.27300000000000002</v>
      </c>
      <c r="E108">
        <v>51.072000000000003</v>
      </c>
      <c r="F108">
        <v>80</v>
      </c>
      <c r="G108">
        <v>69.448999999999998</v>
      </c>
      <c r="H108">
        <v>0.69390000000000007</v>
      </c>
    </row>
    <row r="109" spans="1:8" x14ac:dyDescent="0.2">
      <c r="A109">
        <v>10255.678</v>
      </c>
      <c r="B109">
        <v>-45.994</v>
      </c>
      <c r="C109">
        <v>-46.011000000000003</v>
      </c>
      <c r="D109">
        <v>2.2599999999999998</v>
      </c>
      <c r="E109">
        <v>54.908000000000001</v>
      </c>
      <c r="F109">
        <v>80</v>
      </c>
      <c r="G109">
        <v>69.183999999999997</v>
      </c>
      <c r="H109">
        <v>0.75239999999999996</v>
      </c>
    </row>
    <row r="110" spans="1:8" x14ac:dyDescent="0.2">
      <c r="A110">
        <v>10258.166999999999</v>
      </c>
      <c r="B110">
        <v>-46.048000000000002</v>
      </c>
      <c r="C110">
        <v>-46.064</v>
      </c>
      <c r="D110">
        <v>2.1539999999999999</v>
      </c>
      <c r="E110">
        <v>52.151000000000003</v>
      </c>
      <c r="F110">
        <v>80</v>
      </c>
      <c r="G110">
        <v>69.516999999999996</v>
      </c>
      <c r="H110">
        <v>0.71010000000000006</v>
      </c>
    </row>
    <row r="111" spans="1:8" x14ac:dyDescent="0.2">
      <c r="A111">
        <v>10260.984</v>
      </c>
      <c r="B111">
        <v>-46.100999999999999</v>
      </c>
      <c r="C111">
        <v>-46.118000000000002</v>
      </c>
      <c r="D111">
        <v>1.905</v>
      </c>
      <c r="E111">
        <v>54.145000000000003</v>
      </c>
      <c r="F111">
        <v>80</v>
      </c>
      <c r="G111">
        <v>69.385999999999996</v>
      </c>
      <c r="H111">
        <v>0.74070000000000003</v>
      </c>
    </row>
    <row r="112" spans="1:8" x14ac:dyDescent="0.2">
      <c r="A112">
        <v>10263.477000000001</v>
      </c>
      <c r="B112">
        <v>-46.155000000000001</v>
      </c>
      <c r="C112">
        <v>-46.171999999999997</v>
      </c>
      <c r="D112">
        <v>2.1739999999999999</v>
      </c>
      <c r="E112">
        <v>57.162999999999997</v>
      </c>
      <c r="F112">
        <v>80</v>
      </c>
      <c r="G112">
        <v>69.046000000000006</v>
      </c>
      <c r="H112">
        <v>0.78749999999999998</v>
      </c>
    </row>
    <row r="113" spans="1:8" x14ac:dyDescent="0.2">
      <c r="A113">
        <v>10265.986000000001</v>
      </c>
      <c r="B113">
        <v>-46.21</v>
      </c>
      <c r="C113">
        <v>-46.228000000000002</v>
      </c>
      <c r="D113">
        <v>2.2200000000000002</v>
      </c>
      <c r="E113">
        <v>57.622999999999998</v>
      </c>
      <c r="F113">
        <v>80</v>
      </c>
      <c r="G113">
        <v>68.813999999999993</v>
      </c>
      <c r="H113">
        <v>0.79470000000000007</v>
      </c>
    </row>
    <row r="114" spans="1:8" x14ac:dyDescent="0.2">
      <c r="A114">
        <v>10268.184999999999</v>
      </c>
      <c r="B114">
        <v>-46.262</v>
      </c>
      <c r="C114">
        <v>-46.28</v>
      </c>
      <c r="D114">
        <v>2.3660000000000001</v>
      </c>
      <c r="E114">
        <v>58.609000000000002</v>
      </c>
      <c r="F114">
        <v>80</v>
      </c>
      <c r="G114">
        <v>69.036000000000001</v>
      </c>
      <c r="H114">
        <v>0.81</v>
      </c>
    </row>
    <row r="115" spans="1:8" x14ac:dyDescent="0.2">
      <c r="A115">
        <v>10270.384</v>
      </c>
      <c r="B115">
        <v>-46.314</v>
      </c>
      <c r="C115">
        <v>-46.332000000000001</v>
      </c>
      <c r="D115">
        <v>2.3460000000000001</v>
      </c>
      <c r="E115">
        <v>59.811999999999998</v>
      </c>
      <c r="F115">
        <v>80</v>
      </c>
      <c r="G115">
        <v>69.054000000000002</v>
      </c>
      <c r="H115">
        <v>0.82890000000000008</v>
      </c>
    </row>
    <row r="116" spans="1:8" x14ac:dyDescent="0.2">
      <c r="A116">
        <v>10272.885</v>
      </c>
      <c r="B116">
        <v>-46.366999999999997</v>
      </c>
      <c r="C116">
        <v>-46.384999999999998</v>
      </c>
      <c r="D116">
        <v>2.1459999999999999</v>
      </c>
      <c r="E116">
        <v>61.027999999999999</v>
      </c>
      <c r="F116">
        <v>80</v>
      </c>
      <c r="G116">
        <v>68.721000000000004</v>
      </c>
      <c r="H116">
        <v>0.84870000000000001</v>
      </c>
    </row>
    <row r="117" spans="1:8" x14ac:dyDescent="0.2">
      <c r="A117">
        <v>10275.710999999999</v>
      </c>
      <c r="B117">
        <v>-46.421999999999997</v>
      </c>
      <c r="C117">
        <v>-46.44</v>
      </c>
      <c r="D117">
        <v>1.9450000000000001</v>
      </c>
      <c r="E117">
        <v>62.834000000000003</v>
      </c>
      <c r="F117">
        <v>80</v>
      </c>
      <c r="G117">
        <v>68.531000000000006</v>
      </c>
      <c r="H117">
        <v>0.87749999999999995</v>
      </c>
    </row>
    <row r="118" spans="1:8" x14ac:dyDescent="0.2">
      <c r="A118">
        <v>10278.486000000001</v>
      </c>
      <c r="B118">
        <v>-46.472999999999999</v>
      </c>
      <c r="C118">
        <v>-46.491</v>
      </c>
      <c r="D118">
        <v>1.845</v>
      </c>
      <c r="E118">
        <v>64.084000000000003</v>
      </c>
      <c r="F118">
        <v>80</v>
      </c>
      <c r="G118">
        <v>68.766000000000005</v>
      </c>
      <c r="H118">
        <v>0.89729999999999999</v>
      </c>
    </row>
    <row r="119" spans="1:8" x14ac:dyDescent="0.2">
      <c r="A119">
        <v>10280.959999999999</v>
      </c>
      <c r="B119">
        <v>-46.524999999999999</v>
      </c>
      <c r="C119">
        <v>-46.543999999999997</v>
      </c>
      <c r="D119">
        <v>2.1110000000000002</v>
      </c>
      <c r="E119">
        <v>62.823999999999998</v>
      </c>
      <c r="F119">
        <v>80</v>
      </c>
      <c r="G119">
        <v>68.753</v>
      </c>
      <c r="H119">
        <v>0.87749999999999995</v>
      </c>
    </row>
    <row r="120" spans="1:8" x14ac:dyDescent="0.2">
      <c r="A120">
        <v>10283.422</v>
      </c>
      <c r="B120">
        <v>-46.579000000000001</v>
      </c>
      <c r="C120">
        <v>-46.598999999999997</v>
      </c>
      <c r="D120">
        <v>2.2429999999999999</v>
      </c>
      <c r="E120">
        <v>59.351999999999997</v>
      </c>
      <c r="F120">
        <v>80</v>
      </c>
      <c r="G120">
        <v>68.91</v>
      </c>
      <c r="H120">
        <v>0.8217000000000001</v>
      </c>
    </row>
    <row r="121" spans="1:8" x14ac:dyDescent="0.2">
      <c r="A121">
        <v>10285.924999999999</v>
      </c>
      <c r="B121">
        <v>-46.631999999999998</v>
      </c>
      <c r="C121">
        <v>-46.651000000000003</v>
      </c>
      <c r="D121">
        <v>2.0920000000000001</v>
      </c>
      <c r="E121">
        <v>61.33</v>
      </c>
      <c r="F121">
        <v>80</v>
      </c>
      <c r="G121">
        <v>68.680999999999997</v>
      </c>
      <c r="H121">
        <v>0.85319999999999996</v>
      </c>
    </row>
    <row r="122" spans="1:8" x14ac:dyDescent="0.2">
      <c r="A122">
        <v>10288.437</v>
      </c>
      <c r="B122">
        <v>-46.683</v>
      </c>
      <c r="C122">
        <v>-46.703000000000003</v>
      </c>
      <c r="D122">
        <v>2.073</v>
      </c>
      <c r="E122">
        <v>61.804000000000002</v>
      </c>
      <c r="F122">
        <v>80</v>
      </c>
      <c r="G122">
        <v>68.801000000000002</v>
      </c>
      <c r="H122">
        <v>0.86129999999999995</v>
      </c>
    </row>
    <row r="123" spans="1:8" x14ac:dyDescent="0.2">
      <c r="A123">
        <v>10290.916999999999</v>
      </c>
      <c r="B123">
        <v>-46.734000000000002</v>
      </c>
      <c r="C123">
        <v>-46.753999999999998</v>
      </c>
      <c r="D123">
        <v>2.032</v>
      </c>
      <c r="E123">
        <v>58.420999999999999</v>
      </c>
      <c r="F123">
        <v>80</v>
      </c>
      <c r="G123">
        <v>68.903999999999996</v>
      </c>
      <c r="H123">
        <v>0.80730000000000002</v>
      </c>
    </row>
    <row r="124" spans="1:8" x14ac:dyDescent="0.2">
      <c r="A124">
        <v>10293.418</v>
      </c>
      <c r="B124">
        <v>-46.787999999999997</v>
      </c>
      <c r="C124">
        <v>-46.808999999999997</v>
      </c>
      <c r="D124">
        <v>2.21</v>
      </c>
      <c r="E124">
        <v>54.856999999999999</v>
      </c>
      <c r="F124">
        <v>80</v>
      </c>
      <c r="G124">
        <v>69.052000000000007</v>
      </c>
      <c r="H124">
        <v>0.75149999999999995</v>
      </c>
    </row>
    <row r="125" spans="1:8" x14ac:dyDescent="0.2">
      <c r="A125">
        <v>10295.922</v>
      </c>
      <c r="B125">
        <v>-46.841000000000001</v>
      </c>
      <c r="C125">
        <v>-46.860999999999997</v>
      </c>
      <c r="D125">
        <v>2.0880000000000001</v>
      </c>
      <c r="E125">
        <v>54.680999999999997</v>
      </c>
      <c r="F125">
        <v>80</v>
      </c>
      <c r="G125">
        <v>69.105999999999995</v>
      </c>
      <c r="H125">
        <v>0.74880000000000002</v>
      </c>
    </row>
    <row r="126" spans="1:8" x14ac:dyDescent="0.2">
      <c r="A126">
        <v>10298.743</v>
      </c>
      <c r="B126">
        <v>-46.895000000000003</v>
      </c>
      <c r="C126">
        <v>-46.915999999999997</v>
      </c>
      <c r="D126">
        <v>1.9259999999999999</v>
      </c>
      <c r="E126">
        <v>53.957999999999998</v>
      </c>
      <c r="F126">
        <v>80</v>
      </c>
      <c r="G126">
        <v>69.084000000000003</v>
      </c>
      <c r="H126">
        <v>0.73799999999999999</v>
      </c>
    </row>
    <row r="127" spans="1:8" x14ac:dyDescent="0.2">
      <c r="A127">
        <v>10300.885</v>
      </c>
      <c r="B127">
        <v>-46.951000000000001</v>
      </c>
      <c r="C127">
        <v>-46.972999999999999</v>
      </c>
      <c r="D127">
        <v>2.67</v>
      </c>
      <c r="E127">
        <v>56.165999999999997</v>
      </c>
      <c r="F127">
        <v>80</v>
      </c>
      <c r="G127">
        <v>69.039000000000001</v>
      </c>
      <c r="H127">
        <v>0.7722</v>
      </c>
    </row>
    <row r="128" spans="1:8" x14ac:dyDescent="0.2">
      <c r="A128">
        <v>10303.032999999999</v>
      </c>
      <c r="B128">
        <v>-47.000999999999998</v>
      </c>
      <c r="C128">
        <v>-47.023000000000003</v>
      </c>
      <c r="D128">
        <v>2.34</v>
      </c>
      <c r="E128">
        <v>55.984999999999999</v>
      </c>
      <c r="F128">
        <v>80</v>
      </c>
      <c r="G128">
        <v>69.096999999999994</v>
      </c>
      <c r="H128">
        <v>0.76949999999999996</v>
      </c>
    </row>
    <row r="129" spans="1:8" x14ac:dyDescent="0.2">
      <c r="A129">
        <v>10305.540999999999</v>
      </c>
      <c r="B129">
        <v>-47.054000000000002</v>
      </c>
      <c r="C129">
        <v>-47.076000000000001</v>
      </c>
      <c r="D129">
        <v>2.1160000000000001</v>
      </c>
      <c r="E129">
        <v>53.259</v>
      </c>
      <c r="F129">
        <v>80</v>
      </c>
      <c r="G129">
        <v>69.269000000000005</v>
      </c>
      <c r="H129">
        <v>0.72720000000000007</v>
      </c>
    </row>
    <row r="130" spans="1:8" x14ac:dyDescent="0.2">
      <c r="A130">
        <v>10308.357</v>
      </c>
      <c r="B130">
        <v>-47.106999999999999</v>
      </c>
      <c r="C130">
        <v>-47.128999999999998</v>
      </c>
      <c r="D130">
        <v>1.8660000000000001</v>
      </c>
      <c r="E130">
        <v>47.701000000000001</v>
      </c>
      <c r="F130">
        <v>80</v>
      </c>
      <c r="G130">
        <v>69.558999999999997</v>
      </c>
      <c r="H130">
        <v>0.64349999999999996</v>
      </c>
    </row>
    <row r="131" spans="1:8" x14ac:dyDescent="0.2">
      <c r="A131">
        <v>10311.168</v>
      </c>
      <c r="B131">
        <v>-47.156999999999996</v>
      </c>
      <c r="C131">
        <v>-47.18</v>
      </c>
      <c r="D131">
        <v>1.8160000000000001</v>
      </c>
      <c r="E131">
        <v>45.588000000000001</v>
      </c>
      <c r="F131">
        <v>80</v>
      </c>
      <c r="G131">
        <v>69.563000000000002</v>
      </c>
      <c r="H131">
        <v>0.6120000000000001</v>
      </c>
    </row>
    <row r="132" spans="1:8" x14ac:dyDescent="0.2">
      <c r="A132">
        <v>10313.938</v>
      </c>
      <c r="B132">
        <v>-47.207999999999998</v>
      </c>
      <c r="C132">
        <v>-47.23</v>
      </c>
      <c r="D132">
        <v>1.8220000000000001</v>
      </c>
      <c r="E132">
        <v>48.488999999999997</v>
      </c>
      <c r="F132">
        <v>80</v>
      </c>
      <c r="G132">
        <v>69.465000000000003</v>
      </c>
      <c r="H132">
        <v>0.6552</v>
      </c>
    </row>
    <row r="133" spans="1:8" x14ac:dyDescent="0.2">
      <c r="A133">
        <v>10316.721</v>
      </c>
      <c r="B133">
        <v>-47.258000000000003</v>
      </c>
      <c r="C133">
        <v>-47.28</v>
      </c>
      <c r="D133">
        <v>1.806</v>
      </c>
      <c r="E133">
        <v>51.515000000000001</v>
      </c>
      <c r="F133">
        <v>80</v>
      </c>
      <c r="G133">
        <v>69.301000000000002</v>
      </c>
      <c r="H133">
        <v>0.70110000000000006</v>
      </c>
    </row>
    <row r="134" spans="1:8" x14ac:dyDescent="0.2">
      <c r="A134">
        <v>10319.487999999999</v>
      </c>
      <c r="B134">
        <v>-47.31</v>
      </c>
      <c r="C134">
        <v>-47.332999999999998</v>
      </c>
      <c r="D134">
        <v>1.8879999999999999</v>
      </c>
      <c r="E134">
        <v>56.962000000000003</v>
      </c>
      <c r="F134">
        <v>80</v>
      </c>
      <c r="G134">
        <v>68.900000000000006</v>
      </c>
      <c r="H134">
        <v>0.78480000000000005</v>
      </c>
    </row>
    <row r="135" spans="1:8" x14ac:dyDescent="0.2">
      <c r="A135">
        <v>10322.262000000001</v>
      </c>
      <c r="B135">
        <v>-47.360999999999997</v>
      </c>
      <c r="C135">
        <v>-47.384999999999998</v>
      </c>
      <c r="D135">
        <v>1.8740000000000001</v>
      </c>
      <c r="E135">
        <v>64.013000000000005</v>
      </c>
      <c r="F135">
        <v>80</v>
      </c>
      <c r="G135">
        <v>68.495999999999995</v>
      </c>
      <c r="H135">
        <v>0.89639999999999997</v>
      </c>
    </row>
    <row r="136" spans="1:8" x14ac:dyDescent="0.2">
      <c r="A136">
        <v>10325.328</v>
      </c>
      <c r="B136">
        <v>-47.415999999999997</v>
      </c>
      <c r="C136">
        <v>-47.44</v>
      </c>
      <c r="D136">
        <v>1.8029999999999999</v>
      </c>
      <c r="E136">
        <v>65.188000000000002</v>
      </c>
      <c r="F136">
        <v>80</v>
      </c>
      <c r="G136">
        <v>68.39</v>
      </c>
      <c r="H136">
        <v>0.91529999999999989</v>
      </c>
    </row>
    <row r="137" spans="1:8" x14ac:dyDescent="0.2">
      <c r="A137">
        <v>10328.121999999999</v>
      </c>
      <c r="B137">
        <v>-47.47</v>
      </c>
      <c r="C137">
        <v>-47.494</v>
      </c>
      <c r="D137">
        <v>1.946</v>
      </c>
      <c r="E137">
        <v>76.113</v>
      </c>
      <c r="F137">
        <v>80</v>
      </c>
      <c r="G137">
        <v>67.393000000000001</v>
      </c>
      <c r="H137">
        <v>1.0989000000000002</v>
      </c>
    </row>
    <row r="138" spans="1:8" x14ac:dyDescent="0.2">
      <c r="A138">
        <v>10330.315000000001</v>
      </c>
      <c r="B138">
        <v>-47.521999999999998</v>
      </c>
      <c r="C138">
        <v>-47.546999999999997</v>
      </c>
      <c r="D138">
        <v>2.38</v>
      </c>
      <c r="E138">
        <v>85.78</v>
      </c>
      <c r="F138">
        <v>80</v>
      </c>
      <c r="G138">
        <v>66.867000000000004</v>
      </c>
      <c r="H138">
        <v>1.2717000000000001</v>
      </c>
    </row>
    <row r="139" spans="1:8" x14ac:dyDescent="0.2">
      <c r="A139">
        <v>10332.791999999999</v>
      </c>
      <c r="B139">
        <v>-47.575000000000003</v>
      </c>
      <c r="C139">
        <v>-47.6</v>
      </c>
      <c r="D139">
        <v>2.16</v>
      </c>
      <c r="E139">
        <v>87.884</v>
      </c>
      <c r="F139">
        <v>80</v>
      </c>
      <c r="G139">
        <v>66.808000000000007</v>
      </c>
      <c r="H139">
        <v>1.3104</v>
      </c>
    </row>
    <row r="140" spans="1:8" x14ac:dyDescent="0.2">
      <c r="A140">
        <v>15663.11</v>
      </c>
      <c r="B140">
        <v>-47.65</v>
      </c>
      <c r="C140">
        <v>-47.649000000000001</v>
      </c>
      <c r="D140">
        <v>0</v>
      </c>
      <c r="E140">
        <v>89.37</v>
      </c>
      <c r="F140">
        <v>80</v>
      </c>
      <c r="G140">
        <v>65.548000000000002</v>
      </c>
      <c r="H140">
        <v>1.3391999999999999</v>
      </c>
    </row>
    <row r="141" spans="1:8" x14ac:dyDescent="0.2">
      <c r="A141">
        <v>15665.308000000001</v>
      </c>
      <c r="B141">
        <v>-47.706000000000003</v>
      </c>
      <c r="C141">
        <v>-47.704000000000001</v>
      </c>
      <c r="D141">
        <v>2.5030000000000001</v>
      </c>
      <c r="E141">
        <v>87.614999999999995</v>
      </c>
      <c r="F141">
        <v>80</v>
      </c>
      <c r="G141">
        <v>65.69</v>
      </c>
      <c r="H141">
        <v>1.3059000000000001</v>
      </c>
    </row>
    <row r="142" spans="1:8" x14ac:dyDescent="0.2">
      <c r="A142">
        <v>15667.499</v>
      </c>
      <c r="B142">
        <v>-47.761000000000003</v>
      </c>
      <c r="C142">
        <v>-47.756999999999998</v>
      </c>
      <c r="D142">
        <v>2.4220000000000002</v>
      </c>
      <c r="E142">
        <v>89.415000000000006</v>
      </c>
      <c r="F142">
        <v>80</v>
      </c>
      <c r="G142">
        <v>65.424000000000007</v>
      </c>
      <c r="H142">
        <v>1.3391999999999999</v>
      </c>
    </row>
    <row r="143" spans="1:8" x14ac:dyDescent="0.2">
      <c r="A143">
        <v>15669.694</v>
      </c>
      <c r="B143">
        <v>-47.811</v>
      </c>
      <c r="C143">
        <v>-47.805999999999997</v>
      </c>
      <c r="D143">
        <v>2.226</v>
      </c>
      <c r="E143">
        <v>90.468000000000004</v>
      </c>
      <c r="F143">
        <v>80</v>
      </c>
      <c r="G143">
        <v>65.418999999999997</v>
      </c>
      <c r="H143">
        <v>1.3598999999999999</v>
      </c>
    </row>
    <row r="144" spans="1:8" x14ac:dyDescent="0.2">
      <c r="A144">
        <v>15672.195</v>
      </c>
      <c r="B144">
        <v>-47.868000000000002</v>
      </c>
      <c r="C144">
        <v>-47.862000000000002</v>
      </c>
      <c r="D144">
        <v>2.2410000000000001</v>
      </c>
      <c r="E144">
        <v>91.971999999999994</v>
      </c>
      <c r="F144">
        <v>80</v>
      </c>
      <c r="G144">
        <v>65.215000000000003</v>
      </c>
      <c r="H144">
        <v>1.3887</v>
      </c>
    </row>
    <row r="145" spans="1:8" x14ac:dyDescent="0.2">
      <c r="A145">
        <v>15674.386</v>
      </c>
      <c r="B145">
        <v>-47.920999999999999</v>
      </c>
      <c r="C145">
        <v>-47.912999999999997</v>
      </c>
      <c r="D145">
        <v>2.3359999999999999</v>
      </c>
      <c r="E145">
        <v>90.683000000000007</v>
      </c>
      <c r="F145">
        <v>80</v>
      </c>
      <c r="G145">
        <v>65.358000000000004</v>
      </c>
      <c r="H145">
        <v>1.3634999999999999</v>
      </c>
    </row>
    <row r="146" spans="1:8" x14ac:dyDescent="0.2">
      <c r="A146">
        <v>15676.582</v>
      </c>
      <c r="B146">
        <v>-47.975999999999999</v>
      </c>
      <c r="C146">
        <v>-47.966999999999999</v>
      </c>
      <c r="D146">
        <v>2.4740000000000002</v>
      </c>
      <c r="E146">
        <v>91.945999999999998</v>
      </c>
      <c r="F146">
        <v>80</v>
      </c>
      <c r="G146">
        <v>65.334999999999994</v>
      </c>
      <c r="H146">
        <v>1.3878000000000001</v>
      </c>
    </row>
    <row r="147" spans="1:8" x14ac:dyDescent="0.2">
      <c r="A147">
        <v>15678.768</v>
      </c>
      <c r="B147">
        <v>-48.03</v>
      </c>
      <c r="C147">
        <v>-48.02</v>
      </c>
      <c r="D147">
        <v>2.4159999999999999</v>
      </c>
      <c r="E147">
        <v>93.171999999999997</v>
      </c>
      <c r="F147">
        <v>80</v>
      </c>
      <c r="G147">
        <v>65.078000000000003</v>
      </c>
      <c r="H147">
        <v>1.4112</v>
      </c>
    </row>
    <row r="148" spans="1:8" x14ac:dyDescent="0.2">
      <c r="A148">
        <v>15680.941000000001</v>
      </c>
      <c r="B148">
        <v>-48.084000000000003</v>
      </c>
      <c r="C148">
        <v>-48.073</v>
      </c>
      <c r="D148">
        <v>2.4159999999999999</v>
      </c>
      <c r="E148">
        <v>95.566999999999993</v>
      </c>
      <c r="F148">
        <v>80</v>
      </c>
      <c r="G148">
        <v>64.873000000000005</v>
      </c>
      <c r="H148">
        <v>1.4580000000000002</v>
      </c>
    </row>
    <row r="149" spans="1:8" x14ac:dyDescent="0.2">
      <c r="A149">
        <v>15683.088</v>
      </c>
      <c r="B149">
        <v>-48.137999999999998</v>
      </c>
      <c r="C149">
        <v>-48.125999999999998</v>
      </c>
      <c r="D149">
        <v>2.4609999999999999</v>
      </c>
      <c r="E149">
        <v>95.75</v>
      </c>
      <c r="F149">
        <v>80</v>
      </c>
      <c r="G149">
        <v>64.888999999999996</v>
      </c>
      <c r="H149">
        <v>1.4616000000000002</v>
      </c>
    </row>
    <row r="150" spans="1:8" x14ac:dyDescent="0.2">
      <c r="A150">
        <v>15685.236000000001</v>
      </c>
      <c r="B150">
        <v>-48.188000000000002</v>
      </c>
      <c r="C150">
        <v>-48.173999999999999</v>
      </c>
      <c r="D150">
        <v>2.274</v>
      </c>
      <c r="E150">
        <v>95.480999999999995</v>
      </c>
      <c r="F150">
        <v>80</v>
      </c>
      <c r="G150">
        <v>64.819000000000003</v>
      </c>
      <c r="H150">
        <v>1.4571000000000001</v>
      </c>
    </row>
    <row r="151" spans="1:8" x14ac:dyDescent="0.2">
      <c r="A151">
        <v>15687.083000000001</v>
      </c>
      <c r="B151">
        <v>-48.241999999999997</v>
      </c>
      <c r="C151">
        <v>-48.225999999999999</v>
      </c>
      <c r="D151">
        <v>2.819</v>
      </c>
      <c r="E151">
        <v>98.087999999999994</v>
      </c>
      <c r="F151">
        <v>80</v>
      </c>
      <c r="G151">
        <v>64.614999999999995</v>
      </c>
      <c r="H151">
        <v>1.5084</v>
      </c>
    </row>
    <row r="152" spans="1:8" x14ac:dyDescent="0.2">
      <c r="A152">
        <v>15688.957</v>
      </c>
      <c r="B152">
        <v>-48.292000000000002</v>
      </c>
      <c r="C152">
        <v>-48.274999999999999</v>
      </c>
      <c r="D152">
        <v>2.6110000000000002</v>
      </c>
      <c r="E152">
        <v>99.852999999999994</v>
      </c>
      <c r="F152">
        <v>80</v>
      </c>
      <c r="G152">
        <v>64.527000000000001</v>
      </c>
      <c r="H152">
        <v>1.5444</v>
      </c>
    </row>
    <row r="153" spans="1:8" x14ac:dyDescent="0.2">
      <c r="A153">
        <v>15690.835999999999</v>
      </c>
      <c r="B153">
        <v>-48.341999999999999</v>
      </c>
      <c r="C153">
        <v>-48.323999999999998</v>
      </c>
      <c r="D153">
        <v>2.5990000000000002</v>
      </c>
      <c r="E153">
        <v>98.516000000000005</v>
      </c>
      <c r="F153">
        <v>80</v>
      </c>
      <c r="G153">
        <v>64.564999999999998</v>
      </c>
      <c r="H153">
        <v>1.5174000000000001</v>
      </c>
    </row>
    <row r="154" spans="1:8" x14ac:dyDescent="0.2">
      <c r="A154">
        <v>15693.026</v>
      </c>
      <c r="B154">
        <v>-48.395000000000003</v>
      </c>
      <c r="C154">
        <v>-48.375999999999998</v>
      </c>
      <c r="D154">
        <v>2.3679999999999999</v>
      </c>
      <c r="E154">
        <v>96.683000000000007</v>
      </c>
      <c r="F154">
        <v>80</v>
      </c>
      <c r="G154">
        <v>64.801000000000002</v>
      </c>
      <c r="H154">
        <v>1.4805000000000001</v>
      </c>
    </row>
    <row r="155" spans="1:8" x14ac:dyDescent="0.2">
      <c r="A155">
        <v>15694.905000000001</v>
      </c>
      <c r="B155">
        <v>-48.445999999999998</v>
      </c>
      <c r="C155">
        <v>-48.426000000000002</v>
      </c>
      <c r="D155">
        <v>2.657</v>
      </c>
      <c r="E155">
        <v>96.528999999999996</v>
      </c>
      <c r="F155">
        <v>80</v>
      </c>
      <c r="G155">
        <v>64.816000000000003</v>
      </c>
      <c r="H155">
        <v>1.4778</v>
      </c>
    </row>
    <row r="156" spans="1:8" x14ac:dyDescent="0.2">
      <c r="A156">
        <v>15697.066999999999</v>
      </c>
      <c r="B156">
        <v>-48.500999999999998</v>
      </c>
      <c r="C156">
        <v>-48.478999999999999</v>
      </c>
      <c r="D156">
        <v>2.4729999999999999</v>
      </c>
      <c r="E156">
        <v>95.042000000000002</v>
      </c>
      <c r="F156">
        <v>80</v>
      </c>
      <c r="G156">
        <v>65.039000000000001</v>
      </c>
      <c r="H156">
        <v>1.4480999999999999</v>
      </c>
    </row>
    <row r="157" spans="1:8" x14ac:dyDescent="0.2">
      <c r="A157">
        <v>15698.921</v>
      </c>
      <c r="B157">
        <v>-48.554000000000002</v>
      </c>
      <c r="C157">
        <v>-48.530999999999999</v>
      </c>
      <c r="D157">
        <v>2.7989999999999999</v>
      </c>
      <c r="E157">
        <v>94.697000000000003</v>
      </c>
      <c r="F157">
        <v>80</v>
      </c>
      <c r="G157">
        <v>65.183999999999997</v>
      </c>
      <c r="H157">
        <v>1.4409000000000001</v>
      </c>
    </row>
    <row r="158" spans="1:8" x14ac:dyDescent="0.2">
      <c r="A158">
        <v>15700.761</v>
      </c>
      <c r="B158">
        <v>-48.609000000000002</v>
      </c>
      <c r="C158">
        <v>-48.585000000000001</v>
      </c>
      <c r="D158">
        <v>2.9319999999999999</v>
      </c>
      <c r="E158">
        <v>92.823999999999998</v>
      </c>
      <c r="F158">
        <v>80</v>
      </c>
      <c r="G158">
        <v>65.028999999999996</v>
      </c>
      <c r="H158">
        <v>1.4049</v>
      </c>
    </row>
    <row r="159" spans="1:8" x14ac:dyDescent="0.2">
      <c r="A159">
        <v>15702.587</v>
      </c>
      <c r="B159">
        <v>-48.664999999999999</v>
      </c>
      <c r="C159">
        <v>-48.64</v>
      </c>
      <c r="D159">
        <v>2.9889999999999999</v>
      </c>
      <c r="E159">
        <v>95.441999999999993</v>
      </c>
      <c r="F159">
        <v>80</v>
      </c>
      <c r="G159">
        <v>64.921000000000006</v>
      </c>
      <c r="H159">
        <v>1.4562000000000002</v>
      </c>
    </row>
    <row r="160" spans="1:8" x14ac:dyDescent="0.2">
      <c r="A160">
        <v>15704.431</v>
      </c>
      <c r="B160">
        <v>-48.723999999999997</v>
      </c>
      <c r="C160">
        <v>-48.697000000000003</v>
      </c>
      <c r="D160">
        <v>3.1019999999999999</v>
      </c>
      <c r="E160">
        <v>99.825000000000003</v>
      </c>
      <c r="F160">
        <v>80</v>
      </c>
      <c r="G160">
        <v>64.405000000000001</v>
      </c>
      <c r="H160">
        <v>1.5435000000000001</v>
      </c>
    </row>
    <row r="161" spans="1:8" x14ac:dyDescent="0.2">
      <c r="A161">
        <v>15705.964</v>
      </c>
      <c r="B161">
        <v>-48.774000000000001</v>
      </c>
      <c r="C161">
        <v>-48.746000000000002</v>
      </c>
      <c r="D161">
        <v>3.222</v>
      </c>
      <c r="E161">
        <v>100.908</v>
      </c>
      <c r="F161">
        <v>80</v>
      </c>
      <c r="G161">
        <v>64.266999999999996</v>
      </c>
      <c r="H161">
        <v>1.5660000000000001</v>
      </c>
    </row>
    <row r="162" spans="1:8" x14ac:dyDescent="0.2">
      <c r="A162">
        <v>15707.496999999999</v>
      </c>
      <c r="B162">
        <v>-48.826999999999998</v>
      </c>
      <c r="C162">
        <v>-48.798000000000002</v>
      </c>
      <c r="D162">
        <v>3.39</v>
      </c>
      <c r="E162">
        <v>103.011</v>
      </c>
      <c r="F162">
        <v>80</v>
      </c>
      <c r="G162">
        <v>63.828000000000003</v>
      </c>
      <c r="H162">
        <v>1.6092</v>
      </c>
    </row>
    <row r="163" spans="1:8" x14ac:dyDescent="0.2">
      <c r="A163">
        <v>15709.029</v>
      </c>
      <c r="B163">
        <v>-48.88</v>
      </c>
      <c r="C163">
        <v>-48.85</v>
      </c>
      <c r="D163">
        <v>3.36</v>
      </c>
      <c r="E163">
        <v>110.73099999999999</v>
      </c>
      <c r="F163">
        <v>80</v>
      </c>
      <c r="G163">
        <v>63.134999999999998</v>
      </c>
      <c r="H163">
        <v>1.7747999999999999</v>
      </c>
    </row>
    <row r="164" spans="1:8" x14ac:dyDescent="0.2">
      <c r="A164">
        <v>15710.598</v>
      </c>
      <c r="B164">
        <v>-48.936999999999998</v>
      </c>
      <c r="C164">
        <v>-48.905000000000001</v>
      </c>
      <c r="D164">
        <v>3.5209999999999999</v>
      </c>
      <c r="E164">
        <v>118.813</v>
      </c>
      <c r="F164">
        <v>80</v>
      </c>
      <c r="G164">
        <v>62.454000000000001</v>
      </c>
      <c r="H164">
        <v>1.9593</v>
      </c>
    </row>
    <row r="165" spans="1:8" x14ac:dyDescent="0.2">
      <c r="A165">
        <v>15712.15</v>
      </c>
      <c r="B165">
        <v>-48.991999999999997</v>
      </c>
      <c r="C165">
        <v>-48.959000000000003</v>
      </c>
      <c r="D165">
        <v>3.4990000000000001</v>
      </c>
      <c r="E165">
        <v>131.51499999999999</v>
      </c>
      <c r="F165">
        <v>80</v>
      </c>
      <c r="G165">
        <v>60.271000000000001</v>
      </c>
      <c r="H165">
        <v>2.2769999999999997</v>
      </c>
    </row>
    <row r="166" spans="1:8" x14ac:dyDescent="0.2">
      <c r="A166">
        <v>15713.994000000001</v>
      </c>
      <c r="B166">
        <v>-49.051000000000002</v>
      </c>
      <c r="C166">
        <v>-49.017000000000003</v>
      </c>
      <c r="D166">
        <v>3.1280000000000001</v>
      </c>
      <c r="E166">
        <v>154.00299999999999</v>
      </c>
      <c r="F166">
        <v>80</v>
      </c>
      <c r="G166">
        <v>59.125999999999998</v>
      </c>
      <c r="H166">
        <v>2.9447999999999999</v>
      </c>
    </row>
    <row r="167" spans="1:8" x14ac:dyDescent="0.2">
      <c r="A167">
        <v>15715.535</v>
      </c>
      <c r="B167">
        <v>-49.106999999999999</v>
      </c>
      <c r="C167">
        <v>-49.070999999999998</v>
      </c>
      <c r="D167">
        <v>3.4980000000000002</v>
      </c>
      <c r="E167">
        <v>156.87200000000001</v>
      </c>
      <c r="F167">
        <v>80</v>
      </c>
      <c r="G167">
        <v>59.006</v>
      </c>
      <c r="H167">
        <v>3.0419999999999998</v>
      </c>
    </row>
    <row r="168" spans="1:8" x14ac:dyDescent="0.2">
      <c r="A168">
        <v>15717.07</v>
      </c>
      <c r="B168">
        <v>-49.158999999999999</v>
      </c>
      <c r="C168">
        <v>-49.122</v>
      </c>
      <c r="D168">
        <v>3.3380000000000001</v>
      </c>
      <c r="E168">
        <v>156.38900000000001</v>
      </c>
      <c r="F168">
        <v>80</v>
      </c>
      <c r="G168">
        <v>58.929000000000002</v>
      </c>
      <c r="H168">
        <v>3.0258000000000003</v>
      </c>
    </row>
    <row r="169" spans="1:8" x14ac:dyDescent="0.2">
      <c r="A169">
        <v>15718.606</v>
      </c>
      <c r="B169">
        <v>-49.212000000000003</v>
      </c>
      <c r="C169">
        <v>-49.173999999999999</v>
      </c>
      <c r="D169">
        <v>3.3919999999999999</v>
      </c>
      <c r="E169">
        <v>157.25</v>
      </c>
      <c r="F169">
        <v>80</v>
      </c>
      <c r="G169">
        <v>58.698999999999998</v>
      </c>
      <c r="H169">
        <v>3.0554999999999999</v>
      </c>
    </row>
    <row r="170" spans="1:8" x14ac:dyDescent="0.2">
      <c r="A170">
        <v>15720.14</v>
      </c>
      <c r="B170">
        <v>-49.265000000000001</v>
      </c>
      <c r="C170">
        <v>-49.225000000000001</v>
      </c>
      <c r="D170">
        <v>3.3279999999999998</v>
      </c>
      <c r="E170">
        <v>158.126</v>
      </c>
      <c r="F170">
        <v>80</v>
      </c>
      <c r="G170">
        <v>58.68</v>
      </c>
      <c r="H170">
        <v>3.0851999999999999</v>
      </c>
    </row>
    <row r="171" spans="1:8" x14ac:dyDescent="0.2">
      <c r="A171">
        <v>15721.681</v>
      </c>
      <c r="B171">
        <v>-49.317999999999998</v>
      </c>
      <c r="C171">
        <v>-49.277000000000001</v>
      </c>
      <c r="D171">
        <v>3.3639999999999999</v>
      </c>
      <c r="E171">
        <v>157.501</v>
      </c>
      <c r="F171">
        <v>80</v>
      </c>
      <c r="G171">
        <v>58.67</v>
      </c>
      <c r="H171">
        <v>3.0636000000000001</v>
      </c>
    </row>
    <row r="172" spans="1:8" x14ac:dyDescent="0.2">
      <c r="A172">
        <v>15723.242</v>
      </c>
      <c r="B172">
        <v>-49.369</v>
      </c>
      <c r="C172">
        <v>-49.326999999999998</v>
      </c>
      <c r="D172">
        <v>3.2029999999999998</v>
      </c>
      <c r="E172">
        <v>157.28200000000001</v>
      </c>
      <c r="F172">
        <v>80</v>
      </c>
      <c r="G172">
        <v>58.738999999999997</v>
      </c>
      <c r="H172">
        <v>3.0564</v>
      </c>
    </row>
    <row r="173" spans="1:8" x14ac:dyDescent="0.2">
      <c r="A173">
        <v>15724.806</v>
      </c>
      <c r="B173">
        <v>-49.420999999999999</v>
      </c>
      <c r="C173">
        <v>-49.378</v>
      </c>
      <c r="D173">
        <v>3.2389999999999999</v>
      </c>
      <c r="E173">
        <v>156.85900000000001</v>
      </c>
      <c r="F173">
        <v>80</v>
      </c>
      <c r="G173">
        <v>58.686</v>
      </c>
      <c r="H173">
        <v>3.0419999999999998</v>
      </c>
    </row>
    <row r="174" spans="1:8" x14ac:dyDescent="0.2">
      <c r="A174">
        <v>15726.335999999999</v>
      </c>
      <c r="B174">
        <v>-49.476999999999997</v>
      </c>
      <c r="C174">
        <v>-49.432000000000002</v>
      </c>
      <c r="D174">
        <v>3.56</v>
      </c>
      <c r="E174">
        <v>156.63499999999999</v>
      </c>
      <c r="F174">
        <v>80</v>
      </c>
      <c r="G174">
        <v>58.771999999999998</v>
      </c>
      <c r="H174">
        <v>3.0339</v>
      </c>
    </row>
    <row r="175" spans="1:8" x14ac:dyDescent="0.2">
      <c r="A175">
        <v>15727.870999999999</v>
      </c>
      <c r="B175">
        <v>-49.536000000000001</v>
      </c>
      <c r="C175">
        <v>-49.49</v>
      </c>
      <c r="D175">
        <v>3.7450000000000001</v>
      </c>
      <c r="E175">
        <v>156.26300000000001</v>
      </c>
      <c r="F175">
        <v>80</v>
      </c>
      <c r="G175">
        <v>58.713999999999999</v>
      </c>
      <c r="H175">
        <v>3.0213000000000001</v>
      </c>
    </row>
    <row r="176" spans="1:8" x14ac:dyDescent="0.2">
      <c r="A176">
        <v>15729.402</v>
      </c>
      <c r="B176">
        <v>-49.593000000000004</v>
      </c>
      <c r="C176">
        <v>-49.545999999999999</v>
      </c>
      <c r="D176">
        <v>3.645</v>
      </c>
      <c r="E176">
        <v>154.13200000000001</v>
      </c>
      <c r="F176">
        <v>80</v>
      </c>
      <c r="G176">
        <v>58.973999999999997</v>
      </c>
      <c r="H176">
        <v>2.9493</v>
      </c>
    </row>
    <row r="177" spans="1:8" x14ac:dyDescent="0.2">
      <c r="A177">
        <v>15730.958000000001</v>
      </c>
      <c r="B177">
        <v>-49.649000000000001</v>
      </c>
      <c r="C177">
        <v>-49.600999999999999</v>
      </c>
      <c r="D177">
        <v>3.5529999999999999</v>
      </c>
      <c r="E177">
        <v>150.15700000000001</v>
      </c>
      <c r="F177">
        <v>80</v>
      </c>
      <c r="G177">
        <v>59.444000000000003</v>
      </c>
      <c r="H177">
        <v>2.8197000000000001</v>
      </c>
    </row>
    <row r="178" spans="1:8" x14ac:dyDescent="0.2">
      <c r="A178">
        <v>15732.21</v>
      </c>
      <c r="B178">
        <v>-49.7</v>
      </c>
      <c r="C178">
        <v>-49.65</v>
      </c>
      <c r="D178">
        <v>3.9460000000000002</v>
      </c>
      <c r="E178">
        <v>146.178</v>
      </c>
      <c r="F178">
        <v>80</v>
      </c>
      <c r="G178">
        <v>59.798999999999999</v>
      </c>
      <c r="H178">
        <v>2.6946000000000003</v>
      </c>
    </row>
    <row r="179" spans="1:8" x14ac:dyDescent="0.2">
      <c r="A179">
        <v>15733.778</v>
      </c>
      <c r="B179">
        <v>-49.758000000000003</v>
      </c>
      <c r="C179">
        <v>-49.707000000000001</v>
      </c>
      <c r="D179">
        <v>3.5950000000000002</v>
      </c>
      <c r="E179">
        <v>142.87799999999999</v>
      </c>
      <c r="F179">
        <v>80</v>
      </c>
      <c r="G179">
        <v>59.920999999999999</v>
      </c>
      <c r="H179">
        <v>2.5956000000000001</v>
      </c>
    </row>
    <row r="180" spans="1:8" x14ac:dyDescent="0.2">
      <c r="A180">
        <v>15735.352000000001</v>
      </c>
      <c r="B180">
        <v>-49.817</v>
      </c>
      <c r="C180">
        <v>-49.764000000000003</v>
      </c>
      <c r="D180">
        <v>3.665</v>
      </c>
      <c r="E180">
        <v>147.15100000000001</v>
      </c>
      <c r="F180">
        <v>80</v>
      </c>
      <c r="G180">
        <v>59.572000000000003</v>
      </c>
      <c r="H180">
        <v>2.7252000000000001</v>
      </c>
    </row>
    <row r="181" spans="1:8" x14ac:dyDescent="0.2">
      <c r="A181">
        <v>15736.919</v>
      </c>
      <c r="B181">
        <v>-49.875999999999998</v>
      </c>
      <c r="C181">
        <v>-49.823</v>
      </c>
      <c r="D181">
        <v>3.71</v>
      </c>
      <c r="E181">
        <v>145.095</v>
      </c>
      <c r="F181">
        <v>80</v>
      </c>
      <c r="G181">
        <v>59.68</v>
      </c>
      <c r="H181">
        <v>2.6622000000000003</v>
      </c>
    </row>
    <row r="182" spans="1:8" x14ac:dyDescent="0.2">
      <c r="A182">
        <v>15738.485000000001</v>
      </c>
      <c r="B182">
        <v>-49.936</v>
      </c>
      <c r="C182">
        <v>-49.881</v>
      </c>
      <c r="D182">
        <v>3.722</v>
      </c>
      <c r="E182">
        <v>146.27099999999999</v>
      </c>
      <c r="F182">
        <v>80</v>
      </c>
      <c r="G182">
        <v>59.62</v>
      </c>
      <c r="H182">
        <v>2.6972999999999998</v>
      </c>
    </row>
    <row r="183" spans="1:8" x14ac:dyDescent="0.2">
      <c r="A183">
        <v>15740.050999999999</v>
      </c>
      <c r="B183">
        <v>-49.996000000000002</v>
      </c>
      <c r="C183">
        <v>-49.94</v>
      </c>
      <c r="D183">
        <v>3.7719999999999998</v>
      </c>
      <c r="E183">
        <v>145.54599999999999</v>
      </c>
      <c r="F183">
        <v>80</v>
      </c>
      <c r="G183">
        <v>59.619</v>
      </c>
      <c r="H183">
        <v>2.6757</v>
      </c>
    </row>
    <row r="184" spans="1:8" x14ac:dyDescent="0.2">
      <c r="A184">
        <v>15741.617</v>
      </c>
      <c r="B184">
        <v>-50.052</v>
      </c>
      <c r="C184">
        <v>-49.994</v>
      </c>
      <c r="D184">
        <v>3.4569999999999999</v>
      </c>
      <c r="E184">
        <v>146.619</v>
      </c>
      <c r="F184">
        <v>80</v>
      </c>
      <c r="G184">
        <v>59.603000000000002</v>
      </c>
      <c r="H184">
        <v>2.7081</v>
      </c>
    </row>
    <row r="185" spans="1:8" x14ac:dyDescent="0.2">
      <c r="A185">
        <v>15743.181</v>
      </c>
      <c r="B185">
        <v>-50.11</v>
      </c>
      <c r="C185">
        <v>-50.051000000000002</v>
      </c>
      <c r="D185">
        <v>3.6509999999999998</v>
      </c>
      <c r="E185">
        <v>143.83500000000001</v>
      </c>
      <c r="F185">
        <v>80</v>
      </c>
      <c r="G185">
        <v>59.899000000000001</v>
      </c>
      <c r="H185">
        <v>2.6244000000000001</v>
      </c>
    </row>
    <row r="186" spans="1:8" x14ac:dyDescent="0.2">
      <c r="A186">
        <v>15744.751</v>
      </c>
      <c r="B186">
        <v>-50.165999999999997</v>
      </c>
      <c r="C186">
        <v>-50.106000000000002</v>
      </c>
      <c r="D186">
        <v>3.476</v>
      </c>
      <c r="E186">
        <v>141.62100000000001</v>
      </c>
      <c r="F186">
        <v>80</v>
      </c>
      <c r="G186">
        <v>60.198999999999998</v>
      </c>
      <c r="H186">
        <v>2.5587</v>
      </c>
    </row>
    <row r="187" spans="1:8" x14ac:dyDescent="0.2">
      <c r="A187">
        <v>15746.315000000001</v>
      </c>
      <c r="B187">
        <v>-50.216000000000001</v>
      </c>
      <c r="C187">
        <v>-50.155000000000001</v>
      </c>
      <c r="D187">
        <v>3.133</v>
      </c>
      <c r="E187">
        <v>138.82499999999999</v>
      </c>
      <c r="F187">
        <v>80</v>
      </c>
      <c r="G187">
        <v>60.508000000000003</v>
      </c>
      <c r="H187">
        <v>2.4777</v>
      </c>
    </row>
    <row r="188" spans="1:8" x14ac:dyDescent="0.2">
      <c r="A188">
        <v>15748.161</v>
      </c>
      <c r="B188">
        <v>-50.271999999999998</v>
      </c>
      <c r="C188">
        <v>-50.209000000000003</v>
      </c>
      <c r="D188">
        <v>2.944</v>
      </c>
      <c r="E188">
        <v>134.29499999999999</v>
      </c>
      <c r="F188">
        <v>80</v>
      </c>
      <c r="G188">
        <v>60.947000000000003</v>
      </c>
      <c r="H188">
        <v>2.3517000000000001</v>
      </c>
    </row>
    <row r="189" spans="1:8" x14ac:dyDescent="0.2">
      <c r="A189">
        <v>15749.692999999999</v>
      </c>
      <c r="B189">
        <v>-50.325000000000003</v>
      </c>
      <c r="C189">
        <v>-50.261000000000003</v>
      </c>
      <c r="D189">
        <v>3.3929999999999998</v>
      </c>
      <c r="E189">
        <v>121.84</v>
      </c>
      <c r="F189">
        <v>80</v>
      </c>
      <c r="G189">
        <v>62.27</v>
      </c>
      <c r="H189">
        <v>2.0322</v>
      </c>
    </row>
    <row r="190" spans="1:8" x14ac:dyDescent="0.2">
      <c r="A190">
        <v>15751.226000000001</v>
      </c>
      <c r="B190">
        <v>-50.375999999999998</v>
      </c>
      <c r="C190">
        <v>-50.311</v>
      </c>
      <c r="D190">
        <v>3.226</v>
      </c>
      <c r="E190">
        <v>115.964</v>
      </c>
      <c r="F190">
        <v>80</v>
      </c>
      <c r="G190">
        <v>62.222999999999999</v>
      </c>
      <c r="H190">
        <v>1.8927000000000003</v>
      </c>
    </row>
    <row r="191" spans="1:8" x14ac:dyDescent="0.2">
      <c r="A191">
        <v>15752.779</v>
      </c>
      <c r="B191">
        <v>-50.427</v>
      </c>
      <c r="C191">
        <v>-50.36</v>
      </c>
      <c r="D191">
        <v>3.1789999999999998</v>
      </c>
      <c r="E191">
        <v>128.953</v>
      </c>
      <c r="F191">
        <v>80</v>
      </c>
      <c r="G191">
        <v>60.767000000000003</v>
      </c>
      <c r="H191">
        <v>2.2103999999999999</v>
      </c>
    </row>
    <row r="192" spans="1:8" x14ac:dyDescent="0.2">
      <c r="A192">
        <v>15754.656999999999</v>
      </c>
      <c r="B192">
        <v>-50.484999999999999</v>
      </c>
      <c r="C192">
        <v>-50.417000000000002</v>
      </c>
      <c r="D192">
        <v>3.044</v>
      </c>
      <c r="E192">
        <v>149.928</v>
      </c>
      <c r="F192">
        <v>80</v>
      </c>
      <c r="G192">
        <v>58.87</v>
      </c>
      <c r="H192">
        <v>2.8116000000000003</v>
      </c>
    </row>
    <row r="193" spans="1:8" x14ac:dyDescent="0.2">
      <c r="A193">
        <v>15756.191999999999</v>
      </c>
      <c r="B193">
        <v>-50.54</v>
      </c>
      <c r="C193">
        <v>-50.47</v>
      </c>
      <c r="D193">
        <v>3.4790000000000001</v>
      </c>
      <c r="E193">
        <v>166.55500000000001</v>
      </c>
      <c r="F193">
        <v>80</v>
      </c>
      <c r="G193">
        <v>57.088999999999999</v>
      </c>
      <c r="H193">
        <v>3.3948</v>
      </c>
    </row>
    <row r="194" spans="1:8" x14ac:dyDescent="0.2">
      <c r="A194">
        <v>15757.724</v>
      </c>
      <c r="B194">
        <v>-50.591999999999999</v>
      </c>
      <c r="C194">
        <v>-50.521000000000001</v>
      </c>
      <c r="D194">
        <v>3.3119999999999998</v>
      </c>
      <c r="E194">
        <v>177.261</v>
      </c>
      <c r="F194">
        <v>80</v>
      </c>
      <c r="G194">
        <v>56.33</v>
      </c>
      <c r="H194">
        <v>3.8384999999999998</v>
      </c>
    </row>
    <row r="195" spans="1:8" x14ac:dyDescent="0.2">
      <c r="A195">
        <v>15759.286</v>
      </c>
      <c r="B195">
        <v>-50.646999999999998</v>
      </c>
      <c r="C195">
        <v>-50.575000000000003</v>
      </c>
      <c r="D195">
        <v>3.4390000000000001</v>
      </c>
      <c r="E195">
        <v>179.679</v>
      </c>
      <c r="F195">
        <v>80</v>
      </c>
      <c r="G195">
        <v>56.119</v>
      </c>
      <c r="H195">
        <v>3.9474</v>
      </c>
    </row>
    <row r="196" spans="1:8" x14ac:dyDescent="0.2">
      <c r="A196">
        <v>15760.852000000001</v>
      </c>
      <c r="B196">
        <v>-50.701999999999998</v>
      </c>
      <c r="C196">
        <v>-50.628999999999998</v>
      </c>
      <c r="D196">
        <v>3.456</v>
      </c>
      <c r="E196">
        <v>179.958</v>
      </c>
      <c r="F196">
        <v>80</v>
      </c>
      <c r="G196">
        <v>56.128999999999998</v>
      </c>
      <c r="H196">
        <v>3.9600000000000004</v>
      </c>
    </row>
    <row r="197" spans="1:8" x14ac:dyDescent="0.2">
      <c r="A197">
        <v>15762.416999999999</v>
      </c>
      <c r="B197">
        <v>-50.756999999999998</v>
      </c>
      <c r="C197">
        <v>-50.683</v>
      </c>
      <c r="D197">
        <v>3.4340000000000002</v>
      </c>
      <c r="E197">
        <v>179.71799999999999</v>
      </c>
      <c r="F197">
        <v>80</v>
      </c>
      <c r="G197">
        <v>56.072000000000003</v>
      </c>
      <c r="H197">
        <v>3.9491999999999998</v>
      </c>
    </row>
    <row r="198" spans="1:8" x14ac:dyDescent="0.2">
      <c r="A198">
        <v>15764.276</v>
      </c>
      <c r="B198">
        <v>-50.813000000000002</v>
      </c>
      <c r="C198">
        <v>-50.737000000000002</v>
      </c>
      <c r="D198">
        <v>2.9350000000000001</v>
      </c>
      <c r="E198">
        <v>173.279</v>
      </c>
      <c r="F198">
        <v>80</v>
      </c>
      <c r="G198">
        <v>57.036000000000001</v>
      </c>
      <c r="H198">
        <v>3.6665999999999999</v>
      </c>
    </row>
    <row r="199" spans="1:8" x14ac:dyDescent="0.2">
      <c r="A199">
        <v>15765.81</v>
      </c>
      <c r="B199">
        <v>-50.865000000000002</v>
      </c>
      <c r="C199">
        <v>-50.787999999999997</v>
      </c>
      <c r="D199">
        <v>3.2970000000000002</v>
      </c>
      <c r="E199">
        <v>154.852</v>
      </c>
      <c r="F199">
        <v>80</v>
      </c>
      <c r="G199">
        <v>59.472000000000001</v>
      </c>
      <c r="H199">
        <v>2.9735999999999998</v>
      </c>
    </row>
    <row r="200" spans="1:8" x14ac:dyDescent="0.2">
      <c r="A200">
        <v>15767.348</v>
      </c>
      <c r="B200">
        <v>-50.92</v>
      </c>
      <c r="C200">
        <v>-50.841999999999999</v>
      </c>
      <c r="D200">
        <v>3.4969999999999999</v>
      </c>
      <c r="E200">
        <v>127.148</v>
      </c>
      <c r="F200">
        <v>80</v>
      </c>
      <c r="G200">
        <v>62.055</v>
      </c>
      <c r="H200">
        <v>2.1644999999999999</v>
      </c>
    </row>
    <row r="201" spans="1:8" x14ac:dyDescent="0.2">
      <c r="A201">
        <v>15768.880999999999</v>
      </c>
      <c r="B201">
        <v>-50.975999999999999</v>
      </c>
      <c r="C201">
        <v>-50.896999999999998</v>
      </c>
      <c r="D201">
        <v>3.5859999999999999</v>
      </c>
      <c r="E201">
        <v>114.5</v>
      </c>
      <c r="F201">
        <v>80</v>
      </c>
      <c r="G201">
        <v>62.722999999999999</v>
      </c>
      <c r="H201">
        <v>1.8593999999999999</v>
      </c>
    </row>
    <row r="202" spans="1:8" x14ac:dyDescent="0.2">
      <c r="A202">
        <v>15770.412</v>
      </c>
      <c r="B202">
        <v>-51.031999999999996</v>
      </c>
      <c r="C202">
        <v>-50.951000000000001</v>
      </c>
      <c r="D202">
        <v>3.5430000000000001</v>
      </c>
      <c r="E202">
        <v>109.509</v>
      </c>
      <c r="F202">
        <v>80</v>
      </c>
      <c r="G202">
        <v>63.078000000000003</v>
      </c>
      <c r="H202">
        <v>1.7478</v>
      </c>
    </row>
    <row r="203" spans="1:8" x14ac:dyDescent="0.2">
      <c r="A203">
        <v>15771.946</v>
      </c>
      <c r="B203">
        <v>-51.085000000000001</v>
      </c>
      <c r="C203">
        <v>-51.003</v>
      </c>
      <c r="D203">
        <v>3.4</v>
      </c>
      <c r="E203">
        <v>106.303</v>
      </c>
      <c r="F203">
        <v>80</v>
      </c>
      <c r="G203">
        <v>63.454999999999998</v>
      </c>
      <c r="H203">
        <v>1.6785000000000001</v>
      </c>
    </row>
    <row r="204" spans="1:8" x14ac:dyDescent="0.2">
      <c r="A204">
        <v>15773.502</v>
      </c>
      <c r="B204">
        <v>-51.142000000000003</v>
      </c>
      <c r="C204">
        <v>-51.058</v>
      </c>
      <c r="D204">
        <v>3.5339999999999998</v>
      </c>
      <c r="E204">
        <v>108.72799999999999</v>
      </c>
      <c r="F204">
        <v>80</v>
      </c>
      <c r="G204">
        <v>63.292000000000002</v>
      </c>
      <c r="H204">
        <v>1.7307000000000001</v>
      </c>
    </row>
    <row r="205" spans="1:8" x14ac:dyDescent="0.2">
      <c r="A205">
        <v>15775.034</v>
      </c>
      <c r="B205">
        <v>-51.2</v>
      </c>
      <c r="C205">
        <v>-51.115000000000002</v>
      </c>
      <c r="D205">
        <v>3.7469999999999999</v>
      </c>
      <c r="E205">
        <v>112.173</v>
      </c>
      <c r="F205">
        <v>80</v>
      </c>
      <c r="G205">
        <v>62.524999999999999</v>
      </c>
      <c r="H205">
        <v>1.8072000000000001</v>
      </c>
    </row>
    <row r="206" spans="1:8" x14ac:dyDescent="0.2">
      <c r="A206">
        <v>15776.566000000001</v>
      </c>
      <c r="B206">
        <v>-51.258000000000003</v>
      </c>
      <c r="C206">
        <v>-51.171999999999997</v>
      </c>
      <c r="D206">
        <v>3.6890000000000001</v>
      </c>
      <c r="E206">
        <v>109.429</v>
      </c>
      <c r="F206">
        <v>80</v>
      </c>
      <c r="G206">
        <v>63.36</v>
      </c>
      <c r="H206">
        <v>1.746</v>
      </c>
    </row>
    <row r="207" spans="1:8" x14ac:dyDescent="0.2">
      <c r="A207">
        <v>15778.103999999999</v>
      </c>
      <c r="B207">
        <v>-51.314</v>
      </c>
      <c r="C207">
        <v>-51.225999999999999</v>
      </c>
      <c r="D207">
        <v>3.52</v>
      </c>
      <c r="E207">
        <v>63.923000000000002</v>
      </c>
      <c r="F207">
        <v>80</v>
      </c>
      <c r="G207">
        <v>68.808000000000007</v>
      </c>
      <c r="H207">
        <v>0.89460000000000006</v>
      </c>
    </row>
    <row r="208" spans="1:8" x14ac:dyDescent="0.2">
      <c r="A208">
        <v>15779.646000000001</v>
      </c>
      <c r="B208">
        <v>-51.372999999999998</v>
      </c>
      <c r="C208">
        <v>-51.284999999999997</v>
      </c>
      <c r="D208">
        <v>3.786</v>
      </c>
      <c r="E208">
        <v>28.977</v>
      </c>
      <c r="F208">
        <v>80</v>
      </c>
      <c r="G208">
        <v>68.108000000000004</v>
      </c>
      <c r="H208">
        <v>0.37709999999999999</v>
      </c>
    </row>
    <row r="209" spans="1:8" x14ac:dyDescent="0.2">
      <c r="A209">
        <v>15781.210999999999</v>
      </c>
      <c r="B209">
        <v>-51.427</v>
      </c>
      <c r="C209">
        <v>-51.337000000000003</v>
      </c>
      <c r="D209">
        <v>3.3239999999999998</v>
      </c>
      <c r="E209">
        <v>28.126999999999999</v>
      </c>
      <c r="F209">
        <v>80</v>
      </c>
      <c r="G209">
        <v>68.691000000000003</v>
      </c>
      <c r="H209">
        <v>0.36540000000000006</v>
      </c>
    </row>
    <row r="210" spans="1:8" x14ac:dyDescent="0.2">
      <c r="A210">
        <v>15782.769</v>
      </c>
      <c r="B210">
        <v>-51.481999999999999</v>
      </c>
      <c r="C210">
        <v>-51.390999999999998</v>
      </c>
      <c r="D210">
        <v>3.4780000000000002</v>
      </c>
      <c r="E210">
        <v>12.465</v>
      </c>
      <c r="F210">
        <v>80</v>
      </c>
      <c r="G210">
        <v>69.965000000000003</v>
      </c>
      <c r="H210">
        <v>0.1575</v>
      </c>
    </row>
    <row r="211" spans="1:8" x14ac:dyDescent="0.2">
      <c r="A211">
        <v>15784.328</v>
      </c>
      <c r="B211">
        <v>-51.536999999999999</v>
      </c>
      <c r="C211">
        <v>-51.444000000000003</v>
      </c>
      <c r="D211">
        <v>3.4489999999999998</v>
      </c>
      <c r="E211">
        <v>4.4269999999999996</v>
      </c>
      <c r="F211">
        <v>80</v>
      </c>
      <c r="G211">
        <v>70.474999999999994</v>
      </c>
      <c r="H211">
        <v>5.4899999999999997E-2</v>
      </c>
    </row>
    <row r="212" spans="1:8" x14ac:dyDescent="0.2">
      <c r="A212">
        <v>15786.166999999999</v>
      </c>
      <c r="B212">
        <v>-51.597000000000001</v>
      </c>
      <c r="C212">
        <v>-51.502000000000002</v>
      </c>
      <c r="D212">
        <v>3.1429999999999998</v>
      </c>
      <c r="E212">
        <v>6.3739999999999997</v>
      </c>
      <c r="F212">
        <v>80</v>
      </c>
      <c r="G212">
        <v>70.37</v>
      </c>
      <c r="H212">
        <v>8.0100000000000005E-2</v>
      </c>
    </row>
    <row r="213" spans="1:8" x14ac:dyDescent="0.2">
      <c r="A213">
        <v>15787.7</v>
      </c>
      <c r="B213">
        <v>-51.649000000000001</v>
      </c>
      <c r="C213">
        <v>-51.552999999999997</v>
      </c>
      <c r="D213">
        <v>3.3340000000000001</v>
      </c>
      <c r="E213">
        <v>3.8919999999999999</v>
      </c>
      <c r="F213">
        <v>80</v>
      </c>
      <c r="G213">
        <v>70.635000000000005</v>
      </c>
      <c r="H213">
        <v>4.8599999999999997E-2</v>
      </c>
    </row>
    <row r="214" spans="1:8" x14ac:dyDescent="0.2">
      <c r="A214">
        <v>15789.235000000001</v>
      </c>
      <c r="B214">
        <v>-51.7</v>
      </c>
      <c r="C214">
        <v>-51.603000000000002</v>
      </c>
      <c r="D214">
        <v>3.226</v>
      </c>
      <c r="E214">
        <v>0.72399999999999998</v>
      </c>
      <c r="F214">
        <v>80</v>
      </c>
      <c r="G214">
        <v>70.694999999999993</v>
      </c>
      <c r="H214">
        <v>9.0000000000000011E-3</v>
      </c>
    </row>
    <row r="215" spans="1:8" x14ac:dyDescent="0.2">
      <c r="A215">
        <v>15790.769</v>
      </c>
      <c r="B215">
        <v>-51.753</v>
      </c>
      <c r="C215">
        <v>-51.655000000000001</v>
      </c>
      <c r="D215">
        <v>3.4169999999999998</v>
      </c>
      <c r="E215">
        <v>4.3360000000000003</v>
      </c>
      <c r="F215">
        <v>80</v>
      </c>
      <c r="G215">
        <v>70.325000000000003</v>
      </c>
      <c r="H215">
        <v>5.3999999999999999E-2</v>
      </c>
    </row>
    <row r="216" spans="1:8" x14ac:dyDescent="0.2">
      <c r="A216">
        <v>15792.337</v>
      </c>
      <c r="B216">
        <v>-51.807000000000002</v>
      </c>
      <c r="C216">
        <v>-51.707999999999998</v>
      </c>
      <c r="D216">
        <v>3.3639999999999999</v>
      </c>
      <c r="E216">
        <v>16.728000000000002</v>
      </c>
      <c r="F216">
        <v>80</v>
      </c>
      <c r="G216">
        <v>69.885000000000005</v>
      </c>
      <c r="H216">
        <v>0.21329999999999999</v>
      </c>
    </row>
    <row r="217" spans="1:8" x14ac:dyDescent="0.2">
      <c r="A217">
        <v>15793.902</v>
      </c>
      <c r="B217">
        <v>-51.863999999999997</v>
      </c>
      <c r="C217">
        <v>-51.764000000000003</v>
      </c>
      <c r="D217">
        <v>3.5449999999999999</v>
      </c>
      <c r="E217">
        <v>62.747999999999998</v>
      </c>
      <c r="F217">
        <v>80</v>
      </c>
      <c r="G217">
        <v>66.052000000000007</v>
      </c>
      <c r="H217">
        <v>0.87570000000000003</v>
      </c>
    </row>
    <row r="218" spans="1:8" x14ac:dyDescent="0.2">
      <c r="A218">
        <v>15795.448</v>
      </c>
      <c r="B218">
        <v>-51.918999999999997</v>
      </c>
      <c r="C218">
        <v>-51.817</v>
      </c>
      <c r="D218">
        <v>3.4359999999999999</v>
      </c>
      <c r="E218">
        <v>163.00700000000001</v>
      </c>
      <c r="F218">
        <v>80</v>
      </c>
      <c r="G218">
        <v>56.692</v>
      </c>
      <c r="H218">
        <v>3.2607000000000004</v>
      </c>
    </row>
    <row r="219" spans="1:8" x14ac:dyDescent="0.2">
      <c r="A219">
        <v>15796.984</v>
      </c>
      <c r="B219">
        <v>-51.973999999999997</v>
      </c>
      <c r="C219">
        <v>-51.871000000000002</v>
      </c>
      <c r="D219">
        <v>3.536</v>
      </c>
      <c r="E219">
        <v>184.02199999999999</v>
      </c>
      <c r="F219">
        <v>80</v>
      </c>
      <c r="G219">
        <v>56.713000000000001</v>
      </c>
      <c r="H219">
        <v>4.1525999999999996</v>
      </c>
    </row>
    <row r="220" spans="1:8" x14ac:dyDescent="0.2">
      <c r="A220">
        <v>15798.523999999999</v>
      </c>
      <c r="B220">
        <v>-52.029000000000003</v>
      </c>
      <c r="C220">
        <v>-51.924999999999997</v>
      </c>
      <c r="D220">
        <v>3.492</v>
      </c>
      <c r="E220">
        <v>184.06899999999999</v>
      </c>
      <c r="F220">
        <v>80</v>
      </c>
      <c r="G220">
        <v>56.720999999999997</v>
      </c>
      <c r="H220">
        <v>4.1543999999999999</v>
      </c>
    </row>
    <row r="221" spans="1:8" x14ac:dyDescent="0.2">
      <c r="A221">
        <v>15800.073</v>
      </c>
      <c r="B221">
        <v>-52.085000000000001</v>
      </c>
      <c r="C221">
        <v>-51.978999999999999</v>
      </c>
      <c r="D221">
        <v>3.5070000000000001</v>
      </c>
      <c r="E221">
        <v>183.56399999999999</v>
      </c>
      <c r="F221">
        <v>80</v>
      </c>
      <c r="G221">
        <v>56.679000000000002</v>
      </c>
      <c r="H221">
        <v>4.1301000000000005</v>
      </c>
    </row>
    <row r="222" spans="1:8" x14ac:dyDescent="0.2">
      <c r="A222">
        <v>15801.603999999999</v>
      </c>
      <c r="B222">
        <v>-52.142000000000003</v>
      </c>
      <c r="C222">
        <v>-52.034999999999997</v>
      </c>
      <c r="D222">
        <v>3.6269999999999998</v>
      </c>
      <c r="E222">
        <v>184.21899999999999</v>
      </c>
      <c r="F222">
        <v>80</v>
      </c>
      <c r="G222">
        <v>56.65</v>
      </c>
      <c r="H222">
        <v>4.1625000000000005</v>
      </c>
    </row>
    <row r="223" spans="1:8" x14ac:dyDescent="0.2">
      <c r="A223">
        <v>15803.148999999999</v>
      </c>
      <c r="B223">
        <v>-52.198999999999998</v>
      </c>
      <c r="C223">
        <v>-52.091000000000001</v>
      </c>
      <c r="D223">
        <v>3.6419999999999999</v>
      </c>
      <c r="E223">
        <v>182.60900000000001</v>
      </c>
      <c r="F223">
        <v>80</v>
      </c>
      <c r="G223">
        <v>56.612000000000002</v>
      </c>
      <c r="H223">
        <v>4.0842000000000001</v>
      </c>
    </row>
    <row r="224" spans="1:8" x14ac:dyDescent="0.2">
      <c r="A224">
        <v>15804.682000000001</v>
      </c>
      <c r="B224">
        <v>-52.255000000000003</v>
      </c>
      <c r="C224">
        <v>-52.145000000000003</v>
      </c>
      <c r="D224">
        <v>3.5209999999999999</v>
      </c>
      <c r="E224">
        <v>183.40600000000001</v>
      </c>
      <c r="F224">
        <v>80</v>
      </c>
      <c r="G224">
        <v>56.53</v>
      </c>
      <c r="H224">
        <v>4.1229000000000005</v>
      </c>
    </row>
    <row r="225" spans="1:8" x14ac:dyDescent="0.2">
      <c r="A225">
        <v>15806.225</v>
      </c>
      <c r="B225">
        <v>-52.307000000000002</v>
      </c>
      <c r="C225">
        <v>-52.195999999999998</v>
      </c>
      <c r="D225">
        <v>3.3130000000000002</v>
      </c>
      <c r="E225">
        <v>183.40100000000001</v>
      </c>
      <c r="F225">
        <v>80</v>
      </c>
      <c r="G225">
        <v>56.491999999999997</v>
      </c>
      <c r="H225">
        <v>4.1219999999999999</v>
      </c>
    </row>
    <row r="226" spans="1:8" x14ac:dyDescent="0.2">
      <c r="A226">
        <v>15807.793</v>
      </c>
      <c r="B226">
        <v>-52.36</v>
      </c>
      <c r="C226">
        <v>-52.247999999999998</v>
      </c>
      <c r="D226">
        <v>3.2919999999999998</v>
      </c>
      <c r="E226">
        <v>184.65799999999999</v>
      </c>
      <c r="F226">
        <v>80</v>
      </c>
      <c r="G226">
        <v>56.418999999999997</v>
      </c>
      <c r="H226">
        <v>4.1832000000000003</v>
      </c>
    </row>
    <row r="227" spans="1:8" x14ac:dyDescent="0.2">
      <c r="A227">
        <v>15809.365</v>
      </c>
      <c r="B227">
        <v>-52.412999999999997</v>
      </c>
      <c r="C227">
        <v>-52.3</v>
      </c>
      <c r="D227">
        <v>3.3330000000000002</v>
      </c>
      <c r="E227">
        <v>183.405</v>
      </c>
      <c r="F227">
        <v>80</v>
      </c>
      <c r="G227">
        <v>56.517000000000003</v>
      </c>
      <c r="H227">
        <v>4.1229000000000005</v>
      </c>
    </row>
    <row r="228" spans="1:8" x14ac:dyDescent="0.2">
      <c r="A228">
        <v>2170.9850000000001</v>
      </c>
      <c r="B228">
        <v>-52.354999999999997</v>
      </c>
      <c r="C228">
        <v>-52.353000000000002</v>
      </c>
      <c r="D228">
        <v>0</v>
      </c>
      <c r="E228">
        <v>72.756</v>
      </c>
      <c r="F228">
        <v>100</v>
      </c>
      <c r="G228">
        <v>70.453999999999994</v>
      </c>
      <c r="H228">
        <v>1.0935000000000001</v>
      </c>
    </row>
    <row r="229" spans="1:8" x14ac:dyDescent="0.2">
      <c r="A229">
        <v>2173.7959999999998</v>
      </c>
      <c r="B229">
        <v>-52.408999999999999</v>
      </c>
      <c r="C229">
        <v>-52.405999999999999</v>
      </c>
      <c r="D229">
        <v>1.887</v>
      </c>
      <c r="E229">
        <v>58.058999999999997</v>
      </c>
      <c r="F229">
        <v>100</v>
      </c>
      <c r="G229">
        <v>70.034999999999997</v>
      </c>
      <c r="H229">
        <v>0.83250000000000002</v>
      </c>
    </row>
    <row r="230" spans="1:8" x14ac:dyDescent="0.2">
      <c r="A230">
        <v>2176.297</v>
      </c>
      <c r="B230">
        <v>-52.465000000000003</v>
      </c>
      <c r="C230">
        <v>-52.46</v>
      </c>
      <c r="D230">
        <v>2.1669999999999998</v>
      </c>
      <c r="E230">
        <v>47.16</v>
      </c>
      <c r="F230">
        <v>100</v>
      </c>
      <c r="G230">
        <v>70.828999999999994</v>
      </c>
      <c r="H230">
        <v>0.65610000000000002</v>
      </c>
    </row>
    <row r="231" spans="1:8" x14ac:dyDescent="0.2">
      <c r="A231">
        <v>2178.7869999999998</v>
      </c>
      <c r="B231">
        <v>-52.52</v>
      </c>
      <c r="C231">
        <v>-52.512999999999998</v>
      </c>
      <c r="D231">
        <v>2.1320000000000001</v>
      </c>
      <c r="E231">
        <v>60.296999999999997</v>
      </c>
      <c r="F231">
        <v>100</v>
      </c>
      <c r="G231">
        <v>69.47</v>
      </c>
      <c r="H231">
        <v>0.87119999999999997</v>
      </c>
    </row>
    <row r="232" spans="1:8" x14ac:dyDescent="0.2">
      <c r="A232">
        <v>2181.277</v>
      </c>
      <c r="B232">
        <v>-52.572000000000003</v>
      </c>
      <c r="C232">
        <v>-52.563000000000002</v>
      </c>
      <c r="D232">
        <v>2.0059999999999998</v>
      </c>
      <c r="E232">
        <v>65.971999999999994</v>
      </c>
      <c r="F232">
        <v>100</v>
      </c>
      <c r="G232">
        <v>69.213999999999999</v>
      </c>
      <c r="H232">
        <v>0.97020000000000006</v>
      </c>
    </row>
    <row r="233" spans="1:8" x14ac:dyDescent="0.2">
      <c r="A233">
        <v>2184.0819999999999</v>
      </c>
      <c r="B233">
        <v>-52.624000000000002</v>
      </c>
      <c r="C233">
        <v>-52.613999999999997</v>
      </c>
      <c r="D233">
        <v>1.8049999999999999</v>
      </c>
      <c r="E233">
        <v>64.343999999999994</v>
      </c>
      <c r="F233">
        <v>100</v>
      </c>
      <c r="G233">
        <v>68.953999999999994</v>
      </c>
      <c r="H233">
        <v>0.94140000000000001</v>
      </c>
    </row>
    <row r="234" spans="1:8" x14ac:dyDescent="0.2">
      <c r="A234">
        <v>2186.576</v>
      </c>
      <c r="B234">
        <v>-52.676000000000002</v>
      </c>
      <c r="C234">
        <v>-52.662999999999997</v>
      </c>
      <c r="D234">
        <v>1.9810000000000001</v>
      </c>
      <c r="E234">
        <v>61.792999999999999</v>
      </c>
      <c r="F234">
        <v>100</v>
      </c>
      <c r="G234">
        <v>69.31</v>
      </c>
      <c r="H234">
        <v>0.89639999999999997</v>
      </c>
    </row>
    <row r="235" spans="1:8" x14ac:dyDescent="0.2">
      <c r="A235">
        <v>2189.0729999999999</v>
      </c>
      <c r="B235">
        <v>-52.725999999999999</v>
      </c>
      <c r="C235">
        <v>-52.710999999999999</v>
      </c>
      <c r="D235">
        <v>1.94</v>
      </c>
      <c r="E235">
        <v>56.515000000000001</v>
      </c>
      <c r="F235">
        <v>100</v>
      </c>
      <c r="G235">
        <v>69.570999999999998</v>
      </c>
      <c r="H235">
        <v>0.80730000000000002</v>
      </c>
    </row>
    <row r="236" spans="1:8" x14ac:dyDescent="0.2">
      <c r="A236">
        <v>2191.569</v>
      </c>
      <c r="B236">
        <v>-52.776000000000003</v>
      </c>
      <c r="C236">
        <v>-52.76</v>
      </c>
      <c r="D236">
        <v>1.9650000000000001</v>
      </c>
      <c r="E236">
        <v>50.359000000000002</v>
      </c>
      <c r="F236">
        <v>100</v>
      </c>
      <c r="G236">
        <v>69.986000000000004</v>
      </c>
      <c r="H236">
        <v>0.70650000000000002</v>
      </c>
    </row>
    <row r="237" spans="1:8" x14ac:dyDescent="0.2">
      <c r="A237">
        <v>2194.0610000000001</v>
      </c>
      <c r="B237">
        <v>-52.831000000000003</v>
      </c>
      <c r="C237">
        <v>-52.813000000000002</v>
      </c>
      <c r="D237">
        <v>2.113</v>
      </c>
      <c r="E237">
        <v>47.805</v>
      </c>
      <c r="F237">
        <v>100</v>
      </c>
      <c r="G237">
        <v>69.850999999999999</v>
      </c>
      <c r="H237">
        <v>0.66600000000000004</v>
      </c>
    </row>
    <row r="238" spans="1:8" x14ac:dyDescent="0.2">
      <c r="A238">
        <v>2196.241</v>
      </c>
      <c r="B238">
        <v>-52.881999999999998</v>
      </c>
      <c r="C238">
        <v>-52.863</v>
      </c>
      <c r="D238">
        <v>2.2759999999999998</v>
      </c>
      <c r="E238">
        <v>44.16</v>
      </c>
      <c r="F238">
        <v>100</v>
      </c>
      <c r="G238">
        <v>69.94</v>
      </c>
      <c r="H238">
        <v>0.60930000000000006</v>
      </c>
    </row>
    <row r="239" spans="1:8" x14ac:dyDescent="0.2">
      <c r="A239">
        <v>2198.701</v>
      </c>
      <c r="B239">
        <v>-52.933999999999997</v>
      </c>
      <c r="C239">
        <v>-52.912999999999997</v>
      </c>
      <c r="D239">
        <v>2.036</v>
      </c>
      <c r="E239">
        <v>38.453000000000003</v>
      </c>
      <c r="F239">
        <v>100</v>
      </c>
      <c r="G239">
        <v>70.569999999999993</v>
      </c>
      <c r="H239">
        <v>0.52290000000000003</v>
      </c>
    </row>
    <row r="240" spans="1:8" x14ac:dyDescent="0.2">
      <c r="A240">
        <v>2201.4679999999998</v>
      </c>
      <c r="B240">
        <v>-52.99</v>
      </c>
      <c r="C240">
        <v>-52.966999999999999</v>
      </c>
      <c r="D240">
        <v>1.944</v>
      </c>
      <c r="E240">
        <v>27.917999999999999</v>
      </c>
      <c r="F240">
        <v>100</v>
      </c>
      <c r="G240">
        <v>71.096000000000004</v>
      </c>
      <c r="H240">
        <v>0.36990000000000001</v>
      </c>
    </row>
    <row r="241" spans="1:8" x14ac:dyDescent="0.2">
      <c r="A241">
        <v>2203.94</v>
      </c>
      <c r="B241">
        <v>-53.040999999999997</v>
      </c>
      <c r="C241">
        <v>-53.015999999999998</v>
      </c>
      <c r="D241">
        <v>2.0110000000000001</v>
      </c>
      <c r="E241">
        <v>26.673999999999999</v>
      </c>
      <c r="F241">
        <v>100</v>
      </c>
      <c r="G241">
        <v>71.087999999999994</v>
      </c>
      <c r="H241">
        <v>0.35190000000000005</v>
      </c>
    </row>
    <row r="242" spans="1:8" x14ac:dyDescent="0.2">
      <c r="A242">
        <v>2206.1280000000002</v>
      </c>
      <c r="B242">
        <v>-53.091000000000001</v>
      </c>
      <c r="C242">
        <v>-53.064999999999998</v>
      </c>
      <c r="D242">
        <v>2.222</v>
      </c>
      <c r="E242">
        <v>29.373999999999999</v>
      </c>
      <c r="F242">
        <v>100</v>
      </c>
      <c r="G242">
        <v>70.453000000000003</v>
      </c>
      <c r="H242">
        <v>0.3906</v>
      </c>
    </row>
    <row r="243" spans="1:8" x14ac:dyDescent="0.2">
      <c r="A243">
        <v>2208.6489999999999</v>
      </c>
      <c r="B243">
        <v>-53.145000000000003</v>
      </c>
      <c r="C243">
        <v>-53.116</v>
      </c>
      <c r="D243">
        <v>2.044</v>
      </c>
      <c r="E243">
        <v>33.533000000000001</v>
      </c>
      <c r="F243">
        <v>100</v>
      </c>
      <c r="G243">
        <v>71.168999999999997</v>
      </c>
      <c r="H243">
        <v>0.45</v>
      </c>
    </row>
    <row r="244" spans="1:8" x14ac:dyDescent="0.2">
      <c r="A244">
        <v>2211.1469999999999</v>
      </c>
      <c r="B244">
        <v>-53.198</v>
      </c>
      <c r="C244">
        <v>-53.167999999999999</v>
      </c>
      <c r="D244">
        <v>2.06</v>
      </c>
      <c r="E244">
        <v>36.933999999999997</v>
      </c>
      <c r="F244">
        <v>100</v>
      </c>
      <c r="G244">
        <v>70.406999999999996</v>
      </c>
      <c r="H244">
        <v>0.50040000000000007</v>
      </c>
    </row>
    <row r="245" spans="1:8" x14ac:dyDescent="0.2">
      <c r="A245">
        <v>2213.6439999999998</v>
      </c>
      <c r="B245">
        <v>-53.247999999999998</v>
      </c>
      <c r="C245">
        <v>-53.216999999999999</v>
      </c>
      <c r="D245">
        <v>1.9570000000000001</v>
      </c>
      <c r="E245">
        <v>54.015000000000001</v>
      </c>
      <c r="F245">
        <v>100</v>
      </c>
      <c r="G245">
        <v>67.853999999999999</v>
      </c>
      <c r="H245">
        <v>0.76590000000000003</v>
      </c>
    </row>
    <row r="246" spans="1:8" x14ac:dyDescent="0.2">
      <c r="A246">
        <v>2216.1410000000001</v>
      </c>
      <c r="B246">
        <v>-53.298000000000002</v>
      </c>
      <c r="C246">
        <v>-53.265000000000001</v>
      </c>
      <c r="D246">
        <v>1.9370000000000001</v>
      </c>
      <c r="E246">
        <v>102.82299999999999</v>
      </c>
      <c r="F246">
        <v>100</v>
      </c>
      <c r="G246">
        <v>65.304000000000002</v>
      </c>
      <c r="H246">
        <v>1.7361</v>
      </c>
    </row>
    <row r="247" spans="1:8" x14ac:dyDescent="0.2">
      <c r="A247">
        <v>2218.6370000000002</v>
      </c>
      <c r="B247">
        <v>-53.35</v>
      </c>
      <c r="C247">
        <v>-53.314999999999998</v>
      </c>
      <c r="D247">
        <v>1.98</v>
      </c>
      <c r="E247">
        <v>118.50700000000001</v>
      </c>
      <c r="F247">
        <v>100</v>
      </c>
      <c r="G247">
        <v>63.755000000000003</v>
      </c>
      <c r="H247">
        <v>2.1528</v>
      </c>
    </row>
    <row r="248" spans="1:8" x14ac:dyDescent="0.2">
      <c r="A248">
        <v>2221.723</v>
      </c>
      <c r="B248">
        <v>-53.402000000000001</v>
      </c>
      <c r="C248">
        <v>-53.365000000000002</v>
      </c>
      <c r="D248">
        <v>1.639</v>
      </c>
      <c r="E248">
        <v>119.295</v>
      </c>
      <c r="F248">
        <v>100</v>
      </c>
      <c r="G248">
        <v>63.835000000000001</v>
      </c>
      <c r="H248">
        <v>2.1762000000000001</v>
      </c>
    </row>
    <row r="249" spans="1:8" x14ac:dyDescent="0.2">
      <c r="A249">
        <v>2225.4490000000001</v>
      </c>
      <c r="B249">
        <v>-53.456000000000003</v>
      </c>
      <c r="C249">
        <v>-53.417999999999999</v>
      </c>
      <c r="D249">
        <v>1.4139999999999999</v>
      </c>
      <c r="E249">
        <v>105.124</v>
      </c>
      <c r="F249">
        <v>100</v>
      </c>
      <c r="G249">
        <v>64.977000000000004</v>
      </c>
      <c r="H249">
        <v>1.7927999999999999</v>
      </c>
    </row>
    <row r="250" spans="1:8" x14ac:dyDescent="0.2">
      <c r="A250">
        <v>2228.2199999999998</v>
      </c>
      <c r="B250">
        <v>-53.506999999999998</v>
      </c>
      <c r="C250">
        <v>-53.466000000000001</v>
      </c>
      <c r="D250">
        <v>1.7509999999999999</v>
      </c>
      <c r="E250">
        <v>92.697000000000003</v>
      </c>
      <c r="F250">
        <v>100</v>
      </c>
      <c r="G250">
        <v>65.936000000000007</v>
      </c>
      <c r="H250">
        <v>1.5003</v>
      </c>
    </row>
    <row r="251" spans="1:8" x14ac:dyDescent="0.2">
      <c r="A251">
        <v>2231.029</v>
      </c>
      <c r="B251">
        <v>-53.558</v>
      </c>
      <c r="C251">
        <v>-53.515999999999998</v>
      </c>
      <c r="D251">
        <v>1.7829999999999999</v>
      </c>
      <c r="E251">
        <v>69.484999999999999</v>
      </c>
      <c r="F251">
        <v>100</v>
      </c>
      <c r="G251">
        <v>68.307000000000002</v>
      </c>
      <c r="H251">
        <v>1.0331999999999999</v>
      </c>
    </row>
    <row r="252" spans="1:8" x14ac:dyDescent="0.2">
      <c r="A252">
        <v>2233.83</v>
      </c>
      <c r="B252">
        <v>-53.61</v>
      </c>
      <c r="C252">
        <v>-53.567</v>
      </c>
      <c r="D252">
        <v>1.7969999999999999</v>
      </c>
      <c r="E252">
        <v>102.134</v>
      </c>
      <c r="F252">
        <v>100</v>
      </c>
      <c r="G252">
        <v>64.084999999999994</v>
      </c>
      <c r="H252">
        <v>1.7189999999999999</v>
      </c>
    </row>
    <row r="253" spans="1:8" x14ac:dyDescent="0.2">
      <c r="A253">
        <v>2236.6329999999998</v>
      </c>
      <c r="B253">
        <v>-53.667000000000002</v>
      </c>
      <c r="C253">
        <v>-53.621000000000002</v>
      </c>
      <c r="D253">
        <v>1.9370000000000001</v>
      </c>
      <c r="E253">
        <v>114.91800000000001</v>
      </c>
      <c r="F253">
        <v>100</v>
      </c>
      <c r="G253">
        <v>62.813000000000002</v>
      </c>
      <c r="H253">
        <v>2.0510999999999999</v>
      </c>
    </row>
    <row r="254" spans="1:8" x14ac:dyDescent="0.2">
      <c r="A254">
        <v>2239.1320000000001</v>
      </c>
      <c r="B254">
        <v>-53.716999999999999</v>
      </c>
      <c r="C254">
        <v>-53.67</v>
      </c>
      <c r="D254">
        <v>1.9650000000000001</v>
      </c>
      <c r="E254">
        <v>72.718000000000004</v>
      </c>
      <c r="F254">
        <v>100</v>
      </c>
      <c r="G254">
        <v>67.881</v>
      </c>
      <c r="H254">
        <v>1.0935000000000001</v>
      </c>
    </row>
    <row r="255" spans="1:8" x14ac:dyDescent="0.2">
      <c r="A255">
        <v>2241.9250000000002</v>
      </c>
      <c r="B255">
        <v>-53.773000000000003</v>
      </c>
      <c r="C255">
        <v>-53.723999999999997</v>
      </c>
      <c r="D255">
        <v>1.93</v>
      </c>
      <c r="E255">
        <v>49.64</v>
      </c>
      <c r="F255">
        <v>100</v>
      </c>
      <c r="G255">
        <v>68.575999999999993</v>
      </c>
      <c r="H255">
        <v>0.69480000000000008</v>
      </c>
    </row>
    <row r="256" spans="1:8" x14ac:dyDescent="0.2">
      <c r="A256">
        <v>2244.4160000000002</v>
      </c>
      <c r="B256">
        <v>-53.823999999999998</v>
      </c>
      <c r="C256">
        <v>-53.774000000000001</v>
      </c>
      <c r="D256">
        <v>1.9910000000000001</v>
      </c>
      <c r="E256">
        <v>48.945</v>
      </c>
      <c r="F256">
        <v>100</v>
      </c>
      <c r="G256">
        <v>68.617999999999995</v>
      </c>
      <c r="H256">
        <v>0.68400000000000005</v>
      </c>
    </row>
    <row r="257" spans="1:8" x14ac:dyDescent="0.2">
      <c r="A257">
        <v>2247.1790000000001</v>
      </c>
      <c r="B257">
        <v>-53.878</v>
      </c>
      <c r="C257">
        <v>-53.826000000000001</v>
      </c>
      <c r="D257">
        <v>1.8779999999999999</v>
      </c>
      <c r="E257">
        <v>52.491999999999997</v>
      </c>
      <c r="F257">
        <v>100</v>
      </c>
      <c r="G257">
        <v>68.471999999999994</v>
      </c>
      <c r="H257">
        <v>0.74070000000000003</v>
      </c>
    </row>
    <row r="258" spans="1:8" x14ac:dyDescent="0.2">
      <c r="A258">
        <v>2249.9560000000001</v>
      </c>
      <c r="B258">
        <v>-53.930999999999997</v>
      </c>
      <c r="C258">
        <v>-53.877000000000002</v>
      </c>
      <c r="D258">
        <v>1.8360000000000001</v>
      </c>
      <c r="E258">
        <v>120.568</v>
      </c>
      <c r="F258">
        <v>100</v>
      </c>
      <c r="G258">
        <v>62.451999999999998</v>
      </c>
      <c r="H258">
        <v>2.2131000000000003</v>
      </c>
    </row>
    <row r="259" spans="1:8" x14ac:dyDescent="0.2">
      <c r="A259">
        <v>2252.451</v>
      </c>
      <c r="B259">
        <v>-53.984000000000002</v>
      </c>
      <c r="C259">
        <v>-53.927999999999997</v>
      </c>
      <c r="D259">
        <v>2.0449999999999999</v>
      </c>
      <c r="E259">
        <v>111.46899999999999</v>
      </c>
      <c r="F259">
        <v>100</v>
      </c>
      <c r="G259">
        <v>65.938000000000002</v>
      </c>
      <c r="H259">
        <v>1.9565999999999999</v>
      </c>
    </row>
    <row r="260" spans="1:8" x14ac:dyDescent="0.2">
      <c r="A260">
        <v>2254.9490000000001</v>
      </c>
      <c r="B260">
        <v>-54.034999999999997</v>
      </c>
      <c r="C260">
        <v>-53.976999999999997</v>
      </c>
      <c r="D260">
        <v>1.9850000000000001</v>
      </c>
      <c r="E260">
        <v>53.417999999999999</v>
      </c>
      <c r="F260">
        <v>100</v>
      </c>
      <c r="G260">
        <v>68.510999999999996</v>
      </c>
      <c r="H260">
        <v>0.75600000000000001</v>
      </c>
    </row>
    <row r="261" spans="1:8" x14ac:dyDescent="0.2">
      <c r="A261">
        <v>2257.4479999999999</v>
      </c>
      <c r="B261">
        <v>-54.087000000000003</v>
      </c>
      <c r="C261">
        <v>-54.027999999999999</v>
      </c>
      <c r="D261">
        <v>2.0169999999999999</v>
      </c>
      <c r="E261">
        <v>53.058999999999997</v>
      </c>
      <c r="F261">
        <v>100</v>
      </c>
      <c r="G261">
        <v>68.376999999999995</v>
      </c>
      <c r="H261">
        <v>0.74970000000000003</v>
      </c>
    </row>
    <row r="262" spans="1:8" x14ac:dyDescent="0.2">
      <c r="A262">
        <v>2259.9430000000002</v>
      </c>
      <c r="B262">
        <v>-54.137</v>
      </c>
      <c r="C262">
        <v>-54.076000000000001</v>
      </c>
      <c r="D262">
        <v>1.944</v>
      </c>
      <c r="E262">
        <v>49.953000000000003</v>
      </c>
      <c r="F262">
        <v>100</v>
      </c>
      <c r="G262">
        <v>68.822000000000003</v>
      </c>
      <c r="H262">
        <v>0.70020000000000004</v>
      </c>
    </row>
    <row r="263" spans="1:8" x14ac:dyDescent="0.2">
      <c r="A263">
        <v>2262.7379999999998</v>
      </c>
      <c r="B263">
        <v>-54.186999999999998</v>
      </c>
      <c r="C263">
        <v>-54.125</v>
      </c>
      <c r="D263">
        <v>1.7330000000000001</v>
      </c>
      <c r="E263">
        <v>53.174999999999997</v>
      </c>
      <c r="F263">
        <v>100</v>
      </c>
      <c r="G263">
        <v>68.492000000000004</v>
      </c>
      <c r="H263">
        <v>0.75239999999999996</v>
      </c>
    </row>
    <row r="264" spans="1:8" x14ac:dyDescent="0.2">
      <c r="A264">
        <v>2265.5509999999999</v>
      </c>
      <c r="B264">
        <v>-54.24</v>
      </c>
      <c r="C264">
        <v>-54.174999999999997</v>
      </c>
      <c r="D264">
        <v>1.8089999999999999</v>
      </c>
      <c r="E264">
        <v>52.325000000000003</v>
      </c>
      <c r="F264">
        <v>100</v>
      </c>
      <c r="G264">
        <v>68.588999999999999</v>
      </c>
      <c r="H264">
        <v>0.73799999999999999</v>
      </c>
    </row>
    <row r="265" spans="1:8" x14ac:dyDescent="0.2">
      <c r="A265">
        <v>2268.3290000000002</v>
      </c>
      <c r="B265">
        <v>-54.292999999999999</v>
      </c>
      <c r="C265">
        <v>-54.226999999999997</v>
      </c>
      <c r="D265">
        <v>1.84</v>
      </c>
      <c r="E265">
        <v>47.929000000000002</v>
      </c>
      <c r="F265">
        <v>100</v>
      </c>
      <c r="G265">
        <v>69.106999999999999</v>
      </c>
      <c r="H265">
        <v>0.66780000000000006</v>
      </c>
    </row>
    <row r="266" spans="1:8" x14ac:dyDescent="0.2">
      <c r="A266">
        <v>2271.08</v>
      </c>
      <c r="B266">
        <v>-54.345999999999997</v>
      </c>
      <c r="C266">
        <v>-54.277999999999999</v>
      </c>
      <c r="D266">
        <v>1.879</v>
      </c>
      <c r="E266">
        <v>53.082999999999998</v>
      </c>
      <c r="F266">
        <v>100</v>
      </c>
      <c r="G266">
        <v>68.887</v>
      </c>
      <c r="H266">
        <v>0.75059999999999993</v>
      </c>
    </row>
    <row r="267" spans="1:8" x14ac:dyDescent="0.2">
      <c r="A267">
        <v>2273.8890000000001</v>
      </c>
      <c r="B267">
        <v>-54.398000000000003</v>
      </c>
      <c r="C267">
        <v>-54.328000000000003</v>
      </c>
      <c r="D267">
        <v>1.772</v>
      </c>
      <c r="E267">
        <v>57.070999999999998</v>
      </c>
      <c r="F267">
        <v>100</v>
      </c>
      <c r="G267">
        <v>68.62</v>
      </c>
      <c r="H267">
        <v>0.81630000000000003</v>
      </c>
    </row>
    <row r="268" spans="1:8" x14ac:dyDescent="0.2">
      <c r="A268">
        <v>2276.692</v>
      </c>
      <c r="B268">
        <v>-54.451000000000001</v>
      </c>
      <c r="C268">
        <v>-54.378999999999998</v>
      </c>
      <c r="D268">
        <v>1.8280000000000001</v>
      </c>
      <c r="E268">
        <v>55.078000000000003</v>
      </c>
      <c r="F268">
        <v>100</v>
      </c>
      <c r="G268">
        <v>68.748000000000005</v>
      </c>
      <c r="H268">
        <v>0.78300000000000003</v>
      </c>
    </row>
    <row r="269" spans="1:8" x14ac:dyDescent="0.2">
      <c r="A269">
        <v>2279.7959999999998</v>
      </c>
      <c r="B269">
        <v>-54.506999999999998</v>
      </c>
      <c r="C269">
        <v>-54.433</v>
      </c>
      <c r="D269">
        <v>1.736</v>
      </c>
      <c r="E269">
        <v>51.308999999999997</v>
      </c>
      <c r="F269">
        <v>100</v>
      </c>
      <c r="G269">
        <v>68.995999999999995</v>
      </c>
      <c r="H269">
        <v>0.72180000000000011</v>
      </c>
    </row>
    <row r="270" spans="1:8" x14ac:dyDescent="0.2">
      <c r="A270">
        <v>2282.6060000000002</v>
      </c>
      <c r="B270">
        <v>-54.558</v>
      </c>
      <c r="C270">
        <v>-54.481999999999999</v>
      </c>
      <c r="D270">
        <v>1.7529999999999999</v>
      </c>
      <c r="E270">
        <v>50.762</v>
      </c>
      <c r="F270">
        <v>100</v>
      </c>
      <c r="G270">
        <v>69.326999999999998</v>
      </c>
      <c r="H270">
        <v>0.7128000000000001</v>
      </c>
    </row>
    <row r="271" spans="1:8" x14ac:dyDescent="0.2">
      <c r="A271">
        <v>2285.413</v>
      </c>
      <c r="B271">
        <v>-54.61</v>
      </c>
      <c r="C271">
        <v>-54.533000000000001</v>
      </c>
      <c r="D271">
        <v>1.8169999999999999</v>
      </c>
      <c r="E271">
        <v>46.857999999999997</v>
      </c>
      <c r="F271">
        <v>100</v>
      </c>
      <c r="G271">
        <v>69.361000000000004</v>
      </c>
      <c r="H271">
        <v>0.65069999999999995</v>
      </c>
    </row>
    <row r="272" spans="1:8" x14ac:dyDescent="0.2">
      <c r="A272">
        <v>2288.2170000000001</v>
      </c>
      <c r="B272">
        <v>-54.661000000000001</v>
      </c>
      <c r="C272">
        <v>-54.582000000000001</v>
      </c>
      <c r="D272">
        <v>1.7450000000000001</v>
      </c>
      <c r="E272">
        <v>47.462000000000003</v>
      </c>
      <c r="F272">
        <v>100</v>
      </c>
      <c r="G272">
        <v>69.307000000000002</v>
      </c>
      <c r="H272">
        <v>0.66059999999999997</v>
      </c>
    </row>
    <row r="273" spans="1:8" x14ac:dyDescent="0.2">
      <c r="A273">
        <v>2291.0219999999999</v>
      </c>
      <c r="B273">
        <v>-54.712000000000003</v>
      </c>
      <c r="C273">
        <v>-54.631</v>
      </c>
      <c r="D273">
        <v>1.7450000000000001</v>
      </c>
      <c r="E273">
        <v>46.274999999999999</v>
      </c>
      <c r="F273">
        <v>100</v>
      </c>
      <c r="G273">
        <v>69.536000000000001</v>
      </c>
      <c r="H273">
        <v>0.64169999999999994</v>
      </c>
    </row>
    <row r="274" spans="1:8" x14ac:dyDescent="0.2">
      <c r="A274">
        <v>2293.8470000000002</v>
      </c>
      <c r="B274">
        <v>-54.762999999999998</v>
      </c>
      <c r="C274">
        <v>-54.680999999999997</v>
      </c>
      <c r="D274">
        <v>1.7470000000000001</v>
      </c>
      <c r="E274">
        <v>46.686</v>
      </c>
      <c r="F274">
        <v>100</v>
      </c>
      <c r="G274">
        <v>69.516000000000005</v>
      </c>
      <c r="H274">
        <v>0.64800000000000002</v>
      </c>
    </row>
    <row r="275" spans="1:8" x14ac:dyDescent="0.2">
      <c r="A275">
        <v>2296.9720000000002</v>
      </c>
      <c r="B275">
        <v>-54.814999999999998</v>
      </c>
      <c r="C275">
        <v>-54.731999999999999</v>
      </c>
      <c r="D275">
        <v>1.633</v>
      </c>
      <c r="E275">
        <v>45.326999999999998</v>
      </c>
      <c r="F275">
        <v>100</v>
      </c>
      <c r="G275">
        <v>69.831999999999994</v>
      </c>
      <c r="H275">
        <v>0.62729999999999997</v>
      </c>
    </row>
    <row r="276" spans="1:8" x14ac:dyDescent="0.2">
      <c r="A276">
        <v>2300.085</v>
      </c>
      <c r="B276">
        <v>-54.866999999999997</v>
      </c>
      <c r="C276">
        <v>-54.781999999999996</v>
      </c>
      <c r="D276">
        <v>1.615</v>
      </c>
      <c r="E276">
        <v>48.231999999999999</v>
      </c>
      <c r="F276">
        <v>100</v>
      </c>
      <c r="G276">
        <v>69.811999999999998</v>
      </c>
      <c r="H276">
        <v>0.67230000000000001</v>
      </c>
    </row>
    <row r="277" spans="1:8" x14ac:dyDescent="0.2">
      <c r="A277">
        <v>2303.1799999999998</v>
      </c>
      <c r="B277">
        <v>-54.918999999999997</v>
      </c>
      <c r="C277">
        <v>-54.832000000000001</v>
      </c>
      <c r="D277">
        <v>1.6160000000000001</v>
      </c>
      <c r="E277">
        <v>56.765999999999998</v>
      </c>
      <c r="F277">
        <v>100</v>
      </c>
      <c r="G277">
        <v>69.099000000000004</v>
      </c>
      <c r="H277">
        <v>0.81090000000000007</v>
      </c>
    </row>
    <row r="278" spans="1:8" x14ac:dyDescent="0.2">
      <c r="A278">
        <v>2306.6239999999998</v>
      </c>
      <c r="B278">
        <v>-54.973999999999997</v>
      </c>
      <c r="C278">
        <v>-54.884999999999998</v>
      </c>
      <c r="D278">
        <v>1.538</v>
      </c>
      <c r="E278">
        <v>51.706000000000003</v>
      </c>
      <c r="F278">
        <v>100</v>
      </c>
      <c r="G278">
        <v>69.484999999999999</v>
      </c>
      <c r="H278">
        <v>0.72810000000000008</v>
      </c>
    </row>
    <row r="279" spans="1:8" x14ac:dyDescent="0.2">
      <c r="A279">
        <v>2310.0500000000002</v>
      </c>
      <c r="B279">
        <v>-55.024999999999999</v>
      </c>
      <c r="C279">
        <v>-54.933999999999997</v>
      </c>
      <c r="D279">
        <v>1.4379999999999999</v>
      </c>
      <c r="E279">
        <v>52.593000000000004</v>
      </c>
      <c r="F279">
        <v>100</v>
      </c>
      <c r="G279">
        <v>69.331999999999994</v>
      </c>
      <c r="H279">
        <v>0.74249999999999994</v>
      </c>
    </row>
    <row r="280" spans="1:8" x14ac:dyDescent="0.2">
      <c r="A280">
        <v>2313.4810000000002</v>
      </c>
      <c r="B280">
        <v>-55.078000000000003</v>
      </c>
      <c r="C280">
        <v>-54.984999999999999</v>
      </c>
      <c r="D280">
        <v>1.4890000000000001</v>
      </c>
      <c r="E280">
        <v>53.396999999999998</v>
      </c>
      <c r="F280">
        <v>100</v>
      </c>
      <c r="G280">
        <v>69.204999999999998</v>
      </c>
      <c r="H280">
        <v>0.75600000000000001</v>
      </c>
    </row>
    <row r="281" spans="1:8" x14ac:dyDescent="0.2">
      <c r="A281">
        <v>2316.9209999999998</v>
      </c>
      <c r="B281">
        <v>-55.131999999999998</v>
      </c>
      <c r="C281">
        <v>-55.036999999999999</v>
      </c>
      <c r="D281">
        <v>1.5169999999999999</v>
      </c>
      <c r="E281">
        <v>48.493000000000002</v>
      </c>
      <c r="F281">
        <v>100</v>
      </c>
      <c r="G281">
        <v>69.677000000000007</v>
      </c>
      <c r="H281">
        <v>0.67680000000000007</v>
      </c>
    </row>
    <row r="282" spans="1:8" x14ac:dyDescent="0.2">
      <c r="A282">
        <v>2320.0430000000001</v>
      </c>
      <c r="B282">
        <v>-55.183</v>
      </c>
      <c r="C282">
        <v>-55.087000000000003</v>
      </c>
      <c r="D282">
        <v>1.5740000000000001</v>
      </c>
      <c r="E282">
        <v>52.731999999999999</v>
      </c>
      <c r="F282">
        <v>100</v>
      </c>
      <c r="G282">
        <v>69.707999999999998</v>
      </c>
      <c r="H282">
        <v>0.74519999999999997</v>
      </c>
    </row>
    <row r="283" spans="1:8" x14ac:dyDescent="0.2">
      <c r="A283">
        <v>2322.8580000000002</v>
      </c>
      <c r="B283">
        <v>-55.232999999999997</v>
      </c>
      <c r="C283">
        <v>-55.134999999999998</v>
      </c>
      <c r="D283">
        <v>1.722</v>
      </c>
      <c r="E283">
        <v>55.902999999999999</v>
      </c>
      <c r="F283">
        <v>100</v>
      </c>
      <c r="G283">
        <v>69.08</v>
      </c>
      <c r="H283">
        <v>0.79649999999999999</v>
      </c>
    </row>
    <row r="284" spans="1:8" x14ac:dyDescent="0.2">
      <c r="A284">
        <v>2325.9769999999999</v>
      </c>
      <c r="B284">
        <v>-55.283999999999999</v>
      </c>
      <c r="C284">
        <v>-55.185000000000002</v>
      </c>
      <c r="D284">
        <v>1.595</v>
      </c>
      <c r="E284">
        <v>57.811999999999998</v>
      </c>
      <c r="F284">
        <v>100</v>
      </c>
      <c r="G284">
        <v>69.075999999999993</v>
      </c>
      <c r="H284">
        <v>0.82890000000000008</v>
      </c>
    </row>
    <row r="285" spans="1:8" x14ac:dyDescent="0.2">
      <c r="A285">
        <v>2329.0540000000001</v>
      </c>
      <c r="B285">
        <v>-55.335000000000001</v>
      </c>
      <c r="C285">
        <v>-55.234000000000002</v>
      </c>
      <c r="D285">
        <v>1.595</v>
      </c>
      <c r="E285">
        <v>67.707999999999998</v>
      </c>
      <c r="F285">
        <v>100</v>
      </c>
      <c r="G285">
        <v>68.218000000000004</v>
      </c>
      <c r="H285">
        <v>1.0008000000000001</v>
      </c>
    </row>
    <row r="286" spans="1:8" x14ac:dyDescent="0.2">
      <c r="A286">
        <v>2332.1109999999999</v>
      </c>
      <c r="B286">
        <v>-55.386000000000003</v>
      </c>
      <c r="C286">
        <v>-55.283000000000001</v>
      </c>
      <c r="D286">
        <v>1.6160000000000001</v>
      </c>
      <c r="E286">
        <v>81.944999999999993</v>
      </c>
      <c r="F286">
        <v>100</v>
      </c>
      <c r="G286">
        <v>67.507000000000005</v>
      </c>
      <c r="H286">
        <v>1.2726</v>
      </c>
    </row>
    <row r="287" spans="1:8" x14ac:dyDescent="0.2">
      <c r="A287">
        <v>2335.2269999999999</v>
      </c>
      <c r="B287">
        <v>-55.436999999999998</v>
      </c>
      <c r="C287">
        <v>-55.332000000000001</v>
      </c>
      <c r="D287">
        <v>1.575</v>
      </c>
      <c r="E287">
        <v>79.358000000000004</v>
      </c>
      <c r="F287">
        <v>100</v>
      </c>
      <c r="G287">
        <v>67.673000000000002</v>
      </c>
      <c r="H287">
        <v>1.2213000000000001</v>
      </c>
    </row>
    <row r="288" spans="1:8" x14ac:dyDescent="0.2">
      <c r="A288">
        <v>2338.627</v>
      </c>
      <c r="B288">
        <v>-55.49</v>
      </c>
      <c r="C288">
        <v>-55.383000000000003</v>
      </c>
      <c r="D288">
        <v>1.502</v>
      </c>
      <c r="E288">
        <v>75.203999999999994</v>
      </c>
      <c r="F288">
        <v>100</v>
      </c>
      <c r="G288">
        <v>67.727999999999994</v>
      </c>
      <c r="H288">
        <v>1.1402999999999999</v>
      </c>
    </row>
    <row r="289" spans="1:8" x14ac:dyDescent="0.2">
      <c r="A289">
        <v>2342.009</v>
      </c>
      <c r="B289">
        <v>-55.542999999999999</v>
      </c>
      <c r="C289">
        <v>-55.435000000000002</v>
      </c>
      <c r="D289">
        <v>1.53</v>
      </c>
      <c r="E289">
        <v>74.91</v>
      </c>
      <c r="F289">
        <v>100</v>
      </c>
      <c r="G289">
        <v>67.697000000000003</v>
      </c>
      <c r="H289">
        <v>1.1349</v>
      </c>
    </row>
    <row r="290" spans="1:8" x14ac:dyDescent="0.2">
      <c r="A290">
        <v>2345.134</v>
      </c>
      <c r="B290">
        <v>-55.598999999999997</v>
      </c>
      <c r="C290">
        <v>-55.488999999999997</v>
      </c>
      <c r="D290">
        <v>1.716</v>
      </c>
      <c r="E290">
        <v>70.715000000000003</v>
      </c>
      <c r="F290">
        <v>100</v>
      </c>
      <c r="G290">
        <v>67.926000000000002</v>
      </c>
      <c r="H290">
        <v>1.0557000000000001</v>
      </c>
    </row>
    <row r="291" spans="1:8" x14ac:dyDescent="0.2">
      <c r="A291">
        <v>2347.9360000000001</v>
      </c>
      <c r="B291">
        <v>-55.649000000000001</v>
      </c>
      <c r="C291">
        <v>-55.536999999999999</v>
      </c>
      <c r="D291">
        <v>1.73</v>
      </c>
      <c r="E291">
        <v>59.085000000000001</v>
      </c>
      <c r="F291">
        <v>100</v>
      </c>
      <c r="G291">
        <v>68.722999999999999</v>
      </c>
      <c r="H291">
        <v>0.85049999999999992</v>
      </c>
    </row>
    <row r="292" spans="1:8" x14ac:dyDescent="0.2">
      <c r="A292">
        <v>2353.1669999999999</v>
      </c>
      <c r="B292">
        <v>-55.698999999999998</v>
      </c>
      <c r="C292">
        <v>-55.585999999999999</v>
      </c>
      <c r="D292">
        <v>0.92500000000000004</v>
      </c>
      <c r="E292">
        <v>48.511000000000003</v>
      </c>
      <c r="F292">
        <v>100</v>
      </c>
      <c r="G292">
        <v>69.305000000000007</v>
      </c>
      <c r="H292">
        <v>0.67680000000000007</v>
      </c>
    </row>
    <row r="293" spans="1:8" x14ac:dyDescent="0.2">
      <c r="A293">
        <v>2356.5259999999998</v>
      </c>
      <c r="B293">
        <v>-55.753</v>
      </c>
      <c r="C293">
        <v>-55.637999999999998</v>
      </c>
      <c r="D293">
        <v>1.5620000000000001</v>
      </c>
      <c r="E293">
        <v>45.915999999999997</v>
      </c>
      <c r="F293">
        <v>100</v>
      </c>
      <c r="G293">
        <v>69.623000000000005</v>
      </c>
      <c r="H293">
        <v>0.63629999999999998</v>
      </c>
    </row>
    <row r="294" spans="1:8" x14ac:dyDescent="0.2">
      <c r="A294">
        <v>2359.6120000000001</v>
      </c>
      <c r="B294">
        <v>-55.807000000000002</v>
      </c>
      <c r="C294">
        <v>-55.691000000000003</v>
      </c>
      <c r="D294">
        <v>1.7</v>
      </c>
      <c r="E294">
        <v>50.183</v>
      </c>
      <c r="F294">
        <v>100</v>
      </c>
      <c r="G294">
        <v>69.427000000000007</v>
      </c>
      <c r="H294">
        <v>0.70380000000000009</v>
      </c>
    </row>
    <row r="295" spans="1:8" x14ac:dyDescent="0.2">
      <c r="A295">
        <v>2362.721</v>
      </c>
      <c r="B295">
        <v>-55.857999999999997</v>
      </c>
      <c r="C295">
        <v>-55.738999999999997</v>
      </c>
      <c r="D295">
        <v>1.5609999999999999</v>
      </c>
      <c r="E295">
        <v>53.142000000000003</v>
      </c>
      <c r="F295">
        <v>100</v>
      </c>
      <c r="G295">
        <v>69.087000000000003</v>
      </c>
      <c r="H295">
        <v>0.75149999999999995</v>
      </c>
    </row>
    <row r="296" spans="1:8" x14ac:dyDescent="0.2">
      <c r="A296">
        <v>2365.8180000000002</v>
      </c>
      <c r="B296">
        <v>-55.91</v>
      </c>
      <c r="C296">
        <v>-55.79</v>
      </c>
      <c r="D296">
        <v>1.637</v>
      </c>
      <c r="E296">
        <v>55.570999999999998</v>
      </c>
      <c r="F296">
        <v>100</v>
      </c>
      <c r="G296">
        <v>68.977999999999994</v>
      </c>
      <c r="H296">
        <v>0.79110000000000003</v>
      </c>
    </row>
    <row r="297" spans="1:8" x14ac:dyDescent="0.2">
      <c r="A297">
        <v>2368.944</v>
      </c>
      <c r="B297">
        <v>-55.96</v>
      </c>
      <c r="C297">
        <v>-55.838999999999999</v>
      </c>
      <c r="D297">
        <v>1.5609999999999999</v>
      </c>
      <c r="E297">
        <v>61.427999999999997</v>
      </c>
      <c r="F297">
        <v>100</v>
      </c>
      <c r="G297">
        <v>68.56</v>
      </c>
      <c r="H297">
        <v>0.8901</v>
      </c>
    </row>
    <row r="298" spans="1:8" x14ac:dyDescent="0.2">
      <c r="A298">
        <v>2372.3809999999999</v>
      </c>
      <c r="B298">
        <v>-56.015000000000001</v>
      </c>
      <c r="C298">
        <v>-55.892000000000003</v>
      </c>
      <c r="D298">
        <v>1.5469999999999999</v>
      </c>
      <c r="E298">
        <v>75.566000000000003</v>
      </c>
      <c r="F298">
        <v>100</v>
      </c>
      <c r="G298">
        <v>67.533000000000001</v>
      </c>
      <c r="H298">
        <v>1.1475</v>
      </c>
    </row>
    <row r="299" spans="1:8" x14ac:dyDescent="0.2">
      <c r="A299">
        <v>2375.7689999999998</v>
      </c>
      <c r="B299">
        <v>-56.067</v>
      </c>
      <c r="C299">
        <v>-55.942</v>
      </c>
      <c r="D299">
        <v>1.4710000000000001</v>
      </c>
      <c r="E299">
        <v>101.28100000000001</v>
      </c>
      <c r="F299">
        <v>100</v>
      </c>
      <c r="G299">
        <v>65.161000000000001</v>
      </c>
      <c r="H299">
        <v>1.6983000000000001</v>
      </c>
    </row>
    <row r="300" spans="1:8" x14ac:dyDescent="0.2">
      <c r="A300">
        <v>2379.1990000000001</v>
      </c>
      <c r="B300">
        <v>-56.118000000000002</v>
      </c>
      <c r="C300">
        <v>-55.991</v>
      </c>
      <c r="D300">
        <v>1.4490000000000001</v>
      </c>
      <c r="E300">
        <v>100.41</v>
      </c>
      <c r="F300">
        <v>100</v>
      </c>
      <c r="G300">
        <v>65.497</v>
      </c>
      <c r="H300">
        <v>1.6776000000000002</v>
      </c>
    </row>
    <row r="301" spans="1:8" x14ac:dyDescent="0.2">
      <c r="A301">
        <v>2382.0059999999999</v>
      </c>
      <c r="B301">
        <v>-56.170999999999999</v>
      </c>
      <c r="C301">
        <v>-56.042000000000002</v>
      </c>
      <c r="D301">
        <v>1.8049999999999999</v>
      </c>
      <c r="E301">
        <v>105.449</v>
      </c>
      <c r="F301">
        <v>100</v>
      </c>
      <c r="G301">
        <v>64.903000000000006</v>
      </c>
      <c r="H301">
        <v>1.8008999999999999</v>
      </c>
    </row>
    <row r="302" spans="1:8" x14ac:dyDescent="0.2">
      <c r="A302">
        <v>2384.5070000000001</v>
      </c>
      <c r="B302">
        <v>-56.222000000000001</v>
      </c>
      <c r="C302">
        <v>-56.091999999999999</v>
      </c>
      <c r="D302">
        <v>1.9950000000000001</v>
      </c>
      <c r="E302">
        <v>91.289000000000001</v>
      </c>
      <c r="F302">
        <v>100</v>
      </c>
      <c r="G302">
        <v>66.197000000000003</v>
      </c>
      <c r="H302">
        <v>1.4687999999999999</v>
      </c>
    </row>
    <row r="303" spans="1:8" x14ac:dyDescent="0.2">
      <c r="A303">
        <v>2387.0070000000001</v>
      </c>
      <c r="B303">
        <v>-56.274999999999999</v>
      </c>
      <c r="C303">
        <v>-56.143000000000001</v>
      </c>
      <c r="D303">
        <v>2.0430000000000001</v>
      </c>
      <c r="E303">
        <v>71.331999999999994</v>
      </c>
      <c r="F303">
        <v>100</v>
      </c>
      <c r="G303">
        <v>67.727999999999994</v>
      </c>
      <c r="H303">
        <v>1.0673999999999999</v>
      </c>
    </row>
    <row r="304" spans="1:8" x14ac:dyDescent="0.2">
      <c r="A304">
        <v>2389.4879999999998</v>
      </c>
      <c r="B304">
        <v>-56.328000000000003</v>
      </c>
      <c r="C304">
        <v>-56.194000000000003</v>
      </c>
      <c r="D304">
        <v>2.0579999999999998</v>
      </c>
      <c r="E304">
        <v>63.451999999999998</v>
      </c>
      <c r="F304">
        <v>100</v>
      </c>
      <c r="G304">
        <v>67.894999999999996</v>
      </c>
      <c r="H304">
        <v>0.92520000000000002</v>
      </c>
    </row>
    <row r="305" spans="1:8" x14ac:dyDescent="0.2">
      <c r="A305">
        <v>2391.9720000000002</v>
      </c>
      <c r="B305">
        <v>-56.381</v>
      </c>
      <c r="C305">
        <v>-56.244999999999997</v>
      </c>
      <c r="D305">
        <v>2.0590000000000002</v>
      </c>
      <c r="E305">
        <v>61.633000000000003</v>
      </c>
      <c r="F305">
        <v>100</v>
      </c>
      <c r="G305">
        <v>68.453999999999994</v>
      </c>
      <c r="H305">
        <v>0.89370000000000005</v>
      </c>
    </row>
    <row r="306" spans="1:8" x14ac:dyDescent="0.2">
      <c r="A306">
        <v>2394.4679999999998</v>
      </c>
      <c r="B306">
        <v>-56.435000000000002</v>
      </c>
      <c r="C306">
        <v>-56.298000000000002</v>
      </c>
      <c r="D306">
        <v>2.105</v>
      </c>
      <c r="E306">
        <v>57.921999999999997</v>
      </c>
      <c r="F306">
        <v>100</v>
      </c>
      <c r="G306">
        <v>68.483999999999995</v>
      </c>
      <c r="H306">
        <v>0.8307000000000001</v>
      </c>
    </row>
    <row r="307" spans="1:8" x14ac:dyDescent="0.2">
      <c r="A307">
        <v>2396.9639999999999</v>
      </c>
      <c r="B307">
        <v>-56.488</v>
      </c>
      <c r="C307">
        <v>-56.348999999999997</v>
      </c>
      <c r="D307">
        <v>2.052</v>
      </c>
      <c r="E307">
        <v>50.506</v>
      </c>
      <c r="F307">
        <v>100</v>
      </c>
      <c r="G307">
        <v>68.941999999999993</v>
      </c>
      <c r="H307">
        <v>0.70920000000000005</v>
      </c>
    </row>
    <row r="308" spans="1:8" x14ac:dyDescent="0.2">
      <c r="A308">
        <v>2399.4569999999999</v>
      </c>
      <c r="B308">
        <v>-56.540999999999997</v>
      </c>
      <c r="C308">
        <v>-56.4</v>
      </c>
      <c r="D308">
        <v>2.0470000000000002</v>
      </c>
      <c r="E308">
        <v>41.777000000000001</v>
      </c>
      <c r="F308">
        <v>100</v>
      </c>
      <c r="G308">
        <v>69.384</v>
      </c>
      <c r="H308">
        <v>0.57240000000000002</v>
      </c>
    </row>
    <row r="309" spans="1:8" x14ac:dyDescent="0.2">
      <c r="A309">
        <v>2401.953</v>
      </c>
      <c r="B309">
        <v>-56.594000000000001</v>
      </c>
      <c r="C309">
        <v>-56.451000000000001</v>
      </c>
      <c r="D309">
        <v>2.0569999999999999</v>
      </c>
      <c r="E309">
        <v>46.58</v>
      </c>
      <c r="F309">
        <v>100</v>
      </c>
      <c r="G309">
        <v>69.096999999999994</v>
      </c>
      <c r="H309">
        <v>0.64710000000000001</v>
      </c>
    </row>
    <row r="310" spans="1:8" x14ac:dyDescent="0.2">
      <c r="A310">
        <v>2404.4070000000002</v>
      </c>
      <c r="B310">
        <v>-56.646999999999998</v>
      </c>
      <c r="C310">
        <v>-56.502000000000002</v>
      </c>
      <c r="D310">
        <v>2.069</v>
      </c>
      <c r="E310">
        <v>40.552999999999997</v>
      </c>
      <c r="F310">
        <v>100</v>
      </c>
      <c r="G310">
        <v>69.893000000000001</v>
      </c>
      <c r="H310">
        <v>0.5544</v>
      </c>
    </row>
    <row r="311" spans="1:8" x14ac:dyDescent="0.2">
      <c r="A311">
        <v>2406.8879999999999</v>
      </c>
      <c r="B311">
        <v>-56.7</v>
      </c>
      <c r="C311">
        <v>-56.554000000000002</v>
      </c>
      <c r="D311">
        <v>2.0920000000000001</v>
      </c>
      <c r="E311">
        <v>34.658999999999999</v>
      </c>
      <c r="F311">
        <v>100</v>
      </c>
      <c r="G311">
        <v>69.8</v>
      </c>
      <c r="H311">
        <v>0.4662</v>
      </c>
    </row>
    <row r="312" spans="1:8" x14ac:dyDescent="0.2">
      <c r="A312">
        <v>2409.3470000000002</v>
      </c>
      <c r="B312">
        <v>-56.756999999999998</v>
      </c>
      <c r="C312">
        <v>-56.609000000000002</v>
      </c>
      <c r="D312">
        <v>2.242</v>
      </c>
      <c r="E312">
        <v>30.946999999999999</v>
      </c>
      <c r="F312">
        <v>100</v>
      </c>
      <c r="G312">
        <v>70.174999999999997</v>
      </c>
      <c r="H312">
        <v>0.41310000000000002</v>
      </c>
    </row>
    <row r="313" spans="1:8" x14ac:dyDescent="0.2">
      <c r="A313">
        <v>2411.4850000000001</v>
      </c>
      <c r="B313">
        <v>-56.808</v>
      </c>
      <c r="C313">
        <v>-56.658000000000001</v>
      </c>
      <c r="D313">
        <v>2.2879999999999998</v>
      </c>
      <c r="E313">
        <v>46.662999999999997</v>
      </c>
      <c r="F313">
        <v>100</v>
      </c>
      <c r="G313">
        <v>69.727999999999994</v>
      </c>
      <c r="H313">
        <v>0.64800000000000002</v>
      </c>
    </row>
    <row r="314" spans="1:8" x14ac:dyDescent="0.2">
      <c r="A314">
        <v>2413.6419999999998</v>
      </c>
      <c r="B314">
        <v>-56.860999999999997</v>
      </c>
      <c r="C314">
        <v>-56.709000000000003</v>
      </c>
      <c r="D314">
        <v>2.3759999999999999</v>
      </c>
      <c r="E314">
        <v>18.768999999999998</v>
      </c>
      <c r="F314">
        <v>100</v>
      </c>
      <c r="G314">
        <v>71.203000000000003</v>
      </c>
      <c r="H314">
        <v>0.24390000000000003</v>
      </c>
    </row>
    <row r="315" spans="1:8" x14ac:dyDescent="0.2">
      <c r="A315">
        <v>2415.826</v>
      </c>
      <c r="B315">
        <v>-56.915999999999997</v>
      </c>
      <c r="C315">
        <v>-56.762</v>
      </c>
      <c r="D315">
        <v>2.4340000000000002</v>
      </c>
      <c r="E315">
        <v>15.593999999999999</v>
      </c>
      <c r="F315">
        <v>100</v>
      </c>
      <c r="G315">
        <v>70.903000000000006</v>
      </c>
      <c r="H315">
        <v>0.20070000000000002</v>
      </c>
    </row>
    <row r="316" spans="1:8" x14ac:dyDescent="0.2">
      <c r="A316">
        <v>2418.0100000000002</v>
      </c>
      <c r="B316">
        <v>-56.97</v>
      </c>
      <c r="C316">
        <v>-56.814</v>
      </c>
      <c r="D316">
        <v>2.375</v>
      </c>
      <c r="E316">
        <v>21.018999999999998</v>
      </c>
      <c r="F316">
        <v>100</v>
      </c>
      <c r="G316">
        <v>71.135000000000005</v>
      </c>
      <c r="H316">
        <v>0.27450000000000002</v>
      </c>
    </row>
    <row r="317" spans="1:8" x14ac:dyDescent="0.2">
      <c r="A317">
        <v>2420.1880000000001</v>
      </c>
      <c r="B317">
        <v>-57.023000000000003</v>
      </c>
      <c r="C317">
        <v>-56.866</v>
      </c>
      <c r="D317">
        <v>2.3740000000000001</v>
      </c>
      <c r="E317">
        <v>13.999000000000001</v>
      </c>
      <c r="F317">
        <v>100</v>
      </c>
      <c r="G317">
        <v>71.108000000000004</v>
      </c>
      <c r="H317">
        <v>0.18000000000000002</v>
      </c>
    </row>
    <row r="318" spans="1:8" x14ac:dyDescent="0.2">
      <c r="A318">
        <v>2422.348</v>
      </c>
      <c r="B318">
        <v>-57.076000000000001</v>
      </c>
      <c r="C318">
        <v>-56.917000000000002</v>
      </c>
      <c r="D318">
        <v>2.3620000000000001</v>
      </c>
      <c r="E318">
        <v>9.8659999999999997</v>
      </c>
      <c r="F318">
        <v>100</v>
      </c>
      <c r="G318">
        <v>71.23</v>
      </c>
      <c r="H318">
        <v>0.12600000000000003</v>
      </c>
    </row>
    <row r="319" spans="1:8" x14ac:dyDescent="0.2">
      <c r="A319">
        <v>2424.482</v>
      </c>
      <c r="B319">
        <v>-57.13</v>
      </c>
      <c r="C319">
        <v>-56.969000000000001</v>
      </c>
      <c r="D319">
        <v>2.4340000000000002</v>
      </c>
      <c r="E319">
        <v>12.611000000000001</v>
      </c>
      <c r="F319">
        <v>100</v>
      </c>
      <c r="G319">
        <v>71.39</v>
      </c>
      <c r="H319">
        <v>0.16200000000000001</v>
      </c>
    </row>
    <row r="320" spans="1:8" x14ac:dyDescent="0.2">
      <c r="A320">
        <v>2426.6410000000001</v>
      </c>
      <c r="B320">
        <v>-57.186</v>
      </c>
      <c r="C320">
        <v>-57.024000000000001</v>
      </c>
      <c r="D320">
        <v>2.5329999999999999</v>
      </c>
      <c r="E320">
        <v>10.226000000000001</v>
      </c>
      <c r="F320">
        <v>100</v>
      </c>
      <c r="G320">
        <v>71.852999999999994</v>
      </c>
      <c r="H320">
        <v>0.1305</v>
      </c>
    </row>
    <row r="321" spans="1:8" x14ac:dyDescent="0.2">
      <c r="A321">
        <v>2428.8130000000001</v>
      </c>
      <c r="B321">
        <v>-57.24</v>
      </c>
      <c r="C321">
        <v>-57.075000000000003</v>
      </c>
      <c r="D321">
        <v>2.3889999999999998</v>
      </c>
      <c r="E321">
        <v>10.622999999999999</v>
      </c>
      <c r="F321">
        <v>100</v>
      </c>
      <c r="G321">
        <v>71.572000000000003</v>
      </c>
      <c r="H321">
        <v>0.13589999999999999</v>
      </c>
    </row>
    <row r="322" spans="1:8" x14ac:dyDescent="0.2">
      <c r="A322">
        <v>2430.9969999999998</v>
      </c>
      <c r="B322">
        <v>-57.290999999999997</v>
      </c>
      <c r="C322">
        <v>-57.125</v>
      </c>
      <c r="D322">
        <v>2.2519999999999998</v>
      </c>
      <c r="E322">
        <v>9.36</v>
      </c>
      <c r="F322">
        <v>100</v>
      </c>
      <c r="G322">
        <v>71.831999999999994</v>
      </c>
      <c r="H322">
        <v>0.1188</v>
      </c>
    </row>
    <row r="323" spans="1:8" x14ac:dyDescent="0.2">
      <c r="A323">
        <v>2433.192</v>
      </c>
      <c r="B323">
        <v>-57.344000000000001</v>
      </c>
      <c r="C323">
        <v>-57.176000000000002</v>
      </c>
      <c r="D323">
        <v>2.3530000000000002</v>
      </c>
      <c r="E323">
        <v>3.1219999999999999</v>
      </c>
      <c r="F323">
        <v>100</v>
      </c>
      <c r="G323">
        <v>72.257000000000005</v>
      </c>
      <c r="H323">
        <v>3.9599999999999996E-2</v>
      </c>
    </row>
    <row r="324" spans="1:8" x14ac:dyDescent="0.2">
      <c r="A324">
        <v>2435.3470000000002</v>
      </c>
      <c r="B324">
        <v>-57.396999999999998</v>
      </c>
      <c r="C324">
        <v>-57.226999999999997</v>
      </c>
      <c r="D324">
        <v>2.3439999999999999</v>
      </c>
      <c r="E324">
        <v>2.2949999999999999</v>
      </c>
      <c r="F324">
        <v>100</v>
      </c>
      <c r="G324">
        <v>72.156999999999996</v>
      </c>
      <c r="H324">
        <v>2.8800000000000003E-2</v>
      </c>
    </row>
    <row r="325" spans="1:8" x14ac:dyDescent="0.2">
      <c r="A325">
        <v>2437.5329999999999</v>
      </c>
      <c r="B325">
        <v>-57.448999999999998</v>
      </c>
      <c r="C325">
        <v>-57.277999999999999</v>
      </c>
      <c r="D325">
        <v>2.327</v>
      </c>
      <c r="E325">
        <v>4.7320000000000002</v>
      </c>
      <c r="F325">
        <v>100</v>
      </c>
      <c r="G325">
        <v>72.53</v>
      </c>
      <c r="H325">
        <v>5.9400000000000001E-2</v>
      </c>
    </row>
    <row r="326" spans="1:8" x14ac:dyDescent="0.2">
      <c r="A326">
        <v>2439.7040000000002</v>
      </c>
      <c r="B326">
        <v>-57.5</v>
      </c>
      <c r="C326">
        <v>-57.326999999999998</v>
      </c>
      <c r="D326">
        <v>2.2480000000000002</v>
      </c>
      <c r="E326">
        <v>8.5850000000000009</v>
      </c>
      <c r="F326">
        <v>100</v>
      </c>
      <c r="G326">
        <v>72.335999999999999</v>
      </c>
      <c r="H326">
        <v>0.1089</v>
      </c>
    </row>
    <row r="327" spans="1:8" x14ac:dyDescent="0.2">
      <c r="A327">
        <v>2442.1819999999998</v>
      </c>
      <c r="B327">
        <v>-57.555999999999997</v>
      </c>
      <c r="C327">
        <v>-57.381</v>
      </c>
      <c r="D327">
        <v>2.1829999999999998</v>
      </c>
      <c r="E327">
        <v>12.619</v>
      </c>
      <c r="F327">
        <v>100</v>
      </c>
      <c r="G327">
        <v>72.197999999999993</v>
      </c>
      <c r="H327">
        <v>0.16200000000000001</v>
      </c>
    </row>
    <row r="328" spans="1:8" x14ac:dyDescent="0.2">
      <c r="A328">
        <v>2444.6790000000001</v>
      </c>
      <c r="B328">
        <v>-57.613</v>
      </c>
      <c r="C328">
        <v>-57.436</v>
      </c>
      <c r="D328">
        <v>2.2029999999999998</v>
      </c>
      <c r="E328">
        <v>14.180999999999999</v>
      </c>
      <c r="F328">
        <v>100</v>
      </c>
      <c r="G328">
        <v>72.272000000000006</v>
      </c>
      <c r="H328">
        <v>0.18270000000000003</v>
      </c>
    </row>
    <row r="329" spans="1:8" x14ac:dyDescent="0.2">
      <c r="A329">
        <v>2446.86</v>
      </c>
      <c r="B329">
        <v>-57.662999999999997</v>
      </c>
      <c r="C329">
        <v>-57.484000000000002</v>
      </c>
      <c r="D329">
        <v>2.2370000000000001</v>
      </c>
      <c r="E329">
        <v>14.321</v>
      </c>
      <c r="F329">
        <v>100</v>
      </c>
      <c r="G329">
        <v>72.194000000000003</v>
      </c>
      <c r="H329">
        <v>0.1845</v>
      </c>
    </row>
    <row r="330" spans="1:8" x14ac:dyDescent="0.2">
      <c r="A330">
        <v>2449.0349999999999</v>
      </c>
      <c r="B330">
        <v>-57.715000000000003</v>
      </c>
      <c r="C330">
        <v>-57.534999999999997</v>
      </c>
      <c r="D330">
        <v>2.3050000000000002</v>
      </c>
      <c r="E330">
        <v>13.503</v>
      </c>
      <c r="F330">
        <v>100</v>
      </c>
      <c r="G330">
        <v>72.033000000000001</v>
      </c>
      <c r="H330">
        <v>0.17370000000000002</v>
      </c>
    </row>
    <row r="331" spans="1:8" x14ac:dyDescent="0.2">
      <c r="A331">
        <v>2451.527</v>
      </c>
      <c r="B331">
        <v>-57.768000000000001</v>
      </c>
      <c r="C331">
        <v>-57.585999999999999</v>
      </c>
      <c r="D331">
        <v>2.0489999999999999</v>
      </c>
      <c r="E331">
        <v>16.068000000000001</v>
      </c>
      <c r="F331">
        <v>100</v>
      </c>
      <c r="G331">
        <v>72.159000000000006</v>
      </c>
      <c r="H331">
        <v>0.20700000000000002</v>
      </c>
    </row>
    <row r="332" spans="1:8" x14ac:dyDescent="0.2">
      <c r="A332">
        <v>2454.0219999999999</v>
      </c>
      <c r="B332">
        <v>-57.822000000000003</v>
      </c>
      <c r="C332">
        <v>-57.637999999999998</v>
      </c>
      <c r="D332">
        <v>2.1040000000000001</v>
      </c>
      <c r="E332">
        <v>22.312999999999999</v>
      </c>
      <c r="F332">
        <v>100</v>
      </c>
      <c r="G332">
        <v>71.962999999999994</v>
      </c>
      <c r="H332">
        <v>0.29160000000000003</v>
      </c>
    </row>
    <row r="333" spans="1:8" x14ac:dyDescent="0.2">
      <c r="A333">
        <v>2456.5129999999999</v>
      </c>
      <c r="B333">
        <v>-57.878999999999998</v>
      </c>
      <c r="C333">
        <v>-57.692999999999998</v>
      </c>
      <c r="D333">
        <v>2.2160000000000002</v>
      </c>
      <c r="E333">
        <v>24.579000000000001</v>
      </c>
      <c r="F333">
        <v>100</v>
      </c>
      <c r="G333">
        <v>71.832999999999998</v>
      </c>
      <c r="H333">
        <v>0.3231</v>
      </c>
    </row>
    <row r="334" spans="1:8" x14ac:dyDescent="0.2">
      <c r="A334">
        <v>2459.0169999999998</v>
      </c>
      <c r="B334">
        <v>-57.935000000000002</v>
      </c>
      <c r="C334">
        <v>-57.747</v>
      </c>
      <c r="D334">
        <v>2.1579999999999999</v>
      </c>
      <c r="E334">
        <v>17.911000000000001</v>
      </c>
      <c r="F334">
        <v>100</v>
      </c>
      <c r="G334">
        <v>72.424999999999997</v>
      </c>
      <c r="H334">
        <v>0.23220000000000002</v>
      </c>
    </row>
    <row r="335" spans="1:8" x14ac:dyDescent="0.2">
      <c r="A335">
        <v>2461.2049999999999</v>
      </c>
      <c r="B335">
        <v>-57.984999999999999</v>
      </c>
      <c r="C335">
        <v>-57.795999999999999</v>
      </c>
      <c r="D335">
        <v>2.2269999999999999</v>
      </c>
      <c r="E335">
        <v>12.039</v>
      </c>
      <c r="F335">
        <v>100</v>
      </c>
      <c r="G335">
        <v>72.796999999999997</v>
      </c>
      <c r="H335">
        <v>0.15390000000000001</v>
      </c>
    </row>
    <row r="336" spans="1:8" x14ac:dyDescent="0.2">
      <c r="A336">
        <v>2463.9650000000001</v>
      </c>
      <c r="B336">
        <v>-58.039000000000001</v>
      </c>
      <c r="C336">
        <v>-57.847999999999999</v>
      </c>
      <c r="D336">
        <v>1.8859999999999999</v>
      </c>
      <c r="E336">
        <v>11.327</v>
      </c>
      <c r="F336">
        <v>100</v>
      </c>
      <c r="G336">
        <v>72.375</v>
      </c>
      <c r="H336">
        <v>0.1449</v>
      </c>
    </row>
    <row r="337" spans="1:8" x14ac:dyDescent="0.2">
      <c r="A337">
        <v>2466.75</v>
      </c>
      <c r="B337">
        <v>-58.093000000000004</v>
      </c>
      <c r="C337">
        <v>-57.9</v>
      </c>
      <c r="D337">
        <v>1.8640000000000001</v>
      </c>
      <c r="E337">
        <v>12.555</v>
      </c>
      <c r="F337">
        <v>100</v>
      </c>
      <c r="G337">
        <v>72.3</v>
      </c>
      <c r="H337">
        <v>0.16109999999999999</v>
      </c>
    </row>
    <row r="338" spans="1:8" x14ac:dyDescent="0.2">
      <c r="A338">
        <v>2879.2</v>
      </c>
      <c r="B338">
        <v>-57.951999999999998</v>
      </c>
      <c r="C338">
        <v>-57.951000000000001</v>
      </c>
      <c r="D338">
        <v>0</v>
      </c>
      <c r="E338">
        <v>23.256</v>
      </c>
      <c r="F338">
        <v>100</v>
      </c>
      <c r="G338">
        <v>71.905000000000001</v>
      </c>
      <c r="H338">
        <v>0.30510000000000004</v>
      </c>
    </row>
    <row r="339" spans="1:8" x14ac:dyDescent="0.2">
      <c r="A339">
        <v>2885.4319999999998</v>
      </c>
      <c r="B339">
        <v>-58.003</v>
      </c>
      <c r="C339">
        <v>-58.002000000000002</v>
      </c>
      <c r="D339">
        <v>0.80500000000000005</v>
      </c>
      <c r="E339">
        <v>21.51</v>
      </c>
      <c r="F339">
        <v>100</v>
      </c>
      <c r="G339">
        <v>71.691000000000003</v>
      </c>
      <c r="H339">
        <v>0.28079999999999999</v>
      </c>
    </row>
    <row r="340" spans="1:8" x14ac:dyDescent="0.2">
      <c r="A340">
        <v>2889.1790000000001</v>
      </c>
      <c r="B340">
        <v>-58.052999999999997</v>
      </c>
      <c r="C340">
        <v>-58.051000000000002</v>
      </c>
      <c r="D340">
        <v>1.3160000000000001</v>
      </c>
      <c r="E340">
        <v>19.143000000000001</v>
      </c>
      <c r="F340">
        <v>100</v>
      </c>
      <c r="G340">
        <v>71.549000000000007</v>
      </c>
      <c r="H340">
        <v>0.24840000000000004</v>
      </c>
    </row>
    <row r="341" spans="1:8" x14ac:dyDescent="0.2">
      <c r="A341">
        <v>2892.6089999999999</v>
      </c>
      <c r="B341">
        <v>-58.103000000000002</v>
      </c>
      <c r="C341">
        <v>-58.100999999999999</v>
      </c>
      <c r="D341">
        <v>1.4530000000000001</v>
      </c>
      <c r="E341">
        <v>17.687000000000001</v>
      </c>
      <c r="F341">
        <v>100</v>
      </c>
      <c r="G341">
        <v>72.177000000000007</v>
      </c>
      <c r="H341">
        <v>0.2286</v>
      </c>
    </row>
    <row r="342" spans="1:8" x14ac:dyDescent="0.2">
      <c r="A342">
        <v>2895.7260000000001</v>
      </c>
      <c r="B342">
        <v>-58.154000000000003</v>
      </c>
      <c r="C342">
        <v>-58.151000000000003</v>
      </c>
      <c r="D342">
        <v>1.6120000000000001</v>
      </c>
      <c r="E342">
        <v>13.255000000000001</v>
      </c>
      <c r="F342">
        <v>100</v>
      </c>
      <c r="G342">
        <v>72.138999999999996</v>
      </c>
      <c r="H342">
        <v>0.1701</v>
      </c>
    </row>
    <row r="343" spans="1:8" x14ac:dyDescent="0.2">
      <c r="A343">
        <v>2899.1559999999999</v>
      </c>
      <c r="B343">
        <v>-58.207999999999998</v>
      </c>
      <c r="C343">
        <v>-58.203000000000003</v>
      </c>
      <c r="D343">
        <v>1.53</v>
      </c>
      <c r="E343">
        <v>11.555999999999999</v>
      </c>
      <c r="F343">
        <v>100</v>
      </c>
      <c r="G343">
        <v>72.143000000000001</v>
      </c>
      <c r="H343">
        <v>0.14760000000000001</v>
      </c>
    </row>
    <row r="344" spans="1:8" x14ac:dyDescent="0.2">
      <c r="A344">
        <v>2902.5590000000002</v>
      </c>
      <c r="B344">
        <v>-58.26</v>
      </c>
      <c r="C344">
        <v>-58.255000000000003</v>
      </c>
      <c r="D344">
        <v>1.5069999999999999</v>
      </c>
      <c r="E344">
        <v>8.3249999999999993</v>
      </c>
      <c r="F344">
        <v>100</v>
      </c>
      <c r="G344">
        <v>72.531000000000006</v>
      </c>
      <c r="H344">
        <v>0.1062</v>
      </c>
    </row>
    <row r="345" spans="1:8" x14ac:dyDescent="0.2">
      <c r="A345">
        <v>2905.6260000000002</v>
      </c>
      <c r="B345">
        <v>-58.313000000000002</v>
      </c>
      <c r="C345">
        <v>-58.307000000000002</v>
      </c>
      <c r="D345">
        <v>1.704</v>
      </c>
      <c r="E345">
        <v>5.7569999999999997</v>
      </c>
      <c r="F345">
        <v>100</v>
      </c>
      <c r="G345">
        <v>72.385000000000005</v>
      </c>
      <c r="H345">
        <v>7.2900000000000006E-2</v>
      </c>
    </row>
    <row r="346" spans="1:8" x14ac:dyDescent="0.2">
      <c r="A346">
        <v>2908.723</v>
      </c>
      <c r="B346">
        <v>-58.366</v>
      </c>
      <c r="C346">
        <v>-58.36</v>
      </c>
      <c r="D346">
        <v>1.704</v>
      </c>
      <c r="E346">
        <v>7.7030000000000003</v>
      </c>
      <c r="F346">
        <v>100</v>
      </c>
      <c r="G346">
        <v>72.938000000000002</v>
      </c>
      <c r="H346">
        <v>9.8100000000000007E-2</v>
      </c>
    </row>
    <row r="347" spans="1:8" x14ac:dyDescent="0.2">
      <c r="A347">
        <v>2911.846</v>
      </c>
      <c r="B347">
        <v>-58.421999999999997</v>
      </c>
      <c r="C347">
        <v>-58.414999999999999</v>
      </c>
      <c r="D347">
        <v>1.76</v>
      </c>
      <c r="E347">
        <v>4.4989999999999997</v>
      </c>
      <c r="F347">
        <v>100</v>
      </c>
      <c r="G347">
        <v>72.561000000000007</v>
      </c>
      <c r="H347">
        <v>5.67E-2</v>
      </c>
    </row>
    <row r="348" spans="1:8" x14ac:dyDescent="0.2">
      <c r="A348">
        <v>2914.3389999999999</v>
      </c>
      <c r="B348">
        <v>-58.472000000000001</v>
      </c>
      <c r="C348">
        <v>-58.463999999999999</v>
      </c>
      <c r="D348">
        <v>1.982</v>
      </c>
      <c r="E348">
        <v>4.6340000000000003</v>
      </c>
      <c r="F348">
        <v>100</v>
      </c>
      <c r="G348">
        <v>72.504000000000005</v>
      </c>
      <c r="H348">
        <v>5.8500000000000003E-2</v>
      </c>
    </row>
    <row r="349" spans="1:8" x14ac:dyDescent="0.2">
      <c r="A349">
        <v>2917.12</v>
      </c>
      <c r="B349">
        <v>-58.527999999999999</v>
      </c>
      <c r="C349">
        <v>-58.52</v>
      </c>
      <c r="D349">
        <v>1.994</v>
      </c>
      <c r="E349">
        <v>6.4420000000000002</v>
      </c>
      <c r="F349">
        <v>100</v>
      </c>
      <c r="G349">
        <v>72.587000000000003</v>
      </c>
      <c r="H349">
        <v>8.1900000000000001E-2</v>
      </c>
    </row>
    <row r="350" spans="1:8" x14ac:dyDescent="0.2">
      <c r="A350">
        <v>2919.616</v>
      </c>
      <c r="B350">
        <v>-58.579000000000001</v>
      </c>
      <c r="C350">
        <v>-58.57</v>
      </c>
      <c r="D350">
        <v>2.028</v>
      </c>
      <c r="E350">
        <v>10.045999999999999</v>
      </c>
      <c r="F350">
        <v>100</v>
      </c>
      <c r="G350">
        <v>72.558999999999997</v>
      </c>
      <c r="H350">
        <v>0.1278</v>
      </c>
    </row>
    <row r="351" spans="1:8" x14ac:dyDescent="0.2">
      <c r="A351">
        <v>2922.1120000000001</v>
      </c>
      <c r="B351">
        <v>-58.63</v>
      </c>
      <c r="C351">
        <v>-58.62</v>
      </c>
      <c r="D351">
        <v>1.99</v>
      </c>
      <c r="E351">
        <v>10.154</v>
      </c>
      <c r="F351">
        <v>100</v>
      </c>
      <c r="G351">
        <v>72.332999999999998</v>
      </c>
      <c r="H351">
        <v>0.12959999999999999</v>
      </c>
    </row>
    <row r="352" spans="1:8" x14ac:dyDescent="0.2">
      <c r="A352">
        <v>2924.6019999999999</v>
      </c>
      <c r="B352">
        <v>-58.680999999999997</v>
      </c>
      <c r="C352">
        <v>-58.67</v>
      </c>
      <c r="D352">
        <v>2.0139999999999998</v>
      </c>
      <c r="E352">
        <v>12.581</v>
      </c>
      <c r="F352">
        <v>100</v>
      </c>
      <c r="G352">
        <v>72.248999999999995</v>
      </c>
      <c r="H352">
        <v>0.16109999999999999</v>
      </c>
    </row>
    <row r="353" spans="1:8" x14ac:dyDescent="0.2">
      <c r="A353">
        <v>2927.0859999999998</v>
      </c>
      <c r="B353">
        <v>-58.734000000000002</v>
      </c>
      <c r="C353">
        <v>-58.722000000000001</v>
      </c>
      <c r="D353">
        <v>2.105</v>
      </c>
      <c r="E353">
        <v>11.804</v>
      </c>
      <c r="F353">
        <v>100</v>
      </c>
      <c r="G353">
        <v>72.617999999999995</v>
      </c>
      <c r="H353">
        <v>0.1512</v>
      </c>
    </row>
    <row r="354" spans="1:8" x14ac:dyDescent="0.2">
      <c r="A354">
        <v>2929.596</v>
      </c>
      <c r="B354">
        <v>-58.787999999999997</v>
      </c>
      <c r="C354">
        <v>-58.776000000000003</v>
      </c>
      <c r="D354">
        <v>2.13</v>
      </c>
      <c r="E354">
        <v>21.846</v>
      </c>
      <c r="F354">
        <v>100</v>
      </c>
      <c r="G354">
        <v>72.03</v>
      </c>
      <c r="H354">
        <v>0.2853</v>
      </c>
    </row>
    <row r="355" spans="1:8" x14ac:dyDescent="0.2">
      <c r="A355">
        <v>2932.087</v>
      </c>
      <c r="B355">
        <v>-58.84</v>
      </c>
      <c r="C355">
        <v>-58.826999999999998</v>
      </c>
      <c r="D355">
        <v>2.0760000000000001</v>
      </c>
      <c r="E355">
        <v>34.274999999999999</v>
      </c>
      <c r="F355">
        <v>100</v>
      </c>
      <c r="G355">
        <v>71.048000000000002</v>
      </c>
      <c r="H355">
        <v>0.46080000000000004</v>
      </c>
    </row>
    <row r="356" spans="1:8" x14ac:dyDescent="0.2">
      <c r="A356">
        <v>2934.57</v>
      </c>
      <c r="B356">
        <v>-58.893000000000001</v>
      </c>
      <c r="C356">
        <v>-58.88</v>
      </c>
      <c r="D356">
        <v>2.1150000000000002</v>
      </c>
      <c r="E356">
        <v>38.149000000000001</v>
      </c>
      <c r="F356">
        <v>100</v>
      </c>
      <c r="G356">
        <v>71.218000000000004</v>
      </c>
      <c r="H356">
        <v>0.51839999999999997</v>
      </c>
    </row>
    <row r="357" spans="1:8" x14ac:dyDescent="0.2">
      <c r="A357">
        <v>2937.05</v>
      </c>
      <c r="B357">
        <v>-58.948999999999998</v>
      </c>
      <c r="C357">
        <v>-58.935000000000002</v>
      </c>
      <c r="D357">
        <v>2.2170000000000001</v>
      </c>
      <c r="E357">
        <v>52.615000000000002</v>
      </c>
      <c r="F357">
        <v>100</v>
      </c>
      <c r="G357">
        <v>70.215999999999994</v>
      </c>
      <c r="H357">
        <v>0.74249999999999994</v>
      </c>
    </row>
    <row r="358" spans="1:8" x14ac:dyDescent="0.2">
      <c r="A358">
        <v>2939.5189999999998</v>
      </c>
      <c r="B358">
        <v>-59.006</v>
      </c>
      <c r="C358">
        <v>-58.991</v>
      </c>
      <c r="D358">
        <v>2.266</v>
      </c>
      <c r="E358">
        <v>49.438000000000002</v>
      </c>
      <c r="F358">
        <v>100</v>
      </c>
      <c r="G358">
        <v>70.156000000000006</v>
      </c>
      <c r="H358">
        <v>0.69210000000000005</v>
      </c>
    </row>
    <row r="359" spans="1:8" x14ac:dyDescent="0.2">
      <c r="A359">
        <v>2941.9879999999998</v>
      </c>
      <c r="B359">
        <v>-59.06</v>
      </c>
      <c r="C359">
        <v>-59.045000000000002</v>
      </c>
      <c r="D359">
        <v>2.1829999999999998</v>
      </c>
      <c r="E359">
        <v>47.521000000000001</v>
      </c>
      <c r="F359">
        <v>100</v>
      </c>
      <c r="G359">
        <v>70.361999999999995</v>
      </c>
      <c r="H359">
        <v>0.66149999999999998</v>
      </c>
    </row>
    <row r="360" spans="1:8" x14ac:dyDescent="0.2">
      <c r="A360">
        <v>2944.768</v>
      </c>
      <c r="B360">
        <v>-59.110999999999997</v>
      </c>
      <c r="C360">
        <v>-59.094999999999999</v>
      </c>
      <c r="D360">
        <v>1.7949999999999999</v>
      </c>
      <c r="E360">
        <v>43.225999999999999</v>
      </c>
      <c r="F360">
        <v>100</v>
      </c>
      <c r="G360">
        <v>70.317999999999998</v>
      </c>
      <c r="H360">
        <v>0.5949000000000001</v>
      </c>
    </row>
    <row r="361" spans="1:8" x14ac:dyDescent="0.2">
      <c r="A361">
        <v>2947.26</v>
      </c>
      <c r="B361">
        <v>-59.164999999999999</v>
      </c>
      <c r="C361">
        <v>-59.148000000000003</v>
      </c>
      <c r="D361">
        <v>2.13</v>
      </c>
      <c r="E361">
        <v>37.950000000000003</v>
      </c>
      <c r="F361">
        <v>100</v>
      </c>
      <c r="G361">
        <v>70.823999999999998</v>
      </c>
      <c r="H361">
        <v>0.51479999999999992</v>
      </c>
    </row>
    <row r="362" spans="1:8" x14ac:dyDescent="0.2">
      <c r="A362">
        <v>2949.4450000000002</v>
      </c>
      <c r="B362">
        <v>-59.216999999999999</v>
      </c>
      <c r="C362">
        <v>-59.198999999999998</v>
      </c>
      <c r="D362">
        <v>2.335</v>
      </c>
      <c r="E362">
        <v>31.917999999999999</v>
      </c>
      <c r="F362">
        <v>100</v>
      </c>
      <c r="G362">
        <v>71.343999999999994</v>
      </c>
      <c r="H362">
        <v>0.42659999999999998</v>
      </c>
    </row>
    <row r="363" spans="1:8" x14ac:dyDescent="0.2">
      <c r="A363">
        <v>2951.9290000000001</v>
      </c>
      <c r="B363">
        <v>-59.271999999999998</v>
      </c>
      <c r="C363">
        <v>-59.253</v>
      </c>
      <c r="D363">
        <v>2.1880000000000002</v>
      </c>
      <c r="E363">
        <v>20.74</v>
      </c>
      <c r="F363">
        <v>100</v>
      </c>
      <c r="G363">
        <v>71.56</v>
      </c>
      <c r="H363">
        <v>0.27</v>
      </c>
    </row>
    <row r="364" spans="1:8" x14ac:dyDescent="0.2">
      <c r="A364">
        <v>2954.377</v>
      </c>
      <c r="B364">
        <v>-59.326999999999998</v>
      </c>
      <c r="C364">
        <v>-59.307000000000002</v>
      </c>
      <c r="D364">
        <v>2.218</v>
      </c>
      <c r="E364">
        <v>12.999000000000001</v>
      </c>
      <c r="F364">
        <v>100</v>
      </c>
      <c r="G364">
        <v>72.028999999999996</v>
      </c>
      <c r="H364">
        <v>0.16650000000000001</v>
      </c>
    </row>
    <row r="365" spans="1:8" x14ac:dyDescent="0.2">
      <c r="A365">
        <v>2956.5639999999999</v>
      </c>
      <c r="B365">
        <v>-59.377000000000002</v>
      </c>
      <c r="C365">
        <v>-59.356999999999999</v>
      </c>
      <c r="D365">
        <v>2.2829999999999999</v>
      </c>
      <c r="E365">
        <v>10.375</v>
      </c>
      <c r="F365">
        <v>100</v>
      </c>
      <c r="G365">
        <v>72.05</v>
      </c>
      <c r="H365">
        <v>0.1323</v>
      </c>
    </row>
    <row r="366" spans="1:8" x14ac:dyDescent="0.2">
      <c r="A366">
        <v>2958.7310000000002</v>
      </c>
      <c r="B366">
        <v>-59.427</v>
      </c>
      <c r="C366">
        <v>-59.406999999999996</v>
      </c>
      <c r="D366">
        <v>2.2789999999999999</v>
      </c>
      <c r="E366">
        <v>10.927</v>
      </c>
      <c r="F366">
        <v>100</v>
      </c>
      <c r="G366">
        <v>72.064999999999998</v>
      </c>
      <c r="H366">
        <v>0.13950000000000001</v>
      </c>
    </row>
    <row r="367" spans="1:8" x14ac:dyDescent="0.2">
      <c r="A367">
        <v>2960.87</v>
      </c>
      <c r="B367">
        <v>-59.478999999999999</v>
      </c>
      <c r="C367">
        <v>-59.457999999999998</v>
      </c>
      <c r="D367">
        <v>2.3980000000000001</v>
      </c>
      <c r="E367">
        <v>9.0690000000000008</v>
      </c>
      <c r="F367">
        <v>100</v>
      </c>
      <c r="G367">
        <v>72.052999999999997</v>
      </c>
      <c r="H367">
        <v>0.11520000000000001</v>
      </c>
    </row>
    <row r="368" spans="1:8" x14ac:dyDescent="0.2">
      <c r="A368">
        <v>2963.0509999999999</v>
      </c>
      <c r="B368">
        <v>-59.530999999999999</v>
      </c>
      <c r="C368">
        <v>-59.509</v>
      </c>
      <c r="D368">
        <v>2.3290000000000002</v>
      </c>
      <c r="E368">
        <v>8.4589999999999996</v>
      </c>
      <c r="F368">
        <v>100</v>
      </c>
      <c r="G368">
        <v>71.950999999999993</v>
      </c>
      <c r="H368">
        <v>0.1071</v>
      </c>
    </row>
    <row r="369" spans="1:8" x14ac:dyDescent="0.2">
      <c r="A369">
        <v>2965.23</v>
      </c>
      <c r="B369">
        <v>-59.581000000000003</v>
      </c>
      <c r="C369">
        <v>-59.558</v>
      </c>
      <c r="D369">
        <v>2.2770000000000001</v>
      </c>
      <c r="E369">
        <v>9.5220000000000002</v>
      </c>
      <c r="F369">
        <v>100</v>
      </c>
      <c r="G369">
        <v>71.959999999999994</v>
      </c>
      <c r="H369">
        <v>0.12150000000000001</v>
      </c>
    </row>
    <row r="370" spans="1:8" x14ac:dyDescent="0.2">
      <c r="A370">
        <v>2967.7130000000002</v>
      </c>
      <c r="B370">
        <v>-59.637999999999998</v>
      </c>
      <c r="C370">
        <v>-59.615000000000002</v>
      </c>
      <c r="D370">
        <v>2.2589999999999999</v>
      </c>
      <c r="E370">
        <v>14.878</v>
      </c>
      <c r="F370">
        <v>100</v>
      </c>
      <c r="G370">
        <v>71.748999999999995</v>
      </c>
      <c r="H370">
        <v>0.19170000000000001</v>
      </c>
    </row>
    <row r="371" spans="1:8" x14ac:dyDescent="0.2">
      <c r="A371">
        <v>2970.1579999999999</v>
      </c>
      <c r="B371">
        <v>-59.694000000000003</v>
      </c>
      <c r="C371">
        <v>-59.67</v>
      </c>
      <c r="D371">
        <v>2.2669999999999999</v>
      </c>
      <c r="E371">
        <v>20.492999999999999</v>
      </c>
      <c r="F371">
        <v>100</v>
      </c>
      <c r="G371">
        <v>71.930000000000007</v>
      </c>
      <c r="H371">
        <v>0.26729999999999998</v>
      </c>
    </row>
    <row r="372" spans="1:8" x14ac:dyDescent="0.2">
      <c r="A372">
        <v>2972.654</v>
      </c>
      <c r="B372">
        <v>-59.747999999999998</v>
      </c>
      <c r="C372">
        <v>-59.722999999999999</v>
      </c>
      <c r="D372">
        <v>2.1419999999999999</v>
      </c>
      <c r="E372">
        <v>21.82</v>
      </c>
      <c r="F372">
        <v>100</v>
      </c>
      <c r="G372">
        <v>71.587000000000003</v>
      </c>
      <c r="H372">
        <v>0.2853</v>
      </c>
    </row>
    <row r="373" spans="1:8" x14ac:dyDescent="0.2">
      <c r="A373">
        <v>2975.1260000000002</v>
      </c>
      <c r="B373">
        <v>-59.805</v>
      </c>
      <c r="C373">
        <v>-59.779000000000003</v>
      </c>
      <c r="D373">
        <v>2.2519999999999998</v>
      </c>
      <c r="E373">
        <v>25.145</v>
      </c>
      <c r="F373">
        <v>100</v>
      </c>
      <c r="G373">
        <v>71.436999999999998</v>
      </c>
      <c r="H373">
        <v>0.33119999999999999</v>
      </c>
    </row>
    <row r="374" spans="1:8" x14ac:dyDescent="0.2">
      <c r="A374">
        <v>2977.6210000000001</v>
      </c>
      <c r="B374">
        <v>-59.859000000000002</v>
      </c>
      <c r="C374">
        <v>-59.832999999999998</v>
      </c>
      <c r="D374">
        <v>2.1469999999999998</v>
      </c>
      <c r="E374">
        <v>26.881</v>
      </c>
      <c r="F374">
        <v>100</v>
      </c>
      <c r="G374">
        <v>71.194000000000003</v>
      </c>
      <c r="H374">
        <v>0.35550000000000004</v>
      </c>
    </row>
    <row r="375" spans="1:8" x14ac:dyDescent="0.2">
      <c r="A375">
        <v>2980.1149999999998</v>
      </c>
      <c r="B375">
        <v>-59.912999999999997</v>
      </c>
      <c r="C375">
        <v>-59.884999999999998</v>
      </c>
      <c r="D375">
        <v>2.11</v>
      </c>
      <c r="E375">
        <v>26.532</v>
      </c>
      <c r="F375">
        <v>100</v>
      </c>
      <c r="G375">
        <v>71.489000000000004</v>
      </c>
      <c r="H375">
        <v>0.35010000000000002</v>
      </c>
    </row>
    <row r="376" spans="1:8" x14ac:dyDescent="0.2">
      <c r="A376">
        <v>2982.6170000000002</v>
      </c>
      <c r="B376">
        <v>-59.966000000000001</v>
      </c>
      <c r="C376">
        <v>-59.939</v>
      </c>
      <c r="D376">
        <v>2.1269999999999998</v>
      </c>
      <c r="E376">
        <v>28.117000000000001</v>
      </c>
      <c r="F376">
        <v>100</v>
      </c>
      <c r="G376">
        <v>71.174000000000007</v>
      </c>
      <c r="H376">
        <v>0.37259999999999999</v>
      </c>
    </row>
    <row r="377" spans="1:8" x14ac:dyDescent="0.2">
      <c r="A377">
        <v>2985.1190000000001</v>
      </c>
      <c r="B377">
        <v>-60.021999999999998</v>
      </c>
      <c r="C377">
        <v>-59.993000000000002</v>
      </c>
      <c r="D377">
        <v>2.1850000000000001</v>
      </c>
      <c r="E377">
        <v>30.887</v>
      </c>
      <c r="F377">
        <v>100</v>
      </c>
      <c r="G377">
        <v>70.834999999999994</v>
      </c>
      <c r="H377">
        <v>0.41220000000000001</v>
      </c>
    </row>
    <row r="378" spans="1:8" x14ac:dyDescent="0.2">
      <c r="A378">
        <v>2987.6080000000002</v>
      </c>
      <c r="B378">
        <v>-60.076000000000001</v>
      </c>
      <c r="C378">
        <v>-60.045999999999999</v>
      </c>
      <c r="D378">
        <v>2.1280000000000001</v>
      </c>
      <c r="E378">
        <v>34.475000000000001</v>
      </c>
      <c r="F378">
        <v>100</v>
      </c>
      <c r="G378">
        <v>70.584000000000003</v>
      </c>
      <c r="H378">
        <v>0.46350000000000002</v>
      </c>
    </row>
    <row r="379" spans="1:8" x14ac:dyDescent="0.2">
      <c r="A379">
        <v>2990.107</v>
      </c>
      <c r="B379">
        <v>-60.128999999999998</v>
      </c>
      <c r="C379">
        <v>-60.098999999999997</v>
      </c>
      <c r="D379">
        <v>2.11</v>
      </c>
      <c r="E379">
        <v>35.953000000000003</v>
      </c>
      <c r="F379">
        <v>100</v>
      </c>
      <c r="G379">
        <v>70.593000000000004</v>
      </c>
      <c r="H379">
        <v>0.48510000000000003</v>
      </c>
    </row>
    <row r="380" spans="1:8" x14ac:dyDescent="0.2">
      <c r="A380">
        <v>2992.6109999999999</v>
      </c>
      <c r="B380">
        <v>-60.183</v>
      </c>
      <c r="C380">
        <v>-60.152000000000001</v>
      </c>
      <c r="D380">
        <v>2.1320000000000001</v>
      </c>
      <c r="E380">
        <v>36.421999999999997</v>
      </c>
      <c r="F380">
        <v>100</v>
      </c>
      <c r="G380">
        <v>70.673000000000002</v>
      </c>
      <c r="H380">
        <v>0.49230000000000007</v>
      </c>
    </row>
    <row r="381" spans="1:8" x14ac:dyDescent="0.2">
      <c r="A381">
        <v>2995.1080000000002</v>
      </c>
      <c r="B381">
        <v>-60.237000000000002</v>
      </c>
      <c r="C381">
        <v>-60.204999999999998</v>
      </c>
      <c r="D381">
        <v>2.1259999999999999</v>
      </c>
      <c r="E381">
        <v>35.975000000000001</v>
      </c>
      <c r="F381">
        <v>100</v>
      </c>
      <c r="G381">
        <v>70.531000000000006</v>
      </c>
      <c r="H381">
        <v>0.48600000000000004</v>
      </c>
    </row>
    <row r="382" spans="1:8" x14ac:dyDescent="0.2">
      <c r="A382">
        <v>2997.6060000000002</v>
      </c>
      <c r="B382">
        <v>-60.287999999999997</v>
      </c>
      <c r="C382">
        <v>-60.256</v>
      </c>
      <c r="D382">
        <v>2.02</v>
      </c>
      <c r="E382">
        <v>33.606000000000002</v>
      </c>
      <c r="F382">
        <v>100</v>
      </c>
      <c r="G382">
        <v>70.644999999999996</v>
      </c>
      <c r="H382">
        <v>0.45090000000000002</v>
      </c>
    </row>
    <row r="383" spans="1:8" x14ac:dyDescent="0.2">
      <c r="A383">
        <v>3000.4140000000002</v>
      </c>
      <c r="B383">
        <v>-60.344000000000001</v>
      </c>
      <c r="C383">
        <v>-60.311</v>
      </c>
      <c r="D383">
        <v>1.9590000000000001</v>
      </c>
      <c r="E383">
        <v>34.015999999999998</v>
      </c>
      <c r="F383">
        <v>100</v>
      </c>
      <c r="G383">
        <v>70.677999999999997</v>
      </c>
      <c r="H383">
        <v>0.4572</v>
      </c>
    </row>
    <row r="384" spans="1:8" x14ac:dyDescent="0.2">
      <c r="A384">
        <v>3003.2150000000001</v>
      </c>
      <c r="B384">
        <v>-60.398000000000003</v>
      </c>
      <c r="C384">
        <v>-60.363999999999997</v>
      </c>
      <c r="D384">
        <v>1.91</v>
      </c>
      <c r="E384">
        <v>32.232999999999997</v>
      </c>
      <c r="F384">
        <v>100</v>
      </c>
      <c r="G384">
        <v>70.542000000000002</v>
      </c>
      <c r="H384">
        <v>0.43109999999999998</v>
      </c>
    </row>
    <row r="385" spans="1:8" x14ac:dyDescent="0.2">
      <c r="A385">
        <v>3006.0160000000001</v>
      </c>
      <c r="B385">
        <v>-60.448999999999998</v>
      </c>
      <c r="C385">
        <v>-60.414000000000001</v>
      </c>
      <c r="D385">
        <v>1.7889999999999999</v>
      </c>
      <c r="E385">
        <v>32.472000000000001</v>
      </c>
      <c r="F385">
        <v>100</v>
      </c>
      <c r="G385">
        <v>70.445999999999998</v>
      </c>
      <c r="H385">
        <v>0.43469999999999998</v>
      </c>
    </row>
    <row r="386" spans="1:8" x14ac:dyDescent="0.2">
      <c r="A386">
        <v>3009.1379999999999</v>
      </c>
      <c r="B386">
        <v>-60.502000000000002</v>
      </c>
      <c r="C386">
        <v>-60.466000000000001</v>
      </c>
      <c r="D386">
        <v>1.661</v>
      </c>
      <c r="E386">
        <v>33.177999999999997</v>
      </c>
      <c r="F386">
        <v>100</v>
      </c>
      <c r="G386">
        <v>70.468000000000004</v>
      </c>
      <c r="H386">
        <v>0.4446</v>
      </c>
    </row>
    <row r="387" spans="1:8" x14ac:dyDescent="0.2">
      <c r="A387">
        <v>3012.2460000000001</v>
      </c>
      <c r="B387">
        <v>-60.555999999999997</v>
      </c>
      <c r="C387">
        <v>-60.52</v>
      </c>
      <c r="D387">
        <v>1.722</v>
      </c>
      <c r="E387">
        <v>32.780999999999999</v>
      </c>
      <c r="F387">
        <v>100</v>
      </c>
      <c r="G387">
        <v>70.278999999999996</v>
      </c>
      <c r="H387">
        <v>0.43919999999999998</v>
      </c>
    </row>
    <row r="388" spans="1:8" x14ac:dyDescent="0.2">
      <c r="A388">
        <v>3015.6880000000001</v>
      </c>
      <c r="B388">
        <v>-60.607999999999997</v>
      </c>
      <c r="C388">
        <v>-60.572000000000003</v>
      </c>
      <c r="D388">
        <v>1.508</v>
      </c>
      <c r="E388">
        <v>33.441000000000003</v>
      </c>
      <c r="F388">
        <v>100</v>
      </c>
      <c r="G388">
        <v>70.317999999999998</v>
      </c>
      <c r="H388">
        <v>0.4491</v>
      </c>
    </row>
    <row r="389" spans="1:8" x14ac:dyDescent="0.2">
      <c r="A389">
        <v>3018.4749999999999</v>
      </c>
      <c r="B389">
        <v>-60.661000000000001</v>
      </c>
      <c r="C389">
        <v>-60.622999999999998</v>
      </c>
      <c r="D389">
        <v>1.851</v>
      </c>
      <c r="E389">
        <v>33.265000000000001</v>
      </c>
      <c r="F389">
        <v>100</v>
      </c>
      <c r="G389">
        <v>70.406000000000006</v>
      </c>
      <c r="H389">
        <v>0.44640000000000002</v>
      </c>
    </row>
    <row r="390" spans="1:8" x14ac:dyDescent="0.2">
      <c r="A390">
        <v>3021.5970000000002</v>
      </c>
      <c r="B390">
        <v>-60.716000000000001</v>
      </c>
      <c r="C390">
        <v>-60.677999999999997</v>
      </c>
      <c r="D390">
        <v>1.7370000000000001</v>
      </c>
      <c r="E390">
        <v>33.448</v>
      </c>
      <c r="F390">
        <v>100</v>
      </c>
      <c r="G390">
        <v>70.313000000000002</v>
      </c>
      <c r="H390">
        <v>0.4491</v>
      </c>
    </row>
    <row r="391" spans="1:8" x14ac:dyDescent="0.2">
      <c r="A391">
        <v>3024.71</v>
      </c>
      <c r="B391">
        <v>-60.765999999999998</v>
      </c>
      <c r="C391">
        <v>-60.728000000000002</v>
      </c>
      <c r="D391">
        <v>1.61</v>
      </c>
      <c r="E391">
        <v>32.954999999999998</v>
      </c>
      <c r="F391">
        <v>100</v>
      </c>
      <c r="G391">
        <v>70.403999999999996</v>
      </c>
      <c r="H391">
        <v>0.44190000000000002</v>
      </c>
    </row>
    <row r="392" spans="1:8" x14ac:dyDescent="0.2">
      <c r="A392">
        <v>3028.13</v>
      </c>
      <c r="B392">
        <v>-60.817999999999998</v>
      </c>
      <c r="C392">
        <v>-60.779000000000003</v>
      </c>
      <c r="D392">
        <v>1.4890000000000001</v>
      </c>
      <c r="E392">
        <v>35.218000000000004</v>
      </c>
      <c r="F392">
        <v>100</v>
      </c>
      <c r="G392">
        <v>70.046000000000006</v>
      </c>
      <c r="H392">
        <v>0.47430000000000005</v>
      </c>
    </row>
    <row r="393" spans="1:8" x14ac:dyDescent="0.2">
      <c r="A393">
        <v>3031.8530000000001</v>
      </c>
      <c r="B393">
        <v>-60.871000000000002</v>
      </c>
      <c r="C393">
        <v>-60.831000000000003</v>
      </c>
      <c r="D393">
        <v>1.41</v>
      </c>
      <c r="E393">
        <v>34.023000000000003</v>
      </c>
      <c r="F393">
        <v>100</v>
      </c>
      <c r="G393">
        <v>70.349999999999994</v>
      </c>
      <c r="H393">
        <v>0.4572</v>
      </c>
    </row>
    <row r="394" spans="1:8" x14ac:dyDescent="0.2">
      <c r="A394">
        <v>3035.605</v>
      </c>
      <c r="B394">
        <v>-60.923999999999999</v>
      </c>
      <c r="C394">
        <v>-60.883000000000003</v>
      </c>
      <c r="D394">
        <v>1.385</v>
      </c>
      <c r="E394">
        <v>30.774000000000001</v>
      </c>
      <c r="F394">
        <v>100</v>
      </c>
      <c r="G394">
        <v>70.174999999999997</v>
      </c>
      <c r="H394">
        <v>0.41040000000000004</v>
      </c>
    </row>
    <row r="395" spans="1:8" x14ac:dyDescent="0.2">
      <c r="A395">
        <v>3039.35</v>
      </c>
      <c r="B395">
        <v>-60.976999999999997</v>
      </c>
      <c r="C395">
        <v>-60.936</v>
      </c>
      <c r="D395">
        <v>1.409</v>
      </c>
      <c r="E395">
        <v>32.430999999999997</v>
      </c>
      <c r="F395">
        <v>100</v>
      </c>
      <c r="G395">
        <v>70.159000000000006</v>
      </c>
      <c r="H395">
        <v>0.43380000000000002</v>
      </c>
    </row>
    <row r="396" spans="1:8" x14ac:dyDescent="0.2">
      <c r="A396">
        <v>3043.1039999999998</v>
      </c>
      <c r="B396">
        <v>-61.030999999999999</v>
      </c>
      <c r="C396">
        <v>-60.988999999999997</v>
      </c>
      <c r="D396">
        <v>1.4139999999999999</v>
      </c>
      <c r="E396">
        <v>30.686</v>
      </c>
      <c r="F396">
        <v>100</v>
      </c>
      <c r="G396">
        <v>70.433000000000007</v>
      </c>
      <c r="H396">
        <v>0.40950000000000003</v>
      </c>
    </row>
    <row r="397" spans="1:8" x14ac:dyDescent="0.2">
      <c r="A397">
        <v>3046.848</v>
      </c>
      <c r="B397">
        <v>-61.084000000000003</v>
      </c>
      <c r="C397">
        <v>-61.040999999999997</v>
      </c>
      <c r="D397">
        <v>1.385</v>
      </c>
      <c r="E397">
        <v>29.687999999999999</v>
      </c>
      <c r="F397">
        <v>100</v>
      </c>
      <c r="G397">
        <v>70.558999999999997</v>
      </c>
      <c r="H397">
        <v>0.39510000000000001</v>
      </c>
    </row>
    <row r="398" spans="1:8" x14ac:dyDescent="0.2">
      <c r="A398">
        <v>3050.8319999999999</v>
      </c>
      <c r="B398">
        <v>-61.137</v>
      </c>
      <c r="C398">
        <v>-61.093000000000004</v>
      </c>
      <c r="D398">
        <v>1.3160000000000001</v>
      </c>
      <c r="E398">
        <v>29.957999999999998</v>
      </c>
      <c r="F398">
        <v>100</v>
      </c>
      <c r="G398">
        <v>70.269000000000005</v>
      </c>
      <c r="H398">
        <v>0.3987</v>
      </c>
    </row>
    <row r="399" spans="1:8" x14ac:dyDescent="0.2">
      <c r="A399">
        <v>3054.5650000000001</v>
      </c>
      <c r="B399">
        <v>-61.188000000000002</v>
      </c>
      <c r="C399">
        <v>-61.143000000000001</v>
      </c>
      <c r="D399">
        <v>1.3440000000000001</v>
      </c>
      <c r="E399">
        <v>32.128</v>
      </c>
      <c r="F399">
        <v>100</v>
      </c>
      <c r="G399">
        <v>70.078000000000003</v>
      </c>
      <c r="H399">
        <v>0.43019999999999997</v>
      </c>
    </row>
    <row r="400" spans="1:8" x14ac:dyDescent="0.2">
      <c r="A400">
        <v>3058.3180000000002</v>
      </c>
      <c r="B400">
        <v>-61.241</v>
      </c>
      <c r="C400">
        <v>-61.195999999999998</v>
      </c>
      <c r="D400">
        <v>1.407</v>
      </c>
      <c r="E400">
        <v>32.874000000000002</v>
      </c>
      <c r="F400">
        <v>100</v>
      </c>
      <c r="G400">
        <v>70.198999999999998</v>
      </c>
      <c r="H400">
        <v>0.441</v>
      </c>
    </row>
    <row r="401" spans="1:8" x14ac:dyDescent="0.2">
      <c r="A401">
        <v>3062.05</v>
      </c>
      <c r="B401">
        <v>-61.293999999999997</v>
      </c>
      <c r="C401">
        <v>-61.247999999999998</v>
      </c>
      <c r="D401">
        <v>1.381</v>
      </c>
      <c r="E401">
        <v>33.274999999999999</v>
      </c>
      <c r="F401">
        <v>100</v>
      </c>
      <c r="G401">
        <v>69.89</v>
      </c>
      <c r="H401">
        <v>0.44640000000000002</v>
      </c>
    </row>
    <row r="402" spans="1:8" x14ac:dyDescent="0.2">
      <c r="A402">
        <v>3065.779</v>
      </c>
      <c r="B402">
        <v>-61.347999999999999</v>
      </c>
      <c r="C402">
        <v>-61.302</v>
      </c>
      <c r="D402">
        <v>1.446</v>
      </c>
      <c r="E402">
        <v>34.704999999999998</v>
      </c>
      <c r="F402">
        <v>100</v>
      </c>
      <c r="G402">
        <v>69.84</v>
      </c>
      <c r="H402">
        <v>0.46710000000000002</v>
      </c>
    </row>
    <row r="403" spans="1:8" x14ac:dyDescent="0.2">
      <c r="A403">
        <v>3069.181</v>
      </c>
      <c r="B403">
        <v>-61.4</v>
      </c>
      <c r="C403">
        <v>-61.353000000000002</v>
      </c>
      <c r="D403">
        <v>1.5129999999999999</v>
      </c>
      <c r="E403">
        <v>35.203000000000003</v>
      </c>
      <c r="F403">
        <v>100</v>
      </c>
      <c r="G403">
        <v>69.91</v>
      </c>
      <c r="H403">
        <v>0.47430000000000005</v>
      </c>
    </row>
    <row r="404" spans="1:8" x14ac:dyDescent="0.2">
      <c r="A404">
        <v>3072.5630000000001</v>
      </c>
      <c r="B404">
        <v>-61.451999999999998</v>
      </c>
      <c r="C404">
        <v>-61.404000000000003</v>
      </c>
      <c r="D404">
        <v>1.51</v>
      </c>
      <c r="E404">
        <v>34.634</v>
      </c>
      <c r="F404">
        <v>100</v>
      </c>
      <c r="G404">
        <v>69.887</v>
      </c>
      <c r="H404">
        <v>0.4662</v>
      </c>
    </row>
    <row r="405" spans="1:8" x14ac:dyDescent="0.2">
      <c r="A405">
        <v>3075.998</v>
      </c>
      <c r="B405">
        <v>-61.505000000000003</v>
      </c>
      <c r="C405">
        <v>-61.457000000000001</v>
      </c>
      <c r="D405">
        <v>1.5269999999999999</v>
      </c>
      <c r="E405">
        <v>35.722999999999999</v>
      </c>
      <c r="F405">
        <v>100</v>
      </c>
      <c r="G405">
        <v>69.84</v>
      </c>
      <c r="H405">
        <v>0.48240000000000005</v>
      </c>
    </row>
    <row r="406" spans="1:8" x14ac:dyDescent="0.2">
      <c r="A406">
        <v>3079.424</v>
      </c>
      <c r="B406">
        <v>-61.557000000000002</v>
      </c>
      <c r="C406">
        <v>-61.506999999999998</v>
      </c>
      <c r="D406">
        <v>1.484</v>
      </c>
      <c r="E406">
        <v>36.161000000000001</v>
      </c>
      <c r="F406">
        <v>100</v>
      </c>
      <c r="G406">
        <v>69.739999999999995</v>
      </c>
      <c r="H406">
        <v>0.48870000000000002</v>
      </c>
    </row>
    <row r="407" spans="1:8" x14ac:dyDescent="0.2">
      <c r="A407">
        <v>3083.1619999999998</v>
      </c>
      <c r="B407">
        <v>-61.610999999999997</v>
      </c>
      <c r="C407">
        <v>-61.561</v>
      </c>
      <c r="D407">
        <v>1.4350000000000001</v>
      </c>
      <c r="E407">
        <v>37.802999999999997</v>
      </c>
      <c r="F407">
        <v>100</v>
      </c>
      <c r="G407">
        <v>69.658000000000001</v>
      </c>
      <c r="H407">
        <v>0.51300000000000001</v>
      </c>
    </row>
    <row r="408" spans="1:8" x14ac:dyDescent="0.2">
      <c r="A408">
        <v>3086.9090000000001</v>
      </c>
      <c r="B408">
        <v>-61.664000000000001</v>
      </c>
      <c r="C408">
        <v>-61.613</v>
      </c>
      <c r="D408">
        <v>1.381</v>
      </c>
      <c r="E408">
        <v>36.805</v>
      </c>
      <c r="F408">
        <v>100</v>
      </c>
      <c r="G408">
        <v>69.543999999999997</v>
      </c>
      <c r="H408">
        <v>0.49770000000000003</v>
      </c>
    </row>
    <row r="409" spans="1:8" x14ac:dyDescent="0.2">
      <c r="A409">
        <v>3090.97</v>
      </c>
      <c r="B409">
        <v>-61.716999999999999</v>
      </c>
      <c r="C409">
        <v>-61.665999999999997</v>
      </c>
      <c r="D409">
        <v>1.302</v>
      </c>
      <c r="E409">
        <v>34.695</v>
      </c>
      <c r="F409">
        <v>100</v>
      </c>
      <c r="G409">
        <v>69.459000000000003</v>
      </c>
      <c r="H409">
        <v>0.46710000000000002</v>
      </c>
    </row>
    <row r="410" spans="1:8" x14ac:dyDescent="0.2">
      <c r="A410">
        <v>3094.7240000000002</v>
      </c>
      <c r="B410">
        <v>-61.767000000000003</v>
      </c>
      <c r="C410">
        <v>-61.715000000000003</v>
      </c>
      <c r="D410">
        <v>1.3160000000000001</v>
      </c>
      <c r="E410">
        <v>35.832000000000001</v>
      </c>
      <c r="F410">
        <v>100</v>
      </c>
      <c r="G410">
        <v>69.825000000000003</v>
      </c>
      <c r="H410">
        <v>0.48330000000000006</v>
      </c>
    </row>
    <row r="411" spans="1:8" x14ac:dyDescent="0.2">
      <c r="A411">
        <v>3098.7759999999998</v>
      </c>
      <c r="B411">
        <v>-61.817999999999998</v>
      </c>
      <c r="C411">
        <v>-61.764000000000003</v>
      </c>
      <c r="D411">
        <v>1.22</v>
      </c>
      <c r="E411">
        <v>38.344000000000001</v>
      </c>
      <c r="F411">
        <v>100</v>
      </c>
      <c r="G411">
        <v>69.784000000000006</v>
      </c>
      <c r="H411">
        <v>0.52110000000000001</v>
      </c>
    </row>
    <row r="412" spans="1:8" x14ac:dyDescent="0.2">
      <c r="A412">
        <v>3102.7919999999999</v>
      </c>
      <c r="B412">
        <v>-61.87</v>
      </c>
      <c r="C412">
        <v>-61.817</v>
      </c>
      <c r="D412">
        <v>1.2989999999999999</v>
      </c>
      <c r="E412">
        <v>36.017000000000003</v>
      </c>
      <c r="F412">
        <v>100</v>
      </c>
      <c r="G412">
        <v>69.551000000000002</v>
      </c>
      <c r="H412">
        <v>0.48690000000000005</v>
      </c>
    </row>
    <row r="413" spans="1:8" x14ac:dyDescent="0.2">
      <c r="A413">
        <v>3106.1849999999999</v>
      </c>
      <c r="B413">
        <v>-61.923999999999999</v>
      </c>
      <c r="C413">
        <v>-61.869</v>
      </c>
      <c r="D413">
        <v>1.5489999999999999</v>
      </c>
      <c r="E413">
        <v>35.392000000000003</v>
      </c>
      <c r="F413">
        <v>100</v>
      </c>
      <c r="G413">
        <v>69.296000000000006</v>
      </c>
      <c r="H413">
        <v>0.47700000000000004</v>
      </c>
    </row>
    <row r="414" spans="1:8" x14ac:dyDescent="0.2">
      <c r="A414">
        <v>3109.9360000000001</v>
      </c>
      <c r="B414">
        <v>-61.975999999999999</v>
      </c>
      <c r="C414">
        <v>-61.920999999999999</v>
      </c>
      <c r="D414">
        <v>1.371</v>
      </c>
      <c r="E414">
        <v>36.890999999999998</v>
      </c>
      <c r="F414">
        <v>100</v>
      </c>
      <c r="G414">
        <v>69.385000000000005</v>
      </c>
      <c r="H414">
        <v>0.49950000000000006</v>
      </c>
    </row>
    <row r="415" spans="1:8" x14ac:dyDescent="0.2">
      <c r="A415">
        <v>3113.99</v>
      </c>
      <c r="B415">
        <v>-62.027999999999999</v>
      </c>
      <c r="C415">
        <v>-61.972000000000001</v>
      </c>
      <c r="D415">
        <v>1.2689999999999999</v>
      </c>
      <c r="E415">
        <v>36.658000000000001</v>
      </c>
      <c r="F415">
        <v>100</v>
      </c>
      <c r="G415">
        <v>69.382999999999996</v>
      </c>
      <c r="H415">
        <v>0.49590000000000006</v>
      </c>
    </row>
    <row r="416" spans="1:8" x14ac:dyDescent="0.2">
      <c r="A416">
        <v>3117.6759999999999</v>
      </c>
      <c r="B416">
        <v>-62.082000000000001</v>
      </c>
      <c r="C416">
        <v>-62.024999999999999</v>
      </c>
      <c r="D416">
        <v>1.4390000000000001</v>
      </c>
      <c r="E416">
        <v>35.420999999999999</v>
      </c>
      <c r="F416">
        <v>100</v>
      </c>
      <c r="G416">
        <v>69.641000000000005</v>
      </c>
      <c r="H416">
        <v>0.47790000000000005</v>
      </c>
    </row>
    <row r="417" spans="1:8" x14ac:dyDescent="0.2">
      <c r="A417">
        <v>3121.1129999999998</v>
      </c>
      <c r="B417">
        <v>-62.134999999999998</v>
      </c>
      <c r="C417">
        <v>-62.078000000000003</v>
      </c>
      <c r="D417">
        <v>1.528</v>
      </c>
      <c r="E417">
        <v>42.972000000000001</v>
      </c>
      <c r="F417">
        <v>100</v>
      </c>
      <c r="G417">
        <v>68.783000000000001</v>
      </c>
      <c r="H417">
        <v>0.59130000000000005</v>
      </c>
    </row>
    <row r="418" spans="1:8" x14ac:dyDescent="0.2">
      <c r="A418">
        <v>3124.527</v>
      </c>
      <c r="B418">
        <v>-62.186</v>
      </c>
      <c r="C418">
        <v>-62.128</v>
      </c>
      <c r="D418">
        <v>1.466</v>
      </c>
      <c r="E418">
        <v>50.651000000000003</v>
      </c>
      <c r="F418">
        <v>100</v>
      </c>
      <c r="G418">
        <v>68.584000000000003</v>
      </c>
      <c r="H418">
        <v>0.71100000000000008</v>
      </c>
    </row>
    <row r="419" spans="1:8" x14ac:dyDescent="0.2">
      <c r="A419">
        <v>3127.9650000000001</v>
      </c>
      <c r="B419">
        <v>-62.237000000000002</v>
      </c>
      <c r="C419">
        <v>-62.177999999999997</v>
      </c>
      <c r="D419">
        <v>1.464</v>
      </c>
      <c r="E419">
        <v>62.024000000000001</v>
      </c>
      <c r="F419">
        <v>100</v>
      </c>
      <c r="G419">
        <v>67.406999999999996</v>
      </c>
      <c r="H419">
        <v>0.90089999999999992</v>
      </c>
    </row>
    <row r="420" spans="1:8" x14ac:dyDescent="0.2">
      <c r="A420">
        <v>3131.3850000000002</v>
      </c>
      <c r="B420">
        <v>-62.287999999999997</v>
      </c>
      <c r="C420">
        <v>-62.228999999999999</v>
      </c>
      <c r="D420">
        <v>1.486</v>
      </c>
      <c r="E420">
        <v>70.430999999999997</v>
      </c>
      <c r="F420">
        <v>100</v>
      </c>
      <c r="G420">
        <v>66.998999999999995</v>
      </c>
      <c r="H420">
        <v>1.0503</v>
      </c>
    </row>
    <row r="421" spans="1:8" x14ac:dyDescent="0.2">
      <c r="A421">
        <v>3134.8249999999998</v>
      </c>
      <c r="B421">
        <v>-62.34</v>
      </c>
      <c r="C421">
        <v>-62.28</v>
      </c>
      <c r="D421">
        <v>1.476</v>
      </c>
      <c r="E421">
        <v>75.808000000000007</v>
      </c>
      <c r="F421">
        <v>100</v>
      </c>
      <c r="G421">
        <v>64.638999999999996</v>
      </c>
      <c r="H421">
        <v>1.1520000000000001</v>
      </c>
    </row>
    <row r="422" spans="1:8" x14ac:dyDescent="0.2">
      <c r="A422">
        <v>3138.259</v>
      </c>
      <c r="B422">
        <v>-62.395000000000003</v>
      </c>
      <c r="C422">
        <v>-62.334000000000003</v>
      </c>
      <c r="D422">
        <v>1.5840000000000001</v>
      </c>
      <c r="E422">
        <v>93.6</v>
      </c>
      <c r="F422">
        <v>100</v>
      </c>
      <c r="G422">
        <v>65.150000000000006</v>
      </c>
      <c r="H422">
        <v>1.5201</v>
      </c>
    </row>
    <row r="423" spans="1:8" x14ac:dyDescent="0.2">
      <c r="A423">
        <v>3141.3870000000002</v>
      </c>
      <c r="B423">
        <v>-62.448</v>
      </c>
      <c r="C423">
        <v>-62.386000000000003</v>
      </c>
      <c r="D423">
        <v>1.671</v>
      </c>
      <c r="E423">
        <v>107.872</v>
      </c>
      <c r="F423">
        <v>100</v>
      </c>
      <c r="G423">
        <v>62.631999999999998</v>
      </c>
      <c r="H423">
        <v>1.863</v>
      </c>
    </row>
    <row r="424" spans="1:8" x14ac:dyDescent="0.2">
      <c r="A424">
        <v>3144.1790000000001</v>
      </c>
      <c r="B424">
        <v>-62.497999999999998</v>
      </c>
      <c r="C424">
        <v>-62.436</v>
      </c>
      <c r="D424">
        <v>1.778</v>
      </c>
      <c r="E424">
        <v>67.474999999999994</v>
      </c>
      <c r="F424">
        <v>100</v>
      </c>
      <c r="G424">
        <v>67.491</v>
      </c>
      <c r="H424">
        <v>0.99720000000000009</v>
      </c>
    </row>
    <row r="425" spans="1:8" x14ac:dyDescent="0.2">
      <c r="A425">
        <v>3146.9870000000001</v>
      </c>
      <c r="B425">
        <v>-62.548999999999999</v>
      </c>
      <c r="C425">
        <v>-62.485999999999997</v>
      </c>
      <c r="D425">
        <v>1.7709999999999999</v>
      </c>
      <c r="E425">
        <v>48.869</v>
      </c>
      <c r="F425">
        <v>100</v>
      </c>
      <c r="G425">
        <v>68.078000000000003</v>
      </c>
      <c r="H425">
        <v>0.68310000000000004</v>
      </c>
    </row>
    <row r="426" spans="1:8" x14ac:dyDescent="0.2">
      <c r="A426">
        <v>3150.0549999999998</v>
      </c>
      <c r="B426">
        <v>-62.600999999999999</v>
      </c>
      <c r="C426">
        <v>-62.537999999999997</v>
      </c>
      <c r="D426">
        <v>1.694</v>
      </c>
      <c r="E426">
        <v>43.911000000000001</v>
      </c>
      <c r="F426">
        <v>100</v>
      </c>
      <c r="G426">
        <v>68.539000000000001</v>
      </c>
      <c r="H426">
        <v>0.60570000000000002</v>
      </c>
    </row>
    <row r="427" spans="1:8" x14ac:dyDescent="0.2">
      <c r="A427">
        <v>3153.163</v>
      </c>
      <c r="B427">
        <v>-62.655000000000001</v>
      </c>
      <c r="C427">
        <v>-62.59</v>
      </c>
      <c r="D427">
        <v>1.6970000000000001</v>
      </c>
      <c r="E427">
        <v>101.90600000000001</v>
      </c>
      <c r="F427">
        <v>100</v>
      </c>
      <c r="G427">
        <v>64.418000000000006</v>
      </c>
      <c r="H427">
        <v>1.7136</v>
      </c>
    </row>
    <row r="428" spans="1:8" x14ac:dyDescent="0.2">
      <c r="A428">
        <v>3156.2469999999998</v>
      </c>
      <c r="B428">
        <v>-62.704999999999998</v>
      </c>
      <c r="C428">
        <v>-62.64</v>
      </c>
      <c r="D428">
        <v>1.6180000000000001</v>
      </c>
      <c r="E428">
        <v>114.861</v>
      </c>
      <c r="F428">
        <v>100</v>
      </c>
      <c r="G428">
        <v>63.534999999999997</v>
      </c>
      <c r="H428">
        <v>2.0493000000000001</v>
      </c>
    </row>
    <row r="429" spans="1:8" x14ac:dyDescent="0.2">
      <c r="A429">
        <v>3159.3580000000002</v>
      </c>
      <c r="B429">
        <v>-62.756999999999998</v>
      </c>
      <c r="C429">
        <v>-62.691000000000003</v>
      </c>
      <c r="D429">
        <v>1.6479999999999999</v>
      </c>
      <c r="E429">
        <v>120.45699999999999</v>
      </c>
      <c r="F429">
        <v>100</v>
      </c>
      <c r="G429">
        <v>62.484000000000002</v>
      </c>
      <c r="H429">
        <v>2.2103999999999999</v>
      </c>
    </row>
    <row r="430" spans="1:8" x14ac:dyDescent="0.2">
      <c r="A430">
        <v>3162.4859999999999</v>
      </c>
      <c r="B430">
        <v>-62.811</v>
      </c>
      <c r="C430">
        <v>-62.744</v>
      </c>
      <c r="D430">
        <v>1.6919999999999999</v>
      </c>
      <c r="E430">
        <v>100.61199999999999</v>
      </c>
      <c r="F430">
        <v>100</v>
      </c>
      <c r="G430">
        <v>63.866</v>
      </c>
      <c r="H430">
        <v>1.6820999999999999</v>
      </c>
    </row>
    <row r="431" spans="1:8" x14ac:dyDescent="0.2">
      <c r="A431">
        <v>3165.6089999999999</v>
      </c>
      <c r="B431">
        <v>-62.865000000000002</v>
      </c>
      <c r="C431">
        <v>-62.798000000000002</v>
      </c>
      <c r="D431">
        <v>1.72</v>
      </c>
      <c r="E431">
        <v>97.965999999999994</v>
      </c>
      <c r="F431">
        <v>100</v>
      </c>
      <c r="G431">
        <v>63.95</v>
      </c>
      <c r="H431">
        <v>1.62</v>
      </c>
    </row>
    <row r="432" spans="1:8" x14ac:dyDescent="0.2">
      <c r="A432">
        <v>3169.0419999999999</v>
      </c>
      <c r="B432">
        <v>-62.918999999999997</v>
      </c>
      <c r="C432">
        <v>-62.850999999999999</v>
      </c>
      <c r="D432">
        <v>1.53</v>
      </c>
      <c r="E432">
        <v>117.023</v>
      </c>
      <c r="F432">
        <v>100</v>
      </c>
      <c r="G432">
        <v>62.091000000000001</v>
      </c>
      <c r="H432">
        <v>2.1105</v>
      </c>
    </row>
    <row r="433" spans="1:8" x14ac:dyDescent="0.2">
      <c r="A433">
        <v>3172.777</v>
      </c>
      <c r="B433">
        <v>-62.969000000000001</v>
      </c>
      <c r="C433">
        <v>-62.9</v>
      </c>
      <c r="D433">
        <v>1.321</v>
      </c>
      <c r="E433">
        <v>103.27800000000001</v>
      </c>
      <c r="F433">
        <v>100</v>
      </c>
      <c r="G433">
        <v>64.802999999999997</v>
      </c>
      <c r="H433">
        <v>1.7469000000000001</v>
      </c>
    </row>
    <row r="434" spans="1:8" x14ac:dyDescent="0.2">
      <c r="A434">
        <v>13167.565000000001</v>
      </c>
      <c r="B434">
        <v>-62.95</v>
      </c>
      <c r="C434">
        <v>-62.947000000000003</v>
      </c>
      <c r="D434">
        <v>0</v>
      </c>
      <c r="E434">
        <v>79.525999999999996</v>
      </c>
      <c r="F434">
        <v>100</v>
      </c>
      <c r="G434">
        <v>65.004000000000005</v>
      </c>
      <c r="H434">
        <v>1.2240000000000002</v>
      </c>
    </row>
    <row r="435" spans="1:8" x14ac:dyDescent="0.2">
      <c r="A435">
        <v>13174.089</v>
      </c>
      <c r="B435">
        <v>-63.000999999999998</v>
      </c>
      <c r="C435">
        <v>-62.993000000000002</v>
      </c>
      <c r="D435">
        <v>0.71799999999999997</v>
      </c>
      <c r="E435">
        <v>76.549000000000007</v>
      </c>
      <c r="F435">
        <v>100</v>
      </c>
      <c r="G435">
        <v>64.617000000000004</v>
      </c>
      <c r="H435">
        <v>1.1664000000000001</v>
      </c>
    </row>
    <row r="436" spans="1:8" x14ac:dyDescent="0.2">
      <c r="A436">
        <v>13180.003000000001</v>
      </c>
      <c r="B436">
        <v>-63.052999999999997</v>
      </c>
      <c r="C436">
        <v>-63.042000000000002</v>
      </c>
      <c r="D436">
        <v>0.81599999999999995</v>
      </c>
      <c r="E436">
        <v>76.358000000000004</v>
      </c>
      <c r="F436">
        <v>100</v>
      </c>
      <c r="G436">
        <v>64.141000000000005</v>
      </c>
      <c r="H436">
        <v>1.1618999999999999</v>
      </c>
    </row>
    <row r="437" spans="1:8" x14ac:dyDescent="0.2">
      <c r="A437">
        <v>13185.616</v>
      </c>
      <c r="B437">
        <v>-63.103999999999999</v>
      </c>
      <c r="C437">
        <v>-63.088999999999999</v>
      </c>
      <c r="D437">
        <v>0.84599999999999997</v>
      </c>
      <c r="E437">
        <v>76.412000000000006</v>
      </c>
      <c r="F437">
        <v>100</v>
      </c>
      <c r="G437">
        <v>64.902000000000001</v>
      </c>
      <c r="H437">
        <v>1.1637</v>
      </c>
    </row>
    <row r="438" spans="1:8" x14ac:dyDescent="0.2">
      <c r="A438">
        <v>13194.611000000001</v>
      </c>
      <c r="B438">
        <v>-63.156999999999996</v>
      </c>
      <c r="C438">
        <v>-63.137999999999998</v>
      </c>
      <c r="D438">
        <v>0.53800000000000003</v>
      </c>
      <c r="E438">
        <v>69.935000000000002</v>
      </c>
      <c r="F438">
        <v>100</v>
      </c>
      <c r="G438">
        <v>64.816999999999993</v>
      </c>
      <c r="H438">
        <v>1.0413000000000001</v>
      </c>
    </row>
    <row r="439" spans="1:8" x14ac:dyDescent="0.2">
      <c r="A439">
        <v>13200.227999999999</v>
      </c>
      <c r="B439">
        <v>-63.207000000000001</v>
      </c>
      <c r="C439">
        <v>-63.183999999999997</v>
      </c>
      <c r="D439">
        <v>0.83299999999999996</v>
      </c>
      <c r="E439">
        <v>104.961</v>
      </c>
      <c r="F439">
        <v>100</v>
      </c>
      <c r="G439">
        <v>60.848999999999997</v>
      </c>
      <c r="H439">
        <v>1.7883000000000002</v>
      </c>
    </row>
    <row r="440" spans="1:8" x14ac:dyDescent="0.2">
      <c r="A440">
        <v>13205.815000000001</v>
      </c>
      <c r="B440">
        <v>-63.259</v>
      </c>
      <c r="C440">
        <v>-63.231999999999999</v>
      </c>
      <c r="D440">
        <v>0.86</v>
      </c>
      <c r="E440">
        <v>134.874</v>
      </c>
      <c r="F440">
        <v>100</v>
      </c>
      <c r="G440">
        <v>59.618000000000002</v>
      </c>
      <c r="H440">
        <v>2.6775000000000002</v>
      </c>
    </row>
    <row r="441" spans="1:8" x14ac:dyDescent="0.2">
      <c r="A441">
        <v>13211.35</v>
      </c>
      <c r="B441">
        <v>-63.31</v>
      </c>
      <c r="C441">
        <v>-63.279000000000003</v>
      </c>
      <c r="D441">
        <v>0.84699999999999998</v>
      </c>
      <c r="E441">
        <v>131.58099999999999</v>
      </c>
      <c r="F441">
        <v>100</v>
      </c>
      <c r="G441">
        <v>59.097000000000001</v>
      </c>
      <c r="H441">
        <v>2.5632000000000001</v>
      </c>
    </row>
    <row r="442" spans="1:8" x14ac:dyDescent="0.2">
      <c r="A442">
        <v>13217.569</v>
      </c>
      <c r="B442">
        <v>-63.363</v>
      </c>
      <c r="C442">
        <v>-63.329000000000001</v>
      </c>
      <c r="D442">
        <v>0.79300000000000004</v>
      </c>
      <c r="E442">
        <v>109.262</v>
      </c>
      <c r="F442">
        <v>100</v>
      </c>
      <c r="G442">
        <v>61.366</v>
      </c>
      <c r="H442">
        <v>1.899</v>
      </c>
    </row>
    <row r="443" spans="1:8" x14ac:dyDescent="0.2">
      <c r="A443">
        <v>13222.555</v>
      </c>
      <c r="B443">
        <v>-63.412999999999997</v>
      </c>
      <c r="C443">
        <v>-63.375</v>
      </c>
      <c r="D443">
        <v>0.92900000000000005</v>
      </c>
      <c r="E443">
        <v>109.572</v>
      </c>
      <c r="F443">
        <v>100</v>
      </c>
      <c r="G443">
        <v>61.73</v>
      </c>
      <c r="H443">
        <v>1.9071000000000002</v>
      </c>
    </row>
    <row r="444" spans="1:8" x14ac:dyDescent="0.2">
      <c r="A444">
        <v>13228.473</v>
      </c>
      <c r="B444">
        <v>-63.466000000000001</v>
      </c>
      <c r="C444">
        <v>-63.423000000000002</v>
      </c>
      <c r="D444">
        <v>0.81399999999999995</v>
      </c>
      <c r="E444">
        <v>98.256</v>
      </c>
      <c r="F444">
        <v>100</v>
      </c>
      <c r="G444">
        <v>62.758000000000003</v>
      </c>
      <c r="H444">
        <v>1.6263000000000001</v>
      </c>
    </row>
    <row r="445" spans="1:8" x14ac:dyDescent="0.2">
      <c r="A445">
        <v>13234.716</v>
      </c>
      <c r="B445">
        <v>-63.515999999999998</v>
      </c>
      <c r="C445">
        <v>-63.47</v>
      </c>
      <c r="D445">
        <v>0.748</v>
      </c>
      <c r="E445">
        <v>59.521000000000001</v>
      </c>
      <c r="F445">
        <v>100</v>
      </c>
      <c r="G445">
        <v>65.611999999999995</v>
      </c>
      <c r="H445">
        <v>0.85770000000000002</v>
      </c>
    </row>
    <row r="446" spans="1:8" x14ac:dyDescent="0.2">
      <c r="A446">
        <v>13240.334000000001</v>
      </c>
      <c r="B446">
        <v>-63.567</v>
      </c>
      <c r="C446">
        <v>-63.517000000000003</v>
      </c>
      <c r="D446">
        <v>0.84599999999999997</v>
      </c>
      <c r="E446">
        <v>56.142000000000003</v>
      </c>
      <c r="F446">
        <v>100</v>
      </c>
      <c r="G446">
        <v>65.706000000000003</v>
      </c>
      <c r="H446">
        <v>0.80100000000000005</v>
      </c>
    </row>
    <row r="447" spans="1:8" x14ac:dyDescent="0.2">
      <c r="A447">
        <v>13246.261</v>
      </c>
      <c r="B447">
        <v>-63.619</v>
      </c>
      <c r="C447">
        <v>-63.564999999999998</v>
      </c>
      <c r="D447">
        <v>0.80500000000000005</v>
      </c>
      <c r="E447">
        <v>50.631999999999998</v>
      </c>
      <c r="F447">
        <v>100</v>
      </c>
      <c r="G447">
        <v>65.924999999999997</v>
      </c>
      <c r="H447">
        <v>0.71100000000000008</v>
      </c>
    </row>
    <row r="448" spans="1:8" x14ac:dyDescent="0.2">
      <c r="A448">
        <v>13250.946</v>
      </c>
      <c r="B448">
        <v>-63.670999999999999</v>
      </c>
      <c r="C448">
        <v>-63.613</v>
      </c>
      <c r="D448">
        <v>1.024</v>
      </c>
      <c r="E448">
        <v>49.34</v>
      </c>
      <c r="F448">
        <v>100</v>
      </c>
      <c r="G448">
        <v>65.953000000000003</v>
      </c>
      <c r="H448">
        <v>0.69030000000000002</v>
      </c>
    </row>
    <row r="449" spans="1:8" x14ac:dyDescent="0.2">
      <c r="A449">
        <v>13255.956</v>
      </c>
      <c r="B449">
        <v>-63.722000000000001</v>
      </c>
      <c r="C449">
        <v>-63.661000000000001</v>
      </c>
      <c r="D449">
        <v>0.95099999999999996</v>
      </c>
      <c r="E449">
        <v>48.439</v>
      </c>
      <c r="F449">
        <v>100</v>
      </c>
      <c r="G449">
        <v>66.849000000000004</v>
      </c>
      <c r="H449">
        <v>0.67590000000000006</v>
      </c>
    </row>
    <row r="450" spans="1:8" x14ac:dyDescent="0.2">
      <c r="A450">
        <v>13261.538</v>
      </c>
      <c r="B450">
        <v>-63.773000000000003</v>
      </c>
      <c r="C450">
        <v>-63.707000000000001</v>
      </c>
      <c r="D450">
        <v>0.83299999999999996</v>
      </c>
      <c r="E450">
        <v>48.994999999999997</v>
      </c>
      <c r="F450">
        <v>100</v>
      </c>
      <c r="G450">
        <v>66.063000000000002</v>
      </c>
      <c r="H450">
        <v>0.68490000000000006</v>
      </c>
    </row>
    <row r="451" spans="1:8" x14ac:dyDescent="0.2">
      <c r="A451">
        <v>13268.037</v>
      </c>
      <c r="B451">
        <v>-63.825000000000003</v>
      </c>
      <c r="C451">
        <v>-63.756</v>
      </c>
      <c r="D451">
        <v>0.748</v>
      </c>
      <c r="E451">
        <v>49.113999999999997</v>
      </c>
      <c r="F451">
        <v>100</v>
      </c>
      <c r="G451">
        <v>66.055999999999997</v>
      </c>
      <c r="H451">
        <v>0.68669999999999998</v>
      </c>
    </row>
    <row r="452" spans="1:8" x14ac:dyDescent="0.2">
      <c r="A452">
        <v>13274.26</v>
      </c>
      <c r="B452">
        <v>-63.875999999999998</v>
      </c>
      <c r="C452">
        <v>-63.802999999999997</v>
      </c>
      <c r="D452">
        <v>0.76200000000000001</v>
      </c>
      <c r="E452">
        <v>49.042999999999999</v>
      </c>
      <c r="F452">
        <v>100</v>
      </c>
      <c r="G452">
        <v>67.322000000000003</v>
      </c>
      <c r="H452">
        <v>0.68580000000000008</v>
      </c>
    </row>
    <row r="453" spans="1:8" x14ac:dyDescent="0.2">
      <c r="A453">
        <v>13280.171</v>
      </c>
      <c r="B453">
        <v>-63.929000000000002</v>
      </c>
      <c r="C453">
        <v>-63.851999999999997</v>
      </c>
      <c r="D453">
        <v>0.82</v>
      </c>
      <c r="E453">
        <v>49.11</v>
      </c>
      <c r="F453">
        <v>100</v>
      </c>
      <c r="G453">
        <v>67.415000000000006</v>
      </c>
      <c r="H453">
        <v>0.68669999999999998</v>
      </c>
    </row>
    <row r="454" spans="1:8" x14ac:dyDescent="0.2">
      <c r="A454">
        <v>13285.77</v>
      </c>
      <c r="B454">
        <v>-63.981000000000002</v>
      </c>
      <c r="C454">
        <v>-63.9</v>
      </c>
      <c r="D454">
        <v>0.86199999999999999</v>
      </c>
      <c r="E454">
        <v>52.597000000000001</v>
      </c>
      <c r="F454">
        <v>100</v>
      </c>
      <c r="G454">
        <v>66.864000000000004</v>
      </c>
      <c r="H454">
        <v>0.74249999999999994</v>
      </c>
    </row>
    <row r="456" spans="1:8" x14ac:dyDescent="0.2">
      <c r="A456">
        <v>30187.741000000002</v>
      </c>
      <c r="B456">
        <v>-68.75</v>
      </c>
      <c r="C456">
        <v>-68.748999999999995</v>
      </c>
      <c r="D456">
        <v>0</v>
      </c>
      <c r="E456">
        <v>21.257999999999999</v>
      </c>
      <c r="F456">
        <v>100</v>
      </c>
      <c r="G456">
        <v>72.763000000000005</v>
      </c>
      <c r="H456">
        <v>0.2772</v>
      </c>
    </row>
    <row r="457" spans="1:8" x14ac:dyDescent="0.2">
      <c r="A457">
        <v>30188.364000000001</v>
      </c>
      <c r="B457">
        <v>-68.804000000000002</v>
      </c>
      <c r="C457">
        <v>-68.801000000000002</v>
      </c>
      <c r="D457">
        <v>8.3889999999999993</v>
      </c>
      <c r="E457">
        <v>8.4290000000000003</v>
      </c>
      <c r="F457">
        <v>100</v>
      </c>
      <c r="G457">
        <v>69.546000000000006</v>
      </c>
      <c r="H457">
        <v>0.1071</v>
      </c>
    </row>
    <row r="458" spans="1:8" x14ac:dyDescent="0.2">
      <c r="A458">
        <v>30188.985000000001</v>
      </c>
      <c r="B458">
        <v>-68.876000000000005</v>
      </c>
      <c r="C458">
        <v>-68.870999999999995</v>
      </c>
      <c r="D458">
        <v>11.231999999999999</v>
      </c>
      <c r="E458">
        <v>4.6660000000000004</v>
      </c>
      <c r="F458">
        <v>100</v>
      </c>
      <c r="G458">
        <v>74.165000000000006</v>
      </c>
      <c r="H458">
        <v>5.8500000000000003E-2</v>
      </c>
    </row>
    <row r="459" spans="1:8" x14ac:dyDescent="0.2">
      <c r="A459">
        <v>30189.605</v>
      </c>
      <c r="B459">
        <v>-68.941000000000003</v>
      </c>
      <c r="C459">
        <v>-68.933000000000007</v>
      </c>
      <c r="D459">
        <v>10.067</v>
      </c>
      <c r="E459">
        <v>3.6179999999999999</v>
      </c>
      <c r="F459">
        <v>100</v>
      </c>
      <c r="G459">
        <v>69.647000000000006</v>
      </c>
      <c r="H459">
        <v>4.5899999999999996E-2</v>
      </c>
    </row>
    <row r="460" spans="1:8" x14ac:dyDescent="0.2">
      <c r="A460">
        <v>30190.54</v>
      </c>
      <c r="B460">
        <v>-68.992000000000004</v>
      </c>
      <c r="C460">
        <v>-68.983000000000004</v>
      </c>
      <c r="D460">
        <v>5.3150000000000004</v>
      </c>
      <c r="E460">
        <v>5.4210000000000003</v>
      </c>
      <c r="F460">
        <v>100</v>
      </c>
      <c r="G460">
        <v>67.328999999999994</v>
      </c>
      <c r="H460">
        <v>6.8400000000000002E-2</v>
      </c>
    </row>
    <row r="461" spans="1:8" x14ac:dyDescent="0.2">
      <c r="A461">
        <v>30192.690999999999</v>
      </c>
      <c r="B461">
        <v>-69.057000000000002</v>
      </c>
      <c r="C461">
        <v>-69.046000000000006</v>
      </c>
      <c r="D461">
        <v>2.9420000000000002</v>
      </c>
      <c r="E461">
        <v>48.09</v>
      </c>
      <c r="F461">
        <v>100</v>
      </c>
      <c r="G461">
        <v>59.557000000000002</v>
      </c>
      <c r="H461">
        <v>0.67049999999999998</v>
      </c>
    </row>
    <row r="462" spans="1:8" x14ac:dyDescent="0.2">
      <c r="A462">
        <v>30193.609</v>
      </c>
      <c r="B462">
        <v>-69.138999999999996</v>
      </c>
      <c r="C462">
        <v>-69.126000000000005</v>
      </c>
      <c r="D462">
        <v>8.6669999999999998</v>
      </c>
      <c r="E462">
        <v>54.073</v>
      </c>
      <c r="F462">
        <v>100</v>
      </c>
      <c r="G462">
        <v>66.328999999999994</v>
      </c>
      <c r="H462">
        <v>0.76680000000000004</v>
      </c>
    </row>
    <row r="463" spans="1:8" x14ac:dyDescent="0.2">
      <c r="A463">
        <v>30194.219000000001</v>
      </c>
      <c r="B463">
        <v>-69.207999999999998</v>
      </c>
      <c r="C463">
        <v>-69.191999999999993</v>
      </c>
      <c r="D463">
        <v>10.808</v>
      </c>
      <c r="E463">
        <v>46.508000000000003</v>
      </c>
      <c r="F463">
        <v>100</v>
      </c>
      <c r="G463">
        <v>66.239000000000004</v>
      </c>
      <c r="H463">
        <v>0.64529999999999998</v>
      </c>
    </row>
    <row r="464" spans="1:8" x14ac:dyDescent="0.2">
      <c r="A464">
        <v>30194.844000000001</v>
      </c>
      <c r="B464">
        <v>-69.293999999999997</v>
      </c>
      <c r="C464">
        <v>-69.275000000000006</v>
      </c>
      <c r="D464">
        <v>13.356</v>
      </c>
      <c r="E464">
        <v>37.152999999999999</v>
      </c>
      <c r="F464">
        <v>100</v>
      </c>
      <c r="G464">
        <v>62.469000000000001</v>
      </c>
      <c r="H464">
        <v>0.5031000000000001</v>
      </c>
    </row>
    <row r="465" spans="1:8" x14ac:dyDescent="0.2">
      <c r="A465">
        <v>30195.467000000001</v>
      </c>
      <c r="B465">
        <v>-69.394999999999996</v>
      </c>
      <c r="C465">
        <v>-69.373999999999995</v>
      </c>
      <c r="D465">
        <v>15.77</v>
      </c>
      <c r="E465">
        <v>18.713999999999999</v>
      </c>
      <c r="F465">
        <v>100</v>
      </c>
      <c r="G465">
        <v>72.016999999999996</v>
      </c>
      <c r="H465">
        <v>0.24300000000000002</v>
      </c>
    </row>
    <row r="466" spans="1:8" x14ac:dyDescent="0.2">
      <c r="A466">
        <v>30195.778999999999</v>
      </c>
      <c r="B466">
        <v>-69.448999999999998</v>
      </c>
      <c r="C466">
        <v>-69.426000000000002</v>
      </c>
      <c r="D466">
        <v>16.91</v>
      </c>
      <c r="E466">
        <v>13.433</v>
      </c>
      <c r="F466">
        <v>100</v>
      </c>
      <c r="G466">
        <v>68.070999999999998</v>
      </c>
      <c r="H466">
        <v>0.17280000000000001</v>
      </c>
    </row>
    <row r="467" spans="1:8" x14ac:dyDescent="0.2">
      <c r="A467">
        <v>30196.089</v>
      </c>
      <c r="B467">
        <v>-69.507999999999996</v>
      </c>
      <c r="C467">
        <v>-69.483000000000004</v>
      </c>
      <c r="D467">
        <v>18.312000000000001</v>
      </c>
      <c r="E467">
        <v>9.2680000000000007</v>
      </c>
      <c r="F467">
        <v>100</v>
      </c>
      <c r="G467">
        <v>66.16</v>
      </c>
      <c r="H467">
        <v>0.1179</v>
      </c>
    </row>
    <row r="468" spans="1:8" x14ac:dyDescent="0.2">
      <c r="A468">
        <v>30196.400000000001</v>
      </c>
      <c r="B468">
        <v>-69.566000000000003</v>
      </c>
      <c r="C468">
        <v>-69.539000000000001</v>
      </c>
      <c r="D468">
        <v>17.925000000000001</v>
      </c>
      <c r="E468">
        <v>5.7160000000000002</v>
      </c>
      <c r="F468">
        <v>100</v>
      </c>
      <c r="G468">
        <v>71.165999999999997</v>
      </c>
      <c r="H468">
        <v>7.2000000000000008E-2</v>
      </c>
    </row>
    <row r="469" spans="1:8" x14ac:dyDescent="0.2">
      <c r="A469">
        <v>30196.714</v>
      </c>
      <c r="B469">
        <v>-69.628</v>
      </c>
      <c r="C469">
        <v>-69.599000000000004</v>
      </c>
      <c r="D469">
        <v>19.277000000000001</v>
      </c>
      <c r="E469">
        <v>4.8860000000000001</v>
      </c>
      <c r="F469">
        <v>100</v>
      </c>
      <c r="G469">
        <v>63.959000000000003</v>
      </c>
      <c r="H469">
        <v>6.2100000000000009E-2</v>
      </c>
    </row>
    <row r="470" spans="1:8" x14ac:dyDescent="0.2">
      <c r="A470">
        <v>30197.024000000001</v>
      </c>
      <c r="B470">
        <v>-69.691999999999993</v>
      </c>
      <c r="C470">
        <v>-69.662000000000006</v>
      </c>
      <c r="D470">
        <v>20.132999999999999</v>
      </c>
      <c r="E470">
        <v>3.0870000000000002</v>
      </c>
      <c r="F470">
        <v>100</v>
      </c>
      <c r="G470">
        <v>64.674999999999997</v>
      </c>
      <c r="H470">
        <v>3.8699999999999998E-2</v>
      </c>
    </row>
    <row r="471" spans="1:8" x14ac:dyDescent="0.2">
      <c r="A471">
        <v>30197.335999999999</v>
      </c>
      <c r="B471">
        <v>-69.757999999999996</v>
      </c>
      <c r="C471">
        <v>-69.724999999999994</v>
      </c>
      <c r="D471">
        <v>20.196999999999999</v>
      </c>
      <c r="E471">
        <v>2.032</v>
      </c>
      <c r="F471">
        <v>100</v>
      </c>
      <c r="G471">
        <v>63.722000000000001</v>
      </c>
      <c r="H471">
        <v>2.52E-2</v>
      </c>
    </row>
    <row r="472" spans="1:8" x14ac:dyDescent="0.2">
      <c r="A472">
        <v>30197.647000000001</v>
      </c>
      <c r="B472">
        <v>-69.819999999999993</v>
      </c>
      <c r="C472">
        <v>-69.786000000000001</v>
      </c>
      <c r="D472">
        <v>19.623999999999999</v>
      </c>
      <c r="E472">
        <v>2.121</v>
      </c>
      <c r="F472">
        <v>100</v>
      </c>
      <c r="G472">
        <v>73.933000000000007</v>
      </c>
      <c r="H472">
        <v>2.7E-2</v>
      </c>
    </row>
    <row r="473" spans="1:8" x14ac:dyDescent="0.2">
      <c r="A473">
        <v>30197.958999999999</v>
      </c>
      <c r="B473">
        <v>-69.882000000000005</v>
      </c>
      <c r="C473">
        <v>-69.844999999999999</v>
      </c>
      <c r="D473">
        <v>19.05</v>
      </c>
      <c r="E473">
        <v>3.016</v>
      </c>
      <c r="F473">
        <v>100</v>
      </c>
      <c r="G473">
        <v>73.319999999999993</v>
      </c>
      <c r="H473">
        <v>3.78E-2</v>
      </c>
    </row>
    <row r="474" spans="1:8" x14ac:dyDescent="0.2">
      <c r="A474">
        <v>30198.269</v>
      </c>
      <c r="B474">
        <v>-69.938999999999993</v>
      </c>
      <c r="C474">
        <v>-69.900000000000006</v>
      </c>
      <c r="D474">
        <v>17.731000000000002</v>
      </c>
      <c r="E474">
        <v>8.73</v>
      </c>
      <c r="F474">
        <v>100</v>
      </c>
      <c r="G474">
        <v>63.470999999999997</v>
      </c>
      <c r="H474">
        <v>0.11070000000000001</v>
      </c>
    </row>
    <row r="475" spans="1:8" x14ac:dyDescent="0.2">
      <c r="A475">
        <v>30198.581999999999</v>
      </c>
      <c r="B475">
        <v>-69.998000000000005</v>
      </c>
      <c r="C475">
        <v>-69.956999999999994</v>
      </c>
      <c r="D475">
        <v>18.302</v>
      </c>
      <c r="E475">
        <v>25.588999999999999</v>
      </c>
      <c r="F475">
        <v>100</v>
      </c>
      <c r="G475">
        <v>69.393000000000001</v>
      </c>
      <c r="H475">
        <v>0.33750000000000002</v>
      </c>
    </row>
    <row r="476" spans="1:8" x14ac:dyDescent="0.2">
      <c r="A476">
        <v>30198.893</v>
      </c>
      <c r="B476">
        <v>-70.055999999999997</v>
      </c>
      <c r="C476">
        <v>-70.013999999999996</v>
      </c>
      <c r="D476">
        <v>18.286000000000001</v>
      </c>
      <c r="E476">
        <v>33.267000000000003</v>
      </c>
      <c r="F476">
        <v>100</v>
      </c>
      <c r="G476">
        <v>82.049000000000007</v>
      </c>
      <c r="H476">
        <v>0.44640000000000002</v>
      </c>
    </row>
    <row r="477" spans="1:8" x14ac:dyDescent="0.2">
      <c r="A477">
        <v>30199.205000000002</v>
      </c>
      <c r="B477">
        <v>-70.111000000000004</v>
      </c>
      <c r="C477">
        <v>-70.066999999999993</v>
      </c>
      <c r="D477">
        <v>17.033999999999999</v>
      </c>
      <c r="E477">
        <v>32.737000000000002</v>
      </c>
      <c r="F477">
        <v>100</v>
      </c>
      <c r="G477">
        <v>69.037999999999997</v>
      </c>
      <c r="H477">
        <v>0.43830000000000002</v>
      </c>
    </row>
    <row r="478" spans="1:8" x14ac:dyDescent="0.2">
      <c r="A478">
        <v>30199.516</v>
      </c>
      <c r="B478">
        <v>-70.173000000000002</v>
      </c>
      <c r="C478">
        <v>-70.128</v>
      </c>
      <c r="D478">
        <v>19.332999999999998</v>
      </c>
      <c r="E478">
        <v>31</v>
      </c>
      <c r="F478">
        <v>100</v>
      </c>
      <c r="G478">
        <v>72.177999999999997</v>
      </c>
      <c r="H478">
        <v>0.41400000000000003</v>
      </c>
    </row>
    <row r="479" spans="1:8" x14ac:dyDescent="0.2">
      <c r="A479">
        <v>30199.829000000002</v>
      </c>
      <c r="B479">
        <v>-70.236000000000004</v>
      </c>
      <c r="C479">
        <v>-70.188000000000002</v>
      </c>
      <c r="D479">
        <v>19.347999999999999</v>
      </c>
      <c r="E479">
        <v>25.827999999999999</v>
      </c>
      <c r="F479">
        <v>100</v>
      </c>
      <c r="G479">
        <v>75.617000000000004</v>
      </c>
      <c r="H479">
        <v>0.3402</v>
      </c>
    </row>
    <row r="480" spans="1:8" x14ac:dyDescent="0.2">
      <c r="A480">
        <v>30200.138999999999</v>
      </c>
      <c r="B480">
        <v>-70.290999999999997</v>
      </c>
      <c r="C480">
        <v>-70.242000000000004</v>
      </c>
      <c r="D480">
        <v>17.408000000000001</v>
      </c>
      <c r="E480">
        <v>18.512</v>
      </c>
      <c r="F480">
        <v>100</v>
      </c>
      <c r="G480">
        <v>69.459999999999994</v>
      </c>
      <c r="H480">
        <v>0.24030000000000001</v>
      </c>
    </row>
    <row r="481" spans="1:8" x14ac:dyDescent="0.2">
      <c r="A481">
        <v>30200.45</v>
      </c>
      <c r="B481">
        <v>-70.343999999999994</v>
      </c>
      <c r="C481">
        <v>-70.293000000000006</v>
      </c>
      <c r="D481">
        <v>16.318999999999999</v>
      </c>
      <c r="E481">
        <v>15.263</v>
      </c>
      <c r="F481">
        <v>100</v>
      </c>
      <c r="G481">
        <v>66.527000000000001</v>
      </c>
      <c r="H481">
        <v>0.19620000000000001</v>
      </c>
    </row>
    <row r="482" spans="1:8" x14ac:dyDescent="0.2">
      <c r="A482">
        <v>30200.763999999999</v>
      </c>
      <c r="B482">
        <v>-70.397000000000006</v>
      </c>
      <c r="C482">
        <v>-70.343999999999994</v>
      </c>
      <c r="D482">
        <v>16.408000000000001</v>
      </c>
      <c r="E482">
        <v>30.954999999999998</v>
      </c>
      <c r="F482">
        <v>100</v>
      </c>
      <c r="G482">
        <v>62.304000000000002</v>
      </c>
      <c r="H482">
        <v>0.41310000000000002</v>
      </c>
    </row>
    <row r="483" spans="1:8" x14ac:dyDescent="0.2">
      <c r="A483">
        <v>30201.387999999999</v>
      </c>
      <c r="B483">
        <v>-70.486999999999995</v>
      </c>
      <c r="C483">
        <v>-70.432000000000002</v>
      </c>
      <c r="D483">
        <v>14.016</v>
      </c>
      <c r="E483">
        <v>71.447999999999993</v>
      </c>
      <c r="F483">
        <v>100</v>
      </c>
      <c r="G483">
        <v>64.677999999999997</v>
      </c>
      <c r="H483">
        <v>1.0691999999999999</v>
      </c>
    </row>
    <row r="484" spans="1:8" x14ac:dyDescent="0.2">
      <c r="A484">
        <v>30202.01</v>
      </c>
      <c r="B484">
        <v>-70.572000000000003</v>
      </c>
      <c r="C484">
        <v>-70.513999999999996</v>
      </c>
      <c r="D484">
        <v>13.269</v>
      </c>
      <c r="E484">
        <v>82.686000000000007</v>
      </c>
      <c r="F484">
        <v>100</v>
      </c>
      <c r="G484">
        <v>58.198999999999998</v>
      </c>
      <c r="H484">
        <v>1.2879</v>
      </c>
    </row>
    <row r="485" spans="1:8" x14ac:dyDescent="0.2">
      <c r="A485">
        <v>30202.63</v>
      </c>
      <c r="B485">
        <v>-70.649000000000001</v>
      </c>
      <c r="C485">
        <v>-70.588999999999999</v>
      </c>
      <c r="D485">
        <v>11.965999999999999</v>
      </c>
      <c r="E485">
        <v>88.263999999999996</v>
      </c>
      <c r="F485">
        <v>100</v>
      </c>
      <c r="G485">
        <v>64.772000000000006</v>
      </c>
      <c r="H485">
        <v>1.4040000000000001</v>
      </c>
    </row>
    <row r="486" spans="1:8" x14ac:dyDescent="0.2">
      <c r="A486">
        <v>30203.256000000001</v>
      </c>
      <c r="B486">
        <v>-70.718000000000004</v>
      </c>
      <c r="C486">
        <v>-70.655000000000001</v>
      </c>
      <c r="D486">
        <v>10.682</v>
      </c>
      <c r="E486">
        <v>92.417000000000002</v>
      </c>
      <c r="F486">
        <v>100</v>
      </c>
      <c r="G486">
        <v>68.188999999999993</v>
      </c>
      <c r="H486">
        <v>1.494</v>
      </c>
    </row>
    <row r="487" spans="1:8" x14ac:dyDescent="0.2">
      <c r="A487">
        <v>30203.88</v>
      </c>
      <c r="B487">
        <v>-70.786000000000001</v>
      </c>
      <c r="C487">
        <v>-70.721000000000004</v>
      </c>
      <c r="D487">
        <v>10.542999999999999</v>
      </c>
      <c r="E487">
        <v>99.4</v>
      </c>
      <c r="F487">
        <v>100</v>
      </c>
      <c r="G487">
        <v>67.510000000000005</v>
      </c>
      <c r="H487">
        <v>1.6533</v>
      </c>
    </row>
    <row r="488" spans="1:8" x14ac:dyDescent="0.2">
      <c r="A488">
        <v>30204.503000000001</v>
      </c>
      <c r="B488">
        <v>-70.86</v>
      </c>
      <c r="C488">
        <v>-70.793999999999997</v>
      </c>
      <c r="D488">
        <v>11.601000000000001</v>
      </c>
      <c r="E488">
        <v>103.44799999999999</v>
      </c>
      <c r="F488">
        <v>100</v>
      </c>
      <c r="G488">
        <v>61.298000000000002</v>
      </c>
      <c r="H488">
        <v>1.7514000000000001</v>
      </c>
    </row>
    <row r="489" spans="1:8" x14ac:dyDescent="0.2">
      <c r="A489">
        <v>30205.127</v>
      </c>
      <c r="B489">
        <v>-70.945999999999998</v>
      </c>
      <c r="C489">
        <v>-70.876999999999995</v>
      </c>
      <c r="D489">
        <v>13.345000000000001</v>
      </c>
      <c r="E489">
        <v>114.06699999999999</v>
      </c>
      <c r="F489">
        <v>100</v>
      </c>
      <c r="G489">
        <v>60.926000000000002</v>
      </c>
      <c r="H489">
        <v>2.0277000000000003</v>
      </c>
    </row>
    <row r="490" spans="1:8" x14ac:dyDescent="0.2">
      <c r="A490">
        <v>30205.751</v>
      </c>
      <c r="B490">
        <v>-71.034999999999997</v>
      </c>
      <c r="C490">
        <v>-70.962999999999994</v>
      </c>
      <c r="D490">
        <v>13.736000000000001</v>
      </c>
      <c r="E490">
        <v>120.206</v>
      </c>
      <c r="F490">
        <v>100</v>
      </c>
      <c r="G490">
        <v>64.370999999999995</v>
      </c>
      <c r="H490">
        <v>2.2023000000000001</v>
      </c>
    </row>
    <row r="491" spans="1:8" x14ac:dyDescent="0.2">
      <c r="A491">
        <v>30206.375</v>
      </c>
      <c r="B491">
        <v>-71.122</v>
      </c>
      <c r="C491">
        <v>-71.046999999999997</v>
      </c>
      <c r="D491">
        <v>13.569000000000001</v>
      </c>
      <c r="E491">
        <v>123.398</v>
      </c>
      <c r="F491">
        <v>100</v>
      </c>
      <c r="G491">
        <v>59.048999999999999</v>
      </c>
      <c r="H491">
        <v>2.2986</v>
      </c>
    </row>
    <row r="492" spans="1:8" x14ac:dyDescent="0.2">
      <c r="A492">
        <v>30207</v>
      </c>
      <c r="B492">
        <v>-71.216999999999999</v>
      </c>
      <c r="C492">
        <v>-71.138999999999996</v>
      </c>
      <c r="D492">
        <v>14.712999999999999</v>
      </c>
      <c r="E492">
        <v>120.8</v>
      </c>
      <c r="F492">
        <v>100</v>
      </c>
      <c r="G492">
        <v>60.311999999999998</v>
      </c>
      <c r="H492">
        <v>2.2202999999999999</v>
      </c>
    </row>
    <row r="493" spans="1:8" x14ac:dyDescent="0.2">
      <c r="A493">
        <v>30207.623</v>
      </c>
      <c r="B493">
        <v>-71.308000000000007</v>
      </c>
      <c r="C493">
        <v>-71.227000000000004</v>
      </c>
      <c r="D493">
        <v>14.079000000000001</v>
      </c>
      <c r="E493">
        <v>117.004</v>
      </c>
      <c r="F493">
        <v>100</v>
      </c>
      <c r="G493">
        <v>57.837000000000003</v>
      </c>
      <c r="H493">
        <v>2.1095999999999999</v>
      </c>
    </row>
    <row r="494" spans="1:8" x14ac:dyDescent="0.2">
      <c r="A494">
        <v>30208.249</v>
      </c>
      <c r="B494">
        <v>-71.388999999999996</v>
      </c>
      <c r="C494">
        <v>-71.305999999999997</v>
      </c>
      <c r="D494">
        <v>12.586</v>
      </c>
      <c r="E494">
        <v>115.22799999999999</v>
      </c>
      <c r="F494">
        <v>100</v>
      </c>
      <c r="G494">
        <v>69.286000000000001</v>
      </c>
      <c r="H494">
        <v>2.0601000000000003</v>
      </c>
    </row>
    <row r="495" spans="1:8" x14ac:dyDescent="0.2">
      <c r="A495">
        <v>30208.873</v>
      </c>
      <c r="B495">
        <v>-71.465999999999994</v>
      </c>
      <c r="C495">
        <v>-71.38</v>
      </c>
      <c r="D495">
        <v>11.951000000000001</v>
      </c>
      <c r="E495">
        <v>112.001</v>
      </c>
      <c r="F495">
        <v>100</v>
      </c>
      <c r="G495">
        <v>55.780999999999999</v>
      </c>
      <c r="H495">
        <v>1.9710000000000001</v>
      </c>
    </row>
    <row r="496" spans="1:8" x14ac:dyDescent="0.2">
      <c r="A496">
        <v>30209.499</v>
      </c>
      <c r="B496">
        <v>-71.543000000000006</v>
      </c>
      <c r="C496">
        <v>-71.454999999999998</v>
      </c>
      <c r="D496">
        <v>11.936</v>
      </c>
      <c r="E496">
        <v>110.68600000000001</v>
      </c>
      <c r="F496">
        <v>100</v>
      </c>
      <c r="G496">
        <v>67.998999999999995</v>
      </c>
      <c r="H496">
        <v>1.9359</v>
      </c>
    </row>
    <row r="497" spans="1:8" x14ac:dyDescent="0.2">
      <c r="A497">
        <v>30210.125</v>
      </c>
      <c r="B497">
        <v>-71.620999999999995</v>
      </c>
      <c r="C497">
        <v>-71.53</v>
      </c>
      <c r="D497">
        <v>12.058</v>
      </c>
      <c r="E497">
        <v>109.79900000000001</v>
      </c>
      <c r="F497">
        <v>100</v>
      </c>
      <c r="G497">
        <v>63.945</v>
      </c>
      <c r="H497">
        <v>1.9125000000000001</v>
      </c>
    </row>
    <row r="498" spans="1:8" x14ac:dyDescent="0.2">
      <c r="A498">
        <v>30210.75</v>
      </c>
      <c r="B498">
        <v>-71.700999999999993</v>
      </c>
      <c r="C498">
        <v>-71.608000000000004</v>
      </c>
      <c r="D498">
        <v>12.409000000000001</v>
      </c>
      <c r="E498">
        <v>103.37</v>
      </c>
      <c r="F498">
        <v>100</v>
      </c>
      <c r="G498">
        <v>57.515000000000001</v>
      </c>
      <c r="H498">
        <v>1.7496</v>
      </c>
    </row>
    <row r="499" spans="1:8" x14ac:dyDescent="0.2">
      <c r="A499">
        <v>30211.373</v>
      </c>
      <c r="B499">
        <v>-71.781999999999996</v>
      </c>
      <c r="C499">
        <v>-71.686999999999998</v>
      </c>
      <c r="D499">
        <v>12.63</v>
      </c>
      <c r="E499">
        <v>97.828999999999994</v>
      </c>
      <c r="F499">
        <v>100</v>
      </c>
      <c r="G499">
        <v>63.524000000000001</v>
      </c>
      <c r="H499">
        <v>1.6164000000000001</v>
      </c>
    </row>
    <row r="500" spans="1:8" x14ac:dyDescent="0.2">
      <c r="A500">
        <v>30211.994999999999</v>
      </c>
      <c r="B500">
        <v>-71.86</v>
      </c>
      <c r="C500">
        <v>-71.762</v>
      </c>
      <c r="D500">
        <v>12.116</v>
      </c>
      <c r="E500">
        <v>92.932000000000002</v>
      </c>
      <c r="F500">
        <v>100</v>
      </c>
      <c r="G500">
        <v>67.927000000000007</v>
      </c>
      <c r="H500">
        <v>1.5047999999999999</v>
      </c>
    </row>
    <row r="501" spans="1:8" x14ac:dyDescent="0.2">
      <c r="A501">
        <v>30212.606</v>
      </c>
      <c r="B501">
        <v>-71.933999999999997</v>
      </c>
      <c r="C501">
        <v>-71.832999999999998</v>
      </c>
      <c r="D501">
        <v>11.683999999999999</v>
      </c>
      <c r="E501">
        <v>88.573999999999998</v>
      </c>
      <c r="F501">
        <v>100</v>
      </c>
      <c r="G501">
        <v>67.558000000000007</v>
      </c>
      <c r="H501">
        <v>1.4102999999999999</v>
      </c>
    </row>
    <row r="502" spans="1:8" x14ac:dyDescent="0.2">
      <c r="A502">
        <v>30213.217000000001</v>
      </c>
      <c r="B502">
        <v>-72.004999999999995</v>
      </c>
      <c r="C502">
        <v>-71.903000000000006</v>
      </c>
      <c r="D502">
        <v>11.345000000000001</v>
      </c>
      <c r="E502">
        <v>86.048000000000002</v>
      </c>
      <c r="F502">
        <v>100</v>
      </c>
      <c r="G502">
        <v>60.162999999999997</v>
      </c>
      <c r="H502">
        <v>1.3572</v>
      </c>
    </row>
    <row r="503" spans="1:8" x14ac:dyDescent="0.2">
      <c r="A503">
        <v>30213.83</v>
      </c>
      <c r="B503">
        <v>-72.069000000000003</v>
      </c>
      <c r="C503">
        <v>-71.965000000000003</v>
      </c>
      <c r="D503">
        <v>10.093999999999999</v>
      </c>
      <c r="E503">
        <v>86.084999999999994</v>
      </c>
      <c r="F503">
        <v>100</v>
      </c>
      <c r="G503">
        <v>66.683000000000007</v>
      </c>
      <c r="H503">
        <v>1.3572</v>
      </c>
    </row>
    <row r="504" spans="1:8" x14ac:dyDescent="0.2">
      <c r="A504">
        <v>30214.446</v>
      </c>
      <c r="B504">
        <v>-72.125</v>
      </c>
      <c r="C504">
        <v>-72.019000000000005</v>
      </c>
      <c r="D504">
        <v>8.8840000000000003</v>
      </c>
      <c r="E504">
        <v>92.061000000000007</v>
      </c>
      <c r="F504">
        <v>100</v>
      </c>
      <c r="G504">
        <v>62.889000000000003</v>
      </c>
      <c r="H504">
        <v>1.4859</v>
      </c>
    </row>
    <row r="505" spans="1:8" x14ac:dyDescent="0.2">
      <c r="A505">
        <v>30215.38</v>
      </c>
      <c r="B505">
        <v>-72.198999999999998</v>
      </c>
      <c r="C505">
        <v>-72.090999999999994</v>
      </c>
      <c r="D505">
        <v>7.6749999999999998</v>
      </c>
      <c r="E505">
        <v>98.581999999999994</v>
      </c>
      <c r="F505">
        <v>100</v>
      </c>
      <c r="G505">
        <v>65.102999999999994</v>
      </c>
      <c r="H505">
        <v>1.6344000000000001</v>
      </c>
    </row>
    <row r="506" spans="1:8" x14ac:dyDescent="0.2">
      <c r="A506">
        <v>30216.319</v>
      </c>
      <c r="B506">
        <v>-72.269000000000005</v>
      </c>
      <c r="C506">
        <v>-72.158000000000001</v>
      </c>
      <c r="D506">
        <v>7.1840000000000002</v>
      </c>
      <c r="E506">
        <v>102.657</v>
      </c>
      <c r="F506">
        <v>100</v>
      </c>
      <c r="G506">
        <v>59.353999999999999</v>
      </c>
      <c r="H506">
        <v>1.7316</v>
      </c>
    </row>
    <row r="507" spans="1:8" x14ac:dyDescent="0.2">
      <c r="A507">
        <v>30217.246999999999</v>
      </c>
      <c r="B507">
        <v>-72.337999999999994</v>
      </c>
      <c r="C507">
        <v>-72.224999999999994</v>
      </c>
      <c r="D507">
        <v>7.1550000000000002</v>
      </c>
      <c r="E507">
        <v>107.12</v>
      </c>
      <c r="F507">
        <v>100</v>
      </c>
      <c r="G507">
        <v>61.46</v>
      </c>
      <c r="H507">
        <v>1.8432000000000002</v>
      </c>
    </row>
    <row r="508" spans="1:8" x14ac:dyDescent="0.2">
      <c r="A508">
        <v>30218.170999999998</v>
      </c>
      <c r="B508">
        <v>-72.415999999999997</v>
      </c>
      <c r="C508">
        <v>-72.3</v>
      </c>
      <c r="D508">
        <v>8.1809999999999992</v>
      </c>
      <c r="E508">
        <v>111.432</v>
      </c>
      <c r="F508">
        <v>100</v>
      </c>
      <c r="G508">
        <v>60.923000000000002</v>
      </c>
      <c r="H508">
        <v>1.9557</v>
      </c>
    </row>
    <row r="509" spans="1:8" x14ac:dyDescent="0.2">
      <c r="A509">
        <v>30218.794000000002</v>
      </c>
      <c r="B509">
        <v>-72.477000000000004</v>
      </c>
      <c r="C509">
        <v>-72.36</v>
      </c>
      <c r="D509">
        <v>9.5519999999999996</v>
      </c>
      <c r="E509">
        <v>111.354</v>
      </c>
      <c r="F509">
        <v>100</v>
      </c>
      <c r="G509">
        <v>65.8</v>
      </c>
      <c r="H509">
        <v>1.9539</v>
      </c>
    </row>
    <row r="510" spans="1:8" x14ac:dyDescent="0.2">
      <c r="A510">
        <v>30219.415000000001</v>
      </c>
      <c r="B510">
        <v>-72.545000000000002</v>
      </c>
      <c r="C510">
        <v>-72.426000000000002</v>
      </c>
      <c r="D510">
        <v>10.664</v>
      </c>
      <c r="E510">
        <v>117.24299999999999</v>
      </c>
      <c r="F510">
        <v>100</v>
      </c>
      <c r="G510">
        <v>62.545000000000002</v>
      </c>
      <c r="H510">
        <v>2.1168</v>
      </c>
    </row>
    <row r="511" spans="1:8" x14ac:dyDescent="0.2">
      <c r="A511">
        <v>30220.039000000001</v>
      </c>
      <c r="B511">
        <v>-72.613</v>
      </c>
      <c r="C511">
        <v>-72.492000000000004</v>
      </c>
      <c r="D511">
        <v>10.521000000000001</v>
      </c>
      <c r="E511">
        <v>121.227</v>
      </c>
      <c r="F511">
        <v>100</v>
      </c>
      <c r="G511">
        <v>64.498999999999995</v>
      </c>
      <c r="H511">
        <v>2.2328999999999999</v>
      </c>
    </row>
    <row r="512" spans="1:8" x14ac:dyDescent="0.2">
      <c r="A512">
        <v>30220.657999999999</v>
      </c>
      <c r="B512">
        <v>-72.686999999999998</v>
      </c>
      <c r="C512">
        <v>-72.563000000000002</v>
      </c>
      <c r="D512">
        <v>11.542</v>
      </c>
      <c r="E512">
        <v>119.818</v>
      </c>
      <c r="F512">
        <v>100</v>
      </c>
      <c r="G512">
        <v>62.283000000000001</v>
      </c>
      <c r="H512">
        <v>2.1915</v>
      </c>
    </row>
    <row r="513" spans="1:8" x14ac:dyDescent="0.2">
      <c r="A513">
        <v>30221.27</v>
      </c>
      <c r="B513">
        <v>-72.757999999999996</v>
      </c>
      <c r="C513">
        <v>-72.632999999999996</v>
      </c>
      <c r="D513">
        <v>11.34</v>
      </c>
      <c r="E513">
        <v>114.346</v>
      </c>
      <c r="F513">
        <v>100</v>
      </c>
      <c r="G513">
        <v>61.164999999999999</v>
      </c>
      <c r="H513">
        <v>2.0349000000000004</v>
      </c>
    </row>
    <row r="514" spans="1:8" x14ac:dyDescent="0.2">
      <c r="A514">
        <v>30221.88</v>
      </c>
      <c r="B514">
        <v>-72.828999999999994</v>
      </c>
      <c r="C514">
        <v>-72.700999999999993</v>
      </c>
      <c r="D514">
        <v>11.172000000000001</v>
      </c>
      <c r="E514">
        <v>109.678</v>
      </c>
      <c r="F514">
        <v>100</v>
      </c>
      <c r="G514">
        <v>59.795000000000002</v>
      </c>
      <c r="H514">
        <v>1.9097999999999999</v>
      </c>
    </row>
    <row r="515" spans="1:8" x14ac:dyDescent="0.2">
      <c r="A515">
        <v>30222.49</v>
      </c>
      <c r="B515">
        <v>-72.896000000000001</v>
      </c>
      <c r="C515">
        <v>-72.766999999999996</v>
      </c>
      <c r="D515">
        <v>10.771000000000001</v>
      </c>
      <c r="E515">
        <v>102.29900000000001</v>
      </c>
      <c r="F515">
        <v>100</v>
      </c>
      <c r="G515">
        <v>61.716000000000001</v>
      </c>
      <c r="H515">
        <v>1.7225999999999999</v>
      </c>
    </row>
    <row r="516" spans="1:8" x14ac:dyDescent="0.2">
      <c r="A516">
        <v>30223.112000000001</v>
      </c>
      <c r="B516">
        <v>-72.966999999999999</v>
      </c>
      <c r="C516">
        <v>-72.834999999999994</v>
      </c>
      <c r="D516">
        <v>10.958</v>
      </c>
      <c r="E516">
        <v>91.734999999999999</v>
      </c>
      <c r="F516">
        <v>100</v>
      </c>
      <c r="G516">
        <v>63.066000000000003</v>
      </c>
      <c r="H516">
        <v>1.4787000000000001</v>
      </c>
    </row>
    <row r="517" spans="1:8" x14ac:dyDescent="0.2">
      <c r="A517">
        <v>30223.737000000001</v>
      </c>
      <c r="B517">
        <v>-73.034000000000006</v>
      </c>
      <c r="C517">
        <v>-72.900000000000006</v>
      </c>
      <c r="D517">
        <v>10.451000000000001</v>
      </c>
      <c r="E517">
        <v>77.819000000000003</v>
      </c>
      <c r="F517">
        <v>100</v>
      </c>
      <c r="G517">
        <v>66.760000000000005</v>
      </c>
      <c r="H517">
        <v>1.1907000000000001</v>
      </c>
    </row>
    <row r="518" spans="1:8" x14ac:dyDescent="0.2">
      <c r="A518">
        <v>30333.311000000002</v>
      </c>
      <c r="B518">
        <v>-72.962000000000003</v>
      </c>
      <c r="C518">
        <v>-72.962000000000003</v>
      </c>
      <c r="D518">
        <v>0</v>
      </c>
      <c r="E518">
        <v>72.366</v>
      </c>
      <c r="F518">
        <v>100</v>
      </c>
      <c r="G518">
        <v>63.847000000000001</v>
      </c>
      <c r="H518">
        <v>1.0863</v>
      </c>
    </row>
    <row r="519" spans="1:8" x14ac:dyDescent="0.2">
      <c r="A519">
        <v>30334.246999999999</v>
      </c>
      <c r="B519">
        <v>-73.024000000000001</v>
      </c>
      <c r="C519">
        <v>-73.024000000000001</v>
      </c>
      <c r="D519">
        <v>6.6079999999999997</v>
      </c>
      <c r="E519">
        <v>78.585999999999999</v>
      </c>
      <c r="F519">
        <v>100</v>
      </c>
      <c r="G519">
        <v>63.210999999999999</v>
      </c>
      <c r="H519">
        <v>1.2060000000000002</v>
      </c>
    </row>
    <row r="520" spans="1:8" x14ac:dyDescent="0.2">
      <c r="A520">
        <v>30335.184000000001</v>
      </c>
      <c r="B520">
        <v>-73.081999999999994</v>
      </c>
      <c r="C520">
        <v>-73.082999999999998</v>
      </c>
      <c r="D520">
        <v>6.2469999999999999</v>
      </c>
      <c r="E520">
        <v>70.17</v>
      </c>
      <c r="F520">
        <v>100</v>
      </c>
      <c r="G520">
        <v>67.858999999999995</v>
      </c>
      <c r="H520">
        <v>1.0458000000000001</v>
      </c>
    </row>
    <row r="521" spans="1:8" x14ac:dyDescent="0.2">
      <c r="A521">
        <v>30336.121999999999</v>
      </c>
      <c r="B521">
        <v>-73.135000000000005</v>
      </c>
      <c r="C521">
        <v>-73.135999999999996</v>
      </c>
      <c r="D521">
        <v>5.7229999999999999</v>
      </c>
      <c r="E521">
        <v>64.451999999999998</v>
      </c>
      <c r="F521">
        <v>100</v>
      </c>
      <c r="G521">
        <v>62.945</v>
      </c>
      <c r="H521">
        <v>0.94320000000000004</v>
      </c>
    </row>
    <row r="522" spans="1:8" x14ac:dyDescent="0.2">
      <c r="A522">
        <v>30337.365000000002</v>
      </c>
      <c r="B522">
        <v>-73.194000000000003</v>
      </c>
      <c r="C522">
        <v>-73.194999999999993</v>
      </c>
      <c r="D522">
        <v>4.7069999999999999</v>
      </c>
      <c r="E522">
        <v>51.292000000000002</v>
      </c>
      <c r="F522">
        <v>100</v>
      </c>
      <c r="G522">
        <v>67.882999999999996</v>
      </c>
      <c r="H522">
        <v>0.72180000000000011</v>
      </c>
    </row>
    <row r="523" spans="1:8" x14ac:dyDescent="0.2">
      <c r="A523">
        <v>30338.609</v>
      </c>
      <c r="B523">
        <v>-73.260999999999996</v>
      </c>
      <c r="C523">
        <v>-73.263000000000005</v>
      </c>
      <c r="D523">
        <v>5.4509999999999996</v>
      </c>
      <c r="E523">
        <v>39.213999999999999</v>
      </c>
      <c r="F523">
        <v>100</v>
      </c>
      <c r="G523">
        <v>71.650000000000006</v>
      </c>
      <c r="H523">
        <v>0.53369999999999995</v>
      </c>
    </row>
    <row r="524" spans="1:8" x14ac:dyDescent="0.2">
      <c r="A524">
        <v>30339.544000000002</v>
      </c>
      <c r="B524">
        <v>-73.316000000000003</v>
      </c>
      <c r="C524">
        <v>-73.316999999999993</v>
      </c>
      <c r="D524">
        <v>5.8680000000000003</v>
      </c>
      <c r="E524">
        <v>31.395</v>
      </c>
      <c r="F524">
        <v>100</v>
      </c>
      <c r="G524">
        <v>67.834000000000003</v>
      </c>
      <c r="H524">
        <v>0.41940000000000005</v>
      </c>
    </row>
    <row r="525" spans="1:8" x14ac:dyDescent="0.2">
      <c r="A525">
        <v>30340.478999999999</v>
      </c>
      <c r="B525">
        <v>-73.372</v>
      </c>
      <c r="C525">
        <v>-73.373000000000005</v>
      </c>
      <c r="D525">
        <v>5.976</v>
      </c>
      <c r="E525">
        <v>30.76</v>
      </c>
      <c r="F525">
        <v>100</v>
      </c>
      <c r="G525">
        <v>71.168999999999997</v>
      </c>
      <c r="H525">
        <v>0.41040000000000004</v>
      </c>
    </row>
    <row r="526" spans="1:8" x14ac:dyDescent="0.2">
      <c r="A526">
        <v>30341.413</v>
      </c>
      <c r="B526">
        <v>-73.427999999999997</v>
      </c>
      <c r="C526">
        <v>-73.430000000000007</v>
      </c>
      <c r="D526">
        <v>6.1159999999999997</v>
      </c>
      <c r="E526">
        <v>31.204999999999998</v>
      </c>
      <c r="F526">
        <v>100</v>
      </c>
      <c r="G526">
        <v>65.253</v>
      </c>
      <c r="H526">
        <v>0.41670000000000001</v>
      </c>
    </row>
    <row r="527" spans="1:8" x14ac:dyDescent="0.2">
      <c r="A527">
        <v>30342.347000000002</v>
      </c>
      <c r="B527">
        <v>-73.478999999999999</v>
      </c>
      <c r="C527">
        <v>-73.480999999999995</v>
      </c>
      <c r="D527">
        <v>5.4269999999999996</v>
      </c>
      <c r="E527">
        <v>31.666</v>
      </c>
      <c r="F527">
        <v>100</v>
      </c>
      <c r="G527">
        <v>68.225999999999999</v>
      </c>
      <c r="H527">
        <v>0.42299999999999999</v>
      </c>
    </row>
    <row r="528" spans="1:8" x14ac:dyDescent="0.2">
      <c r="A528">
        <v>30347.34</v>
      </c>
      <c r="B528">
        <v>-73.546999999999997</v>
      </c>
      <c r="C528">
        <v>-73.549000000000007</v>
      </c>
      <c r="D528">
        <v>1.369</v>
      </c>
      <c r="E528">
        <v>41.31</v>
      </c>
      <c r="F528">
        <v>100</v>
      </c>
      <c r="G528">
        <v>66.353999999999999</v>
      </c>
      <c r="H528">
        <v>0.56520000000000004</v>
      </c>
    </row>
    <row r="529" spans="1:8" x14ac:dyDescent="0.2">
      <c r="A529">
        <v>30348.274000000001</v>
      </c>
      <c r="B529">
        <v>-73.617999999999995</v>
      </c>
      <c r="C529">
        <v>-73.620999999999995</v>
      </c>
      <c r="D529">
        <v>7.6509999999999998</v>
      </c>
      <c r="E529">
        <v>45.268999999999998</v>
      </c>
      <c r="F529">
        <v>100</v>
      </c>
      <c r="G529">
        <v>66.584999999999994</v>
      </c>
      <c r="H529">
        <v>0.62639999999999996</v>
      </c>
    </row>
    <row r="530" spans="1:8" x14ac:dyDescent="0.2">
      <c r="A530">
        <v>30348.897000000001</v>
      </c>
      <c r="B530">
        <v>-73.671999999999997</v>
      </c>
      <c r="C530">
        <v>-73.674999999999997</v>
      </c>
      <c r="D530">
        <v>8.6229999999999993</v>
      </c>
      <c r="E530">
        <v>41.171999999999997</v>
      </c>
      <c r="F530">
        <v>100</v>
      </c>
      <c r="G530">
        <v>66.462000000000003</v>
      </c>
      <c r="H530">
        <v>0.56340000000000001</v>
      </c>
    </row>
    <row r="531" spans="1:8" x14ac:dyDescent="0.2">
      <c r="A531">
        <v>30349.83</v>
      </c>
      <c r="B531">
        <v>-73.742999999999995</v>
      </c>
      <c r="C531">
        <v>-73.745999999999995</v>
      </c>
      <c r="D531">
        <v>7.6749999999999998</v>
      </c>
      <c r="E531">
        <v>35.581000000000003</v>
      </c>
      <c r="F531">
        <v>100</v>
      </c>
      <c r="G531">
        <v>67.325999999999993</v>
      </c>
      <c r="H531">
        <v>0.47970000000000002</v>
      </c>
    </row>
    <row r="532" spans="1:8" x14ac:dyDescent="0.2">
      <c r="A532">
        <v>30350.761999999999</v>
      </c>
      <c r="B532">
        <v>-73.816000000000003</v>
      </c>
      <c r="C532">
        <v>-73.819999999999993</v>
      </c>
      <c r="D532">
        <v>7.8929999999999998</v>
      </c>
      <c r="E532">
        <v>29.625</v>
      </c>
      <c r="F532">
        <v>100</v>
      </c>
      <c r="G532">
        <v>65.915999999999997</v>
      </c>
      <c r="H532">
        <v>0.39419999999999999</v>
      </c>
    </row>
    <row r="533" spans="1:8" x14ac:dyDescent="0.2">
      <c r="A533">
        <v>30351.386999999999</v>
      </c>
      <c r="B533">
        <v>-73.867999999999995</v>
      </c>
      <c r="C533">
        <v>-73.870999999999995</v>
      </c>
      <c r="D533">
        <v>8.25</v>
      </c>
      <c r="E533">
        <v>25.85</v>
      </c>
      <c r="F533">
        <v>100</v>
      </c>
      <c r="G533">
        <v>63.604999999999997</v>
      </c>
      <c r="H533">
        <v>0.34110000000000001</v>
      </c>
    </row>
    <row r="534" spans="1:8" x14ac:dyDescent="0.2">
      <c r="A534">
        <v>30352.321</v>
      </c>
      <c r="B534">
        <v>-73.933999999999997</v>
      </c>
      <c r="C534">
        <v>-73.938000000000002</v>
      </c>
      <c r="D534">
        <v>7.125</v>
      </c>
      <c r="E534">
        <v>61.984999999999999</v>
      </c>
      <c r="F534">
        <v>100</v>
      </c>
      <c r="G534">
        <v>64.694999999999993</v>
      </c>
      <c r="H534">
        <v>0.9</v>
      </c>
    </row>
    <row r="535" spans="1:8" x14ac:dyDescent="0.2">
      <c r="A535">
        <v>30353.249</v>
      </c>
      <c r="B535">
        <v>-73.986999999999995</v>
      </c>
      <c r="C535">
        <v>-73.991</v>
      </c>
      <c r="D535">
        <v>5.7619999999999996</v>
      </c>
      <c r="E535">
        <v>55.554000000000002</v>
      </c>
      <c r="F535">
        <v>100</v>
      </c>
      <c r="G535">
        <v>66.975999999999999</v>
      </c>
      <c r="H535">
        <v>0.79110000000000003</v>
      </c>
    </row>
    <row r="536" spans="1:8" x14ac:dyDescent="0.2">
      <c r="A536">
        <v>30354.5</v>
      </c>
      <c r="B536">
        <v>-74.05</v>
      </c>
      <c r="C536">
        <v>-74.054000000000002</v>
      </c>
      <c r="D536">
        <v>5.0250000000000004</v>
      </c>
      <c r="E536">
        <v>37.558</v>
      </c>
      <c r="F536">
        <v>100</v>
      </c>
      <c r="G536">
        <v>66.037000000000006</v>
      </c>
      <c r="H536">
        <v>0.50939999999999996</v>
      </c>
    </row>
    <row r="537" spans="1:8" x14ac:dyDescent="0.2">
      <c r="A537">
        <v>30355.748</v>
      </c>
      <c r="B537">
        <v>-74.106999999999999</v>
      </c>
      <c r="C537">
        <v>-74.111000000000004</v>
      </c>
      <c r="D537">
        <v>4.5570000000000004</v>
      </c>
      <c r="E537">
        <v>32.152000000000001</v>
      </c>
      <c r="F537">
        <v>100</v>
      </c>
      <c r="G537">
        <v>68.106999999999999</v>
      </c>
      <c r="H537">
        <v>0.43019999999999997</v>
      </c>
    </row>
    <row r="538" spans="1:8" x14ac:dyDescent="0.2">
      <c r="A538">
        <v>30356.996999999999</v>
      </c>
      <c r="B538">
        <v>-74.158000000000001</v>
      </c>
      <c r="C538">
        <v>-74.162999999999997</v>
      </c>
      <c r="D538">
        <v>4.1689999999999996</v>
      </c>
      <c r="E538">
        <v>32.018000000000001</v>
      </c>
      <c r="F538">
        <v>100</v>
      </c>
      <c r="G538">
        <v>67.956000000000003</v>
      </c>
      <c r="H538">
        <v>0.4284</v>
      </c>
    </row>
    <row r="539" spans="1:8" x14ac:dyDescent="0.2">
      <c r="A539">
        <v>30358.532999999999</v>
      </c>
      <c r="B539">
        <v>-74.209000000000003</v>
      </c>
      <c r="C539">
        <v>-74.213999999999999</v>
      </c>
      <c r="D539">
        <v>3.2829999999999999</v>
      </c>
      <c r="E539">
        <v>36.527000000000001</v>
      </c>
      <c r="F539">
        <v>100</v>
      </c>
      <c r="G539">
        <v>73.515000000000001</v>
      </c>
      <c r="H539">
        <v>0.49410000000000004</v>
      </c>
    </row>
    <row r="540" spans="1:8" x14ac:dyDescent="0.2">
      <c r="A540">
        <v>30360.392</v>
      </c>
      <c r="B540">
        <v>-74.265000000000001</v>
      </c>
      <c r="C540">
        <v>-74.27</v>
      </c>
      <c r="D540">
        <v>3.0569999999999999</v>
      </c>
      <c r="E540">
        <v>35.076999999999998</v>
      </c>
      <c r="F540">
        <v>100</v>
      </c>
      <c r="G540">
        <v>69.093999999999994</v>
      </c>
      <c r="H540">
        <v>0.47250000000000003</v>
      </c>
    </row>
    <row r="541" spans="1:8" x14ac:dyDescent="0.2">
      <c r="A541">
        <v>30361.956999999999</v>
      </c>
      <c r="B541">
        <v>-74.328999999999994</v>
      </c>
      <c r="C541">
        <v>-74.334000000000003</v>
      </c>
      <c r="D541">
        <v>4.0519999999999996</v>
      </c>
      <c r="E541">
        <v>30.507000000000001</v>
      </c>
      <c r="F541">
        <v>100</v>
      </c>
      <c r="G541">
        <v>67.659000000000006</v>
      </c>
      <c r="H541">
        <v>0.40679999999999999</v>
      </c>
    </row>
    <row r="542" spans="1:8" x14ac:dyDescent="0.2">
      <c r="A542">
        <v>30411.355</v>
      </c>
      <c r="B542">
        <v>-74.388999999999996</v>
      </c>
      <c r="C542">
        <v>-74.394999999999996</v>
      </c>
      <c r="D542">
        <v>0.123</v>
      </c>
      <c r="E542">
        <v>43.58</v>
      </c>
      <c r="F542">
        <v>100</v>
      </c>
      <c r="G542">
        <v>66.623999999999995</v>
      </c>
      <c r="H542">
        <v>0.60030000000000006</v>
      </c>
    </row>
    <row r="543" spans="1:8" x14ac:dyDescent="0.2">
      <c r="A543">
        <v>30411.985000000001</v>
      </c>
      <c r="B543">
        <v>-74.444999999999993</v>
      </c>
      <c r="C543">
        <v>-74.450999999999993</v>
      </c>
      <c r="D543">
        <v>8.8729999999999993</v>
      </c>
      <c r="E543">
        <v>53.823</v>
      </c>
      <c r="F543">
        <v>100</v>
      </c>
      <c r="G543">
        <v>64.144000000000005</v>
      </c>
      <c r="H543">
        <v>0.76229999999999998</v>
      </c>
    </row>
    <row r="544" spans="1:8" x14ac:dyDescent="0.2">
      <c r="A544">
        <v>30412.608</v>
      </c>
      <c r="B544">
        <v>-74.513999999999996</v>
      </c>
      <c r="C544">
        <v>-74.52</v>
      </c>
      <c r="D544">
        <v>11.112</v>
      </c>
      <c r="E544">
        <v>45.151000000000003</v>
      </c>
      <c r="F544">
        <v>100</v>
      </c>
      <c r="G544">
        <v>70.245999999999995</v>
      </c>
      <c r="H544">
        <v>0.62459999999999993</v>
      </c>
    </row>
    <row r="545" spans="1:8" x14ac:dyDescent="0.2">
      <c r="A545">
        <v>30413.233</v>
      </c>
      <c r="B545">
        <v>-74.575000000000003</v>
      </c>
      <c r="C545">
        <v>-74.581000000000003</v>
      </c>
      <c r="D545">
        <v>9.8190000000000008</v>
      </c>
      <c r="E545">
        <v>38.167000000000002</v>
      </c>
      <c r="F545">
        <v>100</v>
      </c>
      <c r="G545">
        <v>69.396000000000001</v>
      </c>
      <c r="H545">
        <v>0.51839999999999997</v>
      </c>
    </row>
    <row r="546" spans="1:8" x14ac:dyDescent="0.2">
      <c r="A546">
        <v>30414.169000000002</v>
      </c>
      <c r="B546">
        <v>-74.646000000000001</v>
      </c>
      <c r="C546">
        <v>-74.652000000000001</v>
      </c>
      <c r="D546">
        <v>7.6070000000000002</v>
      </c>
      <c r="E546">
        <v>20.195</v>
      </c>
      <c r="F546">
        <v>100</v>
      </c>
      <c r="G546">
        <v>76.578000000000003</v>
      </c>
      <c r="H546">
        <v>0.26279999999999998</v>
      </c>
    </row>
    <row r="547" spans="1:8" x14ac:dyDescent="0.2">
      <c r="A547">
        <v>30415.106</v>
      </c>
      <c r="B547">
        <v>-74.721999999999994</v>
      </c>
      <c r="C547">
        <v>-74.728999999999999</v>
      </c>
      <c r="D547">
        <v>8.16</v>
      </c>
      <c r="E547">
        <v>8.1639999999999997</v>
      </c>
      <c r="F547">
        <v>100</v>
      </c>
      <c r="G547">
        <v>74.228999999999999</v>
      </c>
      <c r="H547">
        <v>0.10350000000000001</v>
      </c>
    </row>
    <row r="548" spans="1:8" x14ac:dyDescent="0.2">
      <c r="A548">
        <v>30415.724999999999</v>
      </c>
      <c r="B548">
        <v>-74.778000000000006</v>
      </c>
      <c r="C548">
        <v>-74.784999999999997</v>
      </c>
      <c r="D548">
        <v>9.0090000000000003</v>
      </c>
      <c r="E548">
        <v>7.0519999999999996</v>
      </c>
      <c r="F548">
        <v>100</v>
      </c>
      <c r="G548">
        <v>65.953999999999994</v>
      </c>
      <c r="H548">
        <v>8.9100000000000013E-2</v>
      </c>
    </row>
    <row r="549" spans="1:8" x14ac:dyDescent="0.2">
      <c r="A549">
        <v>30416.353999999999</v>
      </c>
      <c r="B549">
        <v>-74.832999999999998</v>
      </c>
      <c r="C549">
        <v>-74.84</v>
      </c>
      <c r="D549">
        <v>8.8629999999999995</v>
      </c>
      <c r="E549">
        <v>6.5810000000000004</v>
      </c>
      <c r="F549">
        <v>100</v>
      </c>
      <c r="G549">
        <v>73.206000000000003</v>
      </c>
      <c r="H549">
        <v>8.3699999999999997E-2</v>
      </c>
    </row>
    <row r="550" spans="1:8" x14ac:dyDescent="0.2">
      <c r="A550">
        <v>30416.976999999999</v>
      </c>
      <c r="B550">
        <v>-74.887</v>
      </c>
      <c r="C550">
        <v>-74.894000000000005</v>
      </c>
      <c r="D550">
        <v>8.6690000000000005</v>
      </c>
      <c r="E550">
        <v>8.3149999999999995</v>
      </c>
      <c r="F550">
        <v>100</v>
      </c>
      <c r="G550">
        <v>72.486000000000004</v>
      </c>
      <c r="H550">
        <v>0.1053</v>
      </c>
    </row>
    <row r="551" spans="1:8" x14ac:dyDescent="0.2">
      <c r="A551">
        <v>30417.912</v>
      </c>
      <c r="B551">
        <v>-74.960999999999999</v>
      </c>
      <c r="C551">
        <v>-74.968000000000004</v>
      </c>
      <c r="D551">
        <v>7.9050000000000002</v>
      </c>
      <c r="E551">
        <v>16.169</v>
      </c>
      <c r="F551">
        <v>100</v>
      </c>
      <c r="G551">
        <v>64.423000000000002</v>
      </c>
      <c r="H551">
        <v>0.20880000000000001</v>
      </c>
    </row>
    <row r="552" spans="1:8" x14ac:dyDescent="0.2">
      <c r="A552">
        <v>30418.847000000002</v>
      </c>
      <c r="B552">
        <v>-75.03</v>
      </c>
      <c r="C552">
        <v>-75.037999999999997</v>
      </c>
      <c r="D552">
        <v>7.4509999999999996</v>
      </c>
      <c r="E552">
        <v>24.774000000000001</v>
      </c>
      <c r="F552">
        <v>100</v>
      </c>
      <c r="G552">
        <v>65.241</v>
      </c>
      <c r="H552">
        <v>0.32579999999999998</v>
      </c>
    </row>
    <row r="553" spans="1:8" x14ac:dyDescent="0.2">
      <c r="A553">
        <v>30419.774000000001</v>
      </c>
      <c r="B553">
        <v>-75.099999999999994</v>
      </c>
      <c r="C553">
        <v>-75.108000000000004</v>
      </c>
      <c r="D553">
        <v>7.56</v>
      </c>
      <c r="E553">
        <v>31.766999999999999</v>
      </c>
      <c r="F553">
        <v>100</v>
      </c>
      <c r="G553">
        <v>66.47</v>
      </c>
      <c r="H553">
        <v>0.42480000000000001</v>
      </c>
    </row>
    <row r="554" spans="1:8" x14ac:dyDescent="0.2">
      <c r="A554">
        <v>30420.382000000001</v>
      </c>
      <c r="B554">
        <v>-75.150000000000006</v>
      </c>
      <c r="C554">
        <v>-75.159000000000006</v>
      </c>
      <c r="D554">
        <v>8.31</v>
      </c>
      <c r="E554">
        <v>32.264000000000003</v>
      </c>
      <c r="F554">
        <v>100</v>
      </c>
      <c r="G554">
        <v>64.512</v>
      </c>
      <c r="H554">
        <v>0.432</v>
      </c>
    </row>
    <row r="555" spans="1:8" x14ac:dyDescent="0.2">
      <c r="A555">
        <v>30421.008999999998</v>
      </c>
      <c r="B555">
        <v>-75.203999999999994</v>
      </c>
      <c r="C555">
        <v>-75.212999999999994</v>
      </c>
      <c r="D555">
        <v>8.6240000000000006</v>
      </c>
      <c r="E555">
        <v>33.457000000000001</v>
      </c>
      <c r="F555">
        <v>100</v>
      </c>
      <c r="G555">
        <v>69.953000000000003</v>
      </c>
      <c r="H555">
        <v>0.4491</v>
      </c>
    </row>
    <row r="556" spans="1:8" x14ac:dyDescent="0.2">
      <c r="A556">
        <v>30421.629000000001</v>
      </c>
      <c r="B556">
        <v>-75.257999999999996</v>
      </c>
      <c r="C556">
        <v>-75.266000000000005</v>
      </c>
      <c r="D556">
        <v>8.6769999999999996</v>
      </c>
      <c r="E556">
        <v>35.851999999999997</v>
      </c>
      <c r="F556">
        <v>100</v>
      </c>
      <c r="G556">
        <v>69.236999999999995</v>
      </c>
      <c r="H556">
        <v>0.48420000000000002</v>
      </c>
    </row>
    <row r="557" spans="1:8" x14ac:dyDescent="0.2">
      <c r="A557">
        <v>30422.238000000001</v>
      </c>
      <c r="B557">
        <v>-75.31</v>
      </c>
      <c r="C557">
        <v>-75.319000000000003</v>
      </c>
      <c r="D557">
        <v>8.6869999999999994</v>
      </c>
      <c r="E557">
        <v>42.823</v>
      </c>
      <c r="F557">
        <v>100</v>
      </c>
      <c r="G557">
        <v>67.665999999999997</v>
      </c>
      <c r="H557">
        <v>0.58860000000000001</v>
      </c>
    </row>
    <row r="558" spans="1:8" x14ac:dyDescent="0.2">
      <c r="A558">
        <v>30423.174999999999</v>
      </c>
      <c r="B558">
        <v>-75.381</v>
      </c>
      <c r="C558">
        <v>-75.391000000000005</v>
      </c>
      <c r="D558">
        <v>7.593</v>
      </c>
      <c r="E558">
        <v>49.491999999999997</v>
      </c>
      <c r="F558">
        <v>100</v>
      </c>
      <c r="G558">
        <v>65.135000000000005</v>
      </c>
      <c r="H558">
        <v>0.69300000000000006</v>
      </c>
    </row>
    <row r="559" spans="1:8" x14ac:dyDescent="0.2">
      <c r="A559">
        <v>30424.095000000001</v>
      </c>
      <c r="B559">
        <v>-75.441000000000003</v>
      </c>
      <c r="C559">
        <v>-75.45</v>
      </c>
      <c r="D559">
        <v>6.4550000000000001</v>
      </c>
      <c r="E559">
        <v>56.512</v>
      </c>
      <c r="F559">
        <v>100</v>
      </c>
      <c r="G559">
        <v>66.495000000000005</v>
      </c>
      <c r="H559">
        <v>0.80730000000000002</v>
      </c>
    </row>
    <row r="560" spans="1:8" x14ac:dyDescent="0.2">
      <c r="A560">
        <v>30425.325000000001</v>
      </c>
      <c r="B560">
        <v>-75.504000000000005</v>
      </c>
      <c r="C560">
        <v>-75.513999999999996</v>
      </c>
      <c r="D560">
        <v>5.2190000000000003</v>
      </c>
      <c r="E560">
        <v>92.326999999999998</v>
      </c>
      <c r="F560">
        <v>100</v>
      </c>
      <c r="G560">
        <v>62.451000000000001</v>
      </c>
      <c r="H560">
        <v>1.4922</v>
      </c>
    </row>
    <row r="561" spans="1:8" x14ac:dyDescent="0.2">
      <c r="A561">
        <v>30426.882000000001</v>
      </c>
      <c r="B561">
        <v>-75.558999999999997</v>
      </c>
      <c r="C561">
        <v>-75.569000000000003</v>
      </c>
      <c r="D561">
        <v>3.5310000000000001</v>
      </c>
      <c r="E561">
        <v>133.93600000000001</v>
      </c>
      <c r="F561">
        <v>100</v>
      </c>
      <c r="G561">
        <v>60.41</v>
      </c>
      <c r="H561">
        <v>2.6442000000000001</v>
      </c>
    </row>
    <row r="562" spans="1:8" x14ac:dyDescent="0.2">
      <c r="A562">
        <v>30446.817999999999</v>
      </c>
      <c r="B562">
        <v>-75.616</v>
      </c>
      <c r="C562">
        <v>-75.626000000000005</v>
      </c>
      <c r="D562">
        <v>0.28299999999999997</v>
      </c>
      <c r="E562">
        <v>124.197</v>
      </c>
      <c r="F562">
        <v>100</v>
      </c>
      <c r="G562">
        <v>61.146999999999998</v>
      </c>
      <c r="H562">
        <v>2.3237999999999999</v>
      </c>
    </row>
    <row r="563" spans="1:8" x14ac:dyDescent="0.2">
      <c r="A563">
        <v>30449.623</v>
      </c>
      <c r="B563">
        <v>-75.671999999999997</v>
      </c>
      <c r="C563">
        <v>-75.682000000000002</v>
      </c>
      <c r="D563">
        <v>2.016</v>
      </c>
      <c r="E563">
        <v>108.217</v>
      </c>
      <c r="F563">
        <v>100</v>
      </c>
      <c r="G563">
        <v>64.367000000000004</v>
      </c>
      <c r="H563">
        <v>1.8711000000000002</v>
      </c>
    </row>
    <row r="564" spans="1:8" x14ac:dyDescent="0.2">
      <c r="A564">
        <v>30452.404999999999</v>
      </c>
      <c r="B564">
        <v>-75.725999999999999</v>
      </c>
      <c r="C564">
        <v>-75.736000000000004</v>
      </c>
      <c r="D564">
        <v>1.9530000000000001</v>
      </c>
      <c r="E564">
        <v>158.898</v>
      </c>
      <c r="F564">
        <v>100</v>
      </c>
      <c r="G564">
        <v>57.905999999999999</v>
      </c>
      <c r="H564">
        <v>3.6963000000000004</v>
      </c>
    </row>
    <row r="565" spans="1:8" x14ac:dyDescent="0.2">
      <c r="A565">
        <v>30455.457999999999</v>
      </c>
      <c r="B565">
        <v>-75.78</v>
      </c>
      <c r="C565">
        <v>-75.790999999999997</v>
      </c>
      <c r="D565">
        <v>1.778</v>
      </c>
      <c r="E565">
        <v>167.41399999999999</v>
      </c>
      <c r="F565">
        <v>100</v>
      </c>
      <c r="G565">
        <v>57.692</v>
      </c>
      <c r="H565">
        <v>4.1634000000000002</v>
      </c>
    </row>
    <row r="566" spans="1:8" x14ac:dyDescent="0.2">
      <c r="A566">
        <v>30458.569</v>
      </c>
      <c r="B566">
        <v>-75.834999999999994</v>
      </c>
      <c r="C566">
        <v>-75.846000000000004</v>
      </c>
      <c r="D566">
        <v>1.764</v>
      </c>
      <c r="E566">
        <v>165.11199999999999</v>
      </c>
      <c r="F566">
        <v>100</v>
      </c>
      <c r="G566">
        <v>57.225999999999999</v>
      </c>
      <c r="H566">
        <v>4.0301999999999998</v>
      </c>
    </row>
    <row r="567" spans="1:8" x14ac:dyDescent="0.2">
      <c r="A567">
        <v>30462.311000000002</v>
      </c>
      <c r="B567">
        <v>-75.888000000000005</v>
      </c>
      <c r="C567">
        <v>-75.899000000000001</v>
      </c>
      <c r="D567">
        <v>1.43</v>
      </c>
      <c r="E567">
        <v>147.315</v>
      </c>
      <c r="F567">
        <v>100</v>
      </c>
      <c r="G567">
        <v>60.527000000000001</v>
      </c>
      <c r="H567">
        <v>3.1589999999999998</v>
      </c>
    </row>
    <row r="568" spans="1:8" x14ac:dyDescent="0.2">
      <c r="A568">
        <v>30465.403999999999</v>
      </c>
      <c r="B568">
        <v>-75.938999999999993</v>
      </c>
      <c r="C568">
        <v>-75.95</v>
      </c>
      <c r="D568">
        <v>1.6379999999999999</v>
      </c>
      <c r="E568">
        <v>126.13200000000001</v>
      </c>
      <c r="F568">
        <v>100</v>
      </c>
      <c r="G568">
        <v>59.115000000000002</v>
      </c>
      <c r="H568">
        <v>2.3841000000000001</v>
      </c>
    </row>
    <row r="569" spans="1:8" x14ac:dyDescent="0.2">
      <c r="A569">
        <v>30468.21</v>
      </c>
      <c r="B569">
        <v>-75.989000000000004</v>
      </c>
      <c r="C569">
        <v>-76</v>
      </c>
      <c r="D569">
        <v>1.7909999999999999</v>
      </c>
      <c r="E569">
        <v>145.161</v>
      </c>
      <c r="F569">
        <v>100</v>
      </c>
      <c r="G569">
        <v>60.906999999999996</v>
      </c>
      <c r="H569">
        <v>3.0699000000000001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05"/>
  <sheetViews>
    <sheetView topLeftCell="B79" workbookViewId="0">
      <selection activeCell="L107" sqref="L107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63" spans="12:12" x14ac:dyDescent="0.2">
      <c r="L63" t="s">
        <v>144</v>
      </c>
    </row>
    <row r="98" spans="12:12" x14ac:dyDescent="0.2">
      <c r="L98" t="s">
        <v>145</v>
      </c>
    </row>
    <row r="105" spans="12:12" x14ac:dyDescent="0.2">
      <c r="L105" t="s">
        <v>146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6" t="s">
        <v>137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8" t="s">
        <v>136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3">
        <v>-47.6</v>
      </c>
      <c r="E14" s="313" t="s">
        <v>135</v>
      </c>
      <c r="F14" s="314" t="s">
        <v>98</v>
      </c>
      <c r="G14" s="312">
        <v>100</v>
      </c>
      <c r="H14" s="312">
        <v>37</v>
      </c>
      <c r="I14" s="315">
        <v>0</v>
      </c>
      <c r="J14" s="173">
        <v>7.51</v>
      </c>
      <c r="K14" s="315">
        <v>0</v>
      </c>
      <c r="L14" s="173">
        <v>6.25</v>
      </c>
      <c r="M14" s="315">
        <v>0</v>
      </c>
      <c r="N14" s="294"/>
      <c r="O14" s="295"/>
      <c r="P14" s="312">
        <v>26.95</v>
      </c>
      <c r="Q14" s="315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6">
        <v>324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118</v>
      </c>
      <c r="AC14" s="31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3">
        <v>-47.6</v>
      </c>
      <c r="E15" s="313" t="s">
        <v>135</v>
      </c>
      <c r="F15" s="314" t="s">
        <v>99</v>
      </c>
      <c r="G15" s="312">
        <v>170</v>
      </c>
      <c r="H15" s="312">
        <v>38</v>
      </c>
      <c r="I15" s="315">
        <v>2.7029999999999998</v>
      </c>
      <c r="J15" s="173">
        <v>7.13</v>
      </c>
      <c r="K15" s="315">
        <v>-5.0599999999999996</v>
      </c>
      <c r="L15" s="173">
        <v>6.18</v>
      </c>
      <c r="M15" s="315">
        <v>-1.1200000000000001</v>
      </c>
      <c r="N15" s="294">
        <f t="shared" ref="N15:N36" si="1">IF(ISNUMBER(Z15), AA15, "")</f>
        <v>116</v>
      </c>
      <c r="O15" s="295" t="str">
        <f t="shared" ref="O15:O36" si="2">IF(ISNUMBER(N14), IF(ISNUMBER(N15), ABS(((ABS(N14-N15))/N14)*100), ""), "")</f>
        <v/>
      </c>
      <c r="P15" s="312">
        <v>27.06</v>
      </c>
      <c r="Q15" s="315">
        <v>0.40799999999999997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6">
        <v>322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116</v>
      </c>
      <c r="AC15" s="316">
        <v>-0.61699999999999999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3">
        <v>-47.6</v>
      </c>
      <c r="E16" s="313" t="s">
        <v>135</v>
      </c>
      <c r="F16" s="314" t="s">
        <v>100</v>
      </c>
      <c r="G16" s="312">
        <v>230</v>
      </c>
      <c r="H16" s="312">
        <v>39</v>
      </c>
      <c r="I16" s="315">
        <v>2.6320000000000001</v>
      </c>
      <c r="J16" s="173">
        <v>6.75</v>
      </c>
      <c r="K16" s="315">
        <v>-5.33</v>
      </c>
      <c r="L16" s="173">
        <v>6.1</v>
      </c>
      <c r="M16" s="315">
        <v>-1.294</v>
      </c>
      <c r="N16" s="294">
        <f t="shared" si="1"/>
        <v>113</v>
      </c>
      <c r="O16" s="295">
        <f t="shared" si="2"/>
        <v>2.5862068965517242</v>
      </c>
      <c r="P16" s="312">
        <v>27.17</v>
      </c>
      <c r="Q16" s="315">
        <v>0.40699999999999997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6">
        <v>319</v>
      </c>
      <c r="AA16" s="10">
        <f t="shared" si="4"/>
        <v>113</v>
      </c>
      <c r="AC16" s="316">
        <v>-0.93200000000000005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3">
        <v>-47.6</v>
      </c>
      <c r="E17" s="313" t="s">
        <v>135</v>
      </c>
      <c r="F17" s="314" t="s">
        <v>101</v>
      </c>
      <c r="G17" s="312">
        <v>290</v>
      </c>
      <c r="H17" s="312">
        <v>38</v>
      </c>
      <c r="I17" s="315">
        <v>-2.5640000000000001</v>
      </c>
      <c r="J17" s="173">
        <v>6.31</v>
      </c>
      <c r="K17" s="315">
        <v>-6.5190000000000001</v>
      </c>
      <c r="L17" s="173">
        <v>6.01</v>
      </c>
      <c r="M17" s="315">
        <v>-1.4750000000000001</v>
      </c>
      <c r="N17" s="294">
        <f t="shared" si="1"/>
        <v>112</v>
      </c>
      <c r="O17" s="295">
        <f t="shared" si="2"/>
        <v>0.88495575221238942</v>
      </c>
      <c r="P17" s="312">
        <v>27.32</v>
      </c>
      <c r="Q17" s="315">
        <v>0.55200000000000005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6">
        <v>318</v>
      </c>
      <c r="AA17" s="10">
        <f t="shared" si="4"/>
        <v>112</v>
      </c>
      <c r="AC17" s="316">
        <v>-0.313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3">
        <v>-47.6</v>
      </c>
      <c r="E18" s="313" t="s">
        <v>135</v>
      </c>
      <c r="F18" s="314" t="s">
        <v>102</v>
      </c>
      <c r="G18" s="312">
        <v>360</v>
      </c>
      <c r="H18" s="312">
        <v>37</v>
      </c>
      <c r="I18" s="315">
        <v>-2.6320000000000001</v>
      </c>
      <c r="J18" s="173">
        <v>5.77</v>
      </c>
      <c r="K18" s="315">
        <v>-8.5579999999999998</v>
      </c>
      <c r="L18" s="173">
        <v>6.01</v>
      </c>
      <c r="M18" s="315">
        <v>0</v>
      </c>
      <c r="N18" s="294">
        <f t="shared" si="1"/>
        <v>108</v>
      </c>
      <c r="O18" s="295">
        <f t="shared" si="2"/>
        <v>3.5714285714285712</v>
      </c>
      <c r="P18" s="312">
        <v>27.54</v>
      </c>
      <c r="Q18" s="315">
        <v>0.80500000000000005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6">
        <v>314</v>
      </c>
      <c r="AA18" s="10">
        <f t="shared" si="4"/>
        <v>108</v>
      </c>
      <c r="AC18" s="316">
        <v>-1.258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3">
        <v>-47.6</v>
      </c>
      <c r="E19" s="313" t="s">
        <v>135</v>
      </c>
      <c r="F19" s="314" t="s">
        <v>103</v>
      </c>
      <c r="G19" s="312">
        <v>420</v>
      </c>
      <c r="H19" s="312">
        <v>35</v>
      </c>
      <c r="I19" s="315">
        <v>-5.4050000000000002</v>
      </c>
      <c r="J19" s="173">
        <v>4.88</v>
      </c>
      <c r="K19" s="315">
        <v>-15.425000000000001</v>
      </c>
      <c r="L19" s="173">
        <v>6.01</v>
      </c>
      <c r="M19" s="315">
        <v>0</v>
      </c>
      <c r="N19" s="294">
        <f t="shared" si="1"/>
        <v>106</v>
      </c>
      <c r="O19" s="295">
        <f t="shared" si="2"/>
        <v>1.8518518518518516</v>
      </c>
      <c r="P19" s="312">
        <v>27.69</v>
      </c>
      <c r="Q19" s="315">
        <v>0.54500000000000004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6">
        <v>312</v>
      </c>
      <c r="AA19" s="10">
        <f t="shared" si="4"/>
        <v>106</v>
      </c>
      <c r="AC19" s="316">
        <v>-0.63700000000000001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13">
        <v>-47.6</v>
      </c>
      <c r="E20" s="313" t="s">
        <v>135</v>
      </c>
      <c r="F20" s="314" t="s">
        <v>104</v>
      </c>
      <c r="G20" s="312">
        <v>480</v>
      </c>
      <c r="H20" s="312">
        <v>33</v>
      </c>
      <c r="I20" s="315">
        <v>-5.7140000000000004</v>
      </c>
      <c r="J20" s="173">
        <v>4.49</v>
      </c>
      <c r="K20" s="315">
        <v>-7.992</v>
      </c>
      <c r="L20" s="173">
        <v>6.01</v>
      </c>
      <c r="M20" s="315">
        <v>0</v>
      </c>
      <c r="N20" s="294">
        <f t="shared" si="1"/>
        <v>103</v>
      </c>
      <c r="O20" s="295">
        <f t="shared" si="2"/>
        <v>2.8301886792452833</v>
      </c>
      <c r="P20" s="312">
        <v>27.79</v>
      </c>
      <c r="Q20" s="315">
        <v>0.36099999999999999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6">
        <v>309</v>
      </c>
      <c r="AA20" s="10">
        <f t="shared" si="4"/>
        <v>103</v>
      </c>
      <c r="AC20" s="316">
        <v>-0.96199999999999997</v>
      </c>
    </row>
    <row r="21" spans="1:29" s="10" customFormat="1" ht="39.950000000000003" customHeight="1" x14ac:dyDescent="0.2">
      <c r="A21" s="10">
        <f t="shared" ca="1" si="0"/>
        <v>21</v>
      </c>
      <c r="B21" s="317">
        <v>1</v>
      </c>
      <c r="C21" s="5"/>
      <c r="D21" s="313">
        <v>-47.6</v>
      </c>
      <c r="E21" s="313" t="s">
        <v>135</v>
      </c>
      <c r="F21" s="314" t="s">
        <v>105</v>
      </c>
      <c r="G21" s="312">
        <v>540</v>
      </c>
      <c r="H21" s="312">
        <v>30</v>
      </c>
      <c r="I21" s="315">
        <v>-9.0909999999999993</v>
      </c>
      <c r="J21" s="173">
        <v>3.73</v>
      </c>
      <c r="K21" s="315">
        <v>-16.927</v>
      </c>
      <c r="L21" s="173">
        <v>6</v>
      </c>
      <c r="M21" s="315">
        <v>-0.16600000000000001</v>
      </c>
      <c r="N21" s="294">
        <f t="shared" si="1"/>
        <v>100</v>
      </c>
      <c r="O21" s="295">
        <f t="shared" si="2"/>
        <v>2.912621359223301</v>
      </c>
      <c r="P21" s="312">
        <v>27.77</v>
      </c>
      <c r="Q21" s="315">
        <v>-7.1999999999999995E-2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6">
        <v>306</v>
      </c>
      <c r="AA21" s="10">
        <f t="shared" si="4"/>
        <v>100</v>
      </c>
      <c r="AC21" s="316">
        <v>-0.97099999999999997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1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21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6">
        <v>42557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8" t="s">
        <v>136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3">
        <v>-52.3</v>
      </c>
      <c r="E14" s="313" t="s">
        <v>135</v>
      </c>
      <c r="F14" s="314" t="s">
        <v>106</v>
      </c>
      <c r="G14" s="312">
        <v>60</v>
      </c>
      <c r="H14" s="312">
        <v>33</v>
      </c>
      <c r="I14" s="315">
        <v>10</v>
      </c>
      <c r="J14" s="173">
        <v>4.9000000000000004</v>
      </c>
      <c r="K14" s="315">
        <v>31.367000000000001</v>
      </c>
      <c r="L14" s="173">
        <v>6</v>
      </c>
      <c r="M14" s="315">
        <v>0</v>
      </c>
      <c r="N14" s="294"/>
      <c r="O14" s="295"/>
      <c r="P14" s="312">
        <v>29.92</v>
      </c>
      <c r="Q14" s="315">
        <v>7.742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6">
        <v>298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96</v>
      </c>
      <c r="AC14" s="316">
        <v>-2.6139999999999999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3">
        <v>-52.3</v>
      </c>
      <c r="E15" s="313" t="s">
        <v>135</v>
      </c>
      <c r="F15" s="314" t="s">
        <v>107</v>
      </c>
      <c r="G15" s="312">
        <v>120</v>
      </c>
      <c r="H15" s="312">
        <v>35</v>
      </c>
      <c r="I15" s="315">
        <v>6.0609999999999999</v>
      </c>
      <c r="J15" s="173">
        <v>5.04</v>
      </c>
      <c r="K15" s="315">
        <v>2.8570000000000002</v>
      </c>
      <c r="L15" s="173">
        <v>5.98</v>
      </c>
      <c r="M15" s="315">
        <v>-0.33300000000000002</v>
      </c>
      <c r="N15" s="294">
        <f t="shared" ref="N15:N36" si="1">IF(ISNUMBER(Z15), AA15, "")</f>
        <v>91</v>
      </c>
      <c r="O15" s="295" t="str">
        <f t="shared" ref="O15:O36" si="2">IF(ISNUMBER(N14), IF(ISNUMBER(N15), ABS(((ABS(N14-N15))/N14)*100), ""), "")</f>
        <v/>
      </c>
      <c r="P15" s="312">
        <v>29.9</v>
      </c>
      <c r="Q15" s="315">
        <v>-6.7000000000000004E-2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6">
        <v>293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91</v>
      </c>
      <c r="AC15" s="316">
        <v>-1.6779999999999999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3">
        <v>-52.3</v>
      </c>
      <c r="E16" s="313" t="s">
        <v>135</v>
      </c>
      <c r="F16" s="314" t="s">
        <v>108</v>
      </c>
      <c r="G16" s="312">
        <v>180</v>
      </c>
      <c r="H16" s="312">
        <v>40</v>
      </c>
      <c r="I16" s="315">
        <v>14.286</v>
      </c>
      <c r="J16" s="173">
        <v>5.0199999999999996</v>
      </c>
      <c r="K16" s="315">
        <v>-0.39700000000000002</v>
      </c>
      <c r="L16" s="173">
        <v>5.98</v>
      </c>
      <c r="M16" s="315">
        <v>0</v>
      </c>
      <c r="N16" s="294">
        <f t="shared" si="1"/>
        <v>65</v>
      </c>
      <c r="O16" s="295">
        <f t="shared" si="2"/>
        <v>28.571428571428569</v>
      </c>
      <c r="P16" s="312">
        <v>29.83</v>
      </c>
      <c r="Q16" s="315">
        <v>-0.23400000000000001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6">
        <v>267</v>
      </c>
      <c r="AA16" s="10">
        <f t="shared" si="4"/>
        <v>65</v>
      </c>
      <c r="AC16" s="316">
        <v>-8.8740000000000006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3">
        <v>-52.3</v>
      </c>
      <c r="E17" s="313" t="s">
        <v>135</v>
      </c>
      <c r="F17" s="314" t="s">
        <v>109</v>
      </c>
      <c r="G17" s="312">
        <v>200</v>
      </c>
      <c r="H17" s="312">
        <v>44</v>
      </c>
      <c r="I17" s="315">
        <v>10</v>
      </c>
      <c r="J17" s="173">
        <v>4.04</v>
      </c>
      <c r="K17" s="315">
        <v>-19.521999999999998</v>
      </c>
      <c r="L17" s="173">
        <v>6.06</v>
      </c>
      <c r="M17" s="315">
        <v>1.3380000000000001</v>
      </c>
      <c r="N17" s="294">
        <f t="shared" si="1"/>
        <v>29</v>
      </c>
      <c r="O17" s="295">
        <f t="shared" si="2"/>
        <v>55.384615384615387</v>
      </c>
      <c r="P17" s="312">
        <v>29.91</v>
      </c>
      <c r="Q17" s="315">
        <v>0.26800000000000002</v>
      </c>
      <c r="R17" s="274"/>
      <c r="S17" s="286" t="str">
        <f t="shared" si="3"/>
        <v/>
      </c>
      <c r="T17" s="317" t="s">
        <v>110</v>
      </c>
      <c r="U17" s="272"/>
      <c r="V17" s="272"/>
      <c r="W17" s="272"/>
      <c r="X17" s="14"/>
      <c r="Z17" s="316">
        <v>231</v>
      </c>
      <c r="AA17" s="10">
        <f t="shared" si="4"/>
        <v>29</v>
      </c>
      <c r="AC17" s="316">
        <v>-13.483000000000001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3">
        <v>-52.3</v>
      </c>
      <c r="E18" s="313" t="s">
        <v>135</v>
      </c>
      <c r="F18" s="314" t="s">
        <v>111</v>
      </c>
      <c r="G18" s="312">
        <v>50</v>
      </c>
      <c r="H18" s="312">
        <v>47</v>
      </c>
      <c r="I18" s="315">
        <v>6.8179999999999996</v>
      </c>
      <c r="J18" s="173">
        <v>3.17</v>
      </c>
      <c r="K18" s="315">
        <v>-21.535</v>
      </c>
      <c r="L18" s="173">
        <v>6.31</v>
      </c>
      <c r="M18" s="315">
        <v>4.125</v>
      </c>
      <c r="N18" s="294">
        <f t="shared" si="1"/>
        <v>-43</v>
      </c>
      <c r="O18" s="295">
        <f t="shared" si="2"/>
        <v>248.27586206896552</v>
      </c>
      <c r="P18" s="312">
        <v>31.19</v>
      </c>
      <c r="Q18" s="315">
        <v>4.28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6">
        <v>158</v>
      </c>
      <c r="AA18" s="10">
        <f t="shared" si="4"/>
        <v>-43</v>
      </c>
      <c r="AC18" s="316">
        <v>-31.602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3">
        <v>-52.3</v>
      </c>
      <c r="E19" s="313" t="s">
        <v>135</v>
      </c>
      <c r="F19" s="314" t="s">
        <v>112</v>
      </c>
      <c r="G19" s="312">
        <v>120</v>
      </c>
      <c r="H19" s="312">
        <v>47</v>
      </c>
      <c r="I19" s="315">
        <v>0</v>
      </c>
      <c r="J19" s="173">
        <v>3.45</v>
      </c>
      <c r="K19" s="315">
        <v>8.8330000000000002</v>
      </c>
      <c r="L19" s="173">
        <v>6.28</v>
      </c>
      <c r="M19" s="315">
        <v>-0.47499999999999998</v>
      </c>
      <c r="N19" s="294">
        <f t="shared" si="1"/>
        <v>-34</v>
      </c>
      <c r="O19" s="295">
        <f t="shared" si="2"/>
        <v>20.930232558139537</v>
      </c>
      <c r="P19" s="312">
        <v>31.32</v>
      </c>
      <c r="Q19" s="315">
        <v>0.41699999999999998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6">
        <v>167</v>
      </c>
      <c r="AA19" s="10">
        <f t="shared" si="4"/>
        <v>-34</v>
      </c>
      <c r="AC19" s="316">
        <v>5.6959999999999997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13">
        <v>-52.3</v>
      </c>
      <c r="E20" s="313" t="s">
        <v>135</v>
      </c>
      <c r="F20" s="314" t="s">
        <v>113</v>
      </c>
      <c r="G20" s="312">
        <v>150</v>
      </c>
      <c r="H20" s="312">
        <v>46</v>
      </c>
      <c r="I20" s="315">
        <v>-2.1280000000000001</v>
      </c>
      <c r="J20" s="173">
        <v>3.38</v>
      </c>
      <c r="K20" s="315">
        <v>-2.0289999999999999</v>
      </c>
      <c r="L20" s="173">
        <v>6.21</v>
      </c>
      <c r="M20" s="315">
        <v>-1.115</v>
      </c>
      <c r="N20" s="294">
        <f t="shared" si="1"/>
        <v>-25</v>
      </c>
      <c r="O20" s="295">
        <f t="shared" si="2"/>
        <v>26.47058823529412</v>
      </c>
      <c r="P20" s="312">
        <v>31.44</v>
      </c>
      <c r="Q20" s="315">
        <v>0.38300000000000001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6">
        <v>176</v>
      </c>
      <c r="AA20" s="10">
        <f t="shared" si="4"/>
        <v>-25</v>
      </c>
      <c r="AC20" s="316">
        <v>5.3890000000000002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13">
        <v>-52.3</v>
      </c>
      <c r="E21" s="313" t="s">
        <v>135</v>
      </c>
      <c r="F21" s="314" t="s">
        <v>114</v>
      </c>
      <c r="G21" s="312">
        <v>190</v>
      </c>
      <c r="H21" s="312">
        <v>46</v>
      </c>
      <c r="I21" s="315">
        <v>0</v>
      </c>
      <c r="J21" s="173">
        <v>3.59</v>
      </c>
      <c r="K21" s="315">
        <v>6.2130000000000001</v>
      </c>
      <c r="L21" s="173">
        <v>6.18</v>
      </c>
      <c r="M21" s="315">
        <v>-0.48299999999999998</v>
      </c>
      <c r="N21" s="294">
        <f t="shared" si="1"/>
        <v>-20</v>
      </c>
      <c r="O21" s="295">
        <f t="shared" si="2"/>
        <v>20</v>
      </c>
      <c r="P21" s="312">
        <v>31.59</v>
      </c>
      <c r="Q21" s="315">
        <v>0.47699999999999998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6">
        <v>181</v>
      </c>
      <c r="AA21" s="10">
        <f t="shared" si="4"/>
        <v>-20</v>
      </c>
      <c r="AC21" s="316">
        <v>2.8410000000000002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13">
        <v>-52.3</v>
      </c>
      <c r="E22" s="313" t="s">
        <v>135</v>
      </c>
      <c r="F22" s="314" t="s">
        <v>115</v>
      </c>
      <c r="G22" s="312">
        <v>220</v>
      </c>
      <c r="H22" s="312">
        <v>48</v>
      </c>
      <c r="I22" s="315">
        <v>4.3479999999999999</v>
      </c>
      <c r="J22" s="173">
        <v>3.61</v>
      </c>
      <c r="K22" s="315">
        <v>0.55700000000000005</v>
      </c>
      <c r="L22" s="173">
        <v>6.17</v>
      </c>
      <c r="M22" s="315">
        <v>-0.16200000000000001</v>
      </c>
      <c r="N22" s="294">
        <f t="shared" si="1"/>
        <v>-14</v>
      </c>
      <c r="O22" s="295">
        <f t="shared" si="2"/>
        <v>30</v>
      </c>
      <c r="P22" s="312">
        <v>31.77</v>
      </c>
      <c r="Q22" s="315">
        <v>0.56999999999999995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6">
        <v>187</v>
      </c>
      <c r="AA22" s="10">
        <f t="shared" si="4"/>
        <v>-14</v>
      </c>
      <c r="AC22" s="316">
        <v>3.3149999999999999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13">
        <v>-52.3</v>
      </c>
      <c r="E23" s="313" t="s">
        <v>135</v>
      </c>
      <c r="F23" s="314" t="s">
        <v>116</v>
      </c>
      <c r="G23" s="312">
        <v>260</v>
      </c>
      <c r="H23" s="312">
        <v>48</v>
      </c>
      <c r="I23" s="315">
        <v>0</v>
      </c>
      <c r="J23" s="173">
        <v>3.61</v>
      </c>
      <c r="K23" s="315">
        <v>0</v>
      </c>
      <c r="L23" s="173">
        <v>6.16</v>
      </c>
      <c r="M23" s="315">
        <v>-0.16200000000000001</v>
      </c>
      <c r="N23" s="294">
        <f t="shared" si="1"/>
        <v>-12</v>
      </c>
      <c r="O23" s="295">
        <f t="shared" si="2"/>
        <v>14.285714285714285</v>
      </c>
      <c r="P23" s="312">
        <v>31.79</v>
      </c>
      <c r="Q23" s="315">
        <v>6.3E-2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6">
        <v>189</v>
      </c>
      <c r="AA23" s="10">
        <f t="shared" si="4"/>
        <v>-12</v>
      </c>
      <c r="AC23" s="316">
        <v>1.07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13">
        <v>-52.3</v>
      </c>
      <c r="E24" s="313" t="s">
        <v>135</v>
      </c>
      <c r="F24" s="314" t="s">
        <v>117</v>
      </c>
      <c r="G24" s="312">
        <v>290</v>
      </c>
      <c r="H24" s="312">
        <v>50</v>
      </c>
      <c r="I24" s="315">
        <v>4.1669999999999998</v>
      </c>
      <c r="J24" s="173">
        <v>3.14</v>
      </c>
      <c r="K24" s="315">
        <v>-13.019</v>
      </c>
      <c r="L24" s="173">
        <v>6.16</v>
      </c>
      <c r="M24" s="315">
        <v>0</v>
      </c>
      <c r="N24" s="294">
        <f t="shared" si="1"/>
        <v>-2</v>
      </c>
      <c r="O24" s="295">
        <f t="shared" si="2"/>
        <v>83.333333333333343</v>
      </c>
      <c r="P24" s="312">
        <v>32.01</v>
      </c>
      <c r="Q24" s="315">
        <v>0.69199999999999995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6">
        <v>191</v>
      </c>
      <c r="AA24" s="10">
        <f t="shared" si="4"/>
        <v>-2</v>
      </c>
      <c r="AC24" s="316">
        <v>1.0580000000000001</v>
      </c>
    </row>
    <row r="25" spans="1:29" s="10" customFormat="1" ht="39.950000000000003" customHeight="1" x14ac:dyDescent="0.2">
      <c r="A25" s="10">
        <f t="shared" ca="1" si="0"/>
        <v>25</v>
      </c>
      <c r="B25" s="317">
        <v>1</v>
      </c>
      <c r="C25" s="5"/>
      <c r="D25" s="313">
        <v>-52.3</v>
      </c>
      <c r="E25" s="313" t="s">
        <v>135</v>
      </c>
      <c r="F25" s="314" t="s">
        <v>118</v>
      </c>
      <c r="G25" s="312">
        <v>320</v>
      </c>
      <c r="H25" s="312">
        <v>52</v>
      </c>
      <c r="I25" s="315">
        <v>4</v>
      </c>
      <c r="J25" s="173">
        <v>2.79</v>
      </c>
      <c r="K25" s="315">
        <v>-11.146000000000001</v>
      </c>
      <c r="L25" s="173">
        <v>6.18</v>
      </c>
      <c r="M25" s="315">
        <v>0.32500000000000001</v>
      </c>
      <c r="N25" s="294">
        <f t="shared" si="1"/>
        <v>-6</v>
      </c>
      <c r="O25" s="295">
        <f t="shared" si="2"/>
        <v>200</v>
      </c>
      <c r="P25" s="312">
        <v>32.47</v>
      </c>
      <c r="Q25" s="315">
        <v>1.4370000000000001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6">
        <v>187</v>
      </c>
      <c r="AA25" s="10">
        <f t="shared" si="4"/>
        <v>-6</v>
      </c>
      <c r="AC25" s="316">
        <v>-2.0939999999999999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ref="I26:I36" si="5">IF(ISNUMBER(H25), IF(ISNUMBER(H26), ((ABS(H25-H26))/H25)*100, ""), "")</f>
        <v/>
      </c>
      <c r="J26" s="276"/>
      <c r="K26" s="286" t="str">
        <f t="shared" ref="K26:K36" si="6">IF(ISNUMBER(J25), IF(ISNUMBER(J26), ((ABS(J25-J26))/J25)*100, ""), "")</f>
        <v/>
      </c>
      <c r="L26" s="276"/>
      <c r="M26" s="286" t="str">
        <f t="shared" ref="M26:M36" si="7">IF(ISNUMBER(L25), IF(ISNUMBER(L26), ((ABS(L25-L26))/L25)*100, ""), "")</f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ref="Q26:Q36" si="8">IF(ISNUMBER(P25), IF(ISNUMBER(P26), ABS(((ABS(P25-P26))/P25)*100), ""), "")</f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2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25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B1"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8" t="s">
        <v>136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3">
        <v>-62.9</v>
      </c>
      <c r="E14" s="313" t="s">
        <v>135</v>
      </c>
      <c r="F14" s="314" t="s">
        <v>119</v>
      </c>
      <c r="G14" s="312">
        <v>60</v>
      </c>
      <c r="H14" s="312">
        <v>40</v>
      </c>
      <c r="I14" s="315">
        <v>0</v>
      </c>
      <c r="J14" s="173">
        <v>9.27</v>
      </c>
      <c r="K14" s="315">
        <v>0</v>
      </c>
      <c r="L14" s="173">
        <v>6.39</v>
      </c>
      <c r="M14" s="315">
        <v>0</v>
      </c>
      <c r="N14" s="294"/>
      <c r="O14" s="295"/>
      <c r="P14" s="312">
        <v>24.7</v>
      </c>
      <c r="Q14" s="315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6">
        <v>296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86</v>
      </c>
      <c r="AC14" s="31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3">
        <v>-62.9</v>
      </c>
      <c r="E15" s="313" t="s">
        <v>135</v>
      </c>
      <c r="F15" s="314" t="s">
        <v>120</v>
      </c>
      <c r="G15" s="312">
        <v>120</v>
      </c>
      <c r="H15" s="312">
        <v>41</v>
      </c>
      <c r="I15" s="315">
        <v>2.5</v>
      </c>
      <c r="J15" s="173">
        <v>6.7</v>
      </c>
      <c r="K15" s="315">
        <v>-27.724</v>
      </c>
      <c r="L15" s="173">
        <v>6.3</v>
      </c>
      <c r="M15" s="315">
        <v>-1.4079999999999999</v>
      </c>
      <c r="N15" s="294">
        <f t="shared" ref="N15:N36" si="1">IF(ISNUMBER(Z15), AA15, "")</f>
        <v>86</v>
      </c>
      <c r="O15" s="295" t="str">
        <f t="shared" ref="O15:O36" si="2">IF(ISNUMBER(N14), IF(ISNUMBER(N15), ABS(((ABS(N14-N15))/N14)*100), ""), "")</f>
        <v/>
      </c>
      <c r="P15" s="312">
        <v>25.09</v>
      </c>
      <c r="Q15" s="315">
        <v>1.579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6">
        <v>295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86</v>
      </c>
      <c r="AC15" s="316">
        <v>-0.33800000000000002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3">
        <v>-62.9</v>
      </c>
      <c r="E16" s="313" t="s">
        <v>135</v>
      </c>
      <c r="F16" s="314" t="s">
        <v>121</v>
      </c>
      <c r="G16" s="312">
        <v>180</v>
      </c>
      <c r="H16" s="312">
        <v>41</v>
      </c>
      <c r="I16" s="315">
        <v>0</v>
      </c>
      <c r="J16" s="173">
        <v>5.94</v>
      </c>
      <c r="K16" s="315">
        <v>-11.343</v>
      </c>
      <c r="L16" s="173">
        <v>6.2</v>
      </c>
      <c r="M16" s="315">
        <v>-1.587</v>
      </c>
      <c r="N16" s="294">
        <f t="shared" si="1"/>
        <v>83</v>
      </c>
      <c r="O16" s="295">
        <f t="shared" si="2"/>
        <v>3.4883720930232558</v>
      </c>
      <c r="P16" s="312">
        <v>25.59</v>
      </c>
      <c r="Q16" s="315">
        <v>1.9930000000000001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6">
        <v>292</v>
      </c>
      <c r="AA16" s="10">
        <f t="shared" si="4"/>
        <v>83</v>
      </c>
      <c r="AC16" s="316">
        <v>-1.0169999999999999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3">
        <v>-62.9</v>
      </c>
      <c r="E17" s="313" t="s">
        <v>135</v>
      </c>
      <c r="F17" s="314" t="s">
        <v>122</v>
      </c>
      <c r="G17" s="312">
        <v>240</v>
      </c>
      <c r="H17" s="312">
        <v>42</v>
      </c>
      <c r="I17" s="315">
        <v>2.4390000000000001</v>
      </c>
      <c r="J17" s="173">
        <v>5.81</v>
      </c>
      <c r="K17" s="315">
        <v>-2.1890000000000001</v>
      </c>
      <c r="L17" s="173">
        <v>6.15</v>
      </c>
      <c r="M17" s="315">
        <v>-0.80600000000000005</v>
      </c>
      <c r="N17" s="294">
        <f t="shared" si="1"/>
        <v>84</v>
      </c>
      <c r="O17" s="295">
        <f t="shared" si="2"/>
        <v>1.2048192771084338</v>
      </c>
      <c r="P17" s="312">
        <v>26.02</v>
      </c>
      <c r="Q17" s="315">
        <v>1.68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6">
        <v>290</v>
      </c>
      <c r="AA17" s="10">
        <f t="shared" si="4"/>
        <v>84</v>
      </c>
      <c r="AC17" s="316">
        <v>-0.68500000000000005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3">
        <v>-62.9</v>
      </c>
      <c r="E18" s="313" t="s">
        <v>135</v>
      </c>
      <c r="F18" s="314" t="s">
        <v>123</v>
      </c>
      <c r="G18" s="312">
        <v>310</v>
      </c>
      <c r="H18" s="312">
        <v>41</v>
      </c>
      <c r="I18" s="315">
        <v>-2.3809999999999998</v>
      </c>
      <c r="J18" s="173">
        <v>5.66</v>
      </c>
      <c r="K18" s="315">
        <v>-2.5819999999999999</v>
      </c>
      <c r="L18" s="173">
        <v>6.09</v>
      </c>
      <c r="M18" s="315">
        <v>-0.97599999999999998</v>
      </c>
      <c r="N18" s="294">
        <f t="shared" si="1"/>
        <v>80</v>
      </c>
      <c r="O18" s="295">
        <f t="shared" si="2"/>
        <v>4.7619047619047619</v>
      </c>
      <c r="P18" s="312">
        <v>26.41</v>
      </c>
      <c r="Q18" s="315">
        <v>1.4990000000000001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6">
        <v>286</v>
      </c>
      <c r="AA18" s="10">
        <f t="shared" si="4"/>
        <v>80</v>
      </c>
      <c r="AC18" s="316">
        <v>-1.379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3">
        <v>-62.9</v>
      </c>
      <c r="E19" s="313" t="s">
        <v>135</v>
      </c>
      <c r="F19" s="314" t="s">
        <v>124</v>
      </c>
      <c r="G19" s="312">
        <v>380</v>
      </c>
      <c r="H19" s="312">
        <v>40</v>
      </c>
      <c r="I19" s="315">
        <v>-2.4390000000000001</v>
      </c>
      <c r="J19" s="173">
        <v>4.9800000000000004</v>
      </c>
      <c r="K19" s="315">
        <v>-12.013999999999999</v>
      </c>
      <c r="L19" s="173">
        <v>5.99</v>
      </c>
      <c r="M19" s="315">
        <v>-1.6419999999999999</v>
      </c>
      <c r="N19" s="294">
        <f t="shared" si="1"/>
        <v>76</v>
      </c>
      <c r="O19" s="295">
        <f t="shared" si="2"/>
        <v>5</v>
      </c>
      <c r="P19" s="312">
        <v>26.77</v>
      </c>
      <c r="Q19" s="315">
        <v>1.363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6">
        <v>282</v>
      </c>
      <c r="AA19" s="10">
        <f t="shared" si="4"/>
        <v>76</v>
      </c>
      <c r="AC19" s="316">
        <v>-1.399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13">
        <v>-62.9</v>
      </c>
      <c r="E20" s="313" t="s">
        <v>135</v>
      </c>
      <c r="F20" s="314" t="s">
        <v>125</v>
      </c>
      <c r="G20" s="312">
        <v>440</v>
      </c>
      <c r="H20" s="312">
        <v>40</v>
      </c>
      <c r="I20" s="315">
        <v>0</v>
      </c>
      <c r="J20" s="173">
        <v>4.71</v>
      </c>
      <c r="K20" s="315">
        <v>-5.4219999999999997</v>
      </c>
      <c r="L20" s="173">
        <v>5.9</v>
      </c>
      <c r="M20" s="315">
        <v>-1.5029999999999999</v>
      </c>
      <c r="N20" s="294">
        <f t="shared" si="1"/>
        <v>68</v>
      </c>
      <c r="O20" s="295">
        <f t="shared" si="2"/>
        <v>10.526315789473683</v>
      </c>
      <c r="P20" s="312">
        <v>27.07</v>
      </c>
      <c r="Q20" s="315">
        <v>1.121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6">
        <v>274</v>
      </c>
      <c r="AA20" s="10">
        <f t="shared" si="4"/>
        <v>68</v>
      </c>
      <c r="AC20" s="316">
        <v>-2.8370000000000002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13">
        <v>-62.9</v>
      </c>
      <c r="E21" s="313" t="s">
        <v>135</v>
      </c>
      <c r="F21" s="314" t="s">
        <v>126</v>
      </c>
      <c r="G21" s="312">
        <v>500</v>
      </c>
      <c r="H21" s="312">
        <v>40</v>
      </c>
      <c r="I21" s="315">
        <v>0</v>
      </c>
      <c r="J21" s="173">
        <v>4.37</v>
      </c>
      <c r="K21" s="315">
        <v>-7.2190000000000003</v>
      </c>
      <c r="L21" s="173">
        <v>5.8</v>
      </c>
      <c r="M21" s="315">
        <v>-1.6950000000000001</v>
      </c>
      <c r="N21" s="294">
        <f t="shared" si="1"/>
        <v>63</v>
      </c>
      <c r="O21" s="295">
        <f t="shared" si="2"/>
        <v>7.3529411764705888</v>
      </c>
      <c r="P21" s="312">
        <v>27.39</v>
      </c>
      <c r="Q21" s="315">
        <v>1.1819999999999999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6">
        <v>269</v>
      </c>
      <c r="AA21" s="10">
        <f t="shared" si="4"/>
        <v>63</v>
      </c>
      <c r="AC21" s="316">
        <v>-1.825</v>
      </c>
    </row>
    <row r="22" spans="1:29" s="10" customFormat="1" ht="39.950000000000003" customHeight="1" x14ac:dyDescent="0.2">
      <c r="A22" s="10">
        <f t="shared" ca="1" si="0"/>
        <v>22</v>
      </c>
      <c r="B22" s="317">
        <v>1</v>
      </c>
      <c r="C22" s="5"/>
      <c r="D22" s="313">
        <v>-62.9</v>
      </c>
      <c r="E22" s="313" t="s">
        <v>135</v>
      </c>
      <c r="F22" s="314" t="s">
        <v>127</v>
      </c>
      <c r="G22" s="312">
        <v>550</v>
      </c>
      <c r="H22" s="312">
        <v>39</v>
      </c>
      <c r="I22" s="315">
        <v>-2.5</v>
      </c>
      <c r="J22" s="173">
        <v>4.09</v>
      </c>
      <c r="K22" s="315">
        <v>-6.407</v>
      </c>
      <c r="L22" s="173">
        <v>5.74</v>
      </c>
      <c r="M22" s="315">
        <v>-1.034</v>
      </c>
      <c r="N22" s="294">
        <f t="shared" si="1"/>
        <v>59</v>
      </c>
      <c r="O22" s="295">
        <f t="shared" si="2"/>
        <v>6.3492063492063489</v>
      </c>
      <c r="P22" s="312">
        <v>27.62</v>
      </c>
      <c r="Q22" s="315">
        <v>0.84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6">
        <v>265</v>
      </c>
      <c r="AA22" s="10">
        <f t="shared" si="4"/>
        <v>59</v>
      </c>
      <c r="AC22" s="316">
        <v>-1.4870000000000001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3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22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20" sqref="F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0" t="s">
        <v>17</v>
      </c>
      <c r="E2" s="382" t="str">
        <f>'Groundwater Profile Log'!C2</f>
        <v>Trinity</v>
      </c>
      <c r="F2" s="382"/>
      <c r="G2" s="382"/>
      <c r="H2" s="382"/>
      <c r="I2" s="33"/>
      <c r="J2" s="33"/>
      <c r="K2" s="36" t="s">
        <v>9</v>
      </c>
      <c r="L2" s="36"/>
      <c r="M2" s="6"/>
      <c r="N2" s="33"/>
      <c r="O2" s="384" t="s">
        <v>14</v>
      </c>
      <c r="P2" s="384"/>
      <c r="Q2" s="382" t="str">
        <f>'Groundwater Profile Log'!M2</f>
        <v>DPT-14</v>
      </c>
      <c r="R2" s="382"/>
      <c r="S2" s="175"/>
      <c r="X2" s="5" t="s">
        <v>13</v>
      </c>
    </row>
    <row r="3" spans="1:259" s="9" customFormat="1" ht="12.95" customHeight="1" x14ac:dyDescent="0.3">
      <c r="B3" s="66"/>
      <c r="C3" s="8"/>
      <c r="D3" s="381"/>
      <c r="E3" s="383"/>
      <c r="F3" s="383"/>
      <c r="G3" s="383"/>
      <c r="H3" s="383"/>
      <c r="I3" s="33"/>
      <c r="J3" s="35"/>
      <c r="K3" s="35"/>
      <c r="L3" s="34"/>
      <c r="M3" s="34"/>
      <c r="N3" s="34"/>
      <c r="O3" s="385"/>
      <c r="P3" s="385"/>
      <c r="Q3" s="383"/>
      <c r="R3" s="38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42558</v>
      </c>
      <c r="F5" s="387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9" t="str">
        <f>'Groundwater Profile Log'!C6</f>
        <v>Marietta, GA</v>
      </c>
      <c r="F6" s="379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37.623382999999997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9">
        <f>'Groundwater Profile Log'!C7</f>
        <v>206201008</v>
      </c>
      <c r="F7" s="379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70.808949999999996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8"/>
      <c r="F8" s="388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8" t="s">
        <v>136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3">
        <v>-76</v>
      </c>
      <c r="E14" s="313" t="s">
        <v>135</v>
      </c>
      <c r="F14" s="314" t="s">
        <v>128</v>
      </c>
      <c r="G14" s="312">
        <v>50</v>
      </c>
      <c r="H14" s="312">
        <v>41</v>
      </c>
      <c r="I14" s="315">
        <v>5.1280000000000001</v>
      </c>
      <c r="J14" s="173">
        <v>4.63</v>
      </c>
      <c r="K14" s="315">
        <v>13.202999999999999</v>
      </c>
      <c r="L14" s="173">
        <v>5.76</v>
      </c>
      <c r="M14" s="315">
        <v>0.34799999999999998</v>
      </c>
      <c r="N14" s="294"/>
      <c r="O14" s="295"/>
      <c r="P14" s="312">
        <v>32.869999999999997</v>
      </c>
      <c r="Q14" s="315">
        <v>19.007999999999999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6">
        <v>291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98</v>
      </c>
      <c r="AC14" s="316">
        <v>9.8109999999999999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3">
        <v>-76</v>
      </c>
      <c r="E15" s="313" t="s">
        <v>135</v>
      </c>
      <c r="F15" s="314" t="s">
        <v>129</v>
      </c>
      <c r="G15" s="312">
        <v>100</v>
      </c>
      <c r="H15" s="312">
        <v>40</v>
      </c>
      <c r="I15" s="315">
        <v>-2.4390000000000001</v>
      </c>
      <c r="J15" s="173">
        <v>4.97</v>
      </c>
      <c r="K15" s="315">
        <v>7.343</v>
      </c>
      <c r="L15" s="173">
        <v>5.77</v>
      </c>
      <c r="M15" s="315">
        <v>0.17399999999999999</v>
      </c>
      <c r="N15" s="294">
        <f t="shared" ref="N15:N36" si="1">IF(ISNUMBER(Z15), AA15, "")</f>
        <v>98</v>
      </c>
      <c r="O15" s="295" t="str">
        <f t="shared" ref="O15:O36" si="2">IF(ISNUMBER(N14), IF(ISNUMBER(N15), ABS(((ABS(N14-N15))/N14)*100), ""), "")</f>
        <v/>
      </c>
      <c r="P15" s="312">
        <v>32.5</v>
      </c>
      <c r="Q15" s="315">
        <v>-1.1259999999999999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6">
        <v>291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98</v>
      </c>
      <c r="AC15" s="316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3">
        <v>-76</v>
      </c>
      <c r="E16" s="313" t="s">
        <v>135</v>
      </c>
      <c r="F16" s="314" t="s">
        <v>130</v>
      </c>
      <c r="G16" s="312">
        <v>140</v>
      </c>
      <c r="H16" s="312">
        <v>40</v>
      </c>
      <c r="I16" s="315">
        <v>0</v>
      </c>
      <c r="J16" s="173">
        <v>4.1500000000000004</v>
      </c>
      <c r="K16" s="315">
        <v>-16.498999999999999</v>
      </c>
      <c r="L16" s="173">
        <v>5.83</v>
      </c>
      <c r="M16" s="315">
        <v>1.04</v>
      </c>
      <c r="N16" s="294">
        <f t="shared" si="1"/>
        <v>86</v>
      </c>
      <c r="O16" s="295">
        <f t="shared" si="2"/>
        <v>12.244897959183673</v>
      </c>
      <c r="P16" s="312">
        <v>31.61</v>
      </c>
      <c r="Q16" s="315">
        <v>-2.738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6">
        <v>287</v>
      </c>
      <c r="AA16" s="10">
        <f t="shared" si="4"/>
        <v>86</v>
      </c>
      <c r="AC16" s="316">
        <v>-1.375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3">
        <v>-76</v>
      </c>
      <c r="E17" s="313" t="s">
        <v>135</v>
      </c>
      <c r="F17" s="314" t="s">
        <v>131</v>
      </c>
      <c r="G17" s="312">
        <v>170</v>
      </c>
      <c r="H17" s="312">
        <v>40</v>
      </c>
      <c r="I17" s="315">
        <v>0</v>
      </c>
      <c r="J17" s="173">
        <v>5.39</v>
      </c>
      <c r="K17" s="315">
        <v>29.88</v>
      </c>
      <c r="L17" s="173">
        <v>5.82</v>
      </c>
      <c r="M17" s="315">
        <v>-0.17199999999999999</v>
      </c>
      <c r="N17" s="294">
        <f t="shared" si="1"/>
        <v>87</v>
      </c>
      <c r="O17" s="295">
        <f t="shared" si="2"/>
        <v>1.1627906976744187</v>
      </c>
      <c r="P17" s="312">
        <v>30.98</v>
      </c>
      <c r="Q17" s="315">
        <v>-1.9930000000000001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6">
        <v>288</v>
      </c>
      <c r="AA17" s="10">
        <f t="shared" si="4"/>
        <v>87</v>
      </c>
      <c r="AC17" s="316">
        <v>0.34799999999999998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3">
        <v>-76</v>
      </c>
      <c r="E18" s="313" t="s">
        <v>135</v>
      </c>
      <c r="F18" s="314" t="s">
        <v>132</v>
      </c>
      <c r="G18" s="312">
        <v>220</v>
      </c>
      <c r="H18" s="312">
        <v>39</v>
      </c>
      <c r="I18" s="315">
        <v>-2.5</v>
      </c>
      <c r="J18" s="173">
        <v>5.42</v>
      </c>
      <c r="K18" s="315">
        <v>0.55700000000000005</v>
      </c>
      <c r="L18" s="173">
        <v>5.83</v>
      </c>
      <c r="M18" s="315">
        <v>0.17199999999999999</v>
      </c>
      <c r="N18" s="294">
        <f t="shared" si="1"/>
        <v>87</v>
      </c>
      <c r="O18" s="295">
        <f t="shared" si="2"/>
        <v>0</v>
      </c>
      <c r="P18" s="312">
        <v>30.42</v>
      </c>
      <c r="Q18" s="315">
        <v>-1.8080000000000001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6">
        <v>288</v>
      </c>
      <c r="AA18" s="10">
        <f t="shared" si="4"/>
        <v>87</v>
      </c>
      <c r="AC18" s="316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3">
        <v>-76</v>
      </c>
      <c r="E19" s="313" t="s">
        <v>135</v>
      </c>
      <c r="F19" s="314" t="s">
        <v>133</v>
      </c>
      <c r="G19" s="312">
        <v>260</v>
      </c>
      <c r="H19" s="312">
        <v>40</v>
      </c>
      <c r="I19" s="315">
        <v>2.5640000000000001</v>
      </c>
      <c r="J19" s="173">
        <v>5.1100000000000003</v>
      </c>
      <c r="K19" s="315">
        <v>-5.72</v>
      </c>
      <c r="L19" s="173">
        <v>5.84</v>
      </c>
      <c r="M19" s="315">
        <v>0.17199999999999999</v>
      </c>
      <c r="N19" s="294">
        <f t="shared" si="1"/>
        <v>87</v>
      </c>
      <c r="O19" s="295">
        <f t="shared" si="2"/>
        <v>0</v>
      </c>
      <c r="P19" s="312">
        <v>30.12</v>
      </c>
      <c r="Q19" s="315">
        <v>-0.98599999999999999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6">
        <v>288</v>
      </c>
      <c r="AA19" s="10">
        <f t="shared" si="4"/>
        <v>87</v>
      </c>
      <c r="AC19" s="316">
        <v>0</v>
      </c>
    </row>
    <row r="20" spans="1:29" s="10" customFormat="1" ht="39.950000000000003" customHeight="1" x14ac:dyDescent="0.2">
      <c r="A20" s="10">
        <f t="shared" ca="1" si="0"/>
        <v>20</v>
      </c>
      <c r="B20" s="317">
        <v>1</v>
      </c>
      <c r="C20" s="5"/>
      <c r="D20" s="313">
        <v>-76</v>
      </c>
      <c r="E20" s="313" t="s">
        <v>135</v>
      </c>
      <c r="F20" s="314" t="s">
        <v>134</v>
      </c>
      <c r="G20" s="312">
        <v>320</v>
      </c>
      <c r="H20" s="312">
        <v>39</v>
      </c>
      <c r="I20" s="315">
        <v>-2.5</v>
      </c>
      <c r="J20" s="173">
        <v>4.2</v>
      </c>
      <c r="K20" s="315">
        <v>-17.808</v>
      </c>
      <c r="L20" s="173">
        <v>5.89</v>
      </c>
      <c r="M20" s="315">
        <v>0.85599999999999998</v>
      </c>
      <c r="N20" s="294">
        <f t="shared" si="1"/>
        <v>84</v>
      </c>
      <c r="O20" s="295">
        <f t="shared" si="2"/>
        <v>3.4482758620689653</v>
      </c>
      <c r="P20" s="312">
        <v>29.89</v>
      </c>
      <c r="Q20" s="315">
        <v>-0.76400000000000001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6">
        <v>286</v>
      </c>
      <c r="AA20" s="10">
        <f t="shared" si="4"/>
        <v>84</v>
      </c>
      <c r="AC20" s="316">
        <v>-0.69399999999999995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AFP6\APS\MSTJV\[DPT14_Groundwater Profiling Log_MSTJV.xlsx]Sample 4</v>
      </c>
      <c r="F38" s="4"/>
    </row>
    <row r="39" spans="1:27" ht="12.75" customHeight="1" x14ac:dyDescent="0.2">
      <c r="F39" s="4"/>
      <c r="V39" s="389" t="s">
        <v>24</v>
      </c>
      <c r="W39" s="389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90" t="s">
        <v>58</v>
      </c>
      <c r="C49" s="362"/>
      <c r="D49" s="36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91">
        <f ca="1">MAX(A14:A36)</f>
        <v>20</v>
      </c>
      <c r="C50" s="364"/>
      <c r="D50" s="36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2020-07-09T13:55:32Z</cp:lastPrinted>
  <dcterms:created xsi:type="dcterms:W3CDTF">1999-09-28T02:07:07Z</dcterms:created>
  <dcterms:modified xsi:type="dcterms:W3CDTF">2020-07-09T14:33:39Z</dcterms:modified>
</cp:coreProperties>
</file>