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33D7C0A9-0EB0-4487-AEC8-598257D863C1}" xr6:coauthVersionLast="45" xr6:coauthVersionMax="45" xr10:uidLastSave="{00000000-0000-0000-0000-000000000000}"/>
  <bookViews>
    <workbookView xWindow="-28920" yWindow="-25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N18" i="155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O22" i="142" s="1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N29" i="146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O22" i="146" s="1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S18" i="150"/>
  <c r="Q18" i="150"/>
  <c r="N18" i="150"/>
  <c r="O19" i="150" s="1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S18" i="149"/>
  <c r="Q18" i="149"/>
  <c r="N18" i="149"/>
  <c r="O19" i="149" s="1"/>
  <c r="M18" i="149"/>
  <c r="K18" i="149"/>
  <c r="I18" i="149"/>
  <c r="A18" i="149"/>
  <c r="AA17" i="149"/>
  <c r="S17" i="149"/>
  <c r="Q17" i="149"/>
  <c r="N17" i="149"/>
  <c r="O18" i="149" s="1"/>
  <c r="M17" i="149"/>
  <c r="K17" i="149"/>
  <c r="I17" i="149"/>
  <c r="A17" i="149"/>
  <c r="AA16" i="149"/>
  <c r="S16" i="149"/>
  <c r="Q16" i="149"/>
  <c r="N16" i="149"/>
  <c r="O17" i="149" s="1"/>
  <c r="M16" i="149"/>
  <c r="K16" i="149"/>
  <c r="I16" i="149"/>
  <c r="A16" i="149"/>
  <c r="AA15" i="149"/>
  <c r="S15" i="149"/>
  <c r="Q15" i="149"/>
  <c r="O15" i="149"/>
  <c r="N15" i="149"/>
  <c r="O16" i="149" s="1"/>
  <c r="M15" i="149"/>
  <c r="K15" i="149"/>
  <c r="I15" i="149"/>
  <c r="A15" i="149"/>
  <c r="AA14" i="149"/>
  <c r="S14" i="149"/>
  <c r="Q14" i="149"/>
  <c r="M14" i="149"/>
  <c r="K14" i="149"/>
  <c r="I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N21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2" i="148" l="1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1" i="147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Q21" i="147"/>
  <c r="O21" i="147"/>
  <c r="M21" i="147"/>
  <c r="K21" i="147"/>
  <c r="I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C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<sst xmlns="http://schemas.openxmlformats.org/spreadsheetml/2006/main" count="1561" uniqueCount="119">
  <si>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</si>
  <si>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</si>
  <si>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</si>
  <si>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</si>
  <si>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</si>
  <si>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</si>
  <si>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</si>
  <si>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</si>
  <si>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</si>
  <si>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</si>
  <si>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</si>
  <si>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</si>
  <si>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</si>
  <si>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</si>
  <si>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</si>
  <si>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</si>
  <si>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</si>
  <si>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</si>
  <si>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</si>
  <si>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</si>
  <si>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</si>
  <si>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</si>
  <si>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</si>
  <si>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</si>
  <si>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</si>
  <si>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</si>
  <si>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</si>
  <si>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</si>
  <si>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</si>
  <si>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</si>
  <si>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</si>
  <si>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</si>
  <si>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</si>
  <si>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</si>
  <si>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</si>
  <si>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</si>
  <si>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</si>
  <si>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</si>
  <si>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</si>
  <si>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</si>
  <si>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</si>
  <si>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</si>
  <si>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</si>
  <si>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</si>
  <si>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</si>
  <si>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</si>
  <si>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</si>
  <si>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</si>
  <si>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</si>
  <si>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</si>
  <si>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</si>
  <si>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</si>
  <si>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</si>
  <si>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</si>
  <si>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</si>
  <si>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</si>
  <si>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</si>
  <si>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</si>
  <si>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</si>
  <si>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</si>
  <si>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</si>
  <si>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</si>
  <si>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</si>
  <si>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</si>
  <si>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</si>
  <si>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</si>
  <si>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</si>
  <si>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</si>
  <si>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</si>
  <si>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</si>
  <si>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</si>
  <si>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</si>
  <si>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</si>
  <si>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</si>
  <si>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</si>
  <si>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</si>
  <si>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</si>
  <si>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</si>
  <si>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</si>
  <si>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</si>
  <si>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Gas</t>
  </si>
  <si>
    <t>DPT-17</t>
  </si>
  <si>
    <t>Trinity</t>
  </si>
  <si>
    <t>No Change When Hammer Stopped</t>
  </si>
  <si>
    <t>7/1/2020:14:02:15</t>
  </si>
  <si>
    <t>NA</t>
  </si>
  <si>
    <t>7/1/2020:15:35:39</t>
  </si>
  <si>
    <t>7/1/2020:15:38:58</t>
  </si>
  <si>
    <t>7/1/2020:15:42:56</t>
  </si>
  <si>
    <t>7/1/2020:15:47:40</t>
  </si>
  <si>
    <t>7/1/2020:17:24:47</t>
  </si>
  <si>
    <t>ROP Dropped Below Threshold</t>
  </si>
  <si>
    <t>07/01/2020:14:34:00</t>
  </si>
  <si>
    <t>07/01/2020:14:40:42</t>
  </si>
  <si>
    <t>07/01/2020:14:49:45</t>
  </si>
  <si>
    <t>07/01/2020:14:54:29</t>
  </si>
  <si>
    <t>07/01/2020:14:58:31</t>
  </si>
  <si>
    <t>07/01/2020:15:08:45</t>
  </si>
  <si>
    <t>07/01/2020:15:14:22</t>
  </si>
  <si>
    <t>07/01/2020:16:14:29</t>
  </si>
  <si>
    <t>07/01/2020:16:22:28</t>
  </si>
  <si>
    <t>07/01/2020:16:30:14</t>
  </si>
  <si>
    <t>07/01/2020:16:36:44</t>
  </si>
  <si>
    <t>07/01/2020:16:42:38</t>
  </si>
  <si>
    <t>07/01/2020:16:48:33</t>
  </si>
  <si>
    <t>07/01/2020:16:55:50</t>
  </si>
  <si>
    <t>07/01/2020:17:01:50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</si>
  <si>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</si>
  <si>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</si>
  <si>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</si>
  <si>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</si>
  <si>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</si>
  <si>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</si>
  <si>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50-55 PSI</t>
  </si>
  <si>
    <t>NC</t>
  </si>
  <si>
    <t>Starting Depth @ 51.6 FT</t>
  </si>
  <si>
    <t>CS</t>
  </si>
  <si>
    <t>MSTJV</t>
  </si>
  <si>
    <t>DPT17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</si>
</sst>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3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Ik'!$H$2:$H$2958</c:f>
              <c:numCache>
                <c:formatCode>General</c:formatCode>
                <c:ptCount val="2957"/>
                <c:pt idx="0">
                  <c:v>3.9879000000000002</c:v>
                </c:pt>
                <c:pt idx="1">
                  <c:v>3.9708000000000001</c:v>
                </c:pt>
                <c:pt idx="2">
                  <c:v>3.9609000000000001</c:v>
                </c:pt>
                <c:pt idx="3">
                  <c:v>3.9680999999999997</c:v>
                </c:pt>
                <c:pt idx="4">
                  <c:v>3.9897</c:v>
                </c:pt>
                <c:pt idx="5">
                  <c:v>3.9698999999999995</c:v>
                </c:pt>
                <c:pt idx="6">
                  <c:v>3.9509999999999996</c:v>
                </c:pt>
                <c:pt idx="7">
                  <c:v>4.0058999999999996</c:v>
                </c:pt>
                <c:pt idx="8">
                  <c:v>3.9618000000000002</c:v>
                </c:pt>
                <c:pt idx="9">
                  <c:v>4.0113000000000003</c:v>
                </c:pt>
                <c:pt idx="10">
                  <c:v>4.0266000000000002</c:v>
                </c:pt>
                <c:pt idx="11">
                  <c:v>3.9482999999999997</c:v>
                </c:pt>
                <c:pt idx="12">
                  <c:v>3.9798</c:v>
                </c:pt>
                <c:pt idx="13">
                  <c:v>4.0383000000000004</c:v>
                </c:pt>
                <c:pt idx="14">
                  <c:v>4.0023</c:v>
                </c:pt>
                <c:pt idx="15">
                  <c:v>3.9969000000000001</c:v>
                </c:pt>
                <c:pt idx="16">
                  <c:v>3.9969000000000001</c:v>
                </c:pt>
                <c:pt idx="17">
                  <c:v>3.9717000000000002</c:v>
                </c:pt>
                <c:pt idx="18">
                  <c:v>3.9906000000000001</c:v>
                </c:pt>
                <c:pt idx="19">
                  <c:v>3.9888000000000003</c:v>
                </c:pt>
                <c:pt idx="20">
                  <c:v>3.9528000000000003</c:v>
                </c:pt>
                <c:pt idx="21">
                  <c:v>4.0229999999999997</c:v>
                </c:pt>
                <c:pt idx="22">
                  <c:v>3.9888000000000003</c:v>
                </c:pt>
                <c:pt idx="23">
                  <c:v>3.9563999999999999</c:v>
                </c:pt>
                <c:pt idx="24">
                  <c:v>3.9312000000000005</c:v>
                </c:pt>
                <c:pt idx="25">
                  <c:v>3.9312000000000005</c:v>
                </c:pt>
                <c:pt idx="26">
                  <c:v>3.9672000000000005</c:v>
                </c:pt>
                <c:pt idx="27">
                  <c:v>3.9888000000000003</c:v>
                </c:pt>
                <c:pt idx="28">
                  <c:v>4.0023</c:v>
                </c:pt>
                <c:pt idx="29">
                  <c:v>4.0122</c:v>
                </c:pt>
                <c:pt idx="30">
                  <c:v>4.0365000000000002</c:v>
                </c:pt>
                <c:pt idx="31">
                  <c:v>3.9897</c:v>
                </c:pt>
                <c:pt idx="32">
                  <c:v>4.0968</c:v>
                </c:pt>
                <c:pt idx="33">
                  <c:v>4.1751000000000005</c:v>
                </c:pt>
                <c:pt idx="34">
                  <c:v>4.1391</c:v>
                </c:pt>
                <c:pt idx="35">
                  <c:v>4.1418000000000008</c:v>
                </c:pt>
                <c:pt idx="36">
                  <c:v>4.0833000000000004</c:v>
                </c:pt>
                <c:pt idx="37">
                  <c:v>4.0877999999999997</c:v>
                </c:pt>
                <c:pt idx="38">
                  <c:v>4.1607000000000003</c:v>
                </c:pt>
                <c:pt idx="39">
                  <c:v>4.1337000000000002</c:v>
                </c:pt>
                <c:pt idx="40">
                  <c:v>4.0833000000000004</c:v>
                </c:pt>
                <c:pt idx="41">
                  <c:v>4.0679999999999996</c:v>
                </c:pt>
                <c:pt idx="42">
                  <c:v>4.1274000000000006</c:v>
                </c:pt>
                <c:pt idx="43">
                  <c:v>4.1463000000000001</c:v>
                </c:pt>
                <c:pt idx="44">
                  <c:v>4.1085000000000003</c:v>
                </c:pt>
                <c:pt idx="45">
                  <c:v>4.0571999999999999</c:v>
                </c:pt>
                <c:pt idx="46">
                  <c:v>4.0590000000000002</c:v>
                </c:pt>
                <c:pt idx="47">
                  <c:v>4.1327999999999996</c:v>
                </c:pt>
                <c:pt idx="48">
                  <c:v>4.1580000000000004</c:v>
                </c:pt>
                <c:pt idx="49">
                  <c:v>4.1796000000000006</c:v>
                </c:pt>
                <c:pt idx="50">
                  <c:v>4.1508000000000003</c:v>
                </c:pt>
                <c:pt idx="51">
                  <c:v>4.2020999999999997</c:v>
                </c:pt>
                <c:pt idx="52">
                  <c:v>4.1543999999999999</c:v>
                </c:pt>
                <c:pt idx="53">
                  <c:v>4.2228000000000003</c:v>
                </c:pt>
                <c:pt idx="54">
                  <c:v>4.1391</c:v>
                </c:pt>
                <c:pt idx="55">
                  <c:v>4.0949999999999998</c:v>
                </c:pt>
                <c:pt idx="56">
                  <c:v>4.1589000000000009</c:v>
                </c:pt>
                <c:pt idx="57">
                  <c:v>4.2047999999999996</c:v>
                </c:pt>
                <c:pt idx="58">
                  <c:v>4.1975999999999996</c:v>
                </c:pt>
                <c:pt idx="59">
                  <c:v>4.1364000000000001</c:v>
                </c:pt>
                <c:pt idx="60">
                  <c:v>4.1903999999999995</c:v>
                </c:pt>
                <c:pt idx="61">
                  <c:v>4.1903999999999995</c:v>
                </c:pt>
                <c:pt idx="62">
                  <c:v>4.2336</c:v>
                </c:pt>
                <c:pt idx="63">
                  <c:v>4.2255000000000003</c:v>
                </c:pt>
                <c:pt idx="64">
                  <c:v>4.1823000000000006</c:v>
                </c:pt>
                <c:pt idx="65">
                  <c:v>4.1508000000000003</c:v>
                </c:pt>
                <c:pt idx="66">
                  <c:v>4.1958000000000002</c:v>
                </c:pt>
                <c:pt idx="67">
                  <c:v>4.2695999999999996</c:v>
                </c:pt>
                <c:pt idx="68">
                  <c:v>4.2012</c:v>
                </c:pt>
                <c:pt idx="69">
                  <c:v>4.2003000000000004</c:v>
                </c:pt>
                <c:pt idx="70">
                  <c:v>4.2300000000000004</c:v>
                </c:pt>
                <c:pt idx="71">
                  <c:v>4.2426000000000004</c:v>
                </c:pt>
                <c:pt idx="72">
                  <c:v>4.2012</c:v>
                </c:pt>
                <c:pt idx="73">
                  <c:v>4.2498000000000005</c:v>
                </c:pt>
                <c:pt idx="74">
                  <c:v>4.2345000000000006</c:v>
                </c:pt>
                <c:pt idx="75">
                  <c:v>4.2290999999999999</c:v>
                </c:pt>
                <c:pt idx="76">
                  <c:v>4.2372000000000005</c:v>
                </c:pt>
                <c:pt idx="77">
                  <c:v>4.2606000000000002</c:v>
                </c:pt>
                <c:pt idx="78">
                  <c:v>4.2092999999999998</c:v>
                </c:pt>
                <c:pt idx="79">
                  <c:v>4.2587999999999999</c:v>
                </c:pt>
                <c:pt idx="80">
                  <c:v>4.2524999999999995</c:v>
                </c:pt>
                <c:pt idx="81">
                  <c:v>4.2534000000000001</c:v>
                </c:pt>
                <c:pt idx="82">
                  <c:v>4.2633000000000001</c:v>
                </c:pt>
                <c:pt idx="83">
                  <c:v>4.2389999999999999</c:v>
                </c:pt>
                <c:pt idx="84">
                  <c:v>4.2156000000000002</c:v>
                </c:pt>
                <c:pt idx="85">
                  <c:v>3.9447000000000001</c:v>
                </c:pt>
                <c:pt idx="86">
                  <c:v>3.9626999999999999</c:v>
                </c:pt>
                <c:pt idx="87">
                  <c:v>4.0167000000000002</c:v>
                </c:pt>
                <c:pt idx="88">
                  <c:v>3.9320999999999997</c:v>
                </c:pt>
                <c:pt idx="89">
                  <c:v>3.8582999999999998</c:v>
                </c:pt>
                <c:pt idx="90">
                  <c:v>3.8826000000000001</c:v>
                </c:pt>
                <c:pt idx="91">
                  <c:v>3.8051999999999997</c:v>
                </c:pt>
                <c:pt idx="92">
                  <c:v>3.9104999999999999</c:v>
                </c:pt>
                <c:pt idx="93">
                  <c:v>3.9213000000000005</c:v>
                </c:pt>
                <c:pt idx="94">
                  <c:v>3.9464999999999999</c:v>
                </c:pt>
                <c:pt idx="95">
                  <c:v>3.9392999999999998</c:v>
                </c:pt>
                <c:pt idx="96">
                  <c:v>3.9591000000000003</c:v>
                </c:pt>
                <c:pt idx="97">
                  <c:v>3.9276</c:v>
                </c:pt>
                <c:pt idx="98">
                  <c:v>3.9141000000000004</c:v>
                </c:pt>
                <c:pt idx="99">
                  <c:v>3.9735</c:v>
                </c:pt>
                <c:pt idx="100">
                  <c:v>3.9851999999999999</c:v>
                </c:pt>
                <c:pt idx="101">
                  <c:v>3.8933999999999997</c:v>
                </c:pt>
                <c:pt idx="102">
                  <c:v>3.9131999999999998</c:v>
                </c:pt>
                <c:pt idx="103">
                  <c:v>3.9159000000000002</c:v>
                </c:pt>
                <c:pt idx="104">
                  <c:v>3.9168000000000003</c:v>
                </c:pt>
                <c:pt idx="105">
                  <c:v>3.9807000000000001</c:v>
                </c:pt>
                <c:pt idx="106">
                  <c:v>3.9563999999999999</c:v>
                </c:pt>
                <c:pt idx="107">
                  <c:v>3.9474</c:v>
                </c:pt>
                <c:pt idx="108">
                  <c:v>3.8826000000000001</c:v>
                </c:pt>
                <c:pt idx="109">
                  <c:v>3.9096000000000002</c:v>
                </c:pt>
                <c:pt idx="110">
                  <c:v>3.9509999999999996</c:v>
                </c:pt>
                <c:pt idx="111">
                  <c:v>3.9420000000000002</c:v>
                </c:pt>
                <c:pt idx="112">
                  <c:v>3.9834000000000001</c:v>
                </c:pt>
                <c:pt idx="113">
                  <c:v>4.0041000000000002</c:v>
                </c:pt>
                <c:pt idx="114">
                  <c:v>3.9834000000000001</c:v>
                </c:pt>
                <c:pt idx="115">
                  <c:v>3.9554999999999998</c:v>
                </c:pt>
                <c:pt idx="116">
                  <c:v>3.9501000000000004</c:v>
                </c:pt>
                <c:pt idx="117">
                  <c:v>3.9842999999999997</c:v>
                </c:pt>
                <c:pt idx="118">
                  <c:v>3.9717000000000002</c:v>
                </c:pt>
                <c:pt idx="119">
                  <c:v>3.9653999999999998</c:v>
                </c:pt>
                <c:pt idx="120">
                  <c:v>3.9861000000000004</c:v>
                </c:pt>
                <c:pt idx="121">
                  <c:v>4.0356000000000005</c:v>
                </c:pt>
                <c:pt idx="122">
                  <c:v>4.0581000000000005</c:v>
                </c:pt>
                <c:pt idx="123">
                  <c:v>4.0194000000000001</c:v>
                </c:pt>
                <c:pt idx="124">
                  <c:v>4.0049999999999999</c:v>
                </c:pt>
                <c:pt idx="125">
                  <c:v>3.9897</c:v>
                </c:pt>
                <c:pt idx="126">
                  <c:v>3.9717000000000002</c:v>
                </c:pt>
                <c:pt idx="127">
                  <c:v>4.0328999999999997</c:v>
                </c:pt>
                <c:pt idx="128">
                  <c:v>3.9941999999999998</c:v>
                </c:pt>
                <c:pt idx="129">
                  <c:v>4.0274999999999999</c:v>
                </c:pt>
                <c:pt idx="130">
                  <c:v>4.0590000000000002</c:v>
                </c:pt>
                <c:pt idx="131">
                  <c:v>4.0679999999999996</c:v>
                </c:pt>
                <c:pt idx="132">
                  <c:v>4.0626000000000007</c:v>
                </c:pt>
                <c:pt idx="133">
                  <c:v>4.0266000000000002</c:v>
                </c:pt>
                <c:pt idx="134">
                  <c:v>4.0373999999999999</c:v>
                </c:pt>
                <c:pt idx="135">
                  <c:v>4.0311000000000003</c:v>
                </c:pt>
                <c:pt idx="136">
                  <c:v>4.0761000000000003</c:v>
                </c:pt>
                <c:pt idx="137">
                  <c:v>4.0176000000000007</c:v>
                </c:pt>
                <c:pt idx="138">
                  <c:v>4.0293000000000001</c:v>
                </c:pt>
                <c:pt idx="139">
                  <c:v>4.0833000000000004</c:v>
                </c:pt>
                <c:pt idx="140">
                  <c:v>4.0716000000000001</c:v>
                </c:pt>
                <c:pt idx="141">
                  <c:v>4.0914000000000001</c:v>
                </c:pt>
                <c:pt idx="142">
                  <c:v>4.0797000000000008</c:v>
                </c:pt>
                <c:pt idx="143">
                  <c:v>4.1103000000000005</c:v>
                </c:pt>
                <c:pt idx="144">
                  <c:v>4.1463000000000001</c:v>
                </c:pt>
                <c:pt idx="145">
                  <c:v>4.1399999999999997</c:v>
                </c:pt>
                <c:pt idx="146">
                  <c:v>4.1247000000000007</c:v>
                </c:pt>
                <c:pt idx="147">
                  <c:v>4.1120999999999999</c:v>
                </c:pt>
                <c:pt idx="148">
                  <c:v>4.1850000000000005</c:v>
                </c:pt>
                <c:pt idx="149">
                  <c:v>4.1669999999999998</c:v>
                </c:pt>
                <c:pt idx="150">
                  <c:v>4.1715</c:v>
                </c:pt>
                <c:pt idx="151">
                  <c:v>4.0662000000000003</c:v>
                </c:pt>
                <c:pt idx="152">
                  <c:v>4.1085000000000003</c:v>
                </c:pt>
                <c:pt idx="153">
                  <c:v>4.1103000000000005</c:v>
                </c:pt>
                <c:pt idx="154">
                  <c:v>4.1589000000000009</c:v>
                </c:pt>
                <c:pt idx="155">
                  <c:v>4.0805999999999996</c:v>
                </c:pt>
                <c:pt idx="156">
                  <c:v>4.1669999999999998</c:v>
                </c:pt>
                <c:pt idx="157">
                  <c:v>4.1454000000000004</c:v>
                </c:pt>
                <c:pt idx="158">
                  <c:v>4.0373999999999999</c:v>
                </c:pt>
                <c:pt idx="159">
                  <c:v>4.1616</c:v>
                </c:pt>
                <c:pt idx="160">
                  <c:v>4.1067</c:v>
                </c:pt>
                <c:pt idx="161">
                  <c:v>4.1409000000000002</c:v>
                </c:pt>
                <c:pt idx="162">
                  <c:v>4.1247000000000007</c:v>
                </c:pt>
                <c:pt idx="163">
                  <c:v>4.1597999999999997</c:v>
                </c:pt>
                <c:pt idx="164">
                  <c:v>4.1580000000000004</c:v>
                </c:pt>
                <c:pt idx="165">
                  <c:v>4.0949999999999998</c:v>
                </c:pt>
                <c:pt idx="166">
                  <c:v>4.0905000000000005</c:v>
                </c:pt>
                <c:pt idx="167">
                  <c:v>4.1211000000000002</c:v>
                </c:pt>
                <c:pt idx="168">
                  <c:v>4.0032000000000005</c:v>
                </c:pt>
                <c:pt idx="169">
                  <c:v>4.0725000000000007</c:v>
                </c:pt>
                <c:pt idx="170">
                  <c:v>3.9752999999999998</c:v>
                </c:pt>
                <c:pt idx="171">
                  <c:v>4.0229999999999997</c:v>
                </c:pt>
                <c:pt idx="172">
                  <c:v>3.9482999999999997</c:v>
                </c:pt>
                <c:pt idx="173">
                  <c:v>3.9951000000000003</c:v>
                </c:pt>
                <c:pt idx="174">
                  <c:v>3.9168000000000003</c:v>
                </c:pt>
                <c:pt idx="175">
                  <c:v>3.9429000000000003</c:v>
                </c:pt>
                <c:pt idx="176">
                  <c:v>4.0032000000000005</c:v>
                </c:pt>
                <c:pt idx="177">
                  <c:v>3.9456000000000002</c:v>
                </c:pt>
                <c:pt idx="178">
                  <c:v>4.0446</c:v>
                </c:pt>
                <c:pt idx="179">
                  <c:v>3.9861000000000004</c:v>
                </c:pt>
                <c:pt idx="180">
                  <c:v>3.9312000000000005</c:v>
                </c:pt>
                <c:pt idx="181">
                  <c:v>3.9474</c:v>
                </c:pt>
                <c:pt idx="182">
                  <c:v>3.9447000000000001</c:v>
                </c:pt>
                <c:pt idx="183">
                  <c:v>4.0149000000000008</c:v>
                </c:pt>
                <c:pt idx="184">
                  <c:v>4.0455000000000005</c:v>
                </c:pt>
                <c:pt idx="185">
                  <c:v>3.9834000000000001</c:v>
                </c:pt>
                <c:pt idx="186">
                  <c:v>4.0274999999999999</c:v>
                </c:pt>
                <c:pt idx="187">
                  <c:v>3.9375</c:v>
                </c:pt>
                <c:pt idx="188">
                  <c:v>4.0077000000000007</c:v>
                </c:pt>
                <c:pt idx="189">
                  <c:v>4.0446</c:v>
                </c:pt>
                <c:pt idx="190">
                  <c:v>4.0122</c:v>
                </c:pt>
                <c:pt idx="191">
                  <c:v>4.0005000000000006</c:v>
                </c:pt>
                <c:pt idx="192">
                  <c:v>3.9996</c:v>
                </c:pt>
                <c:pt idx="193">
                  <c:v>4.0446</c:v>
                </c:pt>
                <c:pt idx="194">
                  <c:v>3.9897</c:v>
                </c:pt>
                <c:pt idx="195">
                  <c:v>3.9708000000000001</c:v>
                </c:pt>
                <c:pt idx="196">
                  <c:v>4.0049999999999999</c:v>
                </c:pt>
                <c:pt idx="197">
                  <c:v>3.9978000000000002</c:v>
                </c:pt>
                <c:pt idx="198">
                  <c:v>4.0185000000000004</c:v>
                </c:pt>
                <c:pt idx="199">
                  <c:v>4.0229999999999997</c:v>
                </c:pt>
                <c:pt idx="200">
                  <c:v>4.0185000000000004</c:v>
                </c:pt>
                <c:pt idx="201">
                  <c:v>3.9357000000000002</c:v>
                </c:pt>
                <c:pt idx="202">
                  <c:v>4.0005000000000006</c:v>
                </c:pt>
                <c:pt idx="203">
                  <c:v>3.9914999999999998</c:v>
                </c:pt>
                <c:pt idx="204">
                  <c:v>3.9914999999999998</c:v>
                </c:pt>
                <c:pt idx="205">
                  <c:v>3.9384000000000006</c:v>
                </c:pt>
                <c:pt idx="206">
                  <c:v>3.9923999999999999</c:v>
                </c:pt>
                <c:pt idx="207">
                  <c:v>3.9869999999999997</c:v>
                </c:pt>
                <c:pt idx="208">
                  <c:v>4.0392000000000001</c:v>
                </c:pt>
                <c:pt idx="209">
                  <c:v>4.0535999999999994</c:v>
                </c:pt>
                <c:pt idx="210">
                  <c:v>4.0005000000000006</c:v>
                </c:pt>
                <c:pt idx="211">
                  <c:v>4.0032000000000005</c:v>
                </c:pt>
                <c:pt idx="212">
                  <c:v>4.0274999999999999</c:v>
                </c:pt>
                <c:pt idx="213">
                  <c:v>4.0365000000000002</c:v>
                </c:pt>
                <c:pt idx="214">
                  <c:v>4.0077000000000007</c:v>
                </c:pt>
                <c:pt idx="215">
                  <c:v>4.0706999999999995</c:v>
                </c:pt>
                <c:pt idx="216">
                  <c:v>4.0905000000000005</c:v>
                </c:pt>
                <c:pt idx="217">
                  <c:v>4.0149000000000008</c:v>
                </c:pt>
                <c:pt idx="218">
                  <c:v>4.1031000000000004</c:v>
                </c:pt>
                <c:pt idx="219">
                  <c:v>4.0922999999999998</c:v>
                </c:pt>
                <c:pt idx="220">
                  <c:v>4.1130000000000004</c:v>
                </c:pt>
                <c:pt idx="221">
                  <c:v>3.9941999999999998</c:v>
                </c:pt>
                <c:pt idx="222">
                  <c:v>4.0968</c:v>
                </c:pt>
                <c:pt idx="223">
                  <c:v>4.0869000000000009</c:v>
                </c:pt>
                <c:pt idx="224">
                  <c:v>4.0607999999999995</c:v>
                </c:pt>
                <c:pt idx="225">
                  <c:v>4.0373999999999999</c:v>
                </c:pt>
                <c:pt idx="226">
                  <c:v>4.0895999999999999</c:v>
                </c:pt>
                <c:pt idx="227">
                  <c:v>4.0706999999999995</c:v>
                </c:pt>
                <c:pt idx="228">
                  <c:v>4.1346000000000007</c:v>
                </c:pt>
                <c:pt idx="229">
                  <c:v>4.0922999999999998</c:v>
                </c:pt>
                <c:pt idx="230">
                  <c:v>4.1607000000000003</c:v>
                </c:pt>
                <c:pt idx="231">
                  <c:v>4.1732999999999993</c:v>
                </c:pt>
                <c:pt idx="232">
                  <c:v>4.1103000000000005</c:v>
                </c:pt>
                <c:pt idx="233">
                  <c:v>4.0905000000000005</c:v>
                </c:pt>
                <c:pt idx="234">
                  <c:v>4.0626000000000007</c:v>
                </c:pt>
                <c:pt idx="235">
                  <c:v>4.1183999999999994</c:v>
                </c:pt>
                <c:pt idx="236">
                  <c:v>4.1535000000000002</c:v>
                </c:pt>
                <c:pt idx="237">
                  <c:v>4.1445000000000007</c:v>
                </c:pt>
                <c:pt idx="238">
                  <c:v>4.1040000000000001</c:v>
                </c:pt>
                <c:pt idx="239">
                  <c:v>4.1274000000000006</c:v>
                </c:pt>
                <c:pt idx="240">
                  <c:v>4.1616</c:v>
                </c:pt>
                <c:pt idx="241">
                  <c:v>4.1840999999999999</c:v>
                </c:pt>
                <c:pt idx="242">
                  <c:v>4.1832000000000003</c:v>
                </c:pt>
                <c:pt idx="243">
                  <c:v>4.1715</c:v>
                </c:pt>
                <c:pt idx="244">
                  <c:v>4.1327999999999996</c:v>
                </c:pt>
                <c:pt idx="245">
                  <c:v>4.1391</c:v>
                </c:pt>
                <c:pt idx="246">
                  <c:v>4.1426999999999996</c:v>
                </c:pt>
                <c:pt idx="247">
                  <c:v>4.1543999999999999</c:v>
                </c:pt>
                <c:pt idx="248">
                  <c:v>4.0976999999999997</c:v>
                </c:pt>
                <c:pt idx="249">
                  <c:v>4.1238000000000001</c:v>
                </c:pt>
                <c:pt idx="250">
                  <c:v>4.1975999999999996</c:v>
                </c:pt>
                <c:pt idx="251">
                  <c:v>4.1337000000000002</c:v>
                </c:pt>
                <c:pt idx="252">
                  <c:v>4.1985000000000001</c:v>
                </c:pt>
                <c:pt idx="253">
                  <c:v>4.1975999999999996</c:v>
                </c:pt>
                <c:pt idx="254">
                  <c:v>4.1669999999999998</c:v>
                </c:pt>
                <c:pt idx="255">
                  <c:v>4.1481000000000003</c:v>
                </c:pt>
                <c:pt idx="256">
                  <c:v>4.1247000000000007</c:v>
                </c:pt>
                <c:pt idx="257">
                  <c:v>4.2263999999999999</c:v>
                </c:pt>
                <c:pt idx="258">
                  <c:v>4.1634000000000002</c:v>
                </c:pt>
                <c:pt idx="259">
                  <c:v>4.1715</c:v>
                </c:pt>
                <c:pt idx="260">
                  <c:v>4.1669999999999998</c:v>
                </c:pt>
                <c:pt idx="261">
                  <c:v>4.1346000000000007</c:v>
                </c:pt>
                <c:pt idx="262">
                  <c:v>3.9680999999999997</c:v>
                </c:pt>
                <c:pt idx="263">
                  <c:v>3.9645000000000001</c:v>
                </c:pt>
                <c:pt idx="264">
                  <c:v>3.9879000000000002</c:v>
                </c:pt>
                <c:pt idx="265">
                  <c:v>3.9626999999999999</c:v>
                </c:pt>
                <c:pt idx="266">
                  <c:v>3.9096000000000002</c:v>
                </c:pt>
                <c:pt idx="267">
                  <c:v>3.9420000000000002</c:v>
                </c:pt>
                <c:pt idx="268">
                  <c:v>3.9645000000000001</c:v>
                </c:pt>
                <c:pt idx="269">
                  <c:v>3.9906000000000001</c:v>
                </c:pt>
                <c:pt idx="270">
                  <c:v>3.9168000000000003</c:v>
                </c:pt>
                <c:pt idx="271">
                  <c:v>4.0202999999999998</c:v>
                </c:pt>
                <c:pt idx="272">
                  <c:v>3.9824999999999999</c:v>
                </c:pt>
                <c:pt idx="273">
                  <c:v>3.9698999999999995</c:v>
                </c:pt>
                <c:pt idx="274">
                  <c:v>3.9798</c:v>
                </c:pt>
                <c:pt idx="275">
                  <c:v>3.9951000000000003</c:v>
                </c:pt>
                <c:pt idx="276">
                  <c:v>3.9581999999999997</c:v>
                </c:pt>
                <c:pt idx="277">
                  <c:v>3.9941999999999998</c:v>
                </c:pt>
                <c:pt idx="278">
                  <c:v>4.1021999999999998</c:v>
                </c:pt>
                <c:pt idx="279">
                  <c:v>4.0058999999999996</c:v>
                </c:pt>
                <c:pt idx="280">
                  <c:v>4.0032000000000005</c:v>
                </c:pt>
                <c:pt idx="281">
                  <c:v>4.0419</c:v>
                </c:pt>
                <c:pt idx="282">
                  <c:v>3.9986999999999999</c:v>
                </c:pt>
                <c:pt idx="283">
                  <c:v>4.0383000000000004</c:v>
                </c:pt>
                <c:pt idx="284">
                  <c:v>4.0472999999999999</c:v>
                </c:pt>
                <c:pt idx="285">
                  <c:v>4.0446</c:v>
                </c:pt>
                <c:pt idx="286">
                  <c:v>4.0419</c:v>
                </c:pt>
                <c:pt idx="287">
                  <c:v>4.0113000000000003</c:v>
                </c:pt>
                <c:pt idx="288">
                  <c:v>4.0149000000000008</c:v>
                </c:pt>
                <c:pt idx="289">
                  <c:v>4.0437000000000003</c:v>
                </c:pt>
                <c:pt idx="290">
                  <c:v>3.9969000000000001</c:v>
                </c:pt>
                <c:pt idx="291">
                  <c:v>3.9131999999999998</c:v>
                </c:pt>
                <c:pt idx="292">
                  <c:v>3.9698999999999995</c:v>
                </c:pt>
                <c:pt idx="293">
                  <c:v>4.0356000000000005</c:v>
                </c:pt>
                <c:pt idx="294">
                  <c:v>3.9969000000000001</c:v>
                </c:pt>
                <c:pt idx="295">
                  <c:v>4.0274999999999999</c:v>
                </c:pt>
                <c:pt idx="296">
                  <c:v>4.0311000000000003</c:v>
                </c:pt>
                <c:pt idx="297">
                  <c:v>3.9897</c:v>
                </c:pt>
                <c:pt idx="298">
                  <c:v>3.9888000000000003</c:v>
                </c:pt>
                <c:pt idx="299">
                  <c:v>4.0617000000000001</c:v>
                </c:pt>
                <c:pt idx="300">
                  <c:v>3.9752999999999998</c:v>
                </c:pt>
                <c:pt idx="301">
                  <c:v>4.0464000000000002</c:v>
                </c:pt>
                <c:pt idx="302">
                  <c:v>4.0347</c:v>
                </c:pt>
                <c:pt idx="303">
                  <c:v>4.0644</c:v>
                </c:pt>
                <c:pt idx="304">
                  <c:v>3.9978000000000002</c:v>
                </c:pt>
                <c:pt idx="305">
                  <c:v>4.0301999999999998</c:v>
                </c:pt>
                <c:pt idx="306">
                  <c:v>3.9636</c:v>
                </c:pt>
                <c:pt idx="307">
                  <c:v>3.9690000000000003</c:v>
                </c:pt>
                <c:pt idx="308">
                  <c:v>4.0464000000000002</c:v>
                </c:pt>
                <c:pt idx="309">
                  <c:v>4.0472999999999999</c:v>
                </c:pt>
                <c:pt idx="310">
                  <c:v>3.9996</c:v>
                </c:pt>
                <c:pt idx="311">
                  <c:v>4.0104000000000006</c:v>
                </c:pt>
                <c:pt idx="312">
                  <c:v>4.0347</c:v>
                </c:pt>
                <c:pt idx="313">
                  <c:v>4.0301999999999998</c:v>
                </c:pt>
                <c:pt idx="314">
                  <c:v>4.0545</c:v>
                </c:pt>
                <c:pt idx="315">
                  <c:v>3.7413000000000003</c:v>
                </c:pt>
                <c:pt idx="316">
                  <c:v>2.0303999999999998</c:v>
                </c:pt>
                <c:pt idx="317">
                  <c:v>1.9458</c:v>
                </c:pt>
                <c:pt idx="318">
                  <c:v>1.9989000000000001</c:v>
                </c:pt>
                <c:pt idx="319">
                  <c:v>1.9385999999999999</c:v>
                </c:pt>
                <c:pt idx="320">
                  <c:v>2.3849999999999998</c:v>
                </c:pt>
                <c:pt idx="321">
                  <c:v>2.6576999999999997</c:v>
                </c:pt>
                <c:pt idx="322">
                  <c:v>2.6469</c:v>
                </c:pt>
                <c:pt idx="323">
                  <c:v>2.5722</c:v>
                </c:pt>
                <c:pt idx="324">
                  <c:v>2.5137</c:v>
                </c:pt>
                <c:pt idx="325">
                  <c:v>2.4552</c:v>
                </c:pt>
                <c:pt idx="326">
                  <c:v>2.3805000000000001</c:v>
                </c:pt>
                <c:pt idx="327">
                  <c:v>2.3868</c:v>
                </c:pt>
                <c:pt idx="328">
                  <c:v>2.3849999999999998</c:v>
                </c:pt>
              </c:numCache>
            </c:numRef>
          </c:xVal>
          <c:yVal>
            <c:numRef>
              <c:f>'Processed Ik'!$C$2:$C$2958</c:f>
              <c:numCache>
                <c:formatCode>General</c:formatCode>
                <c:ptCount val="2957"/>
                <c:pt idx="0">
                  <c:v>-51.656999999999996</c:v>
                </c:pt>
                <c:pt idx="1">
                  <c:v>-51.723999999999997</c:v>
                </c:pt>
                <c:pt idx="2">
                  <c:v>-51.790999999999997</c:v>
                </c:pt>
                <c:pt idx="3">
                  <c:v>-51.860999999999997</c:v>
                </c:pt>
                <c:pt idx="4">
                  <c:v>-51.912999999999997</c:v>
                </c:pt>
                <c:pt idx="5">
                  <c:v>-51.965000000000003</c:v>
                </c:pt>
                <c:pt idx="6">
                  <c:v>-52.037999999999997</c:v>
                </c:pt>
                <c:pt idx="7">
                  <c:v>-52.106999999999999</c:v>
                </c:pt>
                <c:pt idx="8">
                  <c:v>-52.167999999999999</c:v>
                </c:pt>
                <c:pt idx="9">
                  <c:v>-52.225000000000001</c:v>
                </c:pt>
                <c:pt idx="10">
                  <c:v>-52.277000000000001</c:v>
                </c:pt>
                <c:pt idx="11">
                  <c:v>-52.331000000000003</c:v>
                </c:pt>
                <c:pt idx="12">
                  <c:v>-52.393000000000001</c:v>
                </c:pt>
                <c:pt idx="13">
                  <c:v>-52.457000000000001</c:v>
                </c:pt>
                <c:pt idx="14">
                  <c:v>-52.521999999999998</c:v>
                </c:pt>
                <c:pt idx="15">
                  <c:v>-52.585000000000001</c:v>
                </c:pt>
                <c:pt idx="16">
                  <c:v>-52.646999999999998</c:v>
                </c:pt>
                <c:pt idx="17">
                  <c:v>-52.712000000000003</c:v>
                </c:pt>
                <c:pt idx="18">
                  <c:v>-52.762999999999998</c:v>
                </c:pt>
                <c:pt idx="19">
                  <c:v>-52.829000000000001</c:v>
                </c:pt>
                <c:pt idx="20">
                  <c:v>-52.893000000000001</c:v>
                </c:pt>
                <c:pt idx="21">
                  <c:v>-52.945</c:v>
                </c:pt>
                <c:pt idx="22">
                  <c:v>-52.997</c:v>
                </c:pt>
                <c:pt idx="23">
                  <c:v>-53.048999999999999</c:v>
                </c:pt>
                <c:pt idx="24">
                  <c:v>-53.1</c:v>
                </c:pt>
                <c:pt idx="25">
                  <c:v>-53.154000000000003</c:v>
                </c:pt>
                <c:pt idx="26">
                  <c:v>-53.212000000000003</c:v>
                </c:pt>
                <c:pt idx="27">
                  <c:v>-53.267000000000003</c:v>
                </c:pt>
                <c:pt idx="28">
                  <c:v>-53.334000000000003</c:v>
                </c:pt>
                <c:pt idx="29">
                  <c:v>-53.393000000000001</c:v>
                </c:pt>
                <c:pt idx="30">
                  <c:v>-53.448999999999998</c:v>
                </c:pt>
                <c:pt idx="31">
                  <c:v>-53.5</c:v>
                </c:pt>
                <c:pt idx="32">
                  <c:v>-53.563000000000002</c:v>
                </c:pt>
                <c:pt idx="33">
                  <c:v>-53.622</c:v>
                </c:pt>
                <c:pt idx="34">
                  <c:v>-53.683</c:v>
                </c:pt>
                <c:pt idx="35">
                  <c:v>-53.744999999999997</c:v>
                </c:pt>
                <c:pt idx="36">
                  <c:v>-53.807000000000002</c:v>
                </c:pt>
                <c:pt idx="37">
                  <c:v>-53.871000000000002</c:v>
                </c:pt>
                <c:pt idx="38">
                  <c:v>-53.932000000000002</c:v>
                </c:pt>
                <c:pt idx="39">
                  <c:v>-53.993000000000002</c:v>
                </c:pt>
                <c:pt idx="40">
                  <c:v>-54.057000000000002</c:v>
                </c:pt>
                <c:pt idx="41">
                  <c:v>-54.119</c:v>
                </c:pt>
                <c:pt idx="42">
                  <c:v>-54.180999999999997</c:v>
                </c:pt>
                <c:pt idx="43">
                  <c:v>-54.241</c:v>
                </c:pt>
                <c:pt idx="44">
                  <c:v>-54.301000000000002</c:v>
                </c:pt>
                <c:pt idx="45">
                  <c:v>-54.362000000000002</c:v>
                </c:pt>
                <c:pt idx="46">
                  <c:v>-54.423000000000002</c:v>
                </c:pt>
                <c:pt idx="47">
                  <c:v>-54.484000000000002</c:v>
                </c:pt>
                <c:pt idx="48">
                  <c:v>-54.545000000000002</c:v>
                </c:pt>
                <c:pt idx="49">
                  <c:v>-54.603999999999999</c:v>
                </c:pt>
                <c:pt idx="50">
                  <c:v>-54.664999999999999</c:v>
                </c:pt>
                <c:pt idx="51">
                  <c:v>-54.726999999999997</c:v>
                </c:pt>
                <c:pt idx="52">
                  <c:v>-54.79</c:v>
                </c:pt>
                <c:pt idx="53">
                  <c:v>-54.853000000000002</c:v>
                </c:pt>
                <c:pt idx="54">
                  <c:v>-54.914999999999999</c:v>
                </c:pt>
                <c:pt idx="55">
                  <c:v>-54.978000000000002</c:v>
                </c:pt>
                <c:pt idx="56">
                  <c:v>-55.040999999999997</c:v>
                </c:pt>
                <c:pt idx="57">
                  <c:v>-55.103000000000002</c:v>
                </c:pt>
                <c:pt idx="58">
                  <c:v>-55.17</c:v>
                </c:pt>
                <c:pt idx="59">
                  <c:v>-55.234999999999999</c:v>
                </c:pt>
                <c:pt idx="60">
                  <c:v>-55.289000000000001</c:v>
                </c:pt>
                <c:pt idx="61">
                  <c:v>-55.341999999999999</c:v>
                </c:pt>
                <c:pt idx="62">
                  <c:v>-55.395000000000003</c:v>
                </c:pt>
                <c:pt idx="63">
                  <c:v>-55.448</c:v>
                </c:pt>
                <c:pt idx="64">
                  <c:v>-55.500999999999998</c:v>
                </c:pt>
                <c:pt idx="65">
                  <c:v>-55.555</c:v>
                </c:pt>
                <c:pt idx="66">
                  <c:v>-55.609000000000002</c:v>
                </c:pt>
                <c:pt idx="67">
                  <c:v>-55.662999999999997</c:v>
                </c:pt>
                <c:pt idx="68">
                  <c:v>-55.719000000000001</c:v>
                </c:pt>
                <c:pt idx="69">
                  <c:v>-55.774000000000001</c:v>
                </c:pt>
                <c:pt idx="70">
                  <c:v>-55.829000000000001</c:v>
                </c:pt>
                <c:pt idx="71">
                  <c:v>-55.883000000000003</c:v>
                </c:pt>
                <c:pt idx="72">
                  <c:v>-55.936999999999998</c:v>
                </c:pt>
                <c:pt idx="73">
                  <c:v>-55.99</c:v>
                </c:pt>
                <c:pt idx="74">
                  <c:v>-56.042000000000002</c:v>
                </c:pt>
                <c:pt idx="75">
                  <c:v>-56.095999999999997</c:v>
                </c:pt>
                <c:pt idx="76">
                  <c:v>-56.15</c:v>
                </c:pt>
                <c:pt idx="77">
                  <c:v>-56.204000000000001</c:v>
                </c:pt>
                <c:pt idx="78">
                  <c:v>-56.258000000000003</c:v>
                </c:pt>
                <c:pt idx="79">
                  <c:v>-56.311</c:v>
                </c:pt>
                <c:pt idx="80">
                  <c:v>-56.362000000000002</c:v>
                </c:pt>
                <c:pt idx="81">
                  <c:v>-56.436</c:v>
                </c:pt>
                <c:pt idx="82">
                  <c:v>-56.485999999999997</c:v>
                </c:pt>
                <c:pt idx="83">
                  <c:v>-56.536000000000001</c:v>
                </c:pt>
                <c:pt idx="84">
                  <c:v>-56.6</c:v>
                </c:pt>
                <c:pt idx="85">
                  <c:v>-56.652999999999999</c:v>
                </c:pt>
                <c:pt idx="86">
                  <c:v>-56.713999999999999</c:v>
                </c:pt>
                <c:pt idx="87">
                  <c:v>-56.771000000000001</c:v>
                </c:pt>
                <c:pt idx="88">
                  <c:v>-56.832000000000001</c:v>
                </c:pt>
                <c:pt idx="89">
                  <c:v>-56.887</c:v>
                </c:pt>
                <c:pt idx="90">
                  <c:v>-56.941000000000003</c:v>
                </c:pt>
                <c:pt idx="91">
                  <c:v>-56.994999999999997</c:v>
                </c:pt>
                <c:pt idx="92">
                  <c:v>-57.046999999999997</c:v>
                </c:pt>
                <c:pt idx="93">
                  <c:v>-57.098999999999997</c:v>
                </c:pt>
                <c:pt idx="94">
                  <c:v>-57.155000000000001</c:v>
                </c:pt>
                <c:pt idx="95">
                  <c:v>-57.213999999999999</c:v>
                </c:pt>
                <c:pt idx="96">
                  <c:v>-57.274000000000001</c:v>
                </c:pt>
                <c:pt idx="97">
                  <c:v>-57.334000000000003</c:v>
                </c:pt>
                <c:pt idx="98">
                  <c:v>-57.392000000000003</c:v>
                </c:pt>
                <c:pt idx="99">
                  <c:v>-57.451000000000001</c:v>
                </c:pt>
                <c:pt idx="100">
                  <c:v>-57.512999999999998</c:v>
                </c:pt>
                <c:pt idx="101">
                  <c:v>-57.564</c:v>
                </c:pt>
                <c:pt idx="102">
                  <c:v>-57.618000000000002</c:v>
                </c:pt>
                <c:pt idx="103">
                  <c:v>-57.673000000000002</c:v>
                </c:pt>
                <c:pt idx="104">
                  <c:v>-57.728000000000002</c:v>
                </c:pt>
                <c:pt idx="105">
                  <c:v>-57.783999999999999</c:v>
                </c:pt>
                <c:pt idx="106">
                  <c:v>-57.84</c:v>
                </c:pt>
                <c:pt idx="107">
                  <c:v>-57.893999999999998</c:v>
                </c:pt>
                <c:pt idx="108">
                  <c:v>-57.948999999999998</c:v>
                </c:pt>
                <c:pt idx="109">
                  <c:v>-58.003</c:v>
                </c:pt>
                <c:pt idx="110">
                  <c:v>-58.057000000000002</c:v>
                </c:pt>
                <c:pt idx="111">
                  <c:v>-58.106999999999999</c:v>
                </c:pt>
                <c:pt idx="112">
                  <c:v>-58.170999999999999</c:v>
                </c:pt>
                <c:pt idx="113">
                  <c:v>-58.220999999999997</c:v>
                </c:pt>
                <c:pt idx="114">
                  <c:v>-58.271000000000001</c:v>
                </c:pt>
                <c:pt idx="115">
                  <c:v>-58.320999999999998</c:v>
                </c:pt>
                <c:pt idx="116">
                  <c:v>-58.384</c:v>
                </c:pt>
                <c:pt idx="117">
                  <c:v>-58.444000000000003</c:v>
                </c:pt>
                <c:pt idx="118">
                  <c:v>-58.5</c:v>
                </c:pt>
                <c:pt idx="119">
                  <c:v>-58.558999999999997</c:v>
                </c:pt>
                <c:pt idx="120">
                  <c:v>-58.622</c:v>
                </c:pt>
                <c:pt idx="121">
                  <c:v>-58.689</c:v>
                </c:pt>
                <c:pt idx="122">
                  <c:v>-58.743000000000002</c:v>
                </c:pt>
                <c:pt idx="123">
                  <c:v>-58.798000000000002</c:v>
                </c:pt>
                <c:pt idx="124">
                  <c:v>-58.854999999999997</c:v>
                </c:pt>
                <c:pt idx="125">
                  <c:v>-58.911999999999999</c:v>
                </c:pt>
                <c:pt idx="126">
                  <c:v>-58.969000000000001</c:v>
                </c:pt>
                <c:pt idx="127">
                  <c:v>-59.03</c:v>
                </c:pt>
                <c:pt idx="128">
                  <c:v>-59.094000000000001</c:v>
                </c:pt>
                <c:pt idx="129">
                  <c:v>-59.158999999999999</c:v>
                </c:pt>
                <c:pt idx="130">
                  <c:v>-59.223999999999997</c:v>
                </c:pt>
                <c:pt idx="131">
                  <c:v>-59.292000000000002</c:v>
                </c:pt>
                <c:pt idx="132">
                  <c:v>-59.362000000000002</c:v>
                </c:pt>
                <c:pt idx="133">
                  <c:v>-59.432000000000002</c:v>
                </c:pt>
                <c:pt idx="134">
                  <c:v>-59.500999999999998</c:v>
                </c:pt>
                <c:pt idx="135">
                  <c:v>-59.567999999999998</c:v>
                </c:pt>
                <c:pt idx="136">
                  <c:v>-59.634999999999998</c:v>
                </c:pt>
                <c:pt idx="137">
                  <c:v>-59.701999999999998</c:v>
                </c:pt>
                <c:pt idx="138">
                  <c:v>-59.768999999999998</c:v>
                </c:pt>
                <c:pt idx="139">
                  <c:v>-59.834000000000003</c:v>
                </c:pt>
                <c:pt idx="140">
                  <c:v>-59.898000000000003</c:v>
                </c:pt>
                <c:pt idx="141">
                  <c:v>-59.962000000000003</c:v>
                </c:pt>
                <c:pt idx="142">
                  <c:v>-60.026000000000003</c:v>
                </c:pt>
                <c:pt idx="143">
                  <c:v>-60.091000000000001</c:v>
                </c:pt>
                <c:pt idx="144">
                  <c:v>-60.156999999999996</c:v>
                </c:pt>
                <c:pt idx="145">
                  <c:v>-60.222000000000001</c:v>
                </c:pt>
                <c:pt idx="146">
                  <c:v>-60.286999999999999</c:v>
                </c:pt>
                <c:pt idx="147">
                  <c:v>-60.354999999999997</c:v>
                </c:pt>
                <c:pt idx="148">
                  <c:v>-60.423999999999999</c:v>
                </c:pt>
                <c:pt idx="149">
                  <c:v>-60.494</c:v>
                </c:pt>
                <c:pt idx="150">
                  <c:v>-60.563000000000002</c:v>
                </c:pt>
                <c:pt idx="151">
                  <c:v>-60.631</c:v>
                </c:pt>
                <c:pt idx="152">
                  <c:v>-60.695999999999998</c:v>
                </c:pt>
                <c:pt idx="153">
                  <c:v>-60.761000000000003</c:v>
                </c:pt>
                <c:pt idx="154">
                  <c:v>-60.825000000000003</c:v>
                </c:pt>
                <c:pt idx="155">
                  <c:v>-60.889000000000003</c:v>
                </c:pt>
                <c:pt idx="156">
                  <c:v>-60.953000000000003</c:v>
                </c:pt>
                <c:pt idx="157">
                  <c:v>-61.015999999999998</c:v>
                </c:pt>
                <c:pt idx="158">
                  <c:v>-61.079000000000001</c:v>
                </c:pt>
                <c:pt idx="159">
                  <c:v>-61.14</c:v>
                </c:pt>
                <c:pt idx="160">
                  <c:v>-61.201999999999998</c:v>
                </c:pt>
                <c:pt idx="161">
                  <c:v>-61.264000000000003</c:v>
                </c:pt>
                <c:pt idx="162">
                  <c:v>-61.323999999999998</c:v>
                </c:pt>
                <c:pt idx="163">
                  <c:v>-61.381999999999998</c:v>
                </c:pt>
                <c:pt idx="164">
                  <c:v>-61.435000000000002</c:v>
                </c:pt>
                <c:pt idx="165">
                  <c:v>-61.494</c:v>
                </c:pt>
                <c:pt idx="166">
                  <c:v>-61.545000000000002</c:v>
                </c:pt>
                <c:pt idx="167">
                  <c:v>-61.6</c:v>
                </c:pt>
                <c:pt idx="168">
                  <c:v>-61.65</c:v>
                </c:pt>
                <c:pt idx="169">
                  <c:v>-61.71</c:v>
                </c:pt>
                <c:pt idx="170">
                  <c:v>-61.768000000000001</c:v>
                </c:pt>
                <c:pt idx="171">
                  <c:v>-61.825000000000003</c:v>
                </c:pt>
                <c:pt idx="172">
                  <c:v>-61.88</c:v>
                </c:pt>
                <c:pt idx="173">
                  <c:v>-61.938000000000002</c:v>
                </c:pt>
                <c:pt idx="174">
                  <c:v>-61.993000000000002</c:v>
                </c:pt>
                <c:pt idx="175">
                  <c:v>-62.048999999999999</c:v>
                </c:pt>
                <c:pt idx="176">
                  <c:v>-62.106999999999999</c:v>
                </c:pt>
                <c:pt idx="177">
                  <c:v>-62.167000000000002</c:v>
                </c:pt>
                <c:pt idx="178">
                  <c:v>-62.222999999999999</c:v>
                </c:pt>
                <c:pt idx="179">
                  <c:v>-62.279000000000003</c:v>
                </c:pt>
                <c:pt idx="180">
                  <c:v>-62.332999999999998</c:v>
                </c:pt>
                <c:pt idx="181">
                  <c:v>-62.387999999999998</c:v>
                </c:pt>
                <c:pt idx="182">
                  <c:v>-62.442999999999998</c:v>
                </c:pt>
                <c:pt idx="183">
                  <c:v>-62.5</c:v>
                </c:pt>
                <c:pt idx="184">
                  <c:v>-62.554000000000002</c:v>
                </c:pt>
                <c:pt idx="185">
                  <c:v>-62.606999999999999</c:v>
                </c:pt>
                <c:pt idx="186">
                  <c:v>-62.661999999999999</c:v>
                </c:pt>
                <c:pt idx="187">
                  <c:v>-62.716999999999999</c:v>
                </c:pt>
                <c:pt idx="188">
                  <c:v>-62.771999999999998</c:v>
                </c:pt>
                <c:pt idx="189">
                  <c:v>-62.826000000000001</c:v>
                </c:pt>
                <c:pt idx="190">
                  <c:v>-62.88</c:v>
                </c:pt>
                <c:pt idx="191">
                  <c:v>-62.933999999999997</c:v>
                </c:pt>
                <c:pt idx="192">
                  <c:v>-62.988</c:v>
                </c:pt>
                <c:pt idx="193">
                  <c:v>-63.040999999999997</c:v>
                </c:pt>
                <c:pt idx="194">
                  <c:v>-63.094000000000001</c:v>
                </c:pt>
                <c:pt idx="195">
                  <c:v>-63.148000000000003</c:v>
                </c:pt>
                <c:pt idx="196">
                  <c:v>-63.203000000000003</c:v>
                </c:pt>
                <c:pt idx="197">
                  <c:v>-63.256999999999998</c:v>
                </c:pt>
                <c:pt idx="198">
                  <c:v>-63.311</c:v>
                </c:pt>
                <c:pt idx="199">
                  <c:v>-63.365000000000002</c:v>
                </c:pt>
                <c:pt idx="200">
                  <c:v>-63.418999999999997</c:v>
                </c:pt>
                <c:pt idx="201">
                  <c:v>-63.472000000000001</c:v>
                </c:pt>
                <c:pt idx="202">
                  <c:v>-63.523000000000003</c:v>
                </c:pt>
                <c:pt idx="203">
                  <c:v>-63.575000000000003</c:v>
                </c:pt>
                <c:pt idx="204">
                  <c:v>-63.627000000000002</c:v>
                </c:pt>
                <c:pt idx="205">
                  <c:v>-63.68</c:v>
                </c:pt>
                <c:pt idx="206">
                  <c:v>-63.735999999999997</c:v>
                </c:pt>
                <c:pt idx="207">
                  <c:v>-63.792999999999999</c:v>
                </c:pt>
                <c:pt idx="208">
                  <c:v>-63.848999999999997</c:v>
                </c:pt>
                <c:pt idx="209">
                  <c:v>-63.905999999999999</c:v>
                </c:pt>
                <c:pt idx="210">
                  <c:v>-63.957999999999998</c:v>
                </c:pt>
                <c:pt idx="211">
                  <c:v>-64.012</c:v>
                </c:pt>
                <c:pt idx="212">
                  <c:v>-64.066999999999993</c:v>
                </c:pt>
                <c:pt idx="213">
                  <c:v>-64.119</c:v>
                </c:pt>
                <c:pt idx="214">
                  <c:v>-64.173000000000002</c:v>
                </c:pt>
                <c:pt idx="215">
                  <c:v>-64.227000000000004</c:v>
                </c:pt>
                <c:pt idx="216">
                  <c:v>-64.28</c:v>
                </c:pt>
                <c:pt idx="217">
                  <c:v>-64.334000000000003</c:v>
                </c:pt>
                <c:pt idx="218">
                  <c:v>-64.388999999999996</c:v>
                </c:pt>
                <c:pt idx="219">
                  <c:v>-64.442999999999998</c:v>
                </c:pt>
                <c:pt idx="220">
                  <c:v>-64.498999999999995</c:v>
                </c:pt>
                <c:pt idx="221">
                  <c:v>-64.555000000000007</c:v>
                </c:pt>
                <c:pt idx="222">
                  <c:v>-64.611000000000004</c:v>
                </c:pt>
                <c:pt idx="223">
                  <c:v>-64.668000000000006</c:v>
                </c:pt>
                <c:pt idx="224">
                  <c:v>-64.724999999999994</c:v>
                </c:pt>
                <c:pt idx="225">
                  <c:v>-64.781000000000006</c:v>
                </c:pt>
                <c:pt idx="226">
                  <c:v>-64.837999999999994</c:v>
                </c:pt>
                <c:pt idx="227">
                  <c:v>-64.894999999999996</c:v>
                </c:pt>
                <c:pt idx="228">
                  <c:v>-64.95</c:v>
                </c:pt>
                <c:pt idx="229">
                  <c:v>-65.001999999999995</c:v>
                </c:pt>
                <c:pt idx="230">
                  <c:v>-65.054000000000002</c:v>
                </c:pt>
                <c:pt idx="231">
                  <c:v>-65.105000000000004</c:v>
                </c:pt>
                <c:pt idx="232">
                  <c:v>-65.156000000000006</c:v>
                </c:pt>
                <c:pt idx="233">
                  <c:v>-65.209000000000003</c:v>
                </c:pt>
                <c:pt idx="234">
                  <c:v>-65.260999999999996</c:v>
                </c:pt>
                <c:pt idx="235">
                  <c:v>-65.313000000000002</c:v>
                </c:pt>
                <c:pt idx="236">
                  <c:v>-65.366</c:v>
                </c:pt>
                <c:pt idx="237">
                  <c:v>-65.421999999999997</c:v>
                </c:pt>
                <c:pt idx="238">
                  <c:v>-65.474999999999994</c:v>
                </c:pt>
                <c:pt idx="239">
                  <c:v>-65.525000000000006</c:v>
                </c:pt>
                <c:pt idx="240">
                  <c:v>-65.58</c:v>
                </c:pt>
                <c:pt idx="241">
                  <c:v>-65.632999999999996</c:v>
                </c:pt>
                <c:pt idx="242">
                  <c:v>-65.686999999999998</c:v>
                </c:pt>
                <c:pt idx="243">
                  <c:v>-65.741</c:v>
                </c:pt>
                <c:pt idx="244">
                  <c:v>-65.795000000000002</c:v>
                </c:pt>
                <c:pt idx="245">
                  <c:v>-65.849000000000004</c:v>
                </c:pt>
                <c:pt idx="246">
                  <c:v>-65.902000000000001</c:v>
                </c:pt>
                <c:pt idx="247">
                  <c:v>-65.953999999999994</c:v>
                </c:pt>
                <c:pt idx="248">
                  <c:v>-66.004999999999995</c:v>
                </c:pt>
                <c:pt idx="249">
                  <c:v>-66.055999999999997</c:v>
                </c:pt>
                <c:pt idx="250">
                  <c:v>-66.106999999999999</c:v>
                </c:pt>
                <c:pt idx="251">
                  <c:v>-66.158000000000001</c:v>
                </c:pt>
                <c:pt idx="252">
                  <c:v>-66.207999999999998</c:v>
                </c:pt>
                <c:pt idx="253">
                  <c:v>-66.259</c:v>
                </c:pt>
                <c:pt idx="254">
                  <c:v>-66.308999999999997</c:v>
                </c:pt>
                <c:pt idx="255">
                  <c:v>-66.367999999999995</c:v>
                </c:pt>
                <c:pt idx="256">
                  <c:v>-66.426000000000002</c:v>
                </c:pt>
                <c:pt idx="257">
                  <c:v>-66.483999999999995</c:v>
                </c:pt>
                <c:pt idx="258">
                  <c:v>-66.537999999999997</c:v>
                </c:pt>
                <c:pt idx="259">
                  <c:v>-66.596000000000004</c:v>
                </c:pt>
                <c:pt idx="260">
                  <c:v>-66.650000000000006</c:v>
                </c:pt>
                <c:pt idx="261">
                  <c:v>-66.7</c:v>
                </c:pt>
                <c:pt idx="262">
                  <c:v>-66.757999999999996</c:v>
                </c:pt>
                <c:pt idx="263">
                  <c:v>-66.808999999999997</c:v>
                </c:pt>
                <c:pt idx="264">
                  <c:v>-66.864999999999995</c:v>
                </c:pt>
                <c:pt idx="265">
                  <c:v>-66.918000000000006</c:v>
                </c:pt>
                <c:pt idx="266">
                  <c:v>-66.971000000000004</c:v>
                </c:pt>
                <c:pt idx="267">
                  <c:v>-67.022999999999996</c:v>
                </c:pt>
                <c:pt idx="268">
                  <c:v>-67.078000000000003</c:v>
                </c:pt>
                <c:pt idx="269">
                  <c:v>-67.134</c:v>
                </c:pt>
                <c:pt idx="270">
                  <c:v>-67.191000000000003</c:v>
                </c:pt>
                <c:pt idx="271">
                  <c:v>-67.247</c:v>
                </c:pt>
                <c:pt idx="272">
                  <c:v>-67.305999999999997</c:v>
                </c:pt>
                <c:pt idx="273">
                  <c:v>-67.355999999999995</c:v>
                </c:pt>
                <c:pt idx="274">
                  <c:v>-67.415000000000006</c:v>
                </c:pt>
                <c:pt idx="275">
                  <c:v>-67.466999999999999</c:v>
                </c:pt>
                <c:pt idx="276">
                  <c:v>-67.525999999999996</c:v>
                </c:pt>
                <c:pt idx="277">
                  <c:v>-67.584000000000003</c:v>
                </c:pt>
                <c:pt idx="278">
                  <c:v>-67.638999999999996</c:v>
                </c:pt>
                <c:pt idx="279">
                  <c:v>-67.691999999999993</c:v>
                </c:pt>
                <c:pt idx="280">
                  <c:v>-67.747</c:v>
                </c:pt>
                <c:pt idx="281">
                  <c:v>-67.804000000000002</c:v>
                </c:pt>
                <c:pt idx="282">
                  <c:v>-67.858999999999995</c:v>
                </c:pt>
                <c:pt idx="283">
                  <c:v>-67.915999999999997</c:v>
                </c:pt>
                <c:pt idx="284">
                  <c:v>-67.97</c:v>
                </c:pt>
                <c:pt idx="285">
                  <c:v>-68.021000000000001</c:v>
                </c:pt>
                <c:pt idx="286">
                  <c:v>-68.075000000000003</c:v>
                </c:pt>
                <c:pt idx="287">
                  <c:v>-68.129000000000005</c:v>
                </c:pt>
                <c:pt idx="288">
                  <c:v>-68.183000000000007</c:v>
                </c:pt>
                <c:pt idx="289">
                  <c:v>-68.234999999999999</c:v>
                </c:pt>
                <c:pt idx="290">
                  <c:v>-68.287000000000006</c:v>
                </c:pt>
                <c:pt idx="291">
                  <c:v>-68.343000000000004</c:v>
                </c:pt>
                <c:pt idx="292">
                  <c:v>-68.397999999999996</c:v>
                </c:pt>
                <c:pt idx="293">
                  <c:v>-68.453000000000003</c:v>
                </c:pt>
                <c:pt idx="294">
                  <c:v>-68.507999999999996</c:v>
                </c:pt>
                <c:pt idx="295">
                  <c:v>-68.558000000000007</c:v>
                </c:pt>
                <c:pt idx="296">
                  <c:v>-68.611000000000004</c:v>
                </c:pt>
                <c:pt idx="297">
                  <c:v>-68.662999999999997</c:v>
                </c:pt>
                <c:pt idx="298">
                  <c:v>-68.715999999999994</c:v>
                </c:pt>
                <c:pt idx="299">
                  <c:v>-68.77</c:v>
                </c:pt>
                <c:pt idx="300">
                  <c:v>-68.822000000000003</c:v>
                </c:pt>
                <c:pt idx="301">
                  <c:v>-68.875</c:v>
                </c:pt>
                <c:pt idx="302">
                  <c:v>-68.929000000000002</c:v>
                </c:pt>
                <c:pt idx="303">
                  <c:v>-68.983999999999995</c:v>
                </c:pt>
                <c:pt idx="304">
                  <c:v>-69.034999999999997</c:v>
                </c:pt>
                <c:pt idx="305">
                  <c:v>-69.087999999999994</c:v>
                </c:pt>
                <c:pt idx="306">
                  <c:v>-69.138999999999996</c:v>
                </c:pt>
                <c:pt idx="307">
                  <c:v>-69.194000000000003</c:v>
                </c:pt>
                <c:pt idx="308">
                  <c:v>-69.247</c:v>
                </c:pt>
                <c:pt idx="309">
                  <c:v>-69.301000000000002</c:v>
                </c:pt>
                <c:pt idx="310">
                  <c:v>-69.355000000000004</c:v>
                </c:pt>
                <c:pt idx="311">
                  <c:v>-69.408000000000001</c:v>
                </c:pt>
                <c:pt idx="312">
                  <c:v>-69.459000000000003</c:v>
                </c:pt>
                <c:pt idx="313">
                  <c:v>-69.513000000000005</c:v>
                </c:pt>
                <c:pt idx="314">
                  <c:v>-69.564999999999998</c:v>
                </c:pt>
                <c:pt idx="315">
                  <c:v>-69.619</c:v>
                </c:pt>
                <c:pt idx="316">
                  <c:v>-69.67</c:v>
                </c:pt>
                <c:pt idx="317">
                  <c:v>-69.721999999999994</c:v>
                </c:pt>
                <c:pt idx="318">
                  <c:v>-69.775000000000006</c:v>
                </c:pt>
                <c:pt idx="319">
                  <c:v>-69.825999999999993</c:v>
                </c:pt>
                <c:pt idx="320">
                  <c:v>-69.879000000000005</c:v>
                </c:pt>
                <c:pt idx="321">
                  <c:v>-69.932000000000002</c:v>
                </c:pt>
                <c:pt idx="322">
                  <c:v>-69.984999999999999</c:v>
                </c:pt>
                <c:pt idx="323">
                  <c:v>-70.037999999999997</c:v>
                </c:pt>
                <c:pt idx="324">
                  <c:v>-70.091999999999999</c:v>
                </c:pt>
                <c:pt idx="325">
                  <c:v>-70.143000000000001</c:v>
                </c:pt>
                <c:pt idx="326">
                  <c:v>-70.195999999999998</c:v>
                </c:pt>
                <c:pt idx="327">
                  <c:v>-70.248000000000005</c:v>
                </c:pt>
                <c:pt idx="328">
                  <c:v>-70.3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15" t="s">
        <v>17</v>
      </c>
      <c r="C2" s="317" t="s">
        <v>117</v>
      </c>
      <c r="D2" s="317"/>
      <c r="E2" s="317"/>
      <c r="F2" s="319" t="s">
        <v>26</v>
      </c>
      <c r="G2" s="319"/>
      <c r="H2" s="319"/>
      <c r="I2" s="319"/>
      <c r="J2" s="320" t="s">
        <v>14</v>
      </c>
      <c r="K2" s="320"/>
      <c r="L2" s="320"/>
      <c r="M2" s="322" t="s">
        <v>118</v>
      </c>
      <c r="N2" s="323"/>
      <c r="O2" s="180" t="s">
        <v>13</v>
      </c>
    </row>
    <row r="3" spans="1:15" s="182" customFormat="1" ht="12.95" customHeight="1" x14ac:dyDescent="0.2">
      <c r="A3" s="181"/>
      <c r="B3" s="316"/>
      <c r="C3" s="318"/>
      <c r="D3" s="318"/>
      <c r="E3" s="318"/>
      <c r="F3" s="326"/>
      <c r="G3" s="326"/>
      <c r="H3" s="326"/>
      <c r="I3" s="326"/>
      <c r="J3" s="321"/>
      <c r="K3" s="321"/>
      <c r="L3" s="321"/>
      <c r="M3" s="324"/>
      <c r="N3" s="325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26"/>
      <c r="G4" s="326"/>
      <c r="H4" s="326"/>
      <c r="I4" s="326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f>'Groundwater Profile Log'!C5</f>
        <v>42551</v>
      </c>
      <c r="D5" s="188">
        <f>'Groundwater Profile Log'!D5</f>
        <v>42551</v>
      </c>
      <c r="E5" s="327" t="s">
        <v>36</v>
      </c>
      <c r="F5" s="327"/>
      <c r="G5" s="328" t="str">
        <f>'Groundwater Profile Log'!G5</f>
        <v>481APS06</v>
      </c>
      <c r="H5" s="328"/>
      <c r="I5" s="189"/>
      <c r="J5" s="183"/>
      <c r="K5" s="190" t="s">
        <v>22</v>
      </c>
      <c r="L5" s="328" t="str">
        <f>'Groundwater Profile Log'!L5</f>
        <v>Gas</v>
      </c>
      <c r="M5" s="329"/>
      <c r="N5" s="183"/>
      <c r="O5" s="180"/>
    </row>
    <row r="6" spans="1:15" ht="23.1" customHeight="1" x14ac:dyDescent="0.2">
      <c r="A6" s="180"/>
      <c r="B6" s="190" t="s">
        <v>16</v>
      </c>
      <c r="C6" s="330" t="str">
        <f>'Groundwater Profile Log'!C6:D6</f>
        <v>Marietta, GA</v>
      </c>
      <c r="D6" s="330"/>
      <c r="E6" s="191"/>
      <c r="F6" s="192" t="s">
        <v>53</v>
      </c>
      <c r="G6" s="331" t="str">
        <f>'Groundwater Profile Log'!G6</f>
        <v>ZCRQT7052</v>
      </c>
      <c r="H6" s="331"/>
      <c r="I6" s="191"/>
      <c r="J6" s="183"/>
      <c r="K6" s="190" t="s">
        <v>33</v>
      </c>
      <c r="L6" s="332">
        <f>'Groundwater Profile Log'!L6:M6</f>
        <v>36.909824999999998</v>
      </c>
      <c r="M6" s="332"/>
      <c r="N6" s="183"/>
      <c r="O6" s="180"/>
    </row>
    <row r="7" spans="1:15" s="182" customFormat="1" ht="23.1" customHeight="1" x14ac:dyDescent="0.3">
      <c r="A7" s="181"/>
      <c r="B7" s="192" t="s">
        <v>54</v>
      </c>
      <c r="C7" s="336">
        <f>'Groundwater Profile Log'!C7</f>
        <v>206201008</v>
      </c>
      <c r="D7" s="336"/>
      <c r="E7" s="191"/>
      <c r="F7" s="190" t="s">
        <v>20</v>
      </c>
      <c r="G7" s="336" t="str">
        <f>'Groundwater Profile Log'!G7</f>
        <v>Cascade</v>
      </c>
      <c r="H7" s="336"/>
      <c r="I7" s="191"/>
      <c r="J7" s="193"/>
      <c r="K7" s="194" t="s">
        <v>37</v>
      </c>
      <c r="L7" s="332">
        <f>'Groundwater Profile Log'!L7:M7</f>
        <v>69.961448000000004</v>
      </c>
      <c r="M7" s="332"/>
      <c r="N7" s="195"/>
      <c r="O7" s="196"/>
    </row>
    <row r="8" spans="1:15" s="182" customFormat="1" ht="23.1" customHeight="1" x14ac:dyDescent="0.3">
      <c r="A8" s="181"/>
      <c r="B8" s="190" t="s">
        <v>19</v>
      </c>
      <c r="C8" s="336" t="s">
        <v>116</v>
      </c>
      <c r="D8" s="331"/>
      <c r="E8" s="191"/>
      <c r="F8" s="190" t="s">
        <v>38</v>
      </c>
      <c r="G8" s="337" t="s">
        <v>114</v>
      </c>
      <c r="H8" s="338"/>
      <c r="I8" s="191"/>
      <c r="J8" s="183"/>
      <c r="K8" s="194" t="s">
        <v>23</v>
      </c>
      <c r="L8" s="336" t="s">
        <v>113</v>
      </c>
      <c r="M8" s="331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39" t="s">
        <v>10</v>
      </c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1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2" t="s">
        <v>1</v>
      </c>
      <c r="K11" s="343"/>
      <c r="L11" s="343"/>
      <c r="M11" s="343"/>
      <c r="N11" s="344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45"/>
      <c r="C13" s="345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-53.5</v>
      </c>
      <c r="C14" s="228" t="str">
        <f ca="1">IF( 'Sample 1'!$B$50=0,"",CELL("contents",OFFSET( 'Sample 1'!$B$1,( 'Sample 1'!$B$50-1),4)))</f>
        <v>07/01/2020:15:14:22</v>
      </c>
      <c r="D14" s="229">
        <f ca="1">IF( 'Sample 1'!$B$50=0,"",CELL("contents",OFFSET( 'Sample 1'!$B$1,( 'Sample 1'!$B$50-1),5)))</f>
        <v>550</v>
      </c>
      <c r="E14" s="230" t="s">
        <v>114</v>
      </c>
      <c r="F14" s="229">
        <f ca="1">IF( 'Sample 1'!$B$50=0,"",CELL("contents",OFFSET( 'Sample 1'!$B$1,( 'Sample 1'!$B$50-1),6)))</f>
        <v>100</v>
      </c>
      <c r="G14" s="230">
        <f ca="1">IF( 'Sample 1'!$B$50=0,"",CELL("contents",OFFSET( 'Sample 1'!$B$1,( 'Sample 1'!$B$50-1),8)))</f>
        <v>0.91</v>
      </c>
      <c r="H14" s="230">
        <f ca="1">IF( 'Sample 1'!$B$50=0,"",CELL("contents",OFFSET( 'Sample 1'!$B$1,( 'Sample 1'!$B$50-1),10)))</f>
        <v>6.7</v>
      </c>
      <c r="I14" s="231">
        <f ca="1">IF( 'Sample 1'!$B$50=0,"",CELL("contents",OFFSET( 'Sample 1'!$B$1,( 'Sample 1'!$B$50-1),12)))</f>
        <v>-39</v>
      </c>
      <c r="J14" s="333">
        <f ca="1">IF('Sample 1'!$B$50=0,"",IF(CELL("contents",OFFSET('Sample 1'!$B$1,('Sample 1'!$B$50-1),18))="","",CELL("contents",OFFSET('Sample 1'!$B$1,('Sample 1'!$B$50-1),18))))</f>
        <v>0</v>
      </c>
      <c r="K14" s="334" t="s">
        <v>68</v>
      </c>
      <c r="L14" s="334" t="s">
        <v>68</v>
      </c>
      <c r="M14" s="334" t="s">
        <v>68</v>
      </c>
      <c r="N14" s="335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-70.3</v>
      </c>
      <c r="C15" s="228" t="str">
        <f ca="1">IF( 'Sample 2'!$B$50=0,"",CELL("contents",OFFSET( 'Sample 2'!$B$1,( 'Sample 2'!$B$50-1),4)))</f>
        <v>07/01/2020:17:01:50</v>
      </c>
      <c r="D15" s="229">
        <f ca="1">IF( 'Sample 2'!$B$50=0,"",CELL("contents",OFFSET( 'Sample 2'!$B$1,( 'Sample 2'!$B$50-1),5)))</f>
        <v>520</v>
      </c>
      <c r="E15" s="230" t="s">
        <v>114</v>
      </c>
      <c r="F15" s="229">
        <f ca="1">IF( 'Sample 2'!$B$50=0,"",CELL("contents",OFFSET( 'Sample 2'!$B$1,( 'Sample 2'!$B$50-1),6)))</f>
        <v>55</v>
      </c>
      <c r="G15" s="230">
        <f ca="1">IF( 'Sample 2'!$B$50=0,"",CELL("contents",OFFSET( 'Sample 2'!$B$1,( 'Sample 2'!$B$50-1),8)))</f>
        <v>3.03</v>
      </c>
      <c r="H15" s="230">
        <f ca="1">IF( 'Sample 2'!$B$50=0,"",CELL("contents",OFFSET( 'Sample 2'!$B$1,( 'Sample 2'!$B$50-1),10)))</f>
        <v>6.25</v>
      </c>
      <c r="I15" s="231">
        <f ca="1">IF( 'Sample 2'!$B$50=0,"",CELL("contents",OFFSET( 'Sample 2'!$B$1,( 'Sample 2'!$B$50-1),12)))</f>
        <v>20</v>
      </c>
      <c r="J15" s="333">
        <f ca="1">IF('Sample 2'!$B$50=0,"",IF(CELL("contents",OFFSET('Sample 2'!$B$1,('Sample 2'!$B$50-1),18))="","",CELL("contents",OFFSET('Sample 2'!$B$1,('Sample 2'!$B$50-1),18))))</f>
        <v>0</v>
      </c>
      <c r="K15" s="334" t="s">
        <v>68</v>
      </c>
      <c r="L15" s="334" t="s">
        <v>68</v>
      </c>
      <c r="M15" s="334" t="s">
        <v>68</v>
      </c>
      <c r="N15" s="335" t="s">
        <v>68</v>
      </c>
      <c r="O15" s="217"/>
    </row>
    <row r="16" spans="1:15" s="232" customFormat="1" ht="43.9" customHeight="1" x14ac:dyDescent="0.2">
      <c r="A16" s="180"/>
      <c r="B16" s="227" t="str">
        <f ca="1">IF( 'Sample 3'!$B$50=0,"",-ABS( 'Sample 3'!$D$14))</f>
        <v/>
      </c>
      <c r="C16" s="228" t="str">
        <f ca="1">IF( 'Sample 3'!$B$50=0,"",CELL("contents",OFFSET( 'Sample 3'!$B$1,( 'Sample 3'!$B$50-1),4)))</f>
        <v/>
      </c>
      <c r="D16" s="229" t="str">
        <f ca="1">IF( 'Sample 3'!$B$50=0,"",CELL("contents",OFFSET( 'Sample 3'!$B$1,( 'Sample 3'!$B$50-1),5)))</f>
        <v/>
      </c>
      <c r="E16" s="230" t="str">
        <f ca="1">IF( 'Sample 3'!$B$50=0,"", 'Sample 3'!$E$14)</f>
        <v/>
      </c>
      <c r="F16" s="229" t="str">
        <f ca="1">IF( 'Sample 3'!$B$50=0,"",CELL("contents",OFFSET( 'Sample 3'!$B$1,( 'Sample 3'!$B$50-1),6)))</f>
        <v/>
      </c>
      <c r="G16" s="230" t="str">
        <f ca="1">IF( 'Sample 3'!$B$50=0,"",CELL("contents",OFFSET( 'Sample 3'!$B$1,( 'Sample 3'!$B$50-1),8)))</f>
        <v/>
      </c>
      <c r="H16" s="230" t="str">
        <f ca="1">IF( 'Sample 3'!$B$50=0,"",CELL("contents",OFFSET( 'Sample 3'!$B$1,( 'Sample 3'!$B$50-1),10)))</f>
        <v/>
      </c>
      <c r="I16" s="231" t="str">
        <f ca="1">IF( 'Sample 3'!$B$50=0,"",CELL("contents",OFFSET( 'Sample 3'!$B$1,( 'Sample 3'!$B$50-1),12)))</f>
        <v/>
      </c>
      <c r="J16" s="333" t="str">
        <f ca="1">IF('Sample 3'!$B$50=0,"",IF(CELL("contents",OFFSET('Sample 3'!$B$1,('Sample 3'!$B$50-1),18))="","",CELL("contents",OFFSET('Sample 3'!$B$1,('Sample 3'!$B$50-1),18))))</f>
        <v/>
      </c>
      <c r="K16" s="334" t="s">
        <v>68</v>
      </c>
      <c r="L16" s="334" t="s">
        <v>68</v>
      </c>
      <c r="M16" s="334" t="s">
        <v>68</v>
      </c>
      <c r="N16" s="335" t="s">
        <v>68</v>
      </c>
      <c r="O16" s="217"/>
    </row>
    <row r="17" spans="1:15" s="232" customFormat="1" ht="43.9" customHeight="1" x14ac:dyDescent="0.2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33" t="str">
        <f ca="1">IF('Sample 4'!$B$50=0,"",IF(CELL("contents",OFFSET('Sample 4'!$B$1,('Sample 4'!$B$50-1),18))="","",CELL("contents",OFFSET('Sample 4'!$B$1,('Sample 4'!$B$50-1),18))))</f>
        <v/>
      </c>
      <c r="K17" s="334" t="s">
        <v>68</v>
      </c>
      <c r="L17" s="334" t="s">
        <v>68</v>
      </c>
      <c r="M17" s="334" t="s">
        <v>68</v>
      </c>
      <c r="N17" s="335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33" t="str">
        <f ca="1">IF('Sample 5'!$B$50=0,"",IF(CELL("contents",OFFSET('Sample 5'!$B$1,('Sample 5'!$B$50-1),18))="","",CELL("contents",OFFSET('Sample 5'!$B$1,('Sample 5'!$B$50-1),18))))</f>
        <v/>
      </c>
      <c r="K18" s="334" t="s">
        <v>68</v>
      </c>
      <c r="L18" s="334" t="s">
        <v>68</v>
      </c>
      <c r="M18" s="334" t="s">
        <v>68</v>
      </c>
      <c r="N18" s="335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33" t="str">
        <f ca="1">IF('Sample 6'!$B$50=0,"",IF(CELL("contents",OFFSET('Sample 6'!$B$1,('Sample 6'!$B$50-1),18))="","",CELL("contents",OFFSET('Sample 6'!$B$1,('Sample 6'!$B$50-1),18))))</f>
        <v/>
      </c>
      <c r="K19" s="334" t="s">
        <v>68</v>
      </c>
      <c r="L19" s="334" t="s">
        <v>68</v>
      </c>
      <c r="M19" s="334" t="s">
        <v>68</v>
      </c>
      <c r="N19" s="335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3" t="str">
        <f ca="1">IF('Sample 7'!$B$50=0,"",IF(CELL("contents",OFFSET('Sample 7'!$B$1,('Sample 7'!$B$50-1),18))="","",CELL("contents",OFFSET('Sample 7'!$B$1,('Sample 7'!$B$50-1),18))))</f>
        <v/>
      </c>
      <c r="K20" s="334" t="s">
        <v>68</v>
      </c>
      <c r="L20" s="334" t="s">
        <v>68</v>
      </c>
      <c r="M20" s="334" t="s">
        <v>68</v>
      </c>
      <c r="N20" s="335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3" t="str">
        <f ca="1">IF('Sample 8'!$B$50=0,"",IF(CELL("contents",OFFSET('Sample 8'!$B$1,('Sample 8'!$B$50-1),18))="","",CELL("contents",OFFSET('Sample 8'!$B$1,('Sample 8'!$B$50-1),18))))</f>
        <v/>
      </c>
      <c r="K21" s="334" t="s">
        <v>68</v>
      </c>
      <c r="L21" s="334" t="s">
        <v>68</v>
      </c>
      <c r="M21" s="334" t="s">
        <v>68</v>
      </c>
      <c r="N21" s="335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3" t="str">
        <f ca="1">IF('Sample 9'!$B$50=0,"",IF(CELL("contents",OFFSET('Sample 9'!$B$1,('Sample 9'!$B$50-1),18))="","",CELL("contents",OFFSET('Sample 9'!$B$1,('Sample 9'!$B$50-1),18))))</f>
        <v/>
      </c>
      <c r="K22" s="334" t="s">
        <v>68</v>
      </c>
      <c r="L22" s="334" t="s">
        <v>68</v>
      </c>
      <c r="M22" s="334" t="s">
        <v>68</v>
      </c>
      <c r="N22" s="335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3" t="str">
        <f ca="1">IF('Sample 10'!$B$50=0,"",IF(CELL("contents",OFFSET('Sample 10'!$B$1,('Sample 10'!$B$50-1),18))="","",CELL("contents",OFFSET('Sample 10'!$B$1,('Sample 10'!$B$50-1),18))))</f>
        <v/>
      </c>
      <c r="K23" s="334" t="s">
        <v>68</v>
      </c>
      <c r="L23" s="334" t="s">
        <v>68</v>
      </c>
      <c r="M23" s="334" t="s">
        <v>68</v>
      </c>
      <c r="N23" s="335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3" t="str">
        <f ca="1">IF('Sample 11'!$B$50=0,"",IF(CELL("contents",OFFSET('Sample 11'!$B$1,('Sample 11'!$B$50-1),18))="","",CELL("contents",OFFSET('Sample 11'!$B$1,('Sample 11'!$B$50-1),18))))</f>
        <v/>
      </c>
      <c r="K24" s="334" t="s">
        <v>68</v>
      </c>
      <c r="L24" s="334" t="s">
        <v>68</v>
      </c>
      <c r="M24" s="334" t="s">
        <v>68</v>
      </c>
      <c r="N24" s="335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3" t="str">
        <f ca="1">IF('Sample 12'!$B$50=0,"",IF(CELL("contents",OFFSET('Sample 12'!$B$1,('Sample 12'!$B$50-1),18))="","",CELL("contents",OFFSET('Sample 12'!$B$1,('Sample 12'!$B$50-1),18))))</f>
        <v/>
      </c>
      <c r="K25" s="334" t="s">
        <v>68</v>
      </c>
      <c r="L25" s="334" t="s">
        <v>68</v>
      </c>
      <c r="M25" s="334" t="s">
        <v>68</v>
      </c>
      <c r="N25" s="335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3" t="str">
        <f ca="1">IF('Sample 13'!$B$50=0,"",IF(CELL("contents",OFFSET('Sample 13'!$B$1,('Sample 13'!$B$50-1),18))="","",CELL("contents",OFFSET('Sample 13'!$B$1,('Sample 13'!$B$50-1),18))))</f>
        <v/>
      </c>
      <c r="K26" s="334" t="s">
        <v>68</v>
      </c>
      <c r="L26" s="334" t="s">
        <v>68</v>
      </c>
      <c r="M26" s="334" t="s">
        <v>68</v>
      </c>
      <c r="N26" s="335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3" t="str">
        <f ca="1">IF('Sample 14'!$B$50=0,"",IF(CELL("contents",OFFSET('Sample 14'!$B$1,('Sample 14'!$B$50-1),18))="","",CELL("contents",OFFSET('Sample 14'!$B$1,('Sample 14'!$B$50-1),18))))</f>
        <v/>
      </c>
      <c r="K27" s="334" t="s">
        <v>68</v>
      </c>
      <c r="L27" s="334" t="s">
        <v>68</v>
      </c>
      <c r="M27" s="334" t="s">
        <v>68</v>
      </c>
      <c r="N27" s="335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3" t="str">
        <f ca="1">IF('Sample 15'!$B$50=0,"",IF(CELL("contents",OFFSET('Sample 15'!$B$1,('Sample 15'!$B$50-1),18))="","",CELL("contents",OFFSET('Sample 15'!$B$1,('Sample 15'!$B$50-1),18))))</f>
        <v/>
      </c>
      <c r="K28" s="334" t="s">
        <v>68</v>
      </c>
      <c r="L28" s="334" t="s">
        <v>68</v>
      </c>
      <c r="M28" s="334" t="s">
        <v>68</v>
      </c>
      <c r="N28" s="335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3" t="str">
        <f ca="1">IF('Sample 16'!$B$50=0,"",IF(CELL("contents",OFFSET('Sample 16'!$B$1,('Sample 16'!$B$50-1),18))="","",CELL("contents",OFFSET('Sample 16'!$B$1,('Sample 16'!$B$50-1),18))))</f>
        <v/>
      </c>
      <c r="K29" s="334" t="s">
        <v>68</v>
      </c>
      <c r="L29" s="334" t="s">
        <v>68</v>
      </c>
      <c r="M29" s="334" t="s">
        <v>68</v>
      </c>
      <c r="N29" s="335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3" t="str">
        <f ca="1">IF('Sample 17'!$B$50=0,"",IF(CELL("contents",OFFSET('Sample 17'!$B$1,('Sample 17'!$B$50-1),18))="","",CELL("contents",OFFSET('Sample 17'!$B$1,('Sample 17'!$B$50-1),18))))</f>
        <v/>
      </c>
      <c r="K30" s="334" t="s">
        <v>68</v>
      </c>
      <c r="L30" s="334" t="s">
        <v>68</v>
      </c>
      <c r="M30" s="334" t="s">
        <v>68</v>
      </c>
      <c r="N30" s="335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3" t="str">
        <f ca="1">IF('Sample 18'!$B$50=0,"",IF(CELL("contents",OFFSET('Sample 18'!$B$1,('Sample 18'!$B$50-1),18))="","",CELL("contents",OFFSET('Sample 18'!$B$1,('Sample 18'!$B$50-1),18))))</f>
        <v/>
      </c>
      <c r="K31" s="334" t="s">
        <v>68</v>
      </c>
      <c r="L31" s="334" t="s">
        <v>68</v>
      </c>
      <c r="M31" s="334" t="s">
        <v>68</v>
      </c>
      <c r="N31" s="335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3" t="str">
        <f ca="1">IF('Sample 19'!$B$50=0,"",IF(CELL("contents",OFFSET('Sample 19'!$B$1,('Sample 19'!$B$50-1),18))="","",CELL("contents",OFFSET('Sample 19'!$B$1,('Sample 19'!$B$50-1),18))))</f>
        <v/>
      </c>
      <c r="K32" s="334" t="s">
        <v>68</v>
      </c>
      <c r="L32" s="334" t="s">
        <v>68</v>
      </c>
      <c r="M32" s="334" t="s">
        <v>68</v>
      </c>
      <c r="N32" s="335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3" t="str">
        <f ca="1">IF('Sample 20'!$B$50=0,"",IF(CELL("contents",OFFSET('Sample 20'!$B$1,('Sample 20'!$B$50-1),18))="","",CELL("contents",OFFSET('Sample 20'!$B$1,('Sample 20'!$B$50-1),18))))</f>
        <v/>
      </c>
      <c r="K33" s="334" t="s">
        <v>68</v>
      </c>
      <c r="L33" s="334" t="s">
        <v>68</v>
      </c>
      <c r="M33" s="334" t="s">
        <v>68</v>
      </c>
      <c r="N33" s="335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3" t="str">
        <f ca="1">IF('Sample 21'!$B$50=0,"",IF(CELL("contents",OFFSET('Sample 21'!$B$1,('Sample 21'!$B$50-1),18))="","",CELL("contents",OFFSET('Sample 21'!$B$1,('Sample 21'!$B$50-1),18))))</f>
        <v/>
      </c>
      <c r="K34" s="334" t="s">
        <v>68</v>
      </c>
      <c r="L34" s="334" t="s">
        <v>68</v>
      </c>
      <c r="M34" s="334" t="s">
        <v>68</v>
      </c>
      <c r="N34" s="335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3" t="str">
        <f ca="1">IF('Sample 22'!$B$50=0,"",IF(CELL("contents",OFFSET('Sample 22'!$B$1,('Sample 22'!$B$50-1),18))="","",CELL("contents",OFFSET('Sample 22'!$B$1,('Sample 22'!$B$50-1),18))))</f>
        <v/>
      </c>
      <c r="K35" s="334" t="s">
        <v>68</v>
      </c>
      <c r="L35" s="334" t="s">
        <v>68</v>
      </c>
      <c r="M35" s="334" t="s">
        <v>68</v>
      </c>
      <c r="N35" s="335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3" t="str">
        <f ca="1">IF('Sample 23'!$B$50=0,"",IF(CELL("contents",OFFSET('Sample 23'!$B$1,('Sample 23'!$B$50-1),18))="","",CELL("contents",OFFSET('Sample 23'!$B$1,('Sample 23'!$B$50-1),18))))</f>
        <v/>
      </c>
      <c r="K36" s="334" t="s">
        <v>68</v>
      </c>
      <c r="L36" s="334" t="s">
        <v>68</v>
      </c>
      <c r="M36" s="334" t="s">
        <v>68</v>
      </c>
      <c r="N36" s="335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46"/>
      <c r="M39" s="346"/>
      <c r="N39" s="346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C5:D5 C7:D7 G5:H7 L5:M5 M8 M6 M7 D6 H8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5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6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7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8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9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10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11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12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13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14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"/>
    </row>
    <row r="2" spans="1:13" ht="9.9499999999999993" customHeight="1" x14ac:dyDescent="0.2">
      <c r="B2" s="73"/>
      <c r="C2" s="356" t="s">
        <v>65</v>
      </c>
      <c r="D2" s="357"/>
      <c r="E2" s="357"/>
      <c r="F2" s="357"/>
      <c r="G2" s="357"/>
      <c r="H2" s="357"/>
      <c r="I2" s="357"/>
      <c r="J2" s="357"/>
      <c r="M2" s="14"/>
    </row>
    <row r="3" spans="1:13" ht="18.75" customHeight="1" x14ac:dyDescent="0.2">
      <c r="B3" s="73"/>
      <c r="C3" s="356"/>
      <c r="D3" s="357"/>
      <c r="E3" s="357"/>
      <c r="F3" s="357"/>
      <c r="G3" s="357"/>
      <c r="H3" s="357"/>
      <c r="I3" s="357"/>
      <c r="J3" s="357"/>
      <c r="M3" s="14"/>
    </row>
    <row r="4" spans="1:13" ht="25.15" customHeight="1" x14ac:dyDescent="0.2">
      <c r="B4" s="73"/>
      <c r="C4" s="351" t="s">
        <v>52</v>
      </c>
      <c r="D4" s="352" t="str">
        <f>'Groundwater Profile Log'!C2</f>
        <v>Trinity</v>
      </c>
      <c r="E4" s="108"/>
      <c r="F4" s="358"/>
      <c r="G4" s="358"/>
      <c r="H4" s="146"/>
      <c r="I4" s="359" t="s">
        <v>14</v>
      </c>
      <c r="J4" s="359"/>
      <c r="K4" s="300" t="str">
        <f>Front!M2</f>
        <v>DPT17</v>
      </c>
      <c r="M4" s="14" t="s">
        <v>13</v>
      </c>
    </row>
    <row r="5" spans="1:13" s="9" customFormat="1" ht="12.95" customHeight="1" x14ac:dyDescent="0.2">
      <c r="B5" s="101"/>
      <c r="C5" s="351"/>
      <c r="D5" s="352"/>
      <c r="E5" s="108"/>
      <c r="F5" s="358"/>
      <c r="G5" s="358"/>
      <c r="H5" s="146"/>
      <c r="I5" s="359"/>
      <c r="J5" s="359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58"/>
      <c r="G6" s="358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42551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8" t="str">
        <f>Front!L5</f>
        <v>Gas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6">
        <f>Front!L6</f>
        <v>36.909824999999998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69.961448000000004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-30</v>
      </c>
      <c r="H10" s="147"/>
      <c r="I10" s="145"/>
      <c r="J10" s="139" t="s">
        <v>23</v>
      </c>
      <c r="K10" s="298" t="str">
        <f>Front!L8</f>
        <v>50-55 PSI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60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1"/>
      <c r="M14" s="31"/>
    </row>
    <row r="15" spans="1:13" s="24" customFormat="1" ht="9.6" customHeight="1" x14ac:dyDescent="0.2">
      <c r="B15" s="17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-53.5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163.99260000000001</v>
      </c>
      <c r="G16" s="174">
        <v>100</v>
      </c>
      <c r="H16" s="174">
        <v>4.5090000000000003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-56.6</v>
      </c>
      <c r="D17" s="173" t="s">
        <v>83</v>
      </c>
      <c r="E17" s="303">
        <f>IF(ISNUMBER(C17), LOOKUP(D17,{"IK Decreased When Hammer Stopped","IK Increased When Hammer Stopped","No Change When Hammer Stopped"},{1,2,3}), "")</f>
        <v>3</v>
      </c>
      <c r="F17" s="308">
        <v>168.5181</v>
      </c>
      <c r="G17" s="174">
        <v>100</v>
      </c>
      <c r="H17" s="174">
        <v>4.8108000000000004</v>
      </c>
      <c r="I17" s="173" t="s">
        <v>86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-61.6</v>
      </c>
      <c r="D18" s="173" t="s">
        <v>83</v>
      </c>
      <c r="E18" s="303">
        <f>IF(ISNUMBER(C18), LOOKUP(D18,{"IK Decreased When Hammer Stopped","IK Increased When Hammer Stopped","No Change When Hammer Stopped"},{1,2,3}), "")</f>
        <v>3</v>
      </c>
      <c r="F18" s="308">
        <v>167.05529999999999</v>
      </c>
      <c r="G18" s="174">
        <v>100</v>
      </c>
      <c r="H18" s="174">
        <v>4.7104999999999997</v>
      </c>
      <c r="I18" s="173" t="s">
        <v>87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-66.7</v>
      </c>
      <c r="D19" s="173" t="s">
        <v>83</v>
      </c>
      <c r="E19" s="303">
        <f>IF(ISNUMBER(C19), LOOKUP(D19,{"IK Decreased When Hammer Stopped","IK Increased When Hammer Stopped","No Change When Hammer Stopped"},{1,2,3}), "")</f>
        <v>3</v>
      </c>
      <c r="F19" s="308">
        <v>165.6266</v>
      </c>
      <c r="G19" s="174">
        <v>100</v>
      </c>
      <c r="H19" s="174">
        <v>4.6151</v>
      </c>
      <c r="I19" s="173" t="s">
        <v>88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-70.3</v>
      </c>
      <c r="D20" s="173" t="s">
        <v>83</v>
      </c>
      <c r="E20" s="303">
        <f>IF(ISNUMBER(C20), LOOKUP(D20,{"IK Decreased When Hammer Stopped","IK Increased When Hammer Stopped","No Change When Hammer Stopped"},{1,2,3}), "")</f>
        <v>3</v>
      </c>
      <c r="F20" s="308">
        <v>120.7542</v>
      </c>
      <c r="G20" s="174">
        <v>100</v>
      </c>
      <c r="H20" s="174">
        <v>2.508</v>
      </c>
      <c r="I20" s="173" t="s">
        <v>89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-70.3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08">
        <v>0.34329999999999999</v>
      </c>
      <c r="G21" s="174">
        <v>100</v>
      </c>
      <c r="H21" s="174">
        <v>4.7999999999999996E-3</v>
      </c>
      <c r="I21" s="173" t="s">
        <v>90</v>
      </c>
      <c r="J21" s="174" t="s">
        <v>91</v>
      </c>
      <c r="K21" s="303">
        <f>IF(ISNUMBER(C21),LOOKUP(J21,{"Broken Down Hole equipment","NA","Reached Target Depth","ROP Dropped Below Threshold","Sudden Hard Refusal"},{7,11,8,9,10}),"")</f>
        <v>9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/>
      <c r="D22" s="248"/>
      <c r="E22" s="303" t="str">
        <f>IF(ISNUMBER(C22), LOOKUP(D22,{"IK Decreased When Hammer Stopped","IK Increased When Hammer Stopped","No Change When Hammer Stopped"},{1,2,3}), "")</f>
        <v/>
      </c>
      <c r="F22" s="282"/>
      <c r="G22" s="174"/>
      <c r="H22" s="283"/>
      <c r="I22" s="281"/>
      <c r="J22" s="253"/>
      <c r="K22" s="303" t="str">
        <f>IF(ISNUMBER(C22),LOOKUP(J22,{"Broken Down Hole equipment","NA","Reached Target Depth","ROP Dropped Below Threshold","Sudden Hard Refusal"},{7,11,8,9,10}),"")</f>
        <v/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/>
      <c r="D23" s="248"/>
      <c r="E23" s="303" t="str">
        <f>IF(ISNUMBER(C23), LOOKUP(D23,{"IK Decreased When Hammer Stopped","IK Increased When Hammer Stopped","No Change When Hammer Stopped"},{1,2,3}), "")</f>
        <v/>
      </c>
      <c r="F23" s="282"/>
      <c r="G23" s="174"/>
      <c r="H23" s="283"/>
      <c r="I23" s="281"/>
      <c r="J23" s="253"/>
      <c r="K23" s="303" t="str">
        <f>IF(ISNUMBER(C23),LOOKUP(J23,{"Broken Down Hole equipment","NA","Reached Target Depth","ROP Dropped Below Threshold","Sudden Hard Refusal"},{7,11,8,9,10}),"")</f>
        <v/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/>
      <c r="D24" s="248"/>
      <c r="E24" s="303" t="str">
        <f>IF(ISNUMBER(C24), LOOKUP(D24,{"IK Decreased When Hammer Stopped","IK Increased When Hammer Stopped","No Change When Hammer Stopped"},{1,2,3}), "")</f>
        <v/>
      </c>
      <c r="F24" s="282"/>
      <c r="G24" s="174"/>
      <c r="H24" s="283"/>
      <c r="I24" s="281"/>
      <c r="J24" s="253"/>
      <c r="K24" s="303" t="str">
        <f>IF(ISNUMBER(C24),LOOKUP(J24,{"Broken Down Hole equipment","NA","Reached Target Depth","ROP Dropped Below Threshold","Sudden Hard Refusal"},{7,11,8,9,10}),"")</f>
        <v/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/>
      <c r="D25" s="248"/>
      <c r="E25" s="303" t="str">
        <f>IF(ISNUMBER(C25), LOOKUP(D25,{"IK Decreased When Hammer Stopped","IK Increased When Hammer Stopped","No Change When Hammer Stopped"},{1,2,3}), "")</f>
        <v/>
      </c>
      <c r="F25" s="282"/>
      <c r="G25" s="174"/>
      <c r="H25" s="283"/>
      <c r="I25" s="281"/>
      <c r="J25" s="253"/>
      <c r="K25" s="303" t="str">
        <f>IF(ISNUMBER(C25),LOOKUP(J25,{"Broken Down Hole equipment","NA","Reached Target Depth","ROP Dropped Below Threshold","Sudden Hard Refusal"},{7,11,8,9,10}),"")</f>
        <v/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/>
      <c r="D26" s="248"/>
      <c r="E26" s="303" t="str">
        <f>IF(ISNUMBER(C26), LOOKUP(D26,{"IK Decreased When Hammer Stopped","IK Increased When Hammer Stopped","No Change When Hammer Stopped"},{1,2,3}), "")</f>
        <v/>
      </c>
      <c r="F26" s="282"/>
      <c r="G26" s="174"/>
      <c r="H26" s="283"/>
      <c r="I26" s="281"/>
      <c r="J26" s="253"/>
      <c r="K26" s="303" t="str">
        <f>IF(ISNUMBER(C26),LOOKUP(J26,{"Broken Down Hole equipment","NA","Reached Target Depth","ROP Dropped Below Threshold","Sudden Hard Refusal"},{7,11,8,9,10}),"")</f>
        <v/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/>
      <c r="D27" s="173"/>
      <c r="E27" s="303" t="str">
        <f>IF(ISNUMBER(C27), LOOKUP(D27,{"IK Decreased When Hammer Stopped","IK Increased When Hammer Stopped","No Change When Hammer Stopped"},{1,2,3}), "")</f>
        <v/>
      </c>
      <c r="F27" s="282"/>
      <c r="G27" s="174"/>
      <c r="H27" s="283"/>
      <c r="I27" s="281"/>
      <c r="J27" s="253"/>
      <c r="K27" s="303" t="str">
        <f>IF(ISNUMBER(C27),LOOKUP(J27,{"Broken Down Hole equipment","NA","Reached Target Depth","ROP Dropped Below Threshold","Sudden Hard Refusal"},{7,11,8,9,10}),"")</f>
        <v/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AFP6\APS\MSTJV\[DPT17_Groundwater Profiling Log_MSTJV.xlsx]IK Behavior</v>
      </c>
    </row>
    <row r="58" spans="2:3" x14ac:dyDescent="0.2">
      <c r="B58" s="347"/>
      <c r="C58" s="348"/>
    </row>
    <row r="59" spans="2:3" x14ac:dyDescent="0.2">
      <c r="B59" s="349"/>
      <c r="C59" s="350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15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16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17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18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19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20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21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22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23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15" t="s">
        <v>17</v>
      </c>
      <c r="C2" s="389" t="s">
        <v>82</v>
      </c>
      <c r="D2" s="398"/>
      <c r="E2" s="278"/>
      <c r="F2" s="319" t="s">
        <v>26</v>
      </c>
      <c r="G2" s="319"/>
      <c r="H2" s="319"/>
      <c r="I2" s="319"/>
      <c r="J2" s="320" t="s">
        <v>14</v>
      </c>
      <c r="K2" s="320"/>
      <c r="L2" s="320"/>
      <c r="M2" s="389" t="s">
        <v>81</v>
      </c>
      <c r="N2" s="395"/>
      <c r="O2" s="171"/>
      <c r="P2" s="50" t="s">
        <v>13</v>
      </c>
    </row>
    <row r="3" spans="1:16" s="46" customFormat="1" ht="12.95" customHeight="1" x14ac:dyDescent="0.25">
      <c r="A3" s="45"/>
      <c r="B3" s="316"/>
      <c r="C3" s="399"/>
      <c r="D3" s="399"/>
      <c r="E3" s="279"/>
      <c r="F3" s="326"/>
      <c r="G3" s="326"/>
      <c r="H3" s="326"/>
      <c r="I3" s="326"/>
      <c r="J3" s="321"/>
      <c r="K3" s="321"/>
      <c r="L3" s="321"/>
      <c r="M3" s="396"/>
      <c r="N3" s="397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26"/>
      <c r="G4" s="326"/>
      <c r="H4" s="326"/>
      <c r="I4" s="326"/>
      <c r="J4" s="400"/>
      <c r="K4" s="400"/>
      <c r="L4" s="400"/>
      <c r="M4" s="400"/>
      <c r="N4" s="400"/>
      <c r="O4" s="172"/>
      <c r="P4" s="47"/>
    </row>
    <row r="5" spans="1:16" ht="30.75" customHeight="1" x14ac:dyDescent="0.2">
      <c r="A5" s="44"/>
      <c r="B5" s="187" t="s">
        <v>44</v>
      </c>
      <c r="C5" s="307">
        <v>42551</v>
      </c>
      <c r="D5" s="307">
        <v>42551</v>
      </c>
      <c r="E5" s="327" t="s">
        <v>36</v>
      </c>
      <c r="F5" s="327"/>
      <c r="G5" s="389" t="s">
        <v>77</v>
      </c>
      <c r="H5" s="390"/>
      <c r="I5" s="189"/>
      <c r="J5" s="183"/>
      <c r="K5" s="190" t="s">
        <v>22</v>
      </c>
      <c r="L5" s="389" t="s">
        <v>80</v>
      </c>
      <c r="M5" s="390"/>
      <c r="N5" s="183"/>
      <c r="O5" s="171"/>
      <c r="P5" s="50"/>
    </row>
    <row r="6" spans="1:16" ht="23.1" customHeight="1" x14ac:dyDescent="0.2">
      <c r="A6" s="44"/>
      <c r="B6" s="190" t="s">
        <v>16</v>
      </c>
      <c r="C6" s="401" t="s">
        <v>75</v>
      </c>
      <c r="D6" s="402"/>
      <c r="E6" s="191"/>
      <c r="F6" s="192" t="s">
        <v>53</v>
      </c>
      <c r="G6" s="389" t="s">
        <v>78</v>
      </c>
      <c r="H6" s="390"/>
      <c r="I6" s="191"/>
      <c r="J6" s="183"/>
      <c r="K6" s="190" t="s">
        <v>33</v>
      </c>
      <c r="L6" s="387">
        <v>36.909824999999998</v>
      </c>
      <c r="M6" s="388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9">
        <v>206201008</v>
      </c>
      <c r="D7" s="390"/>
      <c r="E7" s="191"/>
      <c r="F7" s="190" t="s">
        <v>20</v>
      </c>
      <c r="G7" s="389" t="s">
        <v>79</v>
      </c>
      <c r="H7" s="390"/>
      <c r="I7" s="191"/>
      <c r="J7" s="193"/>
      <c r="K7" s="194" t="s">
        <v>37</v>
      </c>
      <c r="L7" s="387">
        <v>69.961448000000004</v>
      </c>
      <c r="M7" s="388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9" t="s">
        <v>76</v>
      </c>
      <c r="D8" s="390"/>
      <c r="E8" s="191"/>
      <c r="F8" s="190" t="s">
        <v>38</v>
      </c>
      <c r="G8" s="391">
        <v>-30</v>
      </c>
      <c r="H8" s="392"/>
      <c r="I8" s="191"/>
      <c r="J8" s="183"/>
      <c r="K8" s="194" t="s">
        <v>23</v>
      </c>
      <c r="L8" s="389">
        <v>1</v>
      </c>
      <c r="M8" s="390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3" t="s">
        <v>10</v>
      </c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E5" sqref="E5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72" t="s">
        <v>64</v>
      </c>
      <c r="D2" s="373"/>
      <c r="E2" s="373"/>
      <c r="F2" s="373"/>
      <c r="G2" s="373"/>
      <c r="H2" s="373"/>
      <c r="I2" s="373"/>
      <c r="J2" s="373"/>
      <c r="K2" s="373"/>
      <c r="L2" s="373"/>
      <c r="M2" s="109"/>
      <c r="N2" s="14"/>
    </row>
    <row r="3" spans="1:14" ht="18.75" customHeight="1" x14ac:dyDescent="0.2">
      <c r="B3" s="73"/>
      <c r="C3" s="356"/>
      <c r="D3" s="357"/>
      <c r="E3" s="357"/>
      <c r="F3" s="357"/>
      <c r="G3" s="357"/>
      <c r="H3" s="357"/>
      <c r="I3" s="357"/>
      <c r="J3" s="357"/>
      <c r="K3" s="357"/>
      <c r="L3" s="357"/>
      <c r="M3" s="109"/>
      <c r="N3" s="14"/>
    </row>
    <row r="4" spans="1:14" ht="25.15" customHeight="1" x14ac:dyDescent="0.2">
      <c r="B4" s="73"/>
      <c r="C4" s="351" t="s">
        <v>52</v>
      </c>
      <c r="D4" s="352" t="str">
        <f>'Groundwater Profile Log'!C2</f>
        <v>Trinity</v>
      </c>
      <c r="E4" s="131"/>
      <c r="F4" s="358"/>
      <c r="G4" s="358"/>
      <c r="H4" s="358"/>
      <c r="I4" s="359" t="s">
        <v>14</v>
      </c>
      <c r="J4" s="359"/>
      <c r="K4" s="374" t="str">
        <f>'Groundwater Profile Log'!M2</f>
        <v>DPT-17</v>
      </c>
      <c r="L4" s="374">
        <f>'Groundwater Profile Log'!K2</f>
        <v>0</v>
      </c>
      <c r="M4" s="364"/>
      <c r="N4" s="14" t="s">
        <v>13</v>
      </c>
    </row>
    <row r="5" spans="1:14" s="9" customFormat="1" ht="12.95" customHeight="1" x14ac:dyDescent="0.2">
      <c r="B5" s="101"/>
      <c r="C5" s="351"/>
      <c r="D5" s="352"/>
      <c r="E5" s="131"/>
      <c r="F5" s="358"/>
      <c r="G5" s="358"/>
      <c r="H5" s="358"/>
      <c r="I5" s="359"/>
      <c r="J5" s="359"/>
      <c r="K5" s="110"/>
      <c r="L5" s="110"/>
      <c r="M5" s="365"/>
      <c r="N5" s="13"/>
    </row>
    <row r="6" spans="1:14" s="9" customFormat="1" ht="12.95" customHeight="1" x14ac:dyDescent="0.2">
      <c r="B6" s="101"/>
      <c r="C6" s="111"/>
      <c r="D6" s="104"/>
      <c r="E6" s="104"/>
      <c r="F6" s="358"/>
      <c r="G6" s="358"/>
      <c r="H6" s="358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42551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6" t="str">
        <f>'Groundwater Profile Log'!L5</f>
        <v>Gas</v>
      </c>
      <c r="L7" s="366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67">
        <f>Front!L6</f>
        <v>36.909824999999998</v>
      </c>
      <c r="L8" s="367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7">
        <f>Front!L7</f>
        <v>69.961448000000004</v>
      </c>
      <c r="L9" s="367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-30</v>
      </c>
      <c r="I10" s="139"/>
      <c r="J10" s="139" t="s">
        <v>23</v>
      </c>
      <c r="K10" s="366" t="s">
        <v>113</v>
      </c>
      <c r="L10" s="366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70"/>
      <c r="H12" s="371"/>
      <c r="I12" s="371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8" t="s">
        <v>1</v>
      </c>
      <c r="K13" s="369"/>
      <c r="L13" s="369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4"/>
      <c r="D15" s="354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2"/>
      <c r="K16" s="363"/>
      <c r="L16" s="363"/>
      <c r="M16" s="363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2"/>
      <c r="K17" s="363"/>
      <c r="L17" s="363"/>
      <c r="M17" s="363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2"/>
      <c r="K18" s="363"/>
      <c r="L18" s="363"/>
      <c r="M18" s="363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2"/>
      <c r="K19" s="363"/>
      <c r="L19" s="363"/>
      <c r="M19" s="363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2"/>
      <c r="K20" s="363"/>
      <c r="L20" s="363"/>
      <c r="M20" s="363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2"/>
      <c r="K21" s="363"/>
      <c r="L21" s="363"/>
      <c r="M21" s="363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2"/>
      <c r="K22" s="363"/>
      <c r="L22" s="363"/>
      <c r="M22" s="363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2"/>
      <c r="K23" s="363"/>
      <c r="L23" s="363"/>
      <c r="M23" s="363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2"/>
      <c r="K24" s="363"/>
      <c r="L24" s="363"/>
      <c r="M24" s="363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2"/>
      <c r="K25" s="363"/>
      <c r="L25" s="363"/>
      <c r="M25" s="363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2"/>
      <c r="K26" s="363"/>
      <c r="L26" s="363"/>
      <c r="M26" s="363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2"/>
      <c r="K27" s="363"/>
      <c r="L27" s="363"/>
      <c r="M27" s="363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2"/>
      <c r="K28" s="363"/>
      <c r="L28" s="363"/>
      <c r="M28" s="363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2"/>
      <c r="K29" s="363"/>
      <c r="L29" s="363"/>
      <c r="M29" s="363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2"/>
      <c r="K30" s="363"/>
      <c r="L30" s="363"/>
      <c r="M30" s="363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2"/>
      <c r="K31" s="363"/>
      <c r="L31" s="363"/>
      <c r="M31" s="363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2"/>
      <c r="K32" s="363"/>
      <c r="L32" s="363"/>
      <c r="M32" s="363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2"/>
      <c r="K33" s="363"/>
      <c r="L33" s="363"/>
      <c r="M33" s="363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2"/>
      <c r="K34" s="363"/>
      <c r="L34" s="363"/>
      <c r="M34" s="363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2"/>
      <c r="K35" s="363"/>
      <c r="L35" s="363"/>
      <c r="M35" s="363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2"/>
      <c r="K36" s="363"/>
      <c r="L36" s="363"/>
      <c r="M36" s="363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2"/>
      <c r="K37" s="363"/>
      <c r="L37" s="363"/>
      <c r="M37" s="363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2"/>
      <c r="K38" s="363"/>
      <c r="L38" s="363"/>
      <c r="M38" s="363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2"/>
      <c r="K39" s="363"/>
      <c r="L39" s="363"/>
      <c r="M39" s="363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2"/>
      <c r="K40" s="363"/>
      <c r="L40" s="363"/>
      <c r="M40" s="363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2"/>
      <c r="K41" s="363"/>
      <c r="L41" s="363"/>
      <c r="M41" s="363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2"/>
      <c r="K42" s="363"/>
      <c r="L42" s="363"/>
      <c r="M42" s="363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2"/>
      <c r="K43" s="363"/>
      <c r="L43" s="363"/>
      <c r="M43" s="363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2"/>
      <c r="K44" s="363"/>
      <c r="L44" s="363"/>
      <c r="M44" s="363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2"/>
      <c r="K45" s="363"/>
      <c r="L45" s="363"/>
      <c r="M45" s="363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2"/>
      <c r="K46" s="363"/>
      <c r="L46" s="363"/>
      <c r="M46" s="363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AFP6\APS\MSTJV\[DPT17_Groundwater Profiling Log_MSTJV.xlsx]Sample Attempt</v>
      </c>
    </row>
    <row r="49" spans="2:13" x14ac:dyDescent="0.2">
      <c r="M49" s="140"/>
    </row>
    <row r="59" spans="2:13" x14ac:dyDescent="0.2">
      <c r="B59" s="347"/>
      <c r="C59" s="348"/>
    </row>
    <row r="60" spans="2:13" x14ac:dyDescent="0.2">
      <c r="B60" s="349"/>
      <c r="C60" s="350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0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1" max="1" width="9.5703125" bestFit="1" customWidth="1"/>
    <col min="3" max="3" width="12.5703125" customWidth="1"/>
  </cols>
  <sheetData>
    <row r="1" spans="1:8" x14ac:dyDescent="0.2">
      <c r="A1" t="s">
        <v>107</v>
      </c>
      <c r="B1" t="s">
        <v>108</v>
      </c>
      <c r="C1" t="s">
        <v>109</v>
      </c>
      <c r="D1" t="s">
        <v>110</v>
      </c>
      <c r="E1" t="s">
        <v>45</v>
      </c>
      <c r="F1" t="s">
        <v>111</v>
      </c>
      <c r="G1" t="s">
        <v>112</v>
      </c>
      <c r="H1" t="s">
        <v>62</v>
      </c>
    </row>
    <row r="2" spans="1:8" x14ac:dyDescent="0.2">
      <c r="A2">
        <v>21447.589</v>
      </c>
      <c r="B2">
        <v>-51.656999999999996</v>
      </c>
      <c r="C2">
        <v>-51.656999999999996</v>
      </c>
      <c r="D2">
        <v>0</v>
      </c>
      <c r="E2">
        <v>162.75800000000001</v>
      </c>
      <c r="F2">
        <v>100</v>
      </c>
      <c r="G2">
        <v>54.823</v>
      </c>
      <c r="H2">
        <v>3.9879000000000002</v>
      </c>
    </row>
    <row r="3" spans="1:8" x14ac:dyDescent="0.2">
      <c r="A3">
        <v>21448.514999999999</v>
      </c>
      <c r="B3">
        <v>-51.722999999999999</v>
      </c>
      <c r="C3">
        <v>-51.723999999999997</v>
      </c>
      <c r="D3">
        <v>7.242</v>
      </c>
      <c r="E3">
        <v>162.46100000000001</v>
      </c>
      <c r="F3">
        <v>100</v>
      </c>
      <c r="G3">
        <v>54.874000000000002</v>
      </c>
      <c r="H3">
        <v>3.9708000000000001</v>
      </c>
    </row>
    <row r="4" spans="1:8" x14ac:dyDescent="0.2">
      <c r="A4">
        <v>21449.435000000001</v>
      </c>
      <c r="B4">
        <v>-51.789000000000001</v>
      </c>
      <c r="C4">
        <v>-51.790999999999997</v>
      </c>
      <c r="D4">
        <v>7.28</v>
      </c>
      <c r="E4">
        <v>162.28200000000001</v>
      </c>
      <c r="F4">
        <v>100</v>
      </c>
      <c r="G4">
        <v>54.881</v>
      </c>
      <c r="H4">
        <v>3.9609000000000001</v>
      </c>
    </row>
    <row r="5" spans="1:8" x14ac:dyDescent="0.2">
      <c r="A5">
        <v>21450.370999999999</v>
      </c>
      <c r="B5">
        <v>-51.857999999999997</v>
      </c>
      <c r="C5">
        <v>-51.860999999999997</v>
      </c>
      <c r="D5">
        <v>7.407</v>
      </c>
      <c r="E5">
        <v>162.40299999999999</v>
      </c>
      <c r="F5">
        <v>100</v>
      </c>
      <c r="G5">
        <v>54.878</v>
      </c>
      <c r="H5">
        <v>3.9680999999999997</v>
      </c>
    </row>
    <row r="6" spans="1:8" x14ac:dyDescent="0.2">
      <c r="A6">
        <v>21450.99</v>
      </c>
      <c r="B6">
        <v>-51.908999999999999</v>
      </c>
      <c r="C6">
        <v>-51.912999999999997</v>
      </c>
      <c r="D6">
        <v>8.3829999999999991</v>
      </c>
      <c r="E6">
        <v>162.79400000000001</v>
      </c>
      <c r="F6">
        <v>100</v>
      </c>
      <c r="G6">
        <v>54.892000000000003</v>
      </c>
      <c r="H6">
        <v>3.9897</v>
      </c>
    </row>
    <row r="7" spans="1:8" x14ac:dyDescent="0.2">
      <c r="A7">
        <v>21451.598999999998</v>
      </c>
      <c r="B7">
        <v>-51.960999999999999</v>
      </c>
      <c r="C7">
        <v>-51.965000000000003</v>
      </c>
      <c r="D7">
        <v>8.5630000000000006</v>
      </c>
      <c r="E7">
        <v>162.43899999999999</v>
      </c>
      <c r="F7">
        <v>100</v>
      </c>
      <c r="G7">
        <v>54.881999999999998</v>
      </c>
      <c r="H7">
        <v>3.9698999999999995</v>
      </c>
    </row>
    <row r="8" spans="1:8" x14ac:dyDescent="0.2">
      <c r="A8">
        <v>21452.518</v>
      </c>
      <c r="B8">
        <v>-52.033000000000001</v>
      </c>
      <c r="C8">
        <v>-52.037999999999997</v>
      </c>
      <c r="D8">
        <v>8.02</v>
      </c>
      <c r="E8">
        <v>162.101</v>
      </c>
      <c r="F8">
        <v>100</v>
      </c>
      <c r="G8">
        <v>54.853000000000002</v>
      </c>
      <c r="H8">
        <v>3.9509999999999996</v>
      </c>
    </row>
    <row r="9" spans="1:8" x14ac:dyDescent="0.2">
      <c r="A9">
        <v>21453.451000000001</v>
      </c>
      <c r="B9">
        <v>-52.100999999999999</v>
      </c>
      <c r="C9">
        <v>-52.106999999999999</v>
      </c>
      <c r="D9">
        <v>7.319</v>
      </c>
      <c r="E9">
        <v>163.084</v>
      </c>
      <c r="F9">
        <v>100</v>
      </c>
      <c r="G9">
        <v>54.863</v>
      </c>
      <c r="H9">
        <v>4.0058999999999996</v>
      </c>
    </row>
    <row r="10" spans="1:8" x14ac:dyDescent="0.2">
      <c r="A10">
        <v>21454.366999999998</v>
      </c>
      <c r="B10">
        <v>-52.161000000000001</v>
      </c>
      <c r="C10">
        <v>-52.167999999999999</v>
      </c>
      <c r="D10">
        <v>6.6559999999999997</v>
      </c>
      <c r="E10">
        <v>162.30099999999999</v>
      </c>
      <c r="F10">
        <v>100</v>
      </c>
      <c r="G10">
        <v>54.866999999999997</v>
      </c>
      <c r="H10">
        <v>3.9618000000000002</v>
      </c>
    </row>
    <row r="11" spans="1:8" x14ac:dyDescent="0.2">
      <c r="A11">
        <v>21455.282999999999</v>
      </c>
      <c r="B11">
        <v>-52.218000000000004</v>
      </c>
      <c r="C11">
        <v>-52.225000000000001</v>
      </c>
      <c r="D11">
        <v>6.2990000000000004</v>
      </c>
      <c r="E11">
        <v>163.17699999999999</v>
      </c>
      <c r="F11">
        <v>100</v>
      </c>
      <c r="G11">
        <v>54.854999999999997</v>
      </c>
      <c r="H11">
        <v>4.0113000000000003</v>
      </c>
    </row>
    <row r="12" spans="1:8" x14ac:dyDescent="0.2">
      <c r="A12">
        <v>21456.832999999999</v>
      </c>
      <c r="B12">
        <v>-52.268999999999998</v>
      </c>
      <c r="C12">
        <v>-52.277000000000001</v>
      </c>
      <c r="D12">
        <v>3.3180000000000001</v>
      </c>
      <c r="E12">
        <v>163.44800000000001</v>
      </c>
      <c r="F12">
        <v>100</v>
      </c>
      <c r="G12">
        <v>54.805999999999997</v>
      </c>
      <c r="H12">
        <v>4.0266000000000002</v>
      </c>
    </row>
    <row r="13" spans="1:8" x14ac:dyDescent="0.2">
      <c r="A13">
        <v>21460.826000000001</v>
      </c>
      <c r="B13">
        <v>-52.323</v>
      </c>
      <c r="C13">
        <v>-52.331000000000003</v>
      </c>
      <c r="D13">
        <v>1.3580000000000001</v>
      </c>
      <c r="E13">
        <v>162.05099999999999</v>
      </c>
      <c r="F13">
        <v>100</v>
      </c>
      <c r="G13">
        <v>54.78</v>
      </c>
      <c r="H13">
        <v>3.9482999999999997</v>
      </c>
    </row>
    <row r="14" spans="1:8" x14ac:dyDescent="0.2">
      <c r="A14">
        <v>21462.053</v>
      </c>
      <c r="B14">
        <v>-52.384</v>
      </c>
      <c r="C14">
        <v>-52.393000000000001</v>
      </c>
      <c r="D14">
        <v>5.0460000000000003</v>
      </c>
      <c r="E14">
        <v>162.61099999999999</v>
      </c>
      <c r="F14">
        <v>100</v>
      </c>
      <c r="G14">
        <v>54.828000000000003</v>
      </c>
      <c r="H14">
        <v>3.9798</v>
      </c>
    </row>
    <row r="15" spans="1:8" x14ac:dyDescent="0.2">
      <c r="A15">
        <v>21463.287</v>
      </c>
      <c r="B15">
        <v>-52.447000000000003</v>
      </c>
      <c r="C15">
        <v>-52.457000000000001</v>
      </c>
      <c r="D15">
        <v>5.2140000000000004</v>
      </c>
      <c r="E15">
        <v>163.648</v>
      </c>
      <c r="F15">
        <v>100</v>
      </c>
      <c r="G15">
        <v>54.822000000000003</v>
      </c>
      <c r="H15">
        <v>4.0383000000000004</v>
      </c>
    </row>
    <row r="16" spans="1:8" x14ac:dyDescent="0.2">
      <c r="A16">
        <v>21464.508000000002</v>
      </c>
      <c r="B16">
        <v>-52.512</v>
      </c>
      <c r="C16">
        <v>-52.521999999999998</v>
      </c>
      <c r="D16">
        <v>5.3390000000000004</v>
      </c>
      <c r="E16">
        <v>163.011</v>
      </c>
      <c r="F16">
        <v>100</v>
      </c>
      <c r="G16">
        <v>54.811999999999998</v>
      </c>
      <c r="H16">
        <v>4.0023</v>
      </c>
    </row>
    <row r="17" spans="1:8" x14ac:dyDescent="0.2">
      <c r="A17">
        <v>21465.727999999999</v>
      </c>
      <c r="B17">
        <v>-52.573999999999998</v>
      </c>
      <c r="C17">
        <v>-52.585000000000001</v>
      </c>
      <c r="D17">
        <v>5.1509999999999998</v>
      </c>
      <c r="E17">
        <v>162.917</v>
      </c>
      <c r="F17">
        <v>100</v>
      </c>
      <c r="G17">
        <v>54.822000000000003</v>
      </c>
      <c r="H17">
        <v>3.9969000000000001</v>
      </c>
    </row>
    <row r="18" spans="1:8" x14ac:dyDescent="0.2">
      <c r="A18">
        <v>21466.949000000001</v>
      </c>
      <c r="B18">
        <v>-52.634999999999998</v>
      </c>
      <c r="C18">
        <v>-52.646999999999998</v>
      </c>
      <c r="D18">
        <v>5.0330000000000004</v>
      </c>
      <c r="E18">
        <v>162.91900000000001</v>
      </c>
      <c r="F18">
        <v>100</v>
      </c>
      <c r="G18">
        <v>54.835999999999999</v>
      </c>
      <c r="H18">
        <v>3.9969000000000001</v>
      </c>
    </row>
    <row r="19" spans="1:8" x14ac:dyDescent="0.2">
      <c r="A19">
        <v>21468.179</v>
      </c>
      <c r="B19">
        <v>-52.7</v>
      </c>
      <c r="C19">
        <v>-52.712000000000003</v>
      </c>
      <c r="D19">
        <v>5.3230000000000004</v>
      </c>
      <c r="E19">
        <v>162.465</v>
      </c>
      <c r="F19">
        <v>100</v>
      </c>
      <c r="G19">
        <v>54.835000000000001</v>
      </c>
      <c r="H19">
        <v>3.9717000000000002</v>
      </c>
    </row>
    <row r="20" spans="1:8" x14ac:dyDescent="0.2">
      <c r="A20">
        <v>21469.102999999999</v>
      </c>
      <c r="B20">
        <v>-52.75</v>
      </c>
      <c r="C20">
        <v>-52.762999999999998</v>
      </c>
      <c r="D20">
        <v>5.5460000000000003</v>
      </c>
      <c r="E20">
        <v>162.79900000000001</v>
      </c>
      <c r="F20">
        <v>100</v>
      </c>
      <c r="G20">
        <v>54.819000000000003</v>
      </c>
      <c r="H20">
        <v>3.9906000000000001</v>
      </c>
    </row>
    <row r="21" spans="1:8" x14ac:dyDescent="0.2">
      <c r="A21">
        <v>21470.343000000001</v>
      </c>
      <c r="B21">
        <v>-52.814999999999998</v>
      </c>
      <c r="C21">
        <v>-52.829000000000001</v>
      </c>
      <c r="D21">
        <v>5.2949999999999999</v>
      </c>
      <c r="E21">
        <v>162.774</v>
      </c>
      <c r="F21">
        <v>100</v>
      </c>
      <c r="G21">
        <v>54.813000000000002</v>
      </c>
      <c r="H21">
        <v>3.9888000000000003</v>
      </c>
    </row>
    <row r="22" spans="1:8" x14ac:dyDescent="0.2">
      <c r="A22">
        <v>21471.562999999998</v>
      </c>
      <c r="B22">
        <v>-52.878</v>
      </c>
      <c r="C22">
        <v>-52.893000000000001</v>
      </c>
      <c r="D22">
        <v>5.2270000000000003</v>
      </c>
      <c r="E22">
        <v>162.125</v>
      </c>
      <c r="F22">
        <v>100</v>
      </c>
      <c r="G22">
        <v>54.832000000000001</v>
      </c>
      <c r="H22">
        <v>3.9528000000000003</v>
      </c>
    </row>
    <row r="23" spans="1:8" x14ac:dyDescent="0.2">
      <c r="A23">
        <v>21472.481</v>
      </c>
      <c r="B23">
        <v>-52.929000000000002</v>
      </c>
      <c r="C23">
        <v>-52.945</v>
      </c>
      <c r="D23">
        <v>5.6589999999999998</v>
      </c>
      <c r="E23">
        <v>163.37700000000001</v>
      </c>
      <c r="F23">
        <v>100</v>
      </c>
      <c r="G23">
        <v>54.841000000000001</v>
      </c>
      <c r="H23">
        <v>4.0229999999999997</v>
      </c>
    </row>
    <row r="24" spans="1:8" x14ac:dyDescent="0.2">
      <c r="A24">
        <v>21473.396000000001</v>
      </c>
      <c r="B24">
        <v>-52.981000000000002</v>
      </c>
      <c r="C24">
        <v>-52.997</v>
      </c>
      <c r="D24">
        <v>5.7469999999999999</v>
      </c>
      <c r="E24">
        <v>162.76900000000001</v>
      </c>
      <c r="F24">
        <v>100</v>
      </c>
      <c r="G24">
        <v>54.814999999999998</v>
      </c>
      <c r="H24">
        <v>3.9888000000000003</v>
      </c>
    </row>
    <row r="25" spans="1:8" x14ac:dyDescent="0.2">
      <c r="A25">
        <v>21474.327000000001</v>
      </c>
      <c r="B25">
        <v>-53.033000000000001</v>
      </c>
      <c r="C25">
        <v>-53.048999999999999</v>
      </c>
      <c r="D25">
        <v>5.5519999999999996</v>
      </c>
      <c r="E25">
        <v>162.19999999999999</v>
      </c>
      <c r="F25">
        <v>100</v>
      </c>
      <c r="G25">
        <v>54.835000000000001</v>
      </c>
      <c r="H25">
        <v>3.9563999999999999</v>
      </c>
    </row>
    <row r="26" spans="1:8" x14ac:dyDescent="0.2">
      <c r="A26">
        <v>21475.263999999999</v>
      </c>
      <c r="B26">
        <v>-53.082999999999998</v>
      </c>
      <c r="C26">
        <v>-53.1</v>
      </c>
      <c r="D26">
        <v>5.4779999999999998</v>
      </c>
      <c r="E26">
        <v>161.738</v>
      </c>
      <c r="F26">
        <v>100</v>
      </c>
      <c r="G26">
        <v>54.844999999999999</v>
      </c>
      <c r="H26">
        <v>3.9312000000000005</v>
      </c>
    </row>
    <row r="27" spans="1:8" x14ac:dyDescent="0.2">
      <c r="A27">
        <v>21476.194</v>
      </c>
      <c r="B27">
        <v>-53.136000000000003</v>
      </c>
      <c r="C27">
        <v>-53.154000000000003</v>
      </c>
      <c r="D27">
        <v>5.78</v>
      </c>
      <c r="E27">
        <v>161.75</v>
      </c>
      <c r="F27">
        <v>100</v>
      </c>
      <c r="G27">
        <v>54.84</v>
      </c>
      <c r="H27">
        <v>3.9312000000000005</v>
      </c>
    </row>
    <row r="28" spans="1:8" x14ac:dyDescent="0.2">
      <c r="A28">
        <v>21477.123</v>
      </c>
      <c r="B28">
        <v>-53.194000000000003</v>
      </c>
      <c r="C28">
        <v>-53.212000000000003</v>
      </c>
      <c r="D28">
        <v>6.2370000000000001</v>
      </c>
      <c r="E28">
        <v>162.38300000000001</v>
      </c>
      <c r="F28">
        <v>100</v>
      </c>
      <c r="G28">
        <v>54.798999999999999</v>
      </c>
      <c r="H28">
        <v>3.9672000000000005</v>
      </c>
    </row>
    <row r="29" spans="1:8" x14ac:dyDescent="0.2">
      <c r="A29">
        <v>21478.044000000002</v>
      </c>
      <c r="B29">
        <v>-53.247999999999998</v>
      </c>
      <c r="C29">
        <v>-53.267000000000003</v>
      </c>
      <c r="D29">
        <v>5.9279999999999999</v>
      </c>
      <c r="E29">
        <v>162.767</v>
      </c>
      <c r="F29">
        <v>100</v>
      </c>
      <c r="G29">
        <v>54.869</v>
      </c>
      <c r="H29">
        <v>3.9888000000000003</v>
      </c>
    </row>
    <row r="30" spans="1:8" x14ac:dyDescent="0.2">
      <c r="A30">
        <v>21479.264999999999</v>
      </c>
      <c r="B30">
        <v>-53.314</v>
      </c>
      <c r="C30">
        <v>-53.334000000000003</v>
      </c>
      <c r="D30">
        <v>5.4850000000000003</v>
      </c>
      <c r="E30">
        <v>163.00700000000001</v>
      </c>
      <c r="F30">
        <v>100</v>
      </c>
      <c r="G30">
        <v>54.825000000000003</v>
      </c>
      <c r="H30">
        <v>4.0023</v>
      </c>
    </row>
    <row r="31" spans="1:8" x14ac:dyDescent="0.2">
      <c r="A31">
        <v>21480.486000000001</v>
      </c>
      <c r="B31">
        <v>-53.372</v>
      </c>
      <c r="C31">
        <v>-53.393000000000001</v>
      </c>
      <c r="D31">
        <v>4.8230000000000004</v>
      </c>
      <c r="E31">
        <v>163.18700000000001</v>
      </c>
      <c r="F31">
        <v>100</v>
      </c>
      <c r="G31">
        <v>54.66</v>
      </c>
      <c r="H31">
        <v>4.0122</v>
      </c>
    </row>
    <row r="32" spans="1:8" x14ac:dyDescent="0.2">
      <c r="A32">
        <v>21485.419000000002</v>
      </c>
      <c r="B32">
        <v>-53.427999999999997</v>
      </c>
      <c r="C32">
        <v>-53.448999999999998</v>
      </c>
      <c r="D32">
        <v>1.1359999999999999</v>
      </c>
      <c r="E32">
        <v>163.62299999999999</v>
      </c>
      <c r="F32">
        <v>100</v>
      </c>
      <c r="G32">
        <v>54.732999999999997</v>
      </c>
      <c r="H32">
        <v>4.0365000000000002</v>
      </c>
    </row>
    <row r="33" spans="1:8" x14ac:dyDescent="0.2">
      <c r="A33">
        <v>21488.822</v>
      </c>
      <c r="B33">
        <v>-53.478000000000002</v>
      </c>
      <c r="C33">
        <v>-53.5</v>
      </c>
      <c r="D33">
        <v>1.5109999999999999</v>
      </c>
      <c r="E33">
        <v>162.78700000000001</v>
      </c>
      <c r="F33">
        <v>100</v>
      </c>
      <c r="G33">
        <v>54.747</v>
      </c>
      <c r="H33">
        <v>3.9897</v>
      </c>
    </row>
    <row r="34" spans="1:8" x14ac:dyDescent="0.2">
      <c r="A34">
        <v>27031.821</v>
      </c>
      <c r="B34">
        <v>-53.564</v>
      </c>
      <c r="C34">
        <v>-53.563000000000002</v>
      </c>
      <c r="D34">
        <v>0</v>
      </c>
      <c r="E34">
        <v>164.65799999999999</v>
      </c>
      <c r="F34">
        <v>100</v>
      </c>
      <c r="G34">
        <v>54.402999999999999</v>
      </c>
      <c r="H34">
        <v>4.0968</v>
      </c>
    </row>
    <row r="35" spans="1:8" x14ac:dyDescent="0.2">
      <c r="A35">
        <v>27032.738000000001</v>
      </c>
      <c r="B35">
        <v>-53.622999999999998</v>
      </c>
      <c r="C35">
        <v>-53.622</v>
      </c>
      <c r="D35">
        <v>6.4290000000000003</v>
      </c>
      <c r="E35">
        <v>165.983</v>
      </c>
      <c r="F35">
        <v>100</v>
      </c>
      <c r="G35">
        <v>54.411000000000001</v>
      </c>
      <c r="H35">
        <v>4.1751000000000005</v>
      </c>
    </row>
    <row r="36" spans="1:8" x14ac:dyDescent="0.2">
      <c r="A36">
        <v>27033.675999999999</v>
      </c>
      <c r="B36">
        <v>-53.683999999999997</v>
      </c>
      <c r="C36">
        <v>-53.683</v>
      </c>
      <c r="D36">
        <v>6.4470000000000001</v>
      </c>
      <c r="E36">
        <v>165.38300000000001</v>
      </c>
      <c r="F36">
        <v>100</v>
      </c>
      <c r="G36">
        <v>54.378</v>
      </c>
      <c r="H36">
        <v>4.1391</v>
      </c>
    </row>
    <row r="37" spans="1:8" x14ac:dyDescent="0.2">
      <c r="A37">
        <v>27034.598999999998</v>
      </c>
      <c r="B37">
        <v>-53.746000000000002</v>
      </c>
      <c r="C37">
        <v>-53.744999999999997</v>
      </c>
      <c r="D37">
        <v>6.6929999999999996</v>
      </c>
      <c r="E37">
        <v>165.42</v>
      </c>
      <c r="F37">
        <v>100</v>
      </c>
      <c r="G37">
        <v>54.47</v>
      </c>
      <c r="H37">
        <v>4.1418000000000008</v>
      </c>
    </row>
    <row r="38" spans="1:8" x14ac:dyDescent="0.2">
      <c r="A38">
        <v>27035.53</v>
      </c>
      <c r="B38">
        <v>-53.808999999999997</v>
      </c>
      <c r="C38">
        <v>-53.807000000000002</v>
      </c>
      <c r="D38">
        <v>6.7549999999999999</v>
      </c>
      <c r="E38">
        <v>164.434</v>
      </c>
      <c r="F38">
        <v>100</v>
      </c>
      <c r="G38">
        <v>54.47</v>
      </c>
      <c r="H38">
        <v>4.0833000000000004</v>
      </c>
    </row>
    <row r="39" spans="1:8" x14ac:dyDescent="0.2">
      <c r="A39">
        <v>27036.442999999999</v>
      </c>
      <c r="B39">
        <v>-53.872</v>
      </c>
      <c r="C39">
        <v>-53.871000000000002</v>
      </c>
      <c r="D39">
        <v>6.9130000000000003</v>
      </c>
      <c r="E39">
        <v>164.50700000000001</v>
      </c>
      <c r="F39">
        <v>100</v>
      </c>
      <c r="G39">
        <v>54.46</v>
      </c>
      <c r="H39">
        <v>4.0877999999999997</v>
      </c>
    </row>
    <row r="40" spans="1:8" x14ac:dyDescent="0.2">
      <c r="A40">
        <v>27037.363000000001</v>
      </c>
      <c r="B40">
        <v>-53.933999999999997</v>
      </c>
      <c r="C40">
        <v>-53.932000000000002</v>
      </c>
      <c r="D40">
        <v>6.63</v>
      </c>
      <c r="E40">
        <v>165.75</v>
      </c>
      <c r="F40">
        <v>100</v>
      </c>
      <c r="G40">
        <v>54.432000000000002</v>
      </c>
      <c r="H40">
        <v>4.1607000000000003</v>
      </c>
    </row>
    <row r="41" spans="1:8" x14ac:dyDescent="0.2">
      <c r="A41">
        <v>27038.281999999999</v>
      </c>
      <c r="B41">
        <v>-53.996000000000002</v>
      </c>
      <c r="C41">
        <v>-53.993000000000002</v>
      </c>
      <c r="D41">
        <v>6.6970000000000001</v>
      </c>
      <c r="E41">
        <v>165.28399999999999</v>
      </c>
      <c r="F41">
        <v>100</v>
      </c>
      <c r="G41">
        <v>54.442999999999998</v>
      </c>
      <c r="H41">
        <v>4.1337000000000002</v>
      </c>
    </row>
    <row r="42" spans="1:8" x14ac:dyDescent="0.2">
      <c r="A42">
        <v>27039.205000000002</v>
      </c>
      <c r="B42">
        <v>-54.058999999999997</v>
      </c>
      <c r="C42">
        <v>-54.057000000000002</v>
      </c>
      <c r="D42">
        <v>6.8890000000000002</v>
      </c>
      <c r="E42">
        <v>164.43199999999999</v>
      </c>
      <c r="F42">
        <v>100</v>
      </c>
      <c r="G42">
        <v>54.462000000000003</v>
      </c>
      <c r="H42">
        <v>4.0833000000000004</v>
      </c>
    </row>
    <row r="43" spans="1:8" x14ac:dyDescent="0.2">
      <c r="A43">
        <v>27040.120999999999</v>
      </c>
      <c r="B43">
        <v>-54.122999999999998</v>
      </c>
      <c r="C43">
        <v>-54.119</v>
      </c>
      <c r="D43">
        <v>6.8550000000000004</v>
      </c>
      <c r="E43">
        <v>164.15600000000001</v>
      </c>
      <c r="F43">
        <v>100</v>
      </c>
      <c r="G43">
        <v>54.41</v>
      </c>
      <c r="H43">
        <v>4.0679999999999996</v>
      </c>
    </row>
    <row r="44" spans="1:8" x14ac:dyDescent="0.2">
      <c r="A44">
        <v>27041.037</v>
      </c>
      <c r="B44">
        <v>-54.183999999999997</v>
      </c>
      <c r="C44">
        <v>-54.180999999999997</v>
      </c>
      <c r="D44">
        <v>6.6980000000000004</v>
      </c>
      <c r="E44">
        <v>165.18199999999999</v>
      </c>
      <c r="F44">
        <v>100</v>
      </c>
      <c r="G44">
        <v>54.466999999999999</v>
      </c>
      <c r="H44">
        <v>4.1274000000000006</v>
      </c>
    </row>
    <row r="45" spans="1:8" x14ac:dyDescent="0.2">
      <c r="A45">
        <v>27041.954000000002</v>
      </c>
      <c r="B45">
        <v>-54.244999999999997</v>
      </c>
      <c r="C45">
        <v>-54.241</v>
      </c>
      <c r="D45">
        <v>6.5679999999999996</v>
      </c>
      <c r="E45">
        <v>165.501</v>
      </c>
      <c r="F45">
        <v>100</v>
      </c>
      <c r="G45">
        <v>54.442</v>
      </c>
      <c r="H45">
        <v>4.1463000000000001</v>
      </c>
    </row>
    <row r="46" spans="1:8" x14ac:dyDescent="0.2">
      <c r="A46">
        <v>27042.883999999998</v>
      </c>
      <c r="B46">
        <v>-54.305</v>
      </c>
      <c r="C46">
        <v>-54.301000000000002</v>
      </c>
      <c r="D46">
        <v>6.4809999999999999</v>
      </c>
      <c r="E46">
        <v>164.86600000000001</v>
      </c>
      <c r="F46">
        <v>100</v>
      </c>
      <c r="G46">
        <v>54.433</v>
      </c>
      <c r="H46">
        <v>4.1085000000000003</v>
      </c>
    </row>
    <row r="47" spans="1:8" x14ac:dyDescent="0.2">
      <c r="A47">
        <v>27043.825000000001</v>
      </c>
      <c r="B47">
        <v>-54.366</v>
      </c>
      <c r="C47">
        <v>-54.362000000000002</v>
      </c>
      <c r="D47">
        <v>6.4630000000000001</v>
      </c>
      <c r="E47">
        <v>163.96899999999999</v>
      </c>
      <c r="F47">
        <v>100</v>
      </c>
      <c r="G47">
        <v>54.472999999999999</v>
      </c>
      <c r="H47">
        <v>4.0571999999999999</v>
      </c>
    </row>
    <row r="48" spans="1:8" x14ac:dyDescent="0.2">
      <c r="A48">
        <v>27044.75</v>
      </c>
      <c r="B48">
        <v>-54.427999999999997</v>
      </c>
      <c r="C48">
        <v>-54.423000000000002</v>
      </c>
      <c r="D48">
        <v>6.59</v>
      </c>
      <c r="E48">
        <v>164.00700000000001</v>
      </c>
      <c r="F48">
        <v>100</v>
      </c>
      <c r="G48">
        <v>54.453000000000003</v>
      </c>
      <c r="H48">
        <v>4.0590000000000002</v>
      </c>
    </row>
    <row r="49" spans="1:8" x14ac:dyDescent="0.2">
      <c r="A49">
        <v>27045.682000000001</v>
      </c>
      <c r="B49">
        <v>-54.488999999999997</v>
      </c>
      <c r="C49">
        <v>-54.484000000000002</v>
      </c>
      <c r="D49">
        <v>6.5570000000000004</v>
      </c>
      <c r="E49">
        <v>165.28</v>
      </c>
      <c r="F49">
        <v>100</v>
      </c>
      <c r="G49">
        <v>54.457999999999998</v>
      </c>
      <c r="H49">
        <v>4.1327999999999996</v>
      </c>
    </row>
    <row r="50" spans="1:8" x14ac:dyDescent="0.2">
      <c r="A50">
        <v>27046.598000000002</v>
      </c>
      <c r="B50">
        <v>-54.55</v>
      </c>
      <c r="C50">
        <v>-54.545000000000002</v>
      </c>
      <c r="D50">
        <v>6.5890000000000004</v>
      </c>
      <c r="E50">
        <v>165.70699999999999</v>
      </c>
      <c r="F50">
        <v>100</v>
      </c>
      <c r="G50">
        <v>54.426000000000002</v>
      </c>
      <c r="H50">
        <v>4.1580000000000004</v>
      </c>
    </row>
    <row r="51" spans="1:8" x14ac:dyDescent="0.2">
      <c r="A51">
        <v>27047.518</v>
      </c>
      <c r="B51">
        <v>-54.61</v>
      </c>
      <c r="C51">
        <v>-54.603999999999999</v>
      </c>
      <c r="D51">
        <v>6.5090000000000003</v>
      </c>
      <c r="E51">
        <v>166.06200000000001</v>
      </c>
      <c r="F51">
        <v>100</v>
      </c>
      <c r="G51">
        <v>54.424999999999997</v>
      </c>
      <c r="H51">
        <v>4.1796000000000006</v>
      </c>
    </row>
    <row r="52" spans="1:8" x14ac:dyDescent="0.2">
      <c r="A52">
        <v>27048.438999999998</v>
      </c>
      <c r="B52">
        <v>-54.670999999999999</v>
      </c>
      <c r="C52">
        <v>-54.664999999999999</v>
      </c>
      <c r="D52">
        <v>6.5709999999999997</v>
      </c>
      <c r="E52">
        <v>165.58</v>
      </c>
      <c r="F52">
        <v>100</v>
      </c>
      <c r="G52">
        <v>54.412999999999997</v>
      </c>
      <c r="H52">
        <v>4.1508000000000003</v>
      </c>
    </row>
    <row r="53" spans="1:8" x14ac:dyDescent="0.2">
      <c r="A53">
        <v>27049.381000000001</v>
      </c>
      <c r="B53">
        <v>-54.732999999999997</v>
      </c>
      <c r="C53">
        <v>-54.726999999999997</v>
      </c>
      <c r="D53">
        <v>6.6159999999999997</v>
      </c>
      <c r="E53">
        <v>166.434</v>
      </c>
      <c r="F53">
        <v>100</v>
      </c>
      <c r="G53">
        <v>54.435000000000002</v>
      </c>
      <c r="H53">
        <v>4.2020999999999997</v>
      </c>
    </row>
    <row r="54" spans="1:8" x14ac:dyDescent="0.2">
      <c r="A54">
        <v>27050.314999999999</v>
      </c>
      <c r="B54">
        <v>-54.795999999999999</v>
      </c>
      <c r="C54">
        <v>-54.79</v>
      </c>
      <c r="D54">
        <v>6.7050000000000001</v>
      </c>
      <c r="E54">
        <v>165.64599999999999</v>
      </c>
      <c r="F54">
        <v>100</v>
      </c>
      <c r="G54">
        <v>54.408000000000001</v>
      </c>
      <c r="H54">
        <v>4.1543999999999999</v>
      </c>
    </row>
    <row r="55" spans="1:8" x14ac:dyDescent="0.2">
      <c r="A55">
        <v>27051.234</v>
      </c>
      <c r="B55">
        <v>-54.86</v>
      </c>
      <c r="C55">
        <v>-54.853000000000002</v>
      </c>
      <c r="D55">
        <v>6.87</v>
      </c>
      <c r="E55">
        <v>166.78899999999999</v>
      </c>
      <c r="F55">
        <v>100</v>
      </c>
      <c r="G55">
        <v>54.398000000000003</v>
      </c>
      <c r="H55">
        <v>4.2228000000000003</v>
      </c>
    </row>
    <row r="56" spans="1:8" x14ac:dyDescent="0.2">
      <c r="A56">
        <v>27052.149000000001</v>
      </c>
      <c r="B56">
        <v>-54.921999999999997</v>
      </c>
      <c r="C56">
        <v>-54.914999999999999</v>
      </c>
      <c r="D56">
        <v>6.78</v>
      </c>
      <c r="E56">
        <v>165.38900000000001</v>
      </c>
      <c r="F56">
        <v>100</v>
      </c>
      <c r="G56">
        <v>54.383000000000003</v>
      </c>
      <c r="H56">
        <v>4.1391</v>
      </c>
    </row>
    <row r="57" spans="1:8" x14ac:dyDescent="0.2">
      <c r="A57">
        <v>27053.064999999999</v>
      </c>
      <c r="B57">
        <v>-54.984999999999999</v>
      </c>
      <c r="C57">
        <v>-54.978000000000002</v>
      </c>
      <c r="D57">
        <v>6.8470000000000004</v>
      </c>
      <c r="E57">
        <v>164.63399999999999</v>
      </c>
      <c r="F57">
        <v>100</v>
      </c>
      <c r="G57">
        <v>54.354999999999997</v>
      </c>
      <c r="H57">
        <v>4.0949999999999998</v>
      </c>
    </row>
    <row r="58" spans="1:8" x14ac:dyDescent="0.2">
      <c r="A58">
        <v>27053.981</v>
      </c>
      <c r="B58">
        <v>-55.048000000000002</v>
      </c>
      <c r="C58">
        <v>-55.040999999999997</v>
      </c>
      <c r="D58">
        <v>6.8890000000000002</v>
      </c>
      <c r="E58">
        <v>165.72200000000001</v>
      </c>
      <c r="F58">
        <v>100</v>
      </c>
      <c r="G58">
        <v>54.359000000000002</v>
      </c>
      <c r="H58">
        <v>4.1589000000000009</v>
      </c>
    </row>
    <row r="59" spans="1:8" x14ac:dyDescent="0.2">
      <c r="A59">
        <v>27054.915000000001</v>
      </c>
      <c r="B59">
        <v>-55.110999999999997</v>
      </c>
      <c r="C59">
        <v>-55.103000000000002</v>
      </c>
      <c r="D59">
        <v>6.6829999999999998</v>
      </c>
      <c r="E59">
        <v>166.47900000000001</v>
      </c>
      <c r="F59">
        <v>100</v>
      </c>
      <c r="G59">
        <v>54.331000000000003</v>
      </c>
      <c r="H59">
        <v>4.2047999999999996</v>
      </c>
    </row>
    <row r="60" spans="1:8" x14ac:dyDescent="0.2">
      <c r="A60">
        <v>27055.858</v>
      </c>
      <c r="B60">
        <v>-55.177999999999997</v>
      </c>
      <c r="C60">
        <v>-55.17</v>
      </c>
      <c r="D60">
        <v>7.0519999999999996</v>
      </c>
      <c r="E60">
        <v>166.36</v>
      </c>
      <c r="F60">
        <v>100</v>
      </c>
      <c r="G60">
        <v>54.308</v>
      </c>
      <c r="H60">
        <v>4.1975999999999996</v>
      </c>
    </row>
    <row r="61" spans="1:8" x14ac:dyDescent="0.2">
      <c r="A61">
        <v>27056.793000000001</v>
      </c>
      <c r="B61">
        <v>-55.244</v>
      </c>
      <c r="C61">
        <v>-55.234999999999999</v>
      </c>
      <c r="D61">
        <v>7.0149999999999997</v>
      </c>
      <c r="E61">
        <v>165.33600000000001</v>
      </c>
      <c r="F61">
        <v>100</v>
      </c>
      <c r="G61">
        <v>54.302999999999997</v>
      </c>
      <c r="H61">
        <v>4.1364000000000001</v>
      </c>
    </row>
    <row r="62" spans="1:8" x14ac:dyDescent="0.2">
      <c r="A62">
        <v>27058.353999999999</v>
      </c>
      <c r="B62">
        <v>-55.298000000000002</v>
      </c>
      <c r="C62">
        <v>-55.289000000000001</v>
      </c>
      <c r="D62">
        <v>3.4249999999999998</v>
      </c>
      <c r="E62">
        <v>166.23699999999999</v>
      </c>
      <c r="F62">
        <v>100</v>
      </c>
      <c r="G62">
        <v>54.359000000000002</v>
      </c>
      <c r="H62">
        <v>4.1903999999999995</v>
      </c>
    </row>
    <row r="63" spans="1:8" x14ac:dyDescent="0.2">
      <c r="A63">
        <v>27059.287</v>
      </c>
      <c r="B63">
        <v>-55.350999999999999</v>
      </c>
      <c r="C63">
        <v>-55.341999999999999</v>
      </c>
      <c r="D63">
        <v>5.7169999999999996</v>
      </c>
      <c r="E63">
        <v>166.238</v>
      </c>
      <c r="F63">
        <v>100</v>
      </c>
      <c r="G63">
        <v>54.302999999999997</v>
      </c>
      <c r="H63">
        <v>4.1903999999999995</v>
      </c>
    </row>
    <row r="64" spans="1:8" x14ac:dyDescent="0.2">
      <c r="A64">
        <v>27059.899000000001</v>
      </c>
      <c r="B64">
        <v>-55.405000000000001</v>
      </c>
      <c r="C64">
        <v>-55.395000000000003</v>
      </c>
      <c r="D64">
        <v>8.6790000000000003</v>
      </c>
      <c r="E64">
        <v>166.95699999999999</v>
      </c>
      <c r="F64">
        <v>100</v>
      </c>
      <c r="G64">
        <v>54.295000000000002</v>
      </c>
      <c r="H64">
        <v>4.2336</v>
      </c>
    </row>
    <row r="65" spans="1:8" x14ac:dyDescent="0.2">
      <c r="A65">
        <v>27060.521000000001</v>
      </c>
      <c r="B65">
        <v>-55.457000000000001</v>
      </c>
      <c r="C65">
        <v>-55.448</v>
      </c>
      <c r="D65">
        <v>8.3989999999999991</v>
      </c>
      <c r="E65">
        <v>166.82400000000001</v>
      </c>
      <c r="F65">
        <v>100</v>
      </c>
      <c r="G65">
        <v>54.332000000000001</v>
      </c>
      <c r="H65">
        <v>4.2255000000000003</v>
      </c>
    </row>
    <row r="66" spans="1:8" x14ac:dyDescent="0.2">
      <c r="A66">
        <v>27061.143</v>
      </c>
      <c r="B66">
        <v>-55.511000000000003</v>
      </c>
      <c r="C66">
        <v>-55.500999999999998</v>
      </c>
      <c r="D66">
        <v>8.5990000000000002</v>
      </c>
      <c r="E66">
        <v>166.11</v>
      </c>
      <c r="F66">
        <v>100</v>
      </c>
      <c r="G66">
        <v>54.286000000000001</v>
      </c>
      <c r="H66">
        <v>4.1823000000000006</v>
      </c>
    </row>
    <row r="67" spans="1:8" x14ac:dyDescent="0.2">
      <c r="A67">
        <v>27061.758999999998</v>
      </c>
      <c r="B67">
        <v>-55.564999999999998</v>
      </c>
      <c r="C67">
        <v>-55.555</v>
      </c>
      <c r="D67">
        <v>8.7449999999999992</v>
      </c>
      <c r="E67">
        <v>165.57900000000001</v>
      </c>
      <c r="F67">
        <v>100</v>
      </c>
      <c r="G67">
        <v>54.279000000000003</v>
      </c>
      <c r="H67">
        <v>4.1508000000000003</v>
      </c>
    </row>
    <row r="68" spans="1:8" x14ac:dyDescent="0.2">
      <c r="A68">
        <v>27062.384999999998</v>
      </c>
      <c r="B68">
        <v>-55.619</v>
      </c>
      <c r="C68">
        <v>-55.609000000000002</v>
      </c>
      <c r="D68">
        <v>8.6199999999999992</v>
      </c>
      <c r="E68">
        <v>166.339</v>
      </c>
      <c r="F68">
        <v>100</v>
      </c>
      <c r="G68">
        <v>54.22</v>
      </c>
      <c r="H68">
        <v>4.1958000000000002</v>
      </c>
    </row>
    <row r="69" spans="1:8" x14ac:dyDescent="0.2">
      <c r="A69">
        <v>27063.013999999999</v>
      </c>
      <c r="B69">
        <v>-55.673999999999999</v>
      </c>
      <c r="C69">
        <v>-55.662999999999997</v>
      </c>
      <c r="D69">
        <v>8.6639999999999997</v>
      </c>
      <c r="E69">
        <v>167.54300000000001</v>
      </c>
      <c r="F69">
        <v>100</v>
      </c>
      <c r="G69">
        <v>54.283000000000001</v>
      </c>
      <c r="H69">
        <v>4.2695999999999996</v>
      </c>
    </row>
    <row r="70" spans="1:8" x14ac:dyDescent="0.2">
      <c r="A70">
        <v>27063.638999999999</v>
      </c>
      <c r="B70">
        <v>-55.73</v>
      </c>
      <c r="C70">
        <v>-55.719000000000001</v>
      </c>
      <c r="D70">
        <v>8.8759999999999994</v>
      </c>
      <c r="E70">
        <v>166.423</v>
      </c>
      <c r="F70">
        <v>100</v>
      </c>
      <c r="G70">
        <v>54.298000000000002</v>
      </c>
      <c r="H70">
        <v>4.2012</v>
      </c>
    </row>
    <row r="71" spans="1:8" x14ac:dyDescent="0.2">
      <c r="A71">
        <v>27064.252</v>
      </c>
      <c r="B71">
        <v>-55.784999999999997</v>
      </c>
      <c r="C71">
        <v>-55.774000000000001</v>
      </c>
      <c r="D71">
        <v>8.9670000000000005</v>
      </c>
      <c r="E71">
        <v>166.411</v>
      </c>
      <c r="F71">
        <v>100</v>
      </c>
      <c r="G71">
        <v>54.265999999999998</v>
      </c>
      <c r="H71">
        <v>4.2003000000000004</v>
      </c>
    </row>
    <row r="72" spans="1:8" x14ac:dyDescent="0.2">
      <c r="A72">
        <v>27064.878000000001</v>
      </c>
      <c r="B72">
        <v>-55.84</v>
      </c>
      <c r="C72">
        <v>-55.829000000000001</v>
      </c>
      <c r="D72">
        <v>8.75</v>
      </c>
      <c r="E72">
        <v>166.905</v>
      </c>
      <c r="F72">
        <v>100</v>
      </c>
      <c r="G72">
        <v>54.209000000000003</v>
      </c>
      <c r="H72">
        <v>4.2300000000000004</v>
      </c>
    </row>
    <row r="73" spans="1:8" x14ac:dyDescent="0.2">
      <c r="A73">
        <v>27065.502</v>
      </c>
      <c r="B73">
        <v>-55.895000000000003</v>
      </c>
      <c r="C73">
        <v>-55.883000000000003</v>
      </c>
      <c r="D73">
        <v>8.7029999999999994</v>
      </c>
      <c r="E73">
        <v>167.107</v>
      </c>
      <c r="F73">
        <v>100</v>
      </c>
      <c r="G73">
        <v>54.274999999999999</v>
      </c>
      <c r="H73">
        <v>4.2426000000000004</v>
      </c>
    </row>
    <row r="74" spans="1:8" x14ac:dyDescent="0.2">
      <c r="A74">
        <v>27066.128000000001</v>
      </c>
      <c r="B74">
        <v>-55.948999999999998</v>
      </c>
      <c r="C74">
        <v>-55.936999999999998</v>
      </c>
      <c r="D74">
        <v>8.5969999999999995</v>
      </c>
      <c r="E74">
        <v>166.43</v>
      </c>
      <c r="F74">
        <v>100</v>
      </c>
      <c r="G74">
        <v>54.283000000000001</v>
      </c>
      <c r="H74">
        <v>4.2012</v>
      </c>
    </row>
    <row r="75" spans="1:8" x14ac:dyDescent="0.2">
      <c r="A75">
        <v>27066.754000000001</v>
      </c>
      <c r="B75">
        <v>-56.002000000000002</v>
      </c>
      <c r="C75">
        <v>-55.99</v>
      </c>
      <c r="D75">
        <v>8.4429999999999996</v>
      </c>
      <c r="E75">
        <v>167.22</v>
      </c>
      <c r="F75">
        <v>100</v>
      </c>
      <c r="G75">
        <v>54.247</v>
      </c>
      <c r="H75">
        <v>4.2498000000000005</v>
      </c>
    </row>
    <row r="76" spans="1:8" x14ac:dyDescent="0.2">
      <c r="A76">
        <v>27067.371999999999</v>
      </c>
      <c r="B76">
        <v>-56.055</v>
      </c>
      <c r="C76">
        <v>-56.042000000000002</v>
      </c>
      <c r="D76">
        <v>8.5449999999999999</v>
      </c>
      <c r="E76">
        <v>166.97499999999999</v>
      </c>
      <c r="F76">
        <v>100</v>
      </c>
      <c r="G76">
        <v>54.265999999999998</v>
      </c>
      <c r="H76">
        <v>4.2345000000000006</v>
      </c>
    </row>
    <row r="77" spans="1:8" x14ac:dyDescent="0.2">
      <c r="A77">
        <v>27067.998</v>
      </c>
      <c r="B77">
        <v>-56.109000000000002</v>
      </c>
      <c r="C77">
        <v>-56.095999999999997</v>
      </c>
      <c r="D77">
        <v>8.5519999999999996</v>
      </c>
      <c r="E77">
        <v>166.881</v>
      </c>
      <c r="F77">
        <v>100</v>
      </c>
      <c r="G77">
        <v>54.232999999999997</v>
      </c>
      <c r="H77">
        <v>4.2290999999999999</v>
      </c>
    </row>
    <row r="78" spans="1:8" x14ac:dyDescent="0.2">
      <c r="A78">
        <v>27068.621999999999</v>
      </c>
      <c r="B78">
        <v>-56.162999999999997</v>
      </c>
      <c r="C78">
        <v>-56.15</v>
      </c>
      <c r="D78">
        <v>8.6690000000000005</v>
      </c>
      <c r="E78">
        <v>167.01300000000001</v>
      </c>
      <c r="F78">
        <v>100</v>
      </c>
      <c r="G78">
        <v>54.24</v>
      </c>
      <c r="H78">
        <v>4.2372000000000005</v>
      </c>
    </row>
    <row r="79" spans="1:8" x14ac:dyDescent="0.2">
      <c r="A79">
        <v>27069.248</v>
      </c>
      <c r="B79">
        <v>-56.216999999999999</v>
      </c>
      <c r="C79">
        <v>-56.204000000000001</v>
      </c>
      <c r="D79">
        <v>8.6319999999999997</v>
      </c>
      <c r="E79">
        <v>167.40899999999999</v>
      </c>
      <c r="F79">
        <v>100</v>
      </c>
      <c r="G79">
        <v>54.234999999999999</v>
      </c>
      <c r="H79">
        <v>4.2606000000000002</v>
      </c>
    </row>
    <row r="80" spans="1:8" x14ac:dyDescent="0.2">
      <c r="A80">
        <v>27069.866000000002</v>
      </c>
      <c r="B80">
        <v>-56.271999999999998</v>
      </c>
      <c r="C80">
        <v>-56.258000000000003</v>
      </c>
      <c r="D80">
        <v>8.7579999999999991</v>
      </c>
      <c r="E80">
        <v>166.55500000000001</v>
      </c>
      <c r="F80">
        <v>100</v>
      </c>
      <c r="G80">
        <v>54.253999999999998</v>
      </c>
      <c r="H80">
        <v>4.2092999999999998</v>
      </c>
    </row>
    <row r="81" spans="1:8" x14ac:dyDescent="0.2">
      <c r="A81">
        <v>27070.473000000002</v>
      </c>
      <c r="B81">
        <v>-56.325000000000003</v>
      </c>
      <c r="C81">
        <v>-56.311</v>
      </c>
      <c r="D81">
        <v>8.7010000000000005</v>
      </c>
      <c r="E81">
        <v>167.375</v>
      </c>
      <c r="F81">
        <v>100</v>
      </c>
      <c r="G81">
        <v>54.222000000000001</v>
      </c>
      <c r="H81">
        <v>4.2587999999999999</v>
      </c>
    </row>
    <row r="82" spans="1:8" x14ac:dyDescent="0.2">
      <c r="A82">
        <v>27071.096000000001</v>
      </c>
      <c r="B82">
        <v>-56.375999999999998</v>
      </c>
      <c r="C82">
        <v>-56.362000000000002</v>
      </c>
      <c r="D82">
        <v>8.2249999999999996</v>
      </c>
      <c r="E82">
        <v>167.267</v>
      </c>
      <c r="F82">
        <v>100</v>
      </c>
      <c r="G82">
        <v>54.262999999999998</v>
      </c>
      <c r="H82">
        <v>4.2524999999999995</v>
      </c>
    </row>
    <row r="83" spans="1:8" x14ac:dyDescent="0.2">
      <c r="A83">
        <v>27072.036</v>
      </c>
      <c r="B83">
        <v>-56.451000000000001</v>
      </c>
      <c r="C83">
        <v>-56.436</v>
      </c>
      <c r="D83">
        <v>7.8620000000000001</v>
      </c>
      <c r="E83">
        <v>167.28200000000001</v>
      </c>
      <c r="F83">
        <v>100</v>
      </c>
      <c r="G83">
        <v>54.237000000000002</v>
      </c>
      <c r="H83">
        <v>4.2534000000000001</v>
      </c>
    </row>
    <row r="84" spans="1:8" x14ac:dyDescent="0.2">
      <c r="A84">
        <v>27072.662</v>
      </c>
      <c r="B84">
        <v>-56.500999999999998</v>
      </c>
      <c r="C84">
        <v>-56.485999999999997</v>
      </c>
      <c r="D84">
        <v>8.0120000000000005</v>
      </c>
      <c r="E84">
        <v>167.452</v>
      </c>
      <c r="F84">
        <v>100</v>
      </c>
      <c r="G84">
        <v>54.234000000000002</v>
      </c>
      <c r="H84">
        <v>4.2633000000000001</v>
      </c>
    </row>
    <row r="85" spans="1:8" x14ac:dyDescent="0.2">
      <c r="A85">
        <v>27073.29</v>
      </c>
      <c r="B85">
        <v>-56.551000000000002</v>
      </c>
      <c r="C85">
        <v>-56.536000000000001</v>
      </c>
      <c r="D85">
        <v>7.9329999999999998</v>
      </c>
      <c r="E85">
        <v>167.042</v>
      </c>
      <c r="F85">
        <v>100</v>
      </c>
      <c r="G85">
        <v>54.241</v>
      </c>
      <c r="H85">
        <v>4.2389999999999999</v>
      </c>
    </row>
    <row r="86" spans="1:8" x14ac:dyDescent="0.2">
      <c r="A86">
        <v>27074.218000000001</v>
      </c>
      <c r="B86">
        <v>-56.615000000000002</v>
      </c>
      <c r="C86">
        <v>-56.6</v>
      </c>
      <c r="D86">
        <v>6.8810000000000002</v>
      </c>
      <c r="E86">
        <v>166.66200000000001</v>
      </c>
      <c r="F86">
        <v>100</v>
      </c>
      <c r="G86">
        <v>54.313000000000002</v>
      </c>
      <c r="H86">
        <v>4.2156000000000002</v>
      </c>
    </row>
    <row r="87" spans="1:8" x14ac:dyDescent="0.2">
      <c r="A87">
        <v>27210.835999999999</v>
      </c>
      <c r="B87">
        <v>-56.654000000000003</v>
      </c>
      <c r="C87">
        <v>-56.652999999999999</v>
      </c>
      <c r="D87">
        <v>0</v>
      </c>
      <c r="E87">
        <v>161.982</v>
      </c>
      <c r="F87">
        <v>100</v>
      </c>
      <c r="G87">
        <v>54.674999999999997</v>
      </c>
      <c r="H87">
        <v>3.9447000000000001</v>
      </c>
    </row>
    <row r="88" spans="1:8" x14ac:dyDescent="0.2">
      <c r="A88">
        <v>27212.07</v>
      </c>
      <c r="B88">
        <v>-56.713999999999999</v>
      </c>
      <c r="C88">
        <v>-56.713999999999999</v>
      </c>
      <c r="D88">
        <v>4.91</v>
      </c>
      <c r="E88">
        <v>162.304</v>
      </c>
      <c r="F88">
        <v>100</v>
      </c>
      <c r="G88">
        <v>54.74</v>
      </c>
      <c r="H88">
        <v>3.9626999999999999</v>
      </c>
    </row>
    <row r="89" spans="1:8" x14ac:dyDescent="0.2">
      <c r="A89">
        <v>27213.306</v>
      </c>
      <c r="B89">
        <v>-56.771999999999998</v>
      </c>
      <c r="C89">
        <v>-56.771000000000001</v>
      </c>
      <c r="D89">
        <v>4.6150000000000002</v>
      </c>
      <c r="E89">
        <v>163.26599999999999</v>
      </c>
      <c r="F89">
        <v>100</v>
      </c>
      <c r="G89">
        <v>54.759</v>
      </c>
      <c r="H89">
        <v>4.0167000000000002</v>
      </c>
    </row>
    <row r="90" spans="1:8" x14ac:dyDescent="0.2">
      <c r="A90">
        <v>27214.526999999998</v>
      </c>
      <c r="B90">
        <v>-56.832000000000001</v>
      </c>
      <c r="C90">
        <v>-56.832000000000001</v>
      </c>
      <c r="D90">
        <v>4.9630000000000001</v>
      </c>
      <c r="E90">
        <v>161.76400000000001</v>
      </c>
      <c r="F90">
        <v>100</v>
      </c>
      <c r="G90">
        <v>54.811</v>
      </c>
      <c r="H90">
        <v>3.9320999999999997</v>
      </c>
    </row>
    <row r="91" spans="1:8" x14ac:dyDescent="0.2">
      <c r="A91">
        <v>27215.754000000001</v>
      </c>
      <c r="B91">
        <v>-56.887999999999998</v>
      </c>
      <c r="C91">
        <v>-56.887</v>
      </c>
      <c r="D91">
        <v>4.4820000000000002</v>
      </c>
      <c r="E91">
        <v>160.41200000000001</v>
      </c>
      <c r="F91">
        <v>100</v>
      </c>
      <c r="G91">
        <v>54.834000000000003</v>
      </c>
      <c r="H91">
        <v>3.8582999999999998</v>
      </c>
    </row>
    <row r="92" spans="1:8" x14ac:dyDescent="0.2">
      <c r="A92">
        <v>27216.996999999999</v>
      </c>
      <c r="B92">
        <v>-56.942999999999998</v>
      </c>
      <c r="C92">
        <v>-56.941000000000003</v>
      </c>
      <c r="D92">
        <v>4.4050000000000002</v>
      </c>
      <c r="E92">
        <v>160.864</v>
      </c>
      <c r="F92">
        <v>100</v>
      </c>
      <c r="G92">
        <v>54.828000000000003</v>
      </c>
      <c r="H92">
        <v>3.8826000000000001</v>
      </c>
    </row>
    <row r="93" spans="1:8" x14ac:dyDescent="0.2">
      <c r="A93">
        <v>27218.221000000001</v>
      </c>
      <c r="B93">
        <v>-56.997</v>
      </c>
      <c r="C93">
        <v>-56.994999999999997</v>
      </c>
      <c r="D93">
        <v>4.4169999999999998</v>
      </c>
      <c r="E93">
        <v>159.41800000000001</v>
      </c>
      <c r="F93">
        <v>100</v>
      </c>
      <c r="G93">
        <v>54.83</v>
      </c>
      <c r="H93">
        <v>3.8051999999999997</v>
      </c>
    </row>
    <row r="94" spans="1:8" x14ac:dyDescent="0.2">
      <c r="A94">
        <v>27219.444</v>
      </c>
      <c r="B94">
        <v>-57.048999999999999</v>
      </c>
      <c r="C94">
        <v>-57.046999999999997</v>
      </c>
      <c r="D94">
        <v>4.2290000000000001</v>
      </c>
      <c r="E94">
        <v>161.37</v>
      </c>
      <c r="F94">
        <v>100</v>
      </c>
      <c r="G94">
        <v>54.826999999999998</v>
      </c>
      <c r="H94">
        <v>3.9104999999999999</v>
      </c>
    </row>
    <row r="95" spans="1:8" x14ac:dyDescent="0.2">
      <c r="A95">
        <v>27220.666000000001</v>
      </c>
      <c r="B95">
        <v>-57.100999999999999</v>
      </c>
      <c r="C95">
        <v>-57.098999999999997</v>
      </c>
      <c r="D95">
        <v>4.2830000000000004</v>
      </c>
      <c r="E95">
        <v>161.566</v>
      </c>
      <c r="F95">
        <v>100</v>
      </c>
      <c r="G95">
        <v>54.826000000000001</v>
      </c>
      <c r="H95">
        <v>3.9213000000000005</v>
      </c>
    </row>
    <row r="96" spans="1:8" x14ac:dyDescent="0.2">
      <c r="A96">
        <v>27221.886999999999</v>
      </c>
      <c r="B96">
        <v>-57.156999999999996</v>
      </c>
      <c r="C96">
        <v>-57.155000000000001</v>
      </c>
      <c r="D96">
        <v>4.5380000000000003</v>
      </c>
      <c r="E96">
        <v>162.012</v>
      </c>
      <c r="F96">
        <v>100</v>
      </c>
      <c r="G96">
        <v>54.807000000000002</v>
      </c>
      <c r="H96">
        <v>3.9464999999999999</v>
      </c>
    </row>
    <row r="97" spans="1:8" x14ac:dyDescent="0.2">
      <c r="A97">
        <v>27223.117999999999</v>
      </c>
      <c r="B97">
        <v>-57.216000000000001</v>
      </c>
      <c r="C97">
        <v>-57.213999999999999</v>
      </c>
      <c r="D97">
        <v>4.8040000000000003</v>
      </c>
      <c r="E97">
        <v>161.887</v>
      </c>
      <c r="F97">
        <v>100</v>
      </c>
      <c r="G97">
        <v>54.8</v>
      </c>
      <c r="H97">
        <v>3.9392999999999998</v>
      </c>
    </row>
    <row r="98" spans="1:8" x14ac:dyDescent="0.2">
      <c r="A98">
        <v>27224.342000000001</v>
      </c>
      <c r="B98">
        <v>-57.276000000000003</v>
      </c>
      <c r="C98">
        <v>-57.274000000000001</v>
      </c>
      <c r="D98">
        <v>4.8689999999999998</v>
      </c>
      <c r="E98">
        <v>162.245</v>
      </c>
      <c r="F98">
        <v>100</v>
      </c>
      <c r="G98">
        <v>54.802999999999997</v>
      </c>
      <c r="H98">
        <v>3.9591000000000003</v>
      </c>
    </row>
    <row r="99" spans="1:8" x14ac:dyDescent="0.2">
      <c r="A99">
        <v>27225.576000000001</v>
      </c>
      <c r="B99">
        <v>-57.337000000000003</v>
      </c>
      <c r="C99">
        <v>-57.334000000000003</v>
      </c>
      <c r="D99">
        <v>4.883</v>
      </c>
      <c r="E99">
        <v>161.68100000000001</v>
      </c>
      <c r="F99">
        <v>100</v>
      </c>
      <c r="G99">
        <v>54.814999999999998</v>
      </c>
      <c r="H99">
        <v>3.9276</v>
      </c>
    </row>
    <row r="100" spans="1:8" x14ac:dyDescent="0.2">
      <c r="A100">
        <v>27226.803</v>
      </c>
      <c r="B100">
        <v>-57.395000000000003</v>
      </c>
      <c r="C100">
        <v>-57.392000000000003</v>
      </c>
      <c r="D100">
        <v>4.72</v>
      </c>
      <c r="E100">
        <v>161.43700000000001</v>
      </c>
      <c r="F100">
        <v>100</v>
      </c>
      <c r="G100">
        <v>54.905000000000001</v>
      </c>
      <c r="H100">
        <v>3.9141000000000004</v>
      </c>
    </row>
    <row r="101" spans="1:8" x14ac:dyDescent="0.2">
      <c r="A101">
        <v>27228.05</v>
      </c>
      <c r="B101">
        <v>-57.454000000000001</v>
      </c>
      <c r="C101">
        <v>-57.451000000000001</v>
      </c>
      <c r="D101">
        <v>4.7320000000000002</v>
      </c>
      <c r="E101">
        <v>162.49700000000001</v>
      </c>
      <c r="F101">
        <v>100</v>
      </c>
      <c r="G101">
        <v>54.786000000000001</v>
      </c>
      <c r="H101">
        <v>3.9735</v>
      </c>
    </row>
    <row r="102" spans="1:8" x14ac:dyDescent="0.2">
      <c r="A102">
        <v>27229.272000000001</v>
      </c>
      <c r="B102">
        <v>-57.517000000000003</v>
      </c>
      <c r="C102">
        <v>-57.512999999999998</v>
      </c>
      <c r="D102">
        <v>5.1369999999999996</v>
      </c>
      <c r="E102">
        <v>162.709</v>
      </c>
      <c r="F102">
        <v>100</v>
      </c>
      <c r="G102">
        <v>54.787999999999997</v>
      </c>
      <c r="H102">
        <v>3.9851999999999999</v>
      </c>
    </row>
    <row r="103" spans="1:8" x14ac:dyDescent="0.2">
      <c r="A103">
        <v>27230.186000000002</v>
      </c>
      <c r="B103">
        <v>-57.567</v>
      </c>
      <c r="C103">
        <v>-57.564</v>
      </c>
      <c r="D103">
        <v>5.484</v>
      </c>
      <c r="E103">
        <v>161.054</v>
      </c>
      <c r="F103">
        <v>100</v>
      </c>
      <c r="G103">
        <v>54.786999999999999</v>
      </c>
      <c r="H103">
        <v>3.8933999999999997</v>
      </c>
    </row>
    <row r="104" spans="1:8" x14ac:dyDescent="0.2">
      <c r="A104">
        <v>27231.112000000001</v>
      </c>
      <c r="B104">
        <v>-57.622</v>
      </c>
      <c r="C104">
        <v>-57.618000000000002</v>
      </c>
      <c r="D104">
        <v>5.82</v>
      </c>
      <c r="E104">
        <v>161.40799999999999</v>
      </c>
      <c r="F104">
        <v>100</v>
      </c>
      <c r="G104">
        <v>54.78</v>
      </c>
      <c r="H104">
        <v>3.9131999999999998</v>
      </c>
    </row>
    <row r="105" spans="1:8" x14ac:dyDescent="0.2">
      <c r="A105">
        <v>27232.03</v>
      </c>
      <c r="B105">
        <v>-57.677</v>
      </c>
      <c r="C105">
        <v>-57.673000000000002</v>
      </c>
      <c r="D105">
        <v>6.0010000000000003</v>
      </c>
      <c r="E105">
        <v>161.47</v>
      </c>
      <c r="F105">
        <v>100</v>
      </c>
      <c r="G105">
        <v>54.804000000000002</v>
      </c>
      <c r="H105">
        <v>3.9159000000000002</v>
      </c>
    </row>
    <row r="106" spans="1:8" x14ac:dyDescent="0.2">
      <c r="A106">
        <v>27232.956999999999</v>
      </c>
      <c r="B106">
        <v>-57.731999999999999</v>
      </c>
      <c r="C106">
        <v>-57.728000000000002</v>
      </c>
      <c r="D106">
        <v>5.9539999999999997</v>
      </c>
      <c r="E106">
        <v>161.47499999999999</v>
      </c>
      <c r="F106">
        <v>100</v>
      </c>
      <c r="G106">
        <v>54.777000000000001</v>
      </c>
      <c r="H106">
        <v>3.9168000000000003</v>
      </c>
    </row>
    <row r="107" spans="1:8" x14ac:dyDescent="0.2">
      <c r="A107">
        <v>27233.901000000002</v>
      </c>
      <c r="B107">
        <v>-57.787999999999997</v>
      </c>
      <c r="C107">
        <v>-57.783999999999999</v>
      </c>
      <c r="D107">
        <v>5.9290000000000003</v>
      </c>
      <c r="E107">
        <v>162.63300000000001</v>
      </c>
      <c r="F107">
        <v>100</v>
      </c>
      <c r="G107">
        <v>54.76</v>
      </c>
      <c r="H107">
        <v>3.9807000000000001</v>
      </c>
    </row>
    <row r="108" spans="1:8" x14ac:dyDescent="0.2">
      <c r="A108">
        <v>27234.839</v>
      </c>
      <c r="B108">
        <v>-57.844999999999999</v>
      </c>
      <c r="C108">
        <v>-57.84</v>
      </c>
      <c r="D108">
        <v>5.96</v>
      </c>
      <c r="E108">
        <v>162.19</v>
      </c>
      <c r="F108">
        <v>100</v>
      </c>
      <c r="G108">
        <v>54.756999999999998</v>
      </c>
      <c r="H108">
        <v>3.9563999999999999</v>
      </c>
    </row>
    <row r="109" spans="1:8" x14ac:dyDescent="0.2">
      <c r="A109">
        <v>27235.777999999998</v>
      </c>
      <c r="B109">
        <v>-57.899000000000001</v>
      </c>
      <c r="C109">
        <v>-57.893999999999998</v>
      </c>
      <c r="D109">
        <v>5.8029999999999999</v>
      </c>
      <c r="E109">
        <v>162.03200000000001</v>
      </c>
      <c r="F109">
        <v>100</v>
      </c>
      <c r="G109">
        <v>54.731999999999999</v>
      </c>
      <c r="H109">
        <v>3.9474</v>
      </c>
    </row>
    <row r="110" spans="1:8" x14ac:dyDescent="0.2">
      <c r="A110">
        <v>27236.715</v>
      </c>
      <c r="B110">
        <v>-57.954000000000001</v>
      </c>
      <c r="C110">
        <v>-57.948999999999998</v>
      </c>
      <c r="D110">
        <v>5.8040000000000003</v>
      </c>
      <c r="E110">
        <v>160.864</v>
      </c>
      <c r="F110">
        <v>100</v>
      </c>
      <c r="G110">
        <v>54.758000000000003</v>
      </c>
      <c r="H110">
        <v>3.8826000000000001</v>
      </c>
    </row>
    <row r="111" spans="1:8" x14ac:dyDescent="0.2">
      <c r="A111">
        <v>27237.656999999999</v>
      </c>
      <c r="B111">
        <v>-58.009</v>
      </c>
      <c r="C111">
        <v>-58.003</v>
      </c>
      <c r="D111">
        <v>5.79</v>
      </c>
      <c r="E111">
        <v>161.35400000000001</v>
      </c>
      <c r="F111">
        <v>100</v>
      </c>
      <c r="G111">
        <v>54.750999999999998</v>
      </c>
      <c r="H111">
        <v>3.9096000000000002</v>
      </c>
    </row>
    <row r="112" spans="1:8" x14ac:dyDescent="0.2">
      <c r="A112">
        <v>27238.575000000001</v>
      </c>
      <c r="B112">
        <v>-58.063000000000002</v>
      </c>
      <c r="C112">
        <v>-58.057000000000002</v>
      </c>
      <c r="D112">
        <v>5.8550000000000004</v>
      </c>
      <c r="E112">
        <v>162.10499999999999</v>
      </c>
      <c r="F112">
        <v>100</v>
      </c>
      <c r="G112">
        <v>54.752000000000002</v>
      </c>
      <c r="H112">
        <v>3.9509999999999996</v>
      </c>
    </row>
    <row r="113" spans="1:8" x14ac:dyDescent="0.2">
      <c r="A113">
        <v>27239.489000000001</v>
      </c>
      <c r="B113">
        <v>-58.113</v>
      </c>
      <c r="C113">
        <v>-58.106999999999999</v>
      </c>
      <c r="D113">
        <v>5.5309999999999997</v>
      </c>
      <c r="E113">
        <v>161.94</v>
      </c>
      <c r="F113">
        <v>100</v>
      </c>
      <c r="G113">
        <v>54.746000000000002</v>
      </c>
      <c r="H113">
        <v>3.9420000000000002</v>
      </c>
    </row>
    <row r="114" spans="1:8" x14ac:dyDescent="0.2">
      <c r="A114">
        <v>27240.718000000001</v>
      </c>
      <c r="B114">
        <v>-58.177</v>
      </c>
      <c r="C114">
        <v>-58.170999999999999</v>
      </c>
      <c r="D114">
        <v>5.1630000000000003</v>
      </c>
      <c r="E114">
        <v>162.68</v>
      </c>
      <c r="F114">
        <v>100</v>
      </c>
      <c r="G114">
        <v>54.73</v>
      </c>
      <c r="H114">
        <v>3.9834000000000001</v>
      </c>
    </row>
    <row r="115" spans="1:8" x14ac:dyDescent="0.2">
      <c r="A115">
        <v>27241.633999999998</v>
      </c>
      <c r="B115">
        <v>-58.226999999999997</v>
      </c>
      <c r="C115">
        <v>-58.220999999999997</v>
      </c>
      <c r="D115">
        <v>5.4560000000000004</v>
      </c>
      <c r="E115">
        <v>163.05000000000001</v>
      </c>
      <c r="F115">
        <v>100</v>
      </c>
      <c r="G115">
        <v>54.707999999999998</v>
      </c>
      <c r="H115">
        <v>4.0041000000000002</v>
      </c>
    </row>
    <row r="116" spans="1:8" x14ac:dyDescent="0.2">
      <c r="A116">
        <v>27242.548999999999</v>
      </c>
      <c r="B116">
        <v>-58.277000000000001</v>
      </c>
      <c r="C116">
        <v>-58.271000000000001</v>
      </c>
      <c r="D116">
        <v>5.468</v>
      </c>
      <c r="E116">
        <v>162.67500000000001</v>
      </c>
      <c r="F116">
        <v>100</v>
      </c>
      <c r="G116">
        <v>54.720999999999997</v>
      </c>
      <c r="H116">
        <v>3.9834000000000001</v>
      </c>
    </row>
    <row r="117" spans="1:8" x14ac:dyDescent="0.2">
      <c r="A117">
        <v>27243.458999999999</v>
      </c>
      <c r="B117">
        <v>-58.328000000000003</v>
      </c>
      <c r="C117">
        <v>-58.320999999999998</v>
      </c>
      <c r="D117">
        <v>5.4909999999999997</v>
      </c>
      <c r="E117">
        <v>162.17599999999999</v>
      </c>
      <c r="F117">
        <v>100</v>
      </c>
      <c r="G117">
        <v>54.731999999999999</v>
      </c>
      <c r="H117">
        <v>3.9554999999999998</v>
      </c>
    </row>
    <row r="118" spans="1:8" x14ac:dyDescent="0.2">
      <c r="A118">
        <v>27244.682000000001</v>
      </c>
      <c r="B118">
        <v>-58.390999999999998</v>
      </c>
      <c r="C118">
        <v>-58.384</v>
      </c>
      <c r="D118">
        <v>5.16</v>
      </c>
      <c r="E118">
        <v>162.08600000000001</v>
      </c>
      <c r="F118">
        <v>100</v>
      </c>
      <c r="G118">
        <v>54.725000000000001</v>
      </c>
      <c r="H118">
        <v>3.9501000000000004</v>
      </c>
    </row>
    <row r="119" spans="1:8" x14ac:dyDescent="0.2">
      <c r="A119">
        <v>27245.902999999998</v>
      </c>
      <c r="B119">
        <v>-58.451000000000001</v>
      </c>
      <c r="C119">
        <v>-58.444000000000003</v>
      </c>
      <c r="D119">
        <v>4.8849999999999998</v>
      </c>
      <c r="E119">
        <v>162.68799999999999</v>
      </c>
      <c r="F119">
        <v>100</v>
      </c>
      <c r="G119">
        <v>54.732999999999997</v>
      </c>
      <c r="H119">
        <v>3.9842999999999997</v>
      </c>
    </row>
    <row r="120" spans="1:8" x14ac:dyDescent="0.2">
      <c r="A120">
        <v>27247.151000000002</v>
      </c>
      <c r="B120">
        <v>-58.508000000000003</v>
      </c>
      <c r="C120">
        <v>-58.5</v>
      </c>
      <c r="D120">
        <v>4.53</v>
      </c>
      <c r="E120">
        <v>162.465</v>
      </c>
      <c r="F120">
        <v>100</v>
      </c>
      <c r="G120">
        <v>54.701999999999998</v>
      </c>
      <c r="H120">
        <v>3.9717000000000002</v>
      </c>
    </row>
    <row r="121" spans="1:8" x14ac:dyDescent="0.2">
      <c r="A121">
        <v>27248.401999999998</v>
      </c>
      <c r="B121">
        <v>-58.566000000000003</v>
      </c>
      <c r="C121">
        <v>-58.558999999999997</v>
      </c>
      <c r="D121">
        <v>4.6820000000000004</v>
      </c>
      <c r="E121">
        <v>162.36199999999999</v>
      </c>
      <c r="F121">
        <v>100</v>
      </c>
      <c r="G121">
        <v>54.706000000000003</v>
      </c>
      <c r="H121">
        <v>3.9653999999999998</v>
      </c>
    </row>
    <row r="122" spans="1:8" x14ac:dyDescent="0.2">
      <c r="A122">
        <v>27249.636999999999</v>
      </c>
      <c r="B122">
        <v>-58.63</v>
      </c>
      <c r="C122">
        <v>-58.622</v>
      </c>
      <c r="D122">
        <v>5.1100000000000003</v>
      </c>
      <c r="E122">
        <v>162.72999999999999</v>
      </c>
      <c r="F122">
        <v>100</v>
      </c>
      <c r="G122">
        <v>54.683999999999997</v>
      </c>
      <c r="H122">
        <v>3.9861000000000004</v>
      </c>
    </row>
    <row r="123" spans="1:8" x14ac:dyDescent="0.2">
      <c r="A123">
        <v>27250.878000000001</v>
      </c>
      <c r="B123">
        <v>-58.697000000000003</v>
      </c>
      <c r="C123">
        <v>-58.689</v>
      </c>
      <c r="D123">
        <v>5.399</v>
      </c>
      <c r="E123">
        <v>163.60300000000001</v>
      </c>
      <c r="F123">
        <v>100</v>
      </c>
      <c r="G123">
        <v>54.673000000000002</v>
      </c>
      <c r="H123">
        <v>4.0356000000000005</v>
      </c>
    </row>
    <row r="124" spans="1:8" x14ac:dyDescent="0.2">
      <c r="A124">
        <v>27251.812000000002</v>
      </c>
      <c r="B124">
        <v>-58.752000000000002</v>
      </c>
      <c r="C124">
        <v>-58.743000000000002</v>
      </c>
      <c r="D124">
        <v>5.8250000000000002</v>
      </c>
      <c r="E124">
        <v>163.98699999999999</v>
      </c>
      <c r="F124">
        <v>100</v>
      </c>
      <c r="G124">
        <v>54.63</v>
      </c>
      <c r="H124">
        <v>4.0581000000000005</v>
      </c>
    </row>
    <row r="125" spans="1:8" x14ac:dyDescent="0.2">
      <c r="A125">
        <v>27252.745999999999</v>
      </c>
      <c r="B125">
        <v>-58.807000000000002</v>
      </c>
      <c r="C125">
        <v>-58.798000000000002</v>
      </c>
      <c r="D125">
        <v>5.8760000000000003</v>
      </c>
      <c r="E125">
        <v>163.315</v>
      </c>
      <c r="F125">
        <v>100</v>
      </c>
      <c r="G125">
        <v>54.655999999999999</v>
      </c>
      <c r="H125">
        <v>4.0194000000000001</v>
      </c>
    </row>
    <row r="126" spans="1:8" x14ac:dyDescent="0.2">
      <c r="A126">
        <v>27253.678</v>
      </c>
      <c r="B126">
        <v>-58.863999999999997</v>
      </c>
      <c r="C126">
        <v>-58.854999999999997</v>
      </c>
      <c r="D126">
        <v>6.0730000000000004</v>
      </c>
      <c r="E126">
        <v>163.06899999999999</v>
      </c>
      <c r="F126">
        <v>100</v>
      </c>
      <c r="G126">
        <v>54.661000000000001</v>
      </c>
      <c r="H126">
        <v>4.0049999999999999</v>
      </c>
    </row>
    <row r="127" spans="1:8" x14ac:dyDescent="0.2">
      <c r="A127">
        <v>27254.593000000001</v>
      </c>
      <c r="B127">
        <v>-58.920999999999999</v>
      </c>
      <c r="C127">
        <v>-58.911999999999999</v>
      </c>
      <c r="D127">
        <v>6.2169999999999996</v>
      </c>
      <c r="E127">
        <v>162.78899999999999</v>
      </c>
      <c r="F127">
        <v>100</v>
      </c>
      <c r="G127">
        <v>54.628999999999998</v>
      </c>
      <c r="H127">
        <v>3.9897</v>
      </c>
    </row>
    <row r="128" spans="1:8" x14ac:dyDescent="0.2">
      <c r="A128">
        <v>27255.508000000002</v>
      </c>
      <c r="B128">
        <v>-58.978000000000002</v>
      </c>
      <c r="C128">
        <v>-58.969000000000001</v>
      </c>
      <c r="D128">
        <v>6.27</v>
      </c>
      <c r="E128">
        <v>162.46600000000001</v>
      </c>
      <c r="F128">
        <v>100</v>
      </c>
      <c r="G128">
        <v>54.654000000000003</v>
      </c>
      <c r="H128">
        <v>3.9717000000000002</v>
      </c>
    </row>
    <row r="129" spans="1:8" x14ac:dyDescent="0.2">
      <c r="A129">
        <v>27256.442999999999</v>
      </c>
      <c r="B129">
        <v>-59.04</v>
      </c>
      <c r="C129">
        <v>-59.03</v>
      </c>
      <c r="D129">
        <v>6.5389999999999997</v>
      </c>
      <c r="E129">
        <v>163.55000000000001</v>
      </c>
      <c r="F129">
        <v>100</v>
      </c>
      <c r="G129">
        <v>54.628999999999998</v>
      </c>
      <c r="H129">
        <v>4.0328999999999997</v>
      </c>
    </row>
    <row r="130" spans="1:8" x14ac:dyDescent="0.2">
      <c r="A130">
        <v>27257.383000000002</v>
      </c>
      <c r="B130">
        <v>-59.103999999999999</v>
      </c>
      <c r="C130">
        <v>-59.094000000000001</v>
      </c>
      <c r="D130">
        <v>6.819</v>
      </c>
      <c r="E130">
        <v>162.876</v>
      </c>
      <c r="F130">
        <v>100</v>
      </c>
      <c r="G130">
        <v>54.631</v>
      </c>
      <c r="H130">
        <v>3.9941999999999998</v>
      </c>
    </row>
    <row r="131" spans="1:8" x14ac:dyDescent="0.2">
      <c r="A131">
        <v>27258.32</v>
      </c>
      <c r="B131">
        <v>-59.168999999999997</v>
      </c>
      <c r="C131">
        <v>-59.158999999999999</v>
      </c>
      <c r="D131">
        <v>6.8890000000000002</v>
      </c>
      <c r="E131">
        <v>163.453</v>
      </c>
      <c r="F131">
        <v>100</v>
      </c>
      <c r="G131">
        <v>54.606000000000002</v>
      </c>
      <c r="H131">
        <v>4.0274999999999999</v>
      </c>
    </row>
    <row r="132" spans="1:8" x14ac:dyDescent="0.2">
      <c r="A132">
        <v>27259.256000000001</v>
      </c>
      <c r="B132">
        <v>-59.234999999999999</v>
      </c>
      <c r="C132">
        <v>-59.223999999999997</v>
      </c>
      <c r="D132">
        <v>7.01</v>
      </c>
      <c r="E132">
        <v>164.012</v>
      </c>
      <c r="F132">
        <v>100</v>
      </c>
      <c r="G132">
        <v>54.618000000000002</v>
      </c>
      <c r="H132">
        <v>4.0590000000000002</v>
      </c>
    </row>
    <row r="133" spans="1:8" x14ac:dyDescent="0.2">
      <c r="A133">
        <v>27260.196</v>
      </c>
      <c r="B133">
        <v>-59.302999999999997</v>
      </c>
      <c r="C133">
        <v>-59.292000000000002</v>
      </c>
      <c r="D133">
        <v>7.2169999999999996</v>
      </c>
      <c r="E133">
        <v>164.15700000000001</v>
      </c>
      <c r="F133">
        <v>100</v>
      </c>
      <c r="G133">
        <v>54.643999999999998</v>
      </c>
      <c r="H133">
        <v>4.0679999999999996</v>
      </c>
    </row>
    <row r="134" spans="1:8" x14ac:dyDescent="0.2">
      <c r="A134">
        <v>27261.136999999999</v>
      </c>
      <c r="B134">
        <v>-59.372999999999998</v>
      </c>
      <c r="C134">
        <v>-59.362000000000002</v>
      </c>
      <c r="D134">
        <v>7.4189999999999996</v>
      </c>
      <c r="E134">
        <v>164.077</v>
      </c>
      <c r="F134">
        <v>100</v>
      </c>
      <c r="G134">
        <v>54.732999999999997</v>
      </c>
      <c r="H134">
        <v>4.0626000000000007</v>
      </c>
    </row>
    <row r="135" spans="1:8" x14ac:dyDescent="0.2">
      <c r="A135">
        <v>27262.075000000001</v>
      </c>
      <c r="B135">
        <v>-59.442999999999998</v>
      </c>
      <c r="C135">
        <v>-59.432000000000002</v>
      </c>
      <c r="D135">
        <v>7.4980000000000002</v>
      </c>
      <c r="E135">
        <v>163.44900000000001</v>
      </c>
      <c r="F135">
        <v>100</v>
      </c>
      <c r="G135">
        <v>54.619</v>
      </c>
      <c r="H135">
        <v>4.0266000000000002</v>
      </c>
    </row>
    <row r="136" spans="1:8" x14ac:dyDescent="0.2">
      <c r="A136">
        <v>27263.017</v>
      </c>
      <c r="B136">
        <v>-59.512999999999998</v>
      </c>
      <c r="C136">
        <v>-59.500999999999998</v>
      </c>
      <c r="D136">
        <v>7.3220000000000001</v>
      </c>
      <c r="E136">
        <v>163.637</v>
      </c>
      <c r="F136">
        <v>100</v>
      </c>
      <c r="G136">
        <v>54.581000000000003</v>
      </c>
      <c r="H136">
        <v>4.0373999999999999</v>
      </c>
    </row>
    <row r="137" spans="1:8" x14ac:dyDescent="0.2">
      <c r="A137">
        <v>27263.951000000001</v>
      </c>
      <c r="B137">
        <v>-59.58</v>
      </c>
      <c r="C137">
        <v>-59.567999999999998</v>
      </c>
      <c r="D137">
        <v>7.1929999999999996</v>
      </c>
      <c r="E137">
        <v>163.52699999999999</v>
      </c>
      <c r="F137">
        <v>100</v>
      </c>
      <c r="G137">
        <v>54.6</v>
      </c>
      <c r="H137">
        <v>4.0311000000000003</v>
      </c>
    </row>
    <row r="138" spans="1:8" x14ac:dyDescent="0.2">
      <c r="A138">
        <v>27264.888999999999</v>
      </c>
      <c r="B138">
        <v>-59.646999999999998</v>
      </c>
      <c r="C138">
        <v>-59.634999999999998</v>
      </c>
      <c r="D138">
        <v>7.117</v>
      </c>
      <c r="E138">
        <v>164.30699999999999</v>
      </c>
      <c r="F138">
        <v>100</v>
      </c>
      <c r="G138">
        <v>54.591999999999999</v>
      </c>
      <c r="H138">
        <v>4.0761000000000003</v>
      </c>
    </row>
    <row r="139" spans="1:8" x14ac:dyDescent="0.2">
      <c r="A139">
        <v>27265.828000000001</v>
      </c>
      <c r="B139">
        <v>-59.715000000000003</v>
      </c>
      <c r="C139">
        <v>-59.701999999999998</v>
      </c>
      <c r="D139">
        <v>7.1539999999999999</v>
      </c>
      <c r="E139">
        <v>163.27699999999999</v>
      </c>
      <c r="F139">
        <v>100</v>
      </c>
      <c r="G139">
        <v>54.567999999999998</v>
      </c>
      <c r="H139">
        <v>4.0176000000000007</v>
      </c>
    </row>
    <row r="140" spans="1:8" x14ac:dyDescent="0.2">
      <c r="A140">
        <v>27266.763999999999</v>
      </c>
      <c r="B140">
        <v>-59.780999999999999</v>
      </c>
      <c r="C140">
        <v>-59.768999999999998</v>
      </c>
      <c r="D140">
        <v>7.1020000000000003</v>
      </c>
      <c r="E140">
        <v>163.49199999999999</v>
      </c>
      <c r="F140">
        <v>100</v>
      </c>
      <c r="G140">
        <v>54.564</v>
      </c>
      <c r="H140">
        <v>4.0293000000000001</v>
      </c>
    </row>
    <row r="141" spans="1:8" x14ac:dyDescent="0.2">
      <c r="A141">
        <v>27267.702000000001</v>
      </c>
      <c r="B141">
        <v>-59.847000000000001</v>
      </c>
      <c r="C141">
        <v>-59.834000000000003</v>
      </c>
      <c r="D141">
        <v>6.9960000000000004</v>
      </c>
      <c r="E141">
        <v>164.429</v>
      </c>
      <c r="F141">
        <v>100</v>
      </c>
      <c r="G141">
        <v>54.56</v>
      </c>
      <c r="H141">
        <v>4.0833000000000004</v>
      </c>
    </row>
    <row r="142" spans="1:8" x14ac:dyDescent="0.2">
      <c r="A142">
        <v>27268.615000000002</v>
      </c>
      <c r="B142">
        <v>-59.911000000000001</v>
      </c>
      <c r="C142">
        <v>-59.898000000000003</v>
      </c>
      <c r="D142">
        <v>6.9619999999999997</v>
      </c>
      <c r="E142">
        <v>164.221</v>
      </c>
      <c r="F142">
        <v>100</v>
      </c>
      <c r="G142">
        <v>54.584000000000003</v>
      </c>
      <c r="H142">
        <v>4.0716000000000001</v>
      </c>
    </row>
    <row r="143" spans="1:8" x14ac:dyDescent="0.2">
      <c r="A143">
        <v>27269.531999999999</v>
      </c>
      <c r="B143">
        <v>-59.975000000000001</v>
      </c>
      <c r="C143">
        <v>-59.962000000000003</v>
      </c>
      <c r="D143">
        <v>6.9870000000000001</v>
      </c>
      <c r="E143">
        <v>164.572</v>
      </c>
      <c r="F143">
        <v>100</v>
      </c>
      <c r="G143">
        <v>54.552999999999997</v>
      </c>
      <c r="H143">
        <v>4.0914000000000001</v>
      </c>
    </row>
    <row r="144" spans="1:8" x14ac:dyDescent="0.2">
      <c r="A144">
        <v>27270.449000000001</v>
      </c>
      <c r="B144">
        <v>-60.04</v>
      </c>
      <c r="C144">
        <v>-60.026000000000003</v>
      </c>
      <c r="D144">
        <v>6.9779999999999998</v>
      </c>
      <c r="E144">
        <v>164.36699999999999</v>
      </c>
      <c r="F144">
        <v>100</v>
      </c>
      <c r="G144">
        <v>54.530999999999999</v>
      </c>
      <c r="H144">
        <v>4.0797000000000008</v>
      </c>
    </row>
    <row r="145" spans="1:8" x14ac:dyDescent="0.2">
      <c r="A145">
        <v>27271.366999999998</v>
      </c>
      <c r="B145">
        <v>-60.104999999999997</v>
      </c>
      <c r="C145">
        <v>-60.091000000000001</v>
      </c>
      <c r="D145">
        <v>7.1</v>
      </c>
      <c r="E145">
        <v>164.892</v>
      </c>
      <c r="F145">
        <v>100</v>
      </c>
      <c r="G145">
        <v>54.508000000000003</v>
      </c>
      <c r="H145">
        <v>4.1103000000000005</v>
      </c>
    </row>
    <row r="146" spans="1:8" x14ac:dyDescent="0.2">
      <c r="A146">
        <v>27272.282999999999</v>
      </c>
      <c r="B146">
        <v>-60.170999999999999</v>
      </c>
      <c r="C146">
        <v>-60.156999999999996</v>
      </c>
      <c r="D146">
        <v>7.1239999999999997</v>
      </c>
      <c r="E146">
        <v>165.50299999999999</v>
      </c>
      <c r="F146">
        <v>100</v>
      </c>
      <c r="G146">
        <v>54.5</v>
      </c>
      <c r="H146">
        <v>4.1463000000000001</v>
      </c>
    </row>
    <row r="147" spans="1:8" x14ac:dyDescent="0.2">
      <c r="A147">
        <v>27273.199000000001</v>
      </c>
      <c r="B147">
        <v>-60.235999999999997</v>
      </c>
      <c r="C147">
        <v>-60.222000000000001</v>
      </c>
      <c r="D147">
        <v>7.1020000000000003</v>
      </c>
      <c r="E147">
        <v>165.39500000000001</v>
      </c>
      <c r="F147">
        <v>100</v>
      </c>
      <c r="G147">
        <v>54.54</v>
      </c>
      <c r="H147">
        <v>4.1399999999999997</v>
      </c>
    </row>
    <row r="148" spans="1:8" x14ac:dyDescent="0.2">
      <c r="A148">
        <v>27274.116000000002</v>
      </c>
      <c r="B148">
        <v>-60.302</v>
      </c>
      <c r="C148">
        <v>-60.286999999999999</v>
      </c>
      <c r="D148">
        <v>7.18</v>
      </c>
      <c r="E148">
        <v>165.13900000000001</v>
      </c>
      <c r="F148">
        <v>100</v>
      </c>
      <c r="G148">
        <v>54.493000000000002</v>
      </c>
      <c r="H148">
        <v>4.1247000000000007</v>
      </c>
    </row>
    <row r="149" spans="1:8" x14ac:dyDescent="0.2">
      <c r="A149">
        <v>27275.050999999999</v>
      </c>
      <c r="B149">
        <v>-60.37</v>
      </c>
      <c r="C149">
        <v>-60.354999999999997</v>
      </c>
      <c r="D149">
        <v>7.2439999999999998</v>
      </c>
      <c r="E149">
        <v>164.929</v>
      </c>
      <c r="F149">
        <v>100</v>
      </c>
      <c r="G149">
        <v>54.469000000000001</v>
      </c>
      <c r="H149">
        <v>4.1120999999999999</v>
      </c>
    </row>
    <row r="150" spans="1:8" x14ac:dyDescent="0.2">
      <c r="A150">
        <v>27275.995999999999</v>
      </c>
      <c r="B150">
        <v>-60.439</v>
      </c>
      <c r="C150">
        <v>-60.423999999999999</v>
      </c>
      <c r="D150">
        <v>7.3330000000000002</v>
      </c>
      <c r="E150">
        <v>166.15</v>
      </c>
      <c r="F150">
        <v>100</v>
      </c>
      <c r="G150">
        <v>54.454000000000001</v>
      </c>
      <c r="H150">
        <v>4.1850000000000005</v>
      </c>
    </row>
    <row r="151" spans="1:8" x14ac:dyDescent="0.2">
      <c r="A151">
        <v>27276.934000000001</v>
      </c>
      <c r="B151">
        <v>-60.509</v>
      </c>
      <c r="C151">
        <v>-60.494</v>
      </c>
      <c r="D151">
        <v>7.4219999999999997</v>
      </c>
      <c r="E151">
        <v>165.852</v>
      </c>
      <c r="F151">
        <v>100</v>
      </c>
      <c r="G151">
        <v>54.448999999999998</v>
      </c>
      <c r="H151">
        <v>4.1669999999999998</v>
      </c>
    </row>
    <row r="152" spans="1:8" x14ac:dyDescent="0.2">
      <c r="A152">
        <v>27277.870999999999</v>
      </c>
      <c r="B152">
        <v>-60.579000000000001</v>
      </c>
      <c r="C152">
        <v>-60.563000000000002</v>
      </c>
      <c r="D152">
        <v>7.399</v>
      </c>
      <c r="E152">
        <v>165.92599999999999</v>
      </c>
      <c r="F152">
        <v>100</v>
      </c>
      <c r="G152">
        <v>54.476999999999997</v>
      </c>
      <c r="H152">
        <v>4.1715</v>
      </c>
    </row>
    <row r="153" spans="1:8" x14ac:dyDescent="0.2">
      <c r="A153">
        <v>27278.809000000001</v>
      </c>
      <c r="B153">
        <v>-60.646999999999998</v>
      </c>
      <c r="C153">
        <v>-60.631</v>
      </c>
      <c r="D153">
        <v>7.226</v>
      </c>
      <c r="E153">
        <v>164.12899999999999</v>
      </c>
      <c r="F153">
        <v>100</v>
      </c>
      <c r="G153">
        <v>54.43</v>
      </c>
      <c r="H153">
        <v>4.0662000000000003</v>
      </c>
    </row>
    <row r="154" spans="1:8" x14ac:dyDescent="0.2">
      <c r="A154">
        <v>27279.743999999999</v>
      </c>
      <c r="B154">
        <v>-60.713000000000001</v>
      </c>
      <c r="C154">
        <v>-60.695999999999998</v>
      </c>
      <c r="D154">
        <v>6.9779999999999998</v>
      </c>
      <c r="E154">
        <v>164.86</v>
      </c>
      <c r="F154">
        <v>100</v>
      </c>
      <c r="G154">
        <v>54.508000000000003</v>
      </c>
      <c r="H154">
        <v>4.1085000000000003</v>
      </c>
    </row>
    <row r="155" spans="1:8" x14ac:dyDescent="0.2">
      <c r="A155">
        <v>27280.683000000001</v>
      </c>
      <c r="B155">
        <v>-60.777000000000001</v>
      </c>
      <c r="C155">
        <v>-60.761000000000003</v>
      </c>
      <c r="D155">
        <v>6.867</v>
      </c>
      <c r="E155">
        <v>164.886</v>
      </c>
      <c r="F155">
        <v>100</v>
      </c>
      <c r="G155">
        <v>54.491999999999997</v>
      </c>
      <c r="H155">
        <v>4.1103000000000005</v>
      </c>
    </row>
    <row r="156" spans="1:8" x14ac:dyDescent="0.2">
      <c r="A156">
        <v>27281.621999999999</v>
      </c>
      <c r="B156">
        <v>-60.841000000000001</v>
      </c>
      <c r="C156">
        <v>-60.825000000000003</v>
      </c>
      <c r="D156">
        <v>6.8120000000000003</v>
      </c>
      <c r="E156">
        <v>165.71</v>
      </c>
      <c r="F156">
        <v>100</v>
      </c>
      <c r="G156">
        <v>54.484000000000002</v>
      </c>
      <c r="H156">
        <v>4.1589000000000009</v>
      </c>
    </row>
    <row r="157" spans="1:8" x14ac:dyDescent="0.2">
      <c r="A157">
        <v>27282.564999999999</v>
      </c>
      <c r="B157">
        <v>-60.905999999999999</v>
      </c>
      <c r="C157">
        <v>-60.889000000000003</v>
      </c>
      <c r="D157">
        <v>6.8280000000000003</v>
      </c>
      <c r="E157">
        <v>164.38800000000001</v>
      </c>
      <c r="F157">
        <v>100</v>
      </c>
      <c r="G157">
        <v>54.476999999999997</v>
      </c>
      <c r="H157">
        <v>4.0805999999999996</v>
      </c>
    </row>
    <row r="158" spans="1:8" x14ac:dyDescent="0.2">
      <c r="A158">
        <v>27283.504000000001</v>
      </c>
      <c r="B158">
        <v>-60.97</v>
      </c>
      <c r="C158">
        <v>-60.953000000000003</v>
      </c>
      <c r="D158">
        <v>6.7969999999999997</v>
      </c>
      <c r="E158">
        <v>165.846</v>
      </c>
      <c r="F158">
        <v>100</v>
      </c>
      <c r="G158">
        <v>54.475999999999999</v>
      </c>
      <c r="H158">
        <v>4.1669999999999998</v>
      </c>
    </row>
    <row r="159" spans="1:8" x14ac:dyDescent="0.2">
      <c r="A159">
        <v>27284.43</v>
      </c>
      <c r="B159">
        <v>-61.033999999999999</v>
      </c>
      <c r="C159">
        <v>-61.015999999999998</v>
      </c>
      <c r="D159">
        <v>6.8470000000000004</v>
      </c>
      <c r="E159">
        <v>165.49299999999999</v>
      </c>
      <c r="F159">
        <v>100</v>
      </c>
      <c r="G159">
        <v>54.463000000000001</v>
      </c>
      <c r="H159">
        <v>4.1454000000000004</v>
      </c>
    </row>
    <row r="160" spans="1:8" x14ac:dyDescent="0.2">
      <c r="A160">
        <v>27285.346000000001</v>
      </c>
      <c r="B160">
        <v>-61.095999999999997</v>
      </c>
      <c r="C160">
        <v>-61.079000000000001</v>
      </c>
      <c r="D160">
        <v>6.798</v>
      </c>
      <c r="E160">
        <v>163.63300000000001</v>
      </c>
      <c r="F160">
        <v>100</v>
      </c>
      <c r="G160">
        <v>54.472000000000001</v>
      </c>
      <c r="H160">
        <v>4.0373999999999999</v>
      </c>
    </row>
    <row r="161" spans="1:8" x14ac:dyDescent="0.2">
      <c r="A161">
        <v>27286.268</v>
      </c>
      <c r="B161">
        <v>-61.158000000000001</v>
      </c>
      <c r="C161">
        <v>-61.14</v>
      </c>
      <c r="D161">
        <v>6.65</v>
      </c>
      <c r="E161">
        <v>165.762</v>
      </c>
      <c r="F161">
        <v>100</v>
      </c>
      <c r="G161">
        <v>54.454000000000001</v>
      </c>
      <c r="H161">
        <v>4.1616</v>
      </c>
    </row>
    <row r="162" spans="1:8" x14ac:dyDescent="0.2">
      <c r="A162">
        <v>27287.198</v>
      </c>
      <c r="B162">
        <v>-61.22</v>
      </c>
      <c r="C162">
        <v>-61.201999999999998</v>
      </c>
      <c r="D162">
        <v>6.6609999999999996</v>
      </c>
      <c r="E162">
        <v>164.83799999999999</v>
      </c>
      <c r="F162">
        <v>100</v>
      </c>
      <c r="G162">
        <v>54.491</v>
      </c>
      <c r="H162">
        <v>4.1067</v>
      </c>
    </row>
    <row r="163" spans="1:8" x14ac:dyDescent="0.2">
      <c r="A163">
        <v>27288.116000000002</v>
      </c>
      <c r="B163">
        <v>-61.281999999999996</v>
      </c>
      <c r="C163">
        <v>-61.264000000000003</v>
      </c>
      <c r="D163">
        <v>6.7149999999999999</v>
      </c>
      <c r="E163">
        <v>165.41800000000001</v>
      </c>
      <c r="F163">
        <v>100</v>
      </c>
      <c r="G163">
        <v>54.472000000000001</v>
      </c>
      <c r="H163">
        <v>4.1409000000000002</v>
      </c>
    </row>
    <row r="164" spans="1:8" x14ac:dyDescent="0.2">
      <c r="A164">
        <v>27289.046999999999</v>
      </c>
      <c r="B164">
        <v>-61.343000000000004</v>
      </c>
      <c r="C164">
        <v>-61.323999999999998</v>
      </c>
      <c r="D164">
        <v>6.516</v>
      </c>
      <c r="E164">
        <v>165.142</v>
      </c>
      <c r="F164">
        <v>100</v>
      </c>
      <c r="G164">
        <v>54.466999999999999</v>
      </c>
      <c r="H164">
        <v>4.1247000000000007</v>
      </c>
    </row>
    <row r="165" spans="1:8" x14ac:dyDescent="0.2">
      <c r="A165">
        <v>27289.991000000002</v>
      </c>
      <c r="B165">
        <v>-61.401000000000003</v>
      </c>
      <c r="C165">
        <v>-61.381999999999998</v>
      </c>
      <c r="D165">
        <v>6.1349999999999998</v>
      </c>
      <c r="E165">
        <v>165.73099999999999</v>
      </c>
      <c r="F165">
        <v>100</v>
      </c>
      <c r="G165">
        <v>54.485999999999997</v>
      </c>
      <c r="H165">
        <v>4.1597999999999997</v>
      </c>
    </row>
    <row r="166" spans="1:8" x14ac:dyDescent="0.2">
      <c r="A166">
        <v>27290.927</v>
      </c>
      <c r="B166">
        <v>-61.454000000000001</v>
      </c>
      <c r="C166">
        <v>-61.435000000000002</v>
      </c>
      <c r="D166">
        <v>5.6660000000000004</v>
      </c>
      <c r="E166">
        <v>165.70099999999999</v>
      </c>
      <c r="F166">
        <v>100</v>
      </c>
      <c r="G166">
        <v>54.429000000000002</v>
      </c>
      <c r="H166">
        <v>4.1580000000000004</v>
      </c>
    </row>
    <row r="167" spans="1:8" x14ac:dyDescent="0.2">
      <c r="A167">
        <v>27292.182000000001</v>
      </c>
      <c r="B167">
        <v>-61.512999999999998</v>
      </c>
      <c r="C167">
        <v>-61.494</v>
      </c>
      <c r="D167">
        <v>4.6420000000000003</v>
      </c>
      <c r="E167">
        <v>164.624</v>
      </c>
      <c r="F167">
        <v>100</v>
      </c>
      <c r="G167">
        <v>54.423999999999999</v>
      </c>
      <c r="H167">
        <v>4.0949999999999998</v>
      </c>
    </row>
    <row r="168" spans="1:8" x14ac:dyDescent="0.2">
      <c r="A168">
        <v>27293.434000000001</v>
      </c>
      <c r="B168">
        <v>-61.564999999999998</v>
      </c>
      <c r="C168">
        <v>-61.545000000000002</v>
      </c>
      <c r="D168">
        <v>4.1379999999999999</v>
      </c>
      <c r="E168">
        <v>164.548</v>
      </c>
      <c r="F168">
        <v>100</v>
      </c>
      <c r="G168">
        <v>54.462000000000003</v>
      </c>
      <c r="H168">
        <v>4.0905000000000005</v>
      </c>
    </row>
    <row r="169" spans="1:8" x14ac:dyDescent="0.2">
      <c r="A169">
        <v>27294.996999999999</v>
      </c>
      <c r="B169">
        <v>-61.62</v>
      </c>
      <c r="C169">
        <v>-61.6</v>
      </c>
      <c r="D169">
        <v>3.4969999999999999</v>
      </c>
      <c r="E169">
        <v>165.07900000000001</v>
      </c>
      <c r="F169">
        <v>100</v>
      </c>
      <c r="G169">
        <v>54.491999999999997</v>
      </c>
      <c r="H169">
        <v>4.1211000000000002</v>
      </c>
    </row>
    <row r="170" spans="1:8" x14ac:dyDescent="0.2">
      <c r="A170">
        <v>27385.226999999999</v>
      </c>
      <c r="B170">
        <v>-61.651000000000003</v>
      </c>
      <c r="C170">
        <v>-61.65</v>
      </c>
      <c r="D170">
        <v>0</v>
      </c>
      <c r="E170">
        <v>163.03399999999999</v>
      </c>
      <c r="F170">
        <v>100</v>
      </c>
      <c r="G170">
        <v>54.639000000000003</v>
      </c>
      <c r="H170">
        <v>4.0032000000000005</v>
      </c>
    </row>
    <row r="171" spans="1:8" x14ac:dyDescent="0.2">
      <c r="A171">
        <v>27386.791000000001</v>
      </c>
      <c r="B171">
        <v>-61.712000000000003</v>
      </c>
      <c r="C171">
        <v>-61.71</v>
      </c>
      <c r="D171">
        <v>3.8359999999999999</v>
      </c>
      <c r="E171">
        <v>164.24600000000001</v>
      </c>
      <c r="F171">
        <v>100</v>
      </c>
      <c r="G171">
        <v>54.695999999999998</v>
      </c>
      <c r="H171">
        <v>4.0725000000000007</v>
      </c>
    </row>
    <row r="172" spans="1:8" x14ac:dyDescent="0.2">
      <c r="A172">
        <v>27388.325000000001</v>
      </c>
      <c r="B172">
        <v>-61.771000000000001</v>
      </c>
      <c r="C172">
        <v>-61.768000000000001</v>
      </c>
      <c r="D172">
        <v>3.8039999999999998</v>
      </c>
      <c r="E172">
        <v>162.53200000000001</v>
      </c>
      <c r="F172">
        <v>100</v>
      </c>
      <c r="G172">
        <v>54.743000000000002</v>
      </c>
      <c r="H172">
        <v>3.9752999999999998</v>
      </c>
    </row>
    <row r="173" spans="1:8" x14ac:dyDescent="0.2">
      <c r="A173">
        <v>27389.853999999999</v>
      </c>
      <c r="B173">
        <v>-61.828000000000003</v>
      </c>
      <c r="C173">
        <v>-61.825000000000003</v>
      </c>
      <c r="D173">
        <v>3.7130000000000001</v>
      </c>
      <c r="E173">
        <v>163.386</v>
      </c>
      <c r="F173">
        <v>100</v>
      </c>
      <c r="G173">
        <v>54.744999999999997</v>
      </c>
      <c r="H173">
        <v>4.0229999999999997</v>
      </c>
    </row>
    <row r="174" spans="1:8" x14ac:dyDescent="0.2">
      <c r="A174">
        <v>27391.38</v>
      </c>
      <c r="B174">
        <v>-61.884</v>
      </c>
      <c r="C174">
        <v>-61.88</v>
      </c>
      <c r="D174">
        <v>3.5990000000000002</v>
      </c>
      <c r="E174">
        <v>162.05099999999999</v>
      </c>
      <c r="F174">
        <v>100</v>
      </c>
      <c r="G174">
        <v>54.747999999999998</v>
      </c>
      <c r="H174">
        <v>3.9482999999999997</v>
      </c>
    </row>
    <row r="175" spans="1:8" x14ac:dyDescent="0.2">
      <c r="A175">
        <v>27392.9</v>
      </c>
      <c r="B175">
        <v>-61.942</v>
      </c>
      <c r="C175">
        <v>-61.938000000000002</v>
      </c>
      <c r="D175">
        <v>3.7909999999999999</v>
      </c>
      <c r="E175">
        <v>162.88</v>
      </c>
      <c r="F175">
        <v>100</v>
      </c>
      <c r="G175">
        <v>54.765999999999998</v>
      </c>
      <c r="H175">
        <v>3.9951000000000003</v>
      </c>
    </row>
    <row r="176" spans="1:8" x14ac:dyDescent="0.2">
      <c r="A176">
        <v>27394.460999999999</v>
      </c>
      <c r="B176">
        <v>-61.999000000000002</v>
      </c>
      <c r="C176">
        <v>-61.993000000000002</v>
      </c>
      <c r="D176">
        <v>3.569</v>
      </c>
      <c r="E176">
        <v>161.47499999999999</v>
      </c>
      <c r="F176">
        <v>100</v>
      </c>
      <c r="G176">
        <v>54.74</v>
      </c>
      <c r="H176">
        <v>3.9168000000000003</v>
      </c>
    </row>
    <row r="177" spans="1:8" x14ac:dyDescent="0.2">
      <c r="A177">
        <v>27396.024000000001</v>
      </c>
      <c r="B177">
        <v>-62.055999999999997</v>
      </c>
      <c r="C177">
        <v>-62.048999999999999</v>
      </c>
      <c r="D177">
        <v>3.58</v>
      </c>
      <c r="E177">
        <v>161.96</v>
      </c>
      <c r="F177">
        <v>100</v>
      </c>
      <c r="G177">
        <v>54.798000000000002</v>
      </c>
      <c r="H177">
        <v>3.9429000000000003</v>
      </c>
    </row>
    <row r="178" spans="1:8" x14ac:dyDescent="0.2">
      <c r="A178">
        <v>27397.59</v>
      </c>
      <c r="B178">
        <v>-62.113999999999997</v>
      </c>
      <c r="C178">
        <v>-62.106999999999999</v>
      </c>
      <c r="D178">
        <v>3.65</v>
      </c>
      <c r="E178">
        <v>163.03700000000001</v>
      </c>
      <c r="F178">
        <v>100</v>
      </c>
      <c r="G178">
        <v>54.777000000000001</v>
      </c>
      <c r="H178">
        <v>4.0032000000000005</v>
      </c>
    </row>
    <row r="179" spans="1:8" x14ac:dyDescent="0.2">
      <c r="A179">
        <v>27399.129000000001</v>
      </c>
      <c r="B179">
        <v>-62.174999999999997</v>
      </c>
      <c r="C179">
        <v>-62.167000000000002</v>
      </c>
      <c r="D179">
        <v>3.9209999999999998</v>
      </c>
      <c r="E179">
        <v>162</v>
      </c>
      <c r="F179">
        <v>100</v>
      </c>
      <c r="G179">
        <v>54.731999999999999</v>
      </c>
      <c r="H179">
        <v>3.9456000000000002</v>
      </c>
    </row>
    <row r="180" spans="1:8" x14ac:dyDescent="0.2">
      <c r="A180">
        <v>27400.653999999999</v>
      </c>
      <c r="B180">
        <v>-62.231000000000002</v>
      </c>
      <c r="C180">
        <v>-62.222999999999999</v>
      </c>
      <c r="D180">
        <v>3.6619999999999999</v>
      </c>
      <c r="E180">
        <v>163.749</v>
      </c>
      <c r="F180">
        <v>100</v>
      </c>
      <c r="G180">
        <v>54.743000000000002</v>
      </c>
      <c r="H180">
        <v>4.0446</v>
      </c>
    </row>
    <row r="181" spans="1:8" x14ac:dyDescent="0.2">
      <c r="A181">
        <v>27402.177</v>
      </c>
      <c r="B181">
        <v>-62.287999999999997</v>
      </c>
      <c r="C181">
        <v>-62.279000000000003</v>
      </c>
      <c r="D181">
        <v>3.669</v>
      </c>
      <c r="E181">
        <v>162.72499999999999</v>
      </c>
      <c r="F181">
        <v>100</v>
      </c>
      <c r="G181">
        <v>54.768000000000001</v>
      </c>
      <c r="H181">
        <v>3.9861000000000004</v>
      </c>
    </row>
    <row r="182" spans="1:8" x14ac:dyDescent="0.2">
      <c r="A182">
        <v>27403.703000000001</v>
      </c>
      <c r="B182">
        <v>-62.344000000000001</v>
      </c>
      <c r="C182">
        <v>-62.332999999999998</v>
      </c>
      <c r="D182">
        <v>3.5960000000000001</v>
      </c>
      <c r="E182">
        <v>161.74</v>
      </c>
      <c r="F182">
        <v>100</v>
      </c>
      <c r="G182">
        <v>54.725000000000001</v>
      </c>
      <c r="H182">
        <v>3.9312000000000005</v>
      </c>
    </row>
    <row r="183" spans="1:8" x14ac:dyDescent="0.2">
      <c r="A183">
        <v>27405.231</v>
      </c>
      <c r="B183">
        <v>-62.399000000000001</v>
      </c>
      <c r="C183">
        <v>-62.387999999999998</v>
      </c>
      <c r="D183">
        <v>3.5910000000000002</v>
      </c>
      <c r="E183">
        <v>162.03</v>
      </c>
      <c r="F183">
        <v>100</v>
      </c>
      <c r="G183">
        <v>54.701000000000001</v>
      </c>
      <c r="H183">
        <v>3.9474</v>
      </c>
    </row>
    <row r="184" spans="1:8" x14ac:dyDescent="0.2">
      <c r="A184">
        <v>27406.75</v>
      </c>
      <c r="B184">
        <v>-62.454999999999998</v>
      </c>
      <c r="C184">
        <v>-62.442999999999998</v>
      </c>
      <c r="D184">
        <v>3.6030000000000002</v>
      </c>
      <c r="E184">
        <v>161.98099999999999</v>
      </c>
      <c r="F184">
        <v>100</v>
      </c>
      <c r="G184">
        <v>54.719000000000001</v>
      </c>
      <c r="H184">
        <v>3.9447000000000001</v>
      </c>
    </row>
    <row r="185" spans="1:8" x14ac:dyDescent="0.2">
      <c r="A185">
        <v>27408.274000000001</v>
      </c>
      <c r="B185">
        <v>-62.512</v>
      </c>
      <c r="C185">
        <v>-62.5</v>
      </c>
      <c r="D185">
        <v>3.7210000000000001</v>
      </c>
      <c r="E185">
        <v>163.23699999999999</v>
      </c>
      <c r="F185">
        <v>100</v>
      </c>
      <c r="G185">
        <v>54.725000000000001</v>
      </c>
      <c r="H185">
        <v>4.0149000000000008</v>
      </c>
    </row>
    <row r="186" spans="1:8" x14ac:dyDescent="0.2">
      <c r="A186">
        <v>27409.805</v>
      </c>
      <c r="B186">
        <v>-62.567</v>
      </c>
      <c r="C186">
        <v>-62.554000000000002</v>
      </c>
      <c r="D186">
        <v>3.532</v>
      </c>
      <c r="E186">
        <v>163.77199999999999</v>
      </c>
      <c r="F186">
        <v>100</v>
      </c>
      <c r="G186">
        <v>54.69</v>
      </c>
      <c r="H186">
        <v>4.0455000000000005</v>
      </c>
    </row>
    <row r="187" spans="1:8" x14ac:dyDescent="0.2">
      <c r="A187">
        <v>27411.330999999998</v>
      </c>
      <c r="B187">
        <v>-62.621000000000002</v>
      </c>
      <c r="C187">
        <v>-62.606999999999999</v>
      </c>
      <c r="D187">
        <v>3.4969999999999999</v>
      </c>
      <c r="E187">
        <v>162.685</v>
      </c>
      <c r="F187">
        <v>100</v>
      </c>
      <c r="G187">
        <v>54.676000000000002</v>
      </c>
      <c r="H187">
        <v>3.9834000000000001</v>
      </c>
    </row>
    <row r="188" spans="1:8" x14ac:dyDescent="0.2">
      <c r="A188">
        <v>27412.855</v>
      </c>
      <c r="B188">
        <v>-62.677</v>
      </c>
      <c r="C188">
        <v>-62.661999999999999</v>
      </c>
      <c r="D188">
        <v>3.6070000000000002</v>
      </c>
      <c r="E188">
        <v>163.453</v>
      </c>
      <c r="F188">
        <v>100</v>
      </c>
      <c r="G188">
        <v>54.749000000000002</v>
      </c>
      <c r="H188">
        <v>4.0274999999999999</v>
      </c>
    </row>
    <row r="189" spans="1:8" x14ac:dyDescent="0.2">
      <c r="A189">
        <v>27414.384999999998</v>
      </c>
      <c r="B189">
        <v>-62.732999999999997</v>
      </c>
      <c r="C189">
        <v>-62.716999999999999</v>
      </c>
      <c r="D189">
        <v>3.5859999999999999</v>
      </c>
      <c r="E189">
        <v>161.85499999999999</v>
      </c>
      <c r="F189">
        <v>100</v>
      </c>
      <c r="G189">
        <v>54.75</v>
      </c>
      <c r="H189">
        <v>3.9375</v>
      </c>
    </row>
    <row r="190" spans="1:8" x14ac:dyDescent="0.2">
      <c r="A190">
        <v>27415.913</v>
      </c>
      <c r="B190">
        <v>-62.789000000000001</v>
      </c>
      <c r="C190">
        <v>-62.771999999999998</v>
      </c>
      <c r="D190">
        <v>3.625</v>
      </c>
      <c r="E190">
        <v>163.113</v>
      </c>
      <c r="F190">
        <v>100</v>
      </c>
      <c r="G190">
        <v>54.72</v>
      </c>
      <c r="H190">
        <v>4.0077000000000007</v>
      </c>
    </row>
    <row r="191" spans="1:8" x14ac:dyDescent="0.2">
      <c r="A191">
        <v>27417.437999999998</v>
      </c>
      <c r="B191">
        <v>-62.843000000000004</v>
      </c>
      <c r="C191">
        <v>-62.826000000000001</v>
      </c>
      <c r="D191">
        <v>3.5030000000000001</v>
      </c>
      <c r="E191">
        <v>163.75899999999999</v>
      </c>
      <c r="F191">
        <v>100</v>
      </c>
      <c r="G191">
        <v>54.734000000000002</v>
      </c>
      <c r="H191">
        <v>4.0446</v>
      </c>
    </row>
    <row r="192" spans="1:8" x14ac:dyDescent="0.2">
      <c r="A192">
        <v>27418.972000000002</v>
      </c>
      <c r="B192">
        <v>-62.896999999999998</v>
      </c>
      <c r="C192">
        <v>-62.88</v>
      </c>
      <c r="D192">
        <v>3.4980000000000002</v>
      </c>
      <c r="E192">
        <v>163.18700000000001</v>
      </c>
      <c r="F192">
        <v>100</v>
      </c>
      <c r="G192">
        <v>54.685000000000002</v>
      </c>
      <c r="H192">
        <v>4.0122</v>
      </c>
    </row>
    <row r="193" spans="1:8" x14ac:dyDescent="0.2">
      <c r="A193">
        <v>27420.535</v>
      </c>
      <c r="B193">
        <v>-62.953000000000003</v>
      </c>
      <c r="C193">
        <v>-62.933999999999997</v>
      </c>
      <c r="D193">
        <v>3.5169999999999999</v>
      </c>
      <c r="E193">
        <v>162.97900000000001</v>
      </c>
      <c r="F193">
        <v>100</v>
      </c>
      <c r="G193">
        <v>54.624000000000002</v>
      </c>
      <c r="H193">
        <v>4.0005000000000006</v>
      </c>
    </row>
    <row r="194" spans="1:8" x14ac:dyDescent="0.2">
      <c r="A194">
        <v>27422.103999999999</v>
      </c>
      <c r="B194">
        <v>-63.006999999999998</v>
      </c>
      <c r="C194">
        <v>-62.988</v>
      </c>
      <c r="D194">
        <v>3.3879999999999999</v>
      </c>
      <c r="E194">
        <v>162.96899999999999</v>
      </c>
      <c r="F194">
        <v>100</v>
      </c>
      <c r="G194">
        <v>54.621000000000002</v>
      </c>
      <c r="H194">
        <v>3.9996</v>
      </c>
    </row>
    <row r="195" spans="1:8" x14ac:dyDescent="0.2">
      <c r="A195">
        <v>27423.662</v>
      </c>
      <c r="B195">
        <v>-63.061</v>
      </c>
      <c r="C195">
        <v>-63.040999999999997</v>
      </c>
      <c r="D195">
        <v>3.4340000000000002</v>
      </c>
      <c r="E195">
        <v>163.76400000000001</v>
      </c>
      <c r="F195">
        <v>100</v>
      </c>
      <c r="G195">
        <v>54.718000000000004</v>
      </c>
      <c r="H195">
        <v>4.0446</v>
      </c>
    </row>
    <row r="196" spans="1:8" x14ac:dyDescent="0.2">
      <c r="A196">
        <v>27425.196</v>
      </c>
      <c r="B196">
        <v>-63.115000000000002</v>
      </c>
      <c r="C196">
        <v>-63.094000000000001</v>
      </c>
      <c r="D196">
        <v>3.4729999999999999</v>
      </c>
      <c r="E196">
        <v>162.798</v>
      </c>
      <c r="F196">
        <v>100</v>
      </c>
      <c r="G196">
        <v>54.698</v>
      </c>
      <c r="H196">
        <v>3.9897</v>
      </c>
    </row>
    <row r="197" spans="1:8" x14ac:dyDescent="0.2">
      <c r="A197">
        <v>27426.721000000001</v>
      </c>
      <c r="B197">
        <v>-63.17</v>
      </c>
      <c r="C197">
        <v>-63.148000000000003</v>
      </c>
      <c r="D197">
        <v>3.5230000000000001</v>
      </c>
      <c r="E197">
        <v>162.45500000000001</v>
      </c>
      <c r="F197">
        <v>100</v>
      </c>
      <c r="G197">
        <v>54.667999999999999</v>
      </c>
      <c r="H197">
        <v>3.9708000000000001</v>
      </c>
    </row>
    <row r="198" spans="1:8" x14ac:dyDescent="0.2">
      <c r="A198">
        <v>27428.248</v>
      </c>
      <c r="B198">
        <v>-63.225000000000001</v>
      </c>
      <c r="C198">
        <v>-63.203000000000003</v>
      </c>
      <c r="D198">
        <v>3.577</v>
      </c>
      <c r="E198">
        <v>163.05600000000001</v>
      </c>
      <c r="F198">
        <v>100</v>
      </c>
      <c r="G198">
        <v>54.65</v>
      </c>
      <c r="H198">
        <v>4.0049999999999999</v>
      </c>
    </row>
    <row r="199" spans="1:8" x14ac:dyDescent="0.2">
      <c r="A199">
        <v>27429.774000000001</v>
      </c>
      <c r="B199">
        <v>-63.28</v>
      </c>
      <c r="C199">
        <v>-63.256999999999998</v>
      </c>
      <c r="D199">
        <v>3.5659999999999998</v>
      </c>
      <c r="E199">
        <v>162.93199999999999</v>
      </c>
      <c r="F199">
        <v>100</v>
      </c>
      <c r="G199">
        <v>54.725000000000001</v>
      </c>
      <c r="H199">
        <v>3.9978000000000002</v>
      </c>
    </row>
    <row r="200" spans="1:8" x14ac:dyDescent="0.2">
      <c r="A200">
        <v>27431.300999999999</v>
      </c>
      <c r="B200">
        <v>-63.335000000000001</v>
      </c>
      <c r="C200">
        <v>-63.311</v>
      </c>
      <c r="D200">
        <v>3.5059999999999998</v>
      </c>
      <c r="E200">
        <v>163.30500000000001</v>
      </c>
      <c r="F200">
        <v>100</v>
      </c>
      <c r="G200">
        <v>54.649000000000001</v>
      </c>
      <c r="H200">
        <v>4.0185000000000004</v>
      </c>
    </row>
    <row r="201" spans="1:8" x14ac:dyDescent="0.2">
      <c r="A201">
        <v>27432.832999999999</v>
      </c>
      <c r="B201">
        <v>-63.39</v>
      </c>
      <c r="C201">
        <v>-63.365000000000002</v>
      </c>
      <c r="D201">
        <v>3.556</v>
      </c>
      <c r="E201">
        <v>163.38499999999999</v>
      </c>
      <c r="F201">
        <v>100</v>
      </c>
      <c r="G201">
        <v>54.627000000000002</v>
      </c>
      <c r="H201">
        <v>4.0229999999999997</v>
      </c>
    </row>
    <row r="202" spans="1:8" x14ac:dyDescent="0.2">
      <c r="A202">
        <v>27434.359</v>
      </c>
      <c r="B202">
        <v>-63.445</v>
      </c>
      <c r="C202">
        <v>-63.418999999999997</v>
      </c>
      <c r="D202">
        <v>3.5430000000000001</v>
      </c>
      <c r="E202">
        <v>163.297</v>
      </c>
      <c r="F202">
        <v>100</v>
      </c>
      <c r="G202">
        <v>54.646000000000001</v>
      </c>
      <c r="H202">
        <v>4.0185000000000004</v>
      </c>
    </row>
    <row r="203" spans="1:8" x14ac:dyDescent="0.2">
      <c r="A203">
        <v>27435.885999999999</v>
      </c>
      <c r="B203">
        <v>-63.499000000000002</v>
      </c>
      <c r="C203">
        <v>-63.472000000000001</v>
      </c>
      <c r="D203">
        <v>3.4809999999999999</v>
      </c>
      <c r="E203">
        <v>161.816</v>
      </c>
      <c r="F203">
        <v>100</v>
      </c>
      <c r="G203">
        <v>54.697000000000003</v>
      </c>
      <c r="H203">
        <v>3.9357000000000002</v>
      </c>
    </row>
    <row r="204" spans="1:8" x14ac:dyDescent="0.2">
      <c r="A204">
        <v>27437.412</v>
      </c>
      <c r="B204">
        <v>-63.55</v>
      </c>
      <c r="C204">
        <v>-63.523000000000003</v>
      </c>
      <c r="D204">
        <v>3.3039999999999998</v>
      </c>
      <c r="E204">
        <v>162.983</v>
      </c>
      <c r="F204">
        <v>100</v>
      </c>
      <c r="G204">
        <v>54.651000000000003</v>
      </c>
      <c r="H204">
        <v>4.0005000000000006</v>
      </c>
    </row>
    <row r="205" spans="1:8" x14ac:dyDescent="0.2">
      <c r="A205">
        <v>27438.940999999999</v>
      </c>
      <c r="B205">
        <v>-63.601999999999997</v>
      </c>
      <c r="C205">
        <v>-63.575000000000003</v>
      </c>
      <c r="D205">
        <v>3.3959999999999999</v>
      </c>
      <c r="E205">
        <v>162.82400000000001</v>
      </c>
      <c r="F205">
        <v>100</v>
      </c>
      <c r="G205">
        <v>54.704000000000001</v>
      </c>
      <c r="H205">
        <v>3.9914999999999998</v>
      </c>
    </row>
    <row r="206" spans="1:8" x14ac:dyDescent="0.2">
      <c r="A206">
        <v>27440.466</v>
      </c>
      <c r="B206">
        <v>-63.655000000000001</v>
      </c>
      <c r="C206">
        <v>-63.627000000000002</v>
      </c>
      <c r="D206">
        <v>3.4220000000000002</v>
      </c>
      <c r="E206">
        <v>162.82499999999999</v>
      </c>
      <c r="F206">
        <v>100</v>
      </c>
      <c r="G206">
        <v>54.683999999999997</v>
      </c>
      <c r="H206">
        <v>3.9914999999999998</v>
      </c>
    </row>
    <row r="207" spans="1:8" x14ac:dyDescent="0.2">
      <c r="A207">
        <v>27441.99</v>
      </c>
      <c r="B207">
        <v>-63.71</v>
      </c>
      <c r="C207">
        <v>-63.68</v>
      </c>
      <c r="D207">
        <v>3.5129999999999999</v>
      </c>
      <c r="E207">
        <v>161.87299999999999</v>
      </c>
      <c r="F207">
        <v>100</v>
      </c>
      <c r="G207">
        <v>54.665999999999997</v>
      </c>
      <c r="H207">
        <v>3.9384000000000006</v>
      </c>
    </row>
    <row r="208" spans="1:8" x14ac:dyDescent="0.2">
      <c r="A208">
        <v>27443.541000000001</v>
      </c>
      <c r="B208">
        <v>-63.765999999999998</v>
      </c>
      <c r="C208">
        <v>-63.735999999999997</v>
      </c>
      <c r="D208">
        <v>3.5680000000000001</v>
      </c>
      <c r="E208">
        <v>162.84399999999999</v>
      </c>
      <c r="F208">
        <v>100</v>
      </c>
      <c r="G208">
        <v>54.652000000000001</v>
      </c>
      <c r="H208">
        <v>3.9923999999999999</v>
      </c>
    </row>
    <row r="209" spans="1:8" x14ac:dyDescent="0.2">
      <c r="A209">
        <v>27445.108</v>
      </c>
      <c r="B209">
        <v>-63.823999999999998</v>
      </c>
      <c r="C209">
        <v>-63.792999999999999</v>
      </c>
      <c r="D209">
        <v>3.661</v>
      </c>
      <c r="E209">
        <v>162.74700000000001</v>
      </c>
      <c r="F209">
        <v>100</v>
      </c>
      <c r="G209">
        <v>54.621000000000002</v>
      </c>
      <c r="H209">
        <v>3.9869999999999997</v>
      </c>
    </row>
    <row r="210" spans="1:8" x14ac:dyDescent="0.2">
      <c r="A210">
        <v>27446.67</v>
      </c>
      <c r="B210">
        <v>-63.88</v>
      </c>
      <c r="C210">
        <v>-63.848999999999997</v>
      </c>
      <c r="D210">
        <v>3.58</v>
      </c>
      <c r="E210">
        <v>163.65600000000001</v>
      </c>
      <c r="F210">
        <v>100</v>
      </c>
      <c r="G210">
        <v>54.628999999999998</v>
      </c>
      <c r="H210">
        <v>4.0392000000000001</v>
      </c>
    </row>
    <row r="211" spans="1:8" x14ac:dyDescent="0.2">
      <c r="A211">
        <v>27448.240000000002</v>
      </c>
      <c r="B211">
        <v>-63.938000000000002</v>
      </c>
      <c r="C211">
        <v>-63.905999999999999</v>
      </c>
      <c r="D211">
        <v>3.6240000000000001</v>
      </c>
      <c r="E211">
        <v>163.92099999999999</v>
      </c>
      <c r="F211">
        <v>100</v>
      </c>
      <c r="G211">
        <v>54.603999999999999</v>
      </c>
      <c r="H211">
        <v>4.0535999999999994</v>
      </c>
    </row>
    <row r="212" spans="1:8" x14ac:dyDescent="0.2">
      <c r="A212">
        <v>27449.796999999999</v>
      </c>
      <c r="B212">
        <v>-63.991</v>
      </c>
      <c r="C212">
        <v>-63.957999999999998</v>
      </c>
      <c r="D212">
        <v>3.37</v>
      </c>
      <c r="E212">
        <v>162.976</v>
      </c>
      <c r="F212">
        <v>100</v>
      </c>
      <c r="G212">
        <v>54.576999999999998</v>
      </c>
      <c r="H212">
        <v>4.0005000000000006</v>
      </c>
    </row>
    <row r="213" spans="1:8" x14ac:dyDescent="0.2">
      <c r="A213">
        <v>27451.325000000001</v>
      </c>
      <c r="B213">
        <v>-64.045000000000002</v>
      </c>
      <c r="C213">
        <v>-64.012</v>
      </c>
      <c r="D213">
        <v>3.48</v>
      </c>
      <c r="E213">
        <v>163.023</v>
      </c>
      <c r="F213">
        <v>100</v>
      </c>
      <c r="G213">
        <v>54.601999999999997</v>
      </c>
      <c r="H213">
        <v>4.0032000000000005</v>
      </c>
    </row>
    <row r="214" spans="1:8" x14ac:dyDescent="0.2">
      <c r="A214">
        <v>27452.848000000002</v>
      </c>
      <c r="B214">
        <v>-64.100999999999999</v>
      </c>
      <c r="C214">
        <v>-64.066999999999993</v>
      </c>
      <c r="D214">
        <v>3.6379999999999999</v>
      </c>
      <c r="E214">
        <v>163.45099999999999</v>
      </c>
      <c r="F214">
        <v>100</v>
      </c>
      <c r="G214">
        <v>54.597000000000001</v>
      </c>
      <c r="H214">
        <v>4.0274999999999999</v>
      </c>
    </row>
    <row r="215" spans="1:8" x14ac:dyDescent="0.2">
      <c r="A215">
        <v>27454.379000000001</v>
      </c>
      <c r="B215">
        <v>-64.153999999999996</v>
      </c>
      <c r="C215">
        <v>-64.119</v>
      </c>
      <c r="D215">
        <v>3.4</v>
      </c>
      <c r="E215">
        <v>163.619</v>
      </c>
      <c r="F215">
        <v>100</v>
      </c>
      <c r="G215">
        <v>54.603000000000002</v>
      </c>
      <c r="H215">
        <v>4.0365000000000002</v>
      </c>
    </row>
    <row r="216" spans="1:8" x14ac:dyDescent="0.2">
      <c r="A216">
        <v>27455.94</v>
      </c>
      <c r="B216">
        <v>-64.209000000000003</v>
      </c>
      <c r="C216">
        <v>-64.173000000000002</v>
      </c>
      <c r="D216">
        <v>3.468</v>
      </c>
      <c r="E216">
        <v>163.107</v>
      </c>
      <c r="F216">
        <v>100</v>
      </c>
      <c r="G216">
        <v>54.576999999999998</v>
      </c>
      <c r="H216">
        <v>4.0077000000000007</v>
      </c>
    </row>
    <row r="217" spans="1:8" x14ac:dyDescent="0.2">
      <c r="A217">
        <v>27457.503000000001</v>
      </c>
      <c r="B217">
        <v>-64.263999999999996</v>
      </c>
      <c r="C217">
        <v>-64.227000000000004</v>
      </c>
      <c r="D217">
        <v>3.47</v>
      </c>
      <c r="E217">
        <v>164.21199999999999</v>
      </c>
      <c r="F217">
        <v>100</v>
      </c>
      <c r="G217">
        <v>54.581000000000003</v>
      </c>
      <c r="H217">
        <v>4.0706999999999995</v>
      </c>
    </row>
    <row r="218" spans="1:8" x14ac:dyDescent="0.2">
      <c r="A218">
        <v>27459.031999999999</v>
      </c>
      <c r="B218">
        <v>-64.316999999999993</v>
      </c>
      <c r="C218">
        <v>-64.28</v>
      </c>
      <c r="D218">
        <v>3.4350000000000001</v>
      </c>
      <c r="E218">
        <v>164.547</v>
      </c>
      <c r="F218">
        <v>100</v>
      </c>
      <c r="G218">
        <v>54.581000000000003</v>
      </c>
      <c r="H218">
        <v>4.0905000000000005</v>
      </c>
    </row>
    <row r="219" spans="1:8" x14ac:dyDescent="0.2">
      <c r="A219">
        <v>27460.560000000001</v>
      </c>
      <c r="B219">
        <v>-64.372</v>
      </c>
      <c r="C219">
        <v>-64.334000000000003</v>
      </c>
      <c r="D219">
        <v>3.5249999999999999</v>
      </c>
      <c r="E219">
        <v>163.238</v>
      </c>
      <c r="F219">
        <v>100</v>
      </c>
      <c r="G219">
        <v>54.597000000000001</v>
      </c>
      <c r="H219">
        <v>4.0149000000000008</v>
      </c>
    </row>
    <row r="220" spans="1:8" x14ac:dyDescent="0.2">
      <c r="A220">
        <v>27462.089</v>
      </c>
      <c r="B220">
        <v>-64.427999999999997</v>
      </c>
      <c r="C220">
        <v>-64.388999999999996</v>
      </c>
      <c r="D220">
        <v>3.593</v>
      </c>
      <c r="E220">
        <v>164.773</v>
      </c>
      <c r="F220">
        <v>100</v>
      </c>
      <c r="G220">
        <v>54.587000000000003</v>
      </c>
      <c r="H220">
        <v>4.1031000000000004</v>
      </c>
    </row>
    <row r="221" spans="1:8" x14ac:dyDescent="0.2">
      <c r="A221">
        <v>27463.616999999998</v>
      </c>
      <c r="B221">
        <v>-64.483000000000004</v>
      </c>
      <c r="C221">
        <v>-64.442999999999998</v>
      </c>
      <c r="D221">
        <v>3.5649999999999999</v>
      </c>
      <c r="E221">
        <v>164.58500000000001</v>
      </c>
      <c r="F221">
        <v>100</v>
      </c>
      <c r="G221">
        <v>54.557000000000002</v>
      </c>
      <c r="H221">
        <v>4.0922999999999998</v>
      </c>
    </row>
    <row r="222" spans="1:8" x14ac:dyDescent="0.2">
      <c r="A222">
        <v>27465.143</v>
      </c>
      <c r="B222">
        <v>-64.539000000000001</v>
      </c>
      <c r="C222">
        <v>-64.498999999999995</v>
      </c>
      <c r="D222">
        <v>3.6259999999999999</v>
      </c>
      <c r="E222">
        <v>164.93700000000001</v>
      </c>
      <c r="F222">
        <v>100</v>
      </c>
      <c r="G222">
        <v>54.564</v>
      </c>
      <c r="H222">
        <v>4.1130000000000004</v>
      </c>
    </row>
    <row r="223" spans="1:8" x14ac:dyDescent="0.2">
      <c r="A223">
        <v>27466.672999999999</v>
      </c>
      <c r="B223">
        <v>-64.596000000000004</v>
      </c>
      <c r="C223">
        <v>-64.555000000000007</v>
      </c>
      <c r="D223">
        <v>3.6669999999999998</v>
      </c>
      <c r="E223">
        <v>162.874</v>
      </c>
      <c r="F223">
        <v>100</v>
      </c>
      <c r="G223">
        <v>54.551000000000002</v>
      </c>
      <c r="H223">
        <v>3.9941999999999998</v>
      </c>
    </row>
    <row r="224" spans="1:8" x14ac:dyDescent="0.2">
      <c r="A224">
        <v>27468.2</v>
      </c>
      <c r="B224">
        <v>-64.653000000000006</v>
      </c>
      <c r="C224">
        <v>-64.611000000000004</v>
      </c>
      <c r="D224">
        <v>3.6930000000000001</v>
      </c>
      <c r="E224">
        <v>164.654</v>
      </c>
      <c r="F224">
        <v>100</v>
      </c>
      <c r="G224">
        <v>54.554000000000002</v>
      </c>
      <c r="H224">
        <v>4.0968</v>
      </c>
    </row>
    <row r="225" spans="1:8" x14ac:dyDescent="0.2">
      <c r="A225">
        <v>27469.725999999999</v>
      </c>
      <c r="B225">
        <v>-64.710999999999999</v>
      </c>
      <c r="C225">
        <v>-64.668000000000006</v>
      </c>
      <c r="D225">
        <v>3.7370000000000001</v>
      </c>
      <c r="E225">
        <v>164.48599999999999</v>
      </c>
      <c r="F225">
        <v>100</v>
      </c>
      <c r="G225">
        <v>54.527999999999999</v>
      </c>
      <c r="H225">
        <v>4.0869000000000009</v>
      </c>
    </row>
    <row r="226" spans="1:8" x14ac:dyDescent="0.2">
      <c r="A226">
        <v>27471.251</v>
      </c>
      <c r="B226">
        <v>-64.768000000000001</v>
      </c>
      <c r="C226">
        <v>-64.724999999999994</v>
      </c>
      <c r="D226">
        <v>3.722</v>
      </c>
      <c r="E226">
        <v>164.03399999999999</v>
      </c>
      <c r="F226">
        <v>100</v>
      </c>
      <c r="G226">
        <v>54.558999999999997</v>
      </c>
      <c r="H226">
        <v>4.0607999999999995</v>
      </c>
    </row>
    <row r="227" spans="1:8" x14ac:dyDescent="0.2">
      <c r="A227">
        <v>27472.776000000002</v>
      </c>
      <c r="B227">
        <v>-64.825999999999993</v>
      </c>
      <c r="C227">
        <v>-64.781000000000006</v>
      </c>
      <c r="D227">
        <v>3.7109999999999999</v>
      </c>
      <c r="E227">
        <v>163.63</v>
      </c>
      <c r="F227">
        <v>100</v>
      </c>
      <c r="G227">
        <v>54.572000000000003</v>
      </c>
      <c r="H227">
        <v>4.0373999999999999</v>
      </c>
    </row>
    <row r="228" spans="1:8" x14ac:dyDescent="0.2">
      <c r="A228">
        <v>27474.298999999999</v>
      </c>
      <c r="B228">
        <v>-64.884</v>
      </c>
      <c r="C228">
        <v>-64.837999999999994</v>
      </c>
      <c r="D228">
        <v>3.7360000000000002</v>
      </c>
      <c r="E228">
        <v>164.54400000000001</v>
      </c>
      <c r="F228">
        <v>100</v>
      </c>
      <c r="G228">
        <v>54.530999999999999</v>
      </c>
      <c r="H228">
        <v>4.0895999999999999</v>
      </c>
    </row>
    <row r="229" spans="1:8" x14ac:dyDescent="0.2">
      <c r="A229">
        <v>27475.826000000001</v>
      </c>
      <c r="B229">
        <v>-64.941000000000003</v>
      </c>
      <c r="C229">
        <v>-64.894999999999996</v>
      </c>
      <c r="D229">
        <v>3.6789999999999998</v>
      </c>
      <c r="E229">
        <v>164.20400000000001</v>
      </c>
      <c r="F229">
        <v>100</v>
      </c>
      <c r="G229">
        <v>54.542999999999999</v>
      </c>
      <c r="H229">
        <v>4.0706999999999995</v>
      </c>
    </row>
    <row r="230" spans="1:8" x14ac:dyDescent="0.2">
      <c r="A230">
        <v>27477.353999999999</v>
      </c>
      <c r="B230">
        <v>-64.995999999999995</v>
      </c>
      <c r="C230">
        <v>-64.95</v>
      </c>
      <c r="D230">
        <v>3.6110000000000002</v>
      </c>
      <c r="E230">
        <v>165.303</v>
      </c>
      <c r="F230">
        <v>100</v>
      </c>
      <c r="G230">
        <v>54.488999999999997</v>
      </c>
      <c r="H230">
        <v>4.1346000000000007</v>
      </c>
    </row>
    <row r="231" spans="1:8" x14ac:dyDescent="0.2">
      <c r="A231">
        <v>27478.880000000001</v>
      </c>
      <c r="B231">
        <v>-65.049000000000007</v>
      </c>
      <c r="C231">
        <v>-65.001999999999995</v>
      </c>
      <c r="D231">
        <v>3.407</v>
      </c>
      <c r="E231">
        <v>164.58199999999999</v>
      </c>
      <c r="F231">
        <v>100</v>
      </c>
      <c r="G231">
        <v>54.54</v>
      </c>
      <c r="H231">
        <v>4.0922999999999998</v>
      </c>
    </row>
    <row r="232" spans="1:8" x14ac:dyDescent="0.2">
      <c r="A232">
        <v>27480.409</v>
      </c>
      <c r="B232">
        <v>-65.102000000000004</v>
      </c>
      <c r="C232">
        <v>-65.054000000000002</v>
      </c>
      <c r="D232">
        <v>3.39</v>
      </c>
      <c r="E232">
        <v>165.74100000000001</v>
      </c>
      <c r="F232">
        <v>100</v>
      </c>
      <c r="G232">
        <v>54.506</v>
      </c>
      <c r="H232">
        <v>4.1607000000000003</v>
      </c>
    </row>
    <row r="233" spans="1:8" x14ac:dyDescent="0.2">
      <c r="A233">
        <v>27481.944</v>
      </c>
      <c r="B233">
        <v>-65.153999999999996</v>
      </c>
      <c r="C233">
        <v>-65.105000000000004</v>
      </c>
      <c r="D233">
        <v>3.35</v>
      </c>
      <c r="E233">
        <v>165.965</v>
      </c>
      <c r="F233">
        <v>100</v>
      </c>
      <c r="G233">
        <v>54.515000000000001</v>
      </c>
      <c r="H233">
        <v>4.1732999999999993</v>
      </c>
    </row>
    <row r="234" spans="1:8" x14ac:dyDescent="0.2">
      <c r="A234">
        <v>27483.508000000002</v>
      </c>
      <c r="B234">
        <v>-65.206000000000003</v>
      </c>
      <c r="C234">
        <v>-65.156000000000006</v>
      </c>
      <c r="D234">
        <v>3.2890000000000001</v>
      </c>
      <c r="E234">
        <v>164.89599999999999</v>
      </c>
      <c r="F234">
        <v>100</v>
      </c>
      <c r="G234">
        <v>54.496000000000002</v>
      </c>
      <c r="H234">
        <v>4.1103000000000005</v>
      </c>
    </row>
    <row r="235" spans="1:8" x14ac:dyDescent="0.2">
      <c r="A235">
        <v>27485.074000000001</v>
      </c>
      <c r="B235">
        <v>-65.259</v>
      </c>
      <c r="C235">
        <v>-65.209000000000003</v>
      </c>
      <c r="D235">
        <v>3.331</v>
      </c>
      <c r="E235">
        <v>164.559</v>
      </c>
      <c r="F235">
        <v>100</v>
      </c>
      <c r="G235">
        <v>54.509</v>
      </c>
      <c r="H235">
        <v>4.0905000000000005</v>
      </c>
    </row>
    <row r="236" spans="1:8" x14ac:dyDescent="0.2">
      <c r="A236">
        <v>27486.617999999999</v>
      </c>
      <c r="B236">
        <v>-65.311999999999998</v>
      </c>
      <c r="C236">
        <v>-65.260999999999996</v>
      </c>
      <c r="D236">
        <v>3.411</v>
      </c>
      <c r="E236">
        <v>164.066</v>
      </c>
      <c r="F236">
        <v>100</v>
      </c>
      <c r="G236">
        <v>54.497</v>
      </c>
      <c r="H236">
        <v>4.0626000000000007</v>
      </c>
    </row>
    <row r="237" spans="1:8" x14ac:dyDescent="0.2">
      <c r="A237">
        <v>27488.149000000001</v>
      </c>
      <c r="B237">
        <v>-65.364999999999995</v>
      </c>
      <c r="C237">
        <v>-65.313000000000002</v>
      </c>
      <c r="D237">
        <v>3.3679999999999999</v>
      </c>
      <c r="E237">
        <v>165.03299999999999</v>
      </c>
      <c r="F237">
        <v>100</v>
      </c>
      <c r="G237">
        <v>54.503</v>
      </c>
      <c r="H237">
        <v>4.1183999999999994</v>
      </c>
    </row>
    <row r="238" spans="1:8" x14ac:dyDescent="0.2">
      <c r="A238">
        <v>27489.675999999999</v>
      </c>
      <c r="B238">
        <v>-65.418000000000006</v>
      </c>
      <c r="C238">
        <v>-65.366</v>
      </c>
      <c r="D238">
        <v>3.4769999999999999</v>
      </c>
      <c r="E238">
        <v>165.63200000000001</v>
      </c>
      <c r="F238">
        <v>100</v>
      </c>
      <c r="G238">
        <v>54.5</v>
      </c>
      <c r="H238">
        <v>4.1535000000000002</v>
      </c>
    </row>
    <row r="239" spans="1:8" x14ac:dyDescent="0.2">
      <c r="A239">
        <v>27491.202000000001</v>
      </c>
      <c r="B239">
        <v>-65.474999999999994</v>
      </c>
      <c r="C239">
        <v>-65.421999999999997</v>
      </c>
      <c r="D239">
        <v>3.645</v>
      </c>
      <c r="E239">
        <v>165.46700000000001</v>
      </c>
      <c r="F239">
        <v>100</v>
      </c>
      <c r="G239">
        <v>54.487000000000002</v>
      </c>
      <c r="H239">
        <v>4.1445000000000007</v>
      </c>
    </row>
    <row r="240" spans="1:8" x14ac:dyDescent="0.2">
      <c r="A240">
        <v>27492.727999999999</v>
      </c>
      <c r="B240">
        <v>-65.528999999999996</v>
      </c>
      <c r="C240">
        <v>-65.474999999999994</v>
      </c>
      <c r="D240">
        <v>3.4790000000000001</v>
      </c>
      <c r="E240">
        <v>164.79</v>
      </c>
      <c r="F240">
        <v>100</v>
      </c>
      <c r="G240">
        <v>54.475000000000001</v>
      </c>
      <c r="H240">
        <v>4.1040000000000001</v>
      </c>
    </row>
    <row r="241" spans="1:8" x14ac:dyDescent="0.2">
      <c r="A241">
        <v>27494.254000000001</v>
      </c>
      <c r="B241">
        <v>-65.58</v>
      </c>
      <c r="C241">
        <v>-65.525000000000006</v>
      </c>
      <c r="D241">
        <v>3.3130000000000002</v>
      </c>
      <c r="E241">
        <v>165.18600000000001</v>
      </c>
      <c r="F241">
        <v>100</v>
      </c>
      <c r="G241">
        <v>54.439</v>
      </c>
      <c r="H241">
        <v>4.1274000000000006</v>
      </c>
    </row>
    <row r="242" spans="1:8" x14ac:dyDescent="0.2">
      <c r="A242">
        <v>27495.78</v>
      </c>
      <c r="B242">
        <v>-65.635000000000005</v>
      </c>
      <c r="C242">
        <v>-65.58</v>
      </c>
      <c r="D242">
        <v>3.5790000000000002</v>
      </c>
      <c r="E242">
        <v>165.75700000000001</v>
      </c>
      <c r="F242">
        <v>100</v>
      </c>
      <c r="G242">
        <v>54.493000000000002</v>
      </c>
      <c r="H242">
        <v>4.1616</v>
      </c>
    </row>
    <row r="243" spans="1:8" x14ac:dyDescent="0.2">
      <c r="A243">
        <v>27497.312999999998</v>
      </c>
      <c r="B243">
        <v>-65.69</v>
      </c>
      <c r="C243">
        <v>-65.632999999999996</v>
      </c>
      <c r="D243">
        <v>3.496</v>
      </c>
      <c r="E243">
        <v>166.13300000000001</v>
      </c>
      <c r="F243">
        <v>100</v>
      </c>
      <c r="G243">
        <v>54.46</v>
      </c>
      <c r="H243">
        <v>4.1840999999999999</v>
      </c>
    </row>
    <row r="244" spans="1:8" x14ac:dyDescent="0.2">
      <c r="A244">
        <v>27498.866000000002</v>
      </c>
      <c r="B244">
        <v>-65.744</v>
      </c>
      <c r="C244">
        <v>-65.686999999999998</v>
      </c>
      <c r="D244">
        <v>3.4540000000000002</v>
      </c>
      <c r="E244">
        <v>166.11799999999999</v>
      </c>
      <c r="F244">
        <v>100</v>
      </c>
      <c r="G244">
        <v>54.485999999999997</v>
      </c>
      <c r="H244">
        <v>4.1832000000000003</v>
      </c>
    </row>
    <row r="245" spans="1:8" x14ac:dyDescent="0.2">
      <c r="A245">
        <v>27500.416000000001</v>
      </c>
      <c r="B245">
        <v>-65.799000000000007</v>
      </c>
      <c r="C245">
        <v>-65.741</v>
      </c>
      <c r="D245">
        <v>3.4870000000000001</v>
      </c>
      <c r="E245">
        <v>165.93199999999999</v>
      </c>
      <c r="F245">
        <v>100</v>
      </c>
      <c r="G245">
        <v>54.49</v>
      </c>
      <c r="H245">
        <v>4.1715</v>
      </c>
    </row>
    <row r="246" spans="1:8" x14ac:dyDescent="0.2">
      <c r="A246">
        <v>27501.986000000001</v>
      </c>
      <c r="B246">
        <v>-65.853999999999999</v>
      </c>
      <c r="C246">
        <v>-65.795000000000002</v>
      </c>
      <c r="D246">
        <v>3.431</v>
      </c>
      <c r="E246">
        <v>165.27799999999999</v>
      </c>
      <c r="F246">
        <v>100</v>
      </c>
      <c r="G246">
        <v>54.424999999999997</v>
      </c>
      <c r="H246">
        <v>4.1327999999999996</v>
      </c>
    </row>
    <row r="247" spans="1:8" x14ac:dyDescent="0.2">
      <c r="A247">
        <v>27503.534</v>
      </c>
      <c r="B247">
        <v>-65.909000000000006</v>
      </c>
      <c r="C247">
        <v>-65.849000000000004</v>
      </c>
      <c r="D247">
        <v>3.52</v>
      </c>
      <c r="E247">
        <v>165.38499999999999</v>
      </c>
      <c r="F247">
        <v>100</v>
      </c>
      <c r="G247">
        <v>54.468000000000004</v>
      </c>
      <c r="H247">
        <v>4.1391</v>
      </c>
    </row>
    <row r="248" spans="1:8" x14ac:dyDescent="0.2">
      <c r="A248">
        <v>27505.062999999998</v>
      </c>
      <c r="B248">
        <v>-65.962000000000003</v>
      </c>
      <c r="C248">
        <v>-65.902000000000001</v>
      </c>
      <c r="D248">
        <v>3.4329999999999998</v>
      </c>
      <c r="E248">
        <v>165.447</v>
      </c>
      <c r="F248">
        <v>100</v>
      </c>
      <c r="G248">
        <v>54.463999999999999</v>
      </c>
      <c r="H248">
        <v>4.1426999999999996</v>
      </c>
    </row>
    <row r="249" spans="1:8" x14ac:dyDescent="0.2">
      <c r="A249">
        <v>27506.589</v>
      </c>
      <c r="B249">
        <v>-66.015000000000001</v>
      </c>
      <c r="C249">
        <v>-65.953999999999994</v>
      </c>
      <c r="D249">
        <v>3.4140000000000001</v>
      </c>
      <c r="E249">
        <v>165.63900000000001</v>
      </c>
      <c r="F249">
        <v>100</v>
      </c>
      <c r="G249">
        <v>54.408000000000001</v>
      </c>
      <c r="H249">
        <v>4.1543999999999999</v>
      </c>
    </row>
    <row r="250" spans="1:8" x14ac:dyDescent="0.2">
      <c r="A250">
        <v>27508.114000000001</v>
      </c>
      <c r="B250">
        <v>-66.066000000000003</v>
      </c>
      <c r="C250">
        <v>-66.004999999999995</v>
      </c>
      <c r="D250">
        <v>3.3370000000000002</v>
      </c>
      <c r="E250">
        <v>164.68199999999999</v>
      </c>
      <c r="F250">
        <v>100</v>
      </c>
      <c r="G250">
        <v>54.460999999999999</v>
      </c>
      <c r="H250">
        <v>4.0976999999999997</v>
      </c>
    </row>
    <row r="251" spans="1:8" x14ac:dyDescent="0.2">
      <c r="A251">
        <v>27509.641</v>
      </c>
      <c r="B251">
        <v>-66.119</v>
      </c>
      <c r="C251">
        <v>-66.055999999999997</v>
      </c>
      <c r="D251">
        <v>3.367</v>
      </c>
      <c r="E251">
        <v>165.12700000000001</v>
      </c>
      <c r="F251">
        <v>100</v>
      </c>
      <c r="G251">
        <v>54.415999999999997</v>
      </c>
      <c r="H251">
        <v>4.1238000000000001</v>
      </c>
    </row>
    <row r="252" spans="1:8" x14ac:dyDescent="0.2">
      <c r="A252">
        <v>27511.166000000001</v>
      </c>
      <c r="B252">
        <v>-66.17</v>
      </c>
      <c r="C252">
        <v>-66.106999999999999</v>
      </c>
      <c r="D252">
        <v>3.331</v>
      </c>
      <c r="E252">
        <v>166.37</v>
      </c>
      <c r="F252">
        <v>100</v>
      </c>
      <c r="G252">
        <v>54.412999999999997</v>
      </c>
      <c r="H252">
        <v>4.1975999999999996</v>
      </c>
    </row>
    <row r="253" spans="1:8" x14ac:dyDescent="0.2">
      <c r="A253">
        <v>27512.692999999999</v>
      </c>
      <c r="B253">
        <v>-66.221000000000004</v>
      </c>
      <c r="C253">
        <v>-66.158000000000001</v>
      </c>
      <c r="D253">
        <v>3.32</v>
      </c>
      <c r="E253">
        <v>165.29</v>
      </c>
      <c r="F253">
        <v>100</v>
      </c>
      <c r="G253">
        <v>54.433999999999997</v>
      </c>
      <c r="H253">
        <v>4.1337000000000002</v>
      </c>
    </row>
    <row r="254" spans="1:8" x14ac:dyDescent="0.2">
      <c r="A254">
        <v>27514.216</v>
      </c>
      <c r="B254">
        <v>-66.272000000000006</v>
      </c>
      <c r="C254">
        <v>-66.207999999999998</v>
      </c>
      <c r="D254">
        <v>3.29</v>
      </c>
      <c r="E254">
        <v>166.37299999999999</v>
      </c>
      <c r="F254">
        <v>100</v>
      </c>
      <c r="G254">
        <v>54.430999999999997</v>
      </c>
      <c r="H254">
        <v>4.1985000000000001</v>
      </c>
    </row>
    <row r="255" spans="1:8" x14ac:dyDescent="0.2">
      <c r="A255">
        <v>27515.735000000001</v>
      </c>
      <c r="B255">
        <v>-66.323999999999998</v>
      </c>
      <c r="C255">
        <v>-66.259</v>
      </c>
      <c r="D255">
        <v>3.3450000000000002</v>
      </c>
      <c r="E255">
        <v>166.36500000000001</v>
      </c>
      <c r="F255">
        <v>100</v>
      </c>
      <c r="G255">
        <v>54.390999999999998</v>
      </c>
      <c r="H255">
        <v>4.1975999999999996</v>
      </c>
    </row>
    <row r="256" spans="1:8" x14ac:dyDescent="0.2">
      <c r="A256">
        <v>27517.261999999999</v>
      </c>
      <c r="B256">
        <v>-66.375</v>
      </c>
      <c r="C256">
        <v>-66.308999999999997</v>
      </c>
      <c r="D256">
        <v>3.2909999999999999</v>
      </c>
      <c r="E256">
        <v>165.85400000000001</v>
      </c>
      <c r="F256">
        <v>100</v>
      </c>
      <c r="G256">
        <v>54.456000000000003</v>
      </c>
      <c r="H256">
        <v>4.1669999999999998</v>
      </c>
    </row>
    <row r="257" spans="1:8" x14ac:dyDescent="0.2">
      <c r="A257">
        <v>27519.1</v>
      </c>
      <c r="B257">
        <v>-66.435000000000002</v>
      </c>
      <c r="C257">
        <v>-66.367999999999995</v>
      </c>
      <c r="D257">
        <v>3.2240000000000002</v>
      </c>
      <c r="E257">
        <v>165.53899999999999</v>
      </c>
      <c r="F257">
        <v>100</v>
      </c>
      <c r="G257">
        <v>54.393000000000001</v>
      </c>
      <c r="H257">
        <v>4.1481000000000003</v>
      </c>
    </row>
    <row r="258" spans="1:8" x14ac:dyDescent="0.2">
      <c r="A258">
        <v>27520.95</v>
      </c>
      <c r="B258">
        <v>-66.492999999999995</v>
      </c>
      <c r="C258">
        <v>-66.426000000000002</v>
      </c>
      <c r="D258">
        <v>3.129</v>
      </c>
      <c r="E258">
        <v>165.13800000000001</v>
      </c>
      <c r="F258">
        <v>100</v>
      </c>
      <c r="G258">
        <v>54.396000000000001</v>
      </c>
      <c r="H258">
        <v>4.1247000000000007</v>
      </c>
    </row>
    <row r="259" spans="1:8" x14ac:dyDescent="0.2">
      <c r="A259">
        <v>27522.780999999999</v>
      </c>
      <c r="B259">
        <v>-66.552000000000007</v>
      </c>
      <c r="C259">
        <v>-66.483999999999995</v>
      </c>
      <c r="D259">
        <v>3.1669999999999998</v>
      </c>
      <c r="E259">
        <v>166.83500000000001</v>
      </c>
      <c r="F259">
        <v>100</v>
      </c>
      <c r="G259">
        <v>54.387999999999998</v>
      </c>
      <c r="H259">
        <v>4.2263999999999999</v>
      </c>
    </row>
    <row r="260" spans="1:8" x14ac:dyDescent="0.2">
      <c r="A260">
        <v>27524.614000000001</v>
      </c>
      <c r="B260">
        <v>-66.606999999999999</v>
      </c>
      <c r="C260">
        <v>-66.537999999999997</v>
      </c>
      <c r="D260">
        <v>2.9470000000000001</v>
      </c>
      <c r="E260">
        <v>165.785</v>
      </c>
      <c r="F260">
        <v>100</v>
      </c>
      <c r="G260">
        <v>54.503999999999998</v>
      </c>
      <c r="H260">
        <v>4.1634000000000002</v>
      </c>
    </row>
    <row r="261" spans="1:8" x14ac:dyDescent="0.2">
      <c r="A261">
        <v>27526.446</v>
      </c>
      <c r="B261">
        <v>-66.665999999999997</v>
      </c>
      <c r="C261">
        <v>-66.596000000000004</v>
      </c>
      <c r="D261">
        <v>3.165</v>
      </c>
      <c r="E261">
        <v>165.93100000000001</v>
      </c>
      <c r="F261">
        <v>100</v>
      </c>
      <c r="G261">
        <v>54.375</v>
      </c>
      <c r="H261">
        <v>4.1715</v>
      </c>
    </row>
    <row r="262" spans="1:8" x14ac:dyDescent="0.2">
      <c r="A262">
        <v>27528.285</v>
      </c>
      <c r="B262">
        <v>-66.72</v>
      </c>
      <c r="C262">
        <v>-66.650000000000006</v>
      </c>
      <c r="D262">
        <v>2.9049999999999998</v>
      </c>
      <c r="E262">
        <v>165.858</v>
      </c>
      <c r="F262">
        <v>100</v>
      </c>
      <c r="G262">
        <v>54.387</v>
      </c>
      <c r="H262">
        <v>4.1669999999999998</v>
      </c>
    </row>
    <row r="263" spans="1:8" x14ac:dyDescent="0.2">
      <c r="A263">
        <v>27530.131000000001</v>
      </c>
      <c r="B263">
        <v>-66.771000000000001</v>
      </c>
      <c r="C263">
        <v>-66.7</v>
      </c>
      <c r="D263">
        <v>2.734</v>
      </c>
      <c r="E263">
        <v>165.304</v>
      </c>
      <c r="F263">
        <v>100</v>
      </c>
      <c r="G263">
        <v>54.426000000000002</v>
      </c>
      <c r="H263">
        <v>4.1346000000000007</v>
      </c>
    </row>
    <row r="264" spans="1:8" x14ac:dyDescent="0.2">
      <c r="A264">
        <v>27615.775000000001</v>
      </c>
      <c r="B264">
        <v>-66.757999999999996</v>
      </c>
      <c r="C264">
        <v>-66.757999999999996</v>
      </c>
      <c r="D264">
        <v>0</v>
      </c>
      <c r="E264">
        <v>162.40600000000001</v>
      </c>
      <c r="F264">
        <v>100</v>
      </c>
      <c r="G264">
        <v>54.692</v>
      </c>
      <c r="H264">
        <v>3.9680999999999997</v>
      </c>
    </row>
    <row r="265" spans="1:8" x14ac:dyDescent="0.2">
      <c r="A265">
        <v>27617.937999999998</v>
      </c>
      <c r="B265">
        <v>-66.808000000000007</v>
      </c>
      <c r="C265">
        <v>-66.808999999999997</v>
      </c>
      <c r="D265">
        <v>2.347</v>
      </c>
      <c r="E265">
        <v>162.34299999999999</v>
      </c>
      <c r="F265">
        <v>100</v>
      </c>
      <c r="G265">
        <v>54.7</v>
      </c>
      <c r="H265">
        <v>3.9645000000000001</v>
      </c>
    </row>
    <row r="266" spans="1:8" x14ac:dyDescent="0.2">
      <c r="A266">
        <v>27620.440999999999</v>
      </c>
      <c r="B266">
        <v>-66.864000000000004</v>
      </c>
      <c r="C266">
        <v>-66.864999999999995</v>
      </c>
      <c r="D266">
        <v>2.258</v>
      </c>
      <c r="E266">
        <v>162.761</v>
      </c>
      <c r="F266">
        <v>100</v>
      </c>
      <c r="G266">
        <v>54.798000000000002</v>
      </c>
      <c r="H266">
        <v>3.9879000000000002</v>
      </c>
    </row>
    <row r="267" spans="1:8" x14ac:dyDescent="0.2">
      <c r="A267">
        <v>27622.931</v>
      </c>
      <c r="B267">
        <v>-66.915999999999997</v>
      </c>
      <c r="C267">
        <v>-66.918000000000006</v>
      </c>
      <c r="D267">
        <v>2.105</v>
      </c>
      <c r="E267">
        <v>162.31200000000001</v>
      </c>
      <c r="F267">
        <v>100</v>
      </c>
      <c r="G267">
        <v>54.814</v>
      </c>
      <c r="H267">
        <v>3.9626999999999999</v>
      </c>
    </row>
    <row r="268" spans="1:8" x14ac:dyDescent="0.2">
      <c r="A268">
        <v>27625.681</v>
      </c>
      <c r="B268">
        <v>-66.968999999999994</v>
      </c>
      <c r="C268">
        <v>-66.971000000000004</v>
      </c>
      <c r="D268">
        <v>1.9410000000000001</v>
      </c>
      <c r="E268">
        <v>161.34299999999999</v>
      </c>
      <c r="F268">
        <v>100</v>
      </c>
      <c r="G268">
        <v>54.780999999999999</v>
      </c>
      <c r="H268">
        <v>3.9096000000000002</v>
      </c>
    </row>
    <row r="269" spans="1:8" x14ac:dyDescent="0.2">
      <c r="A269">
        <v>27627.814999999999</v>
      </c>
      <c r="B269">
        <v>-67.02</v>
      </c>
      <c r="C269">
        <v>-67.022999999999996</v>
      </c>
      <c r="D269">
        <v>2.44</v>
      </c>
      <c r="E269">
        <v>161.94</v>
      </c>
      <c r="F269">
        <v>100</v>
      </c>
      <c r="G269">
        <v>54.817</v>
      </c>
      <c r="H269">
        <v>3.9420000000000002</v>
      </c>
    </row>
    <row r="270" spans="1:8" x14ac:dyDescent="0.2">
      <c r="A270">
        <v>27630.253000000001</v>
      </c>
      <c r="B270">
        <v>-67.075000000000003</v>
      </c>
      <c r="C270">
        <v>-67.078000000000003</v>
      </c>
      <c r="D270">
        <v>2.2559999999999998</v>
      </c>
      <c r="E270">
        <v>162.346</v>
      </c>
      <c r="F270">
        <v>100</v>
      </c>
      <c r="G270">
        <v>54.765999999999998</v>
      </c>
      <c r="H270">
        <v>3.9645000000000001</v>
      </c>
    </row>
    <row r="271" spans="1:8" x14ac:dyDescent="0.2">
      <c r="A271">
        <v>27632.705999999998</v>
      </c>
      <c r="B271">
        <v>-67.13</v>
      </c>
      <c r="C271">
        <v>-67.134</v>
      </c>
      <c r="D271">
        <v>2.2810000000000001</v>
      </c>
      <c r="E271">
        <v>162.81</v>
      </c>
      <c r="F271">
        <v>100</v>
      </c>
      <c r="G271">
        <v>54.747</v>
      </c>
      <c r="H271">
        <v>3.9906000000000001</v>
      </c>
    </row>
    <row r="272" spans="1:8" x14ac:dyDescent="0.2">
      <c r="A272">
        <v>27635.145</v>
      </c>
      <c r="B272">
        <v>-67.186000000000007</v>
      </c>
      <c r="C272">
        <v>-67.191000000000003</v>
      </c>
      <c r="D272">
        <v>2.323</v>
      </c>
      <c r="E272">
        <v>161.47999999999999</v>
      </c>
      <c r="F272">
        <v>100</v>
      </c>
      <c r="G272">
        <v>54.768000000000001</v>
      </c>
      <c r="H272">
        <v>3.9168000000000003</v>
      </c>
    </row>
    <row r="273" spans="1:8" x14ac:dyDescent="0.2">
      <c r="A273">
        <v>27637.279999999999</v>
      </c>
      <c r="B273">
        <v>-67.242000000000004</v>
      </c>
      <c r="C273">
        <v>-67.247</v>
      </c>
      <c r="D273">
        <v>2.6309999999999998</v>
      </c>
      <c r="E273">
        <v>163.334</v>
      </c>
      <c r="F273">
        <v>100</v>
      </c>
      <c r="G273">
        <v>54.701999999999998</v>
      </c>
      <c r="H273">
        <v>4.0202999999999998</v>
      </c>
    </row>
    <row r="274" spans="1:8" x14ac:dyDescent="0.2">
      <c r="A274">
        <v>27639.415000000001</v>
      </c>
      <c r="B274">
        <v>-67.3</v>
      </c>
      <c r="C274">
        <v>-67.305999999999997</v>
      </c>
      <c r="D274">
        <v>2.7389999999999999</v>
      </c>
      <c r="E274">
        <v>162.66300000000001</v>
      </c>
      <c r="F274">
        <v>100</v>
      </c>
      <c r="G274">
        <v>54.716000000000001</v>
      </c>
      <c r="H274">
        <v>3.9824999999999999</v>
      </c>
    </row>
    <row r="275" spans="1:8" x14ac:dyDescent="0.2">
      <c r="A275">
        <v>27641.248</v>
      </c>
      <c r="B275">
        <v>-67.349999999999994</v>
      </c>
      <c r="C275">
        <v>-67.355999999999995</v>
      </c>
      <c r="D275">
        <v>2.774</v>
      </c>
      <c r="E275">
        <v>162.43799999999999</v>
      </c>
      <c r="F275">
        <v>100</v>
      </c>
      <c r="G275">
        <v>54.695</v>
      </c>
      <c r="H275">
        <v>3.9698999999999995</v>
      </c>
    </row>
    <row r="276" spans="1:8" x14ac:dyDescent="0.2">
      <c r="A276">
        <v>27643.383999999998</v>
      </c>
      <c r="B276">
        <v>-67.408000000000001</v>
      </c>
      <c r="C276">
        <v>-67.415000000000006</v>
      </c>
      <c r="D276">
        <v>2.758</v>
      </c>
      <c r="E276">
        <v>162.613</v>
      </c>
      <c r="F276">
        <v>100</v>
      </c>
      <c r="G276">
        <v>54.744</v>
      </c>
      <c r="H276">
        <v>3.9798</v>
      </c>
    </row>
    <row r="277" spans="1:8" x14ac:dyDescent="0.2">
      <c r="A277">
        <v>27645.215</v>
      </c>
      <c r="B277">
        <v>-67.459999999999994</v>
      </c>
      <c r="C277">
        <v>-67.466999999999999</v>
      </c>
      <c r="D277">
        <v>2.847</v>
      </c>
      <c r="E277">
        <v>162.892</v>
      </c>
      <c r="F277">
        <v>100</v>
      </c>
      <c r="G277">
        <v>54.758000000000003</v>
      </c>
      <c r="H277">
        <v>3.9951000000000003</v>
      </c>
    </row>
    <row r="278" spans="1:8" x14ac:dyDescent="0.2">
      <c r="A278">
        <v>27647.346000000001</v>
      </c>
      <c r="B278">
        <v>-67.518000000000001</v>
      </c>
      <c r="C278">
        <v>-67.525999999999996</v>
      </c>
      <c r="D278">
        <v>2.762</v>
      </c>
      <c r="E278">
        <v>162.23599999999999</v>
      </c>
      <c r="F278">
        <v>100</v>
      </c>
      <c r="G278">
        <v>54.697000000000003</v>
      </c>
      <c r="H278">
        <v>3.9581999999999997</v>
      </c>
    </row>
    <row r="279" spans="1:8" x14ac:dyDescent="0.2">
      <c r="A279">
        <v>27649.482</v>
      </c>
      <c r="B279">
        <v>-67.575000000000003</v>
      </c>
      <c r="C279">
        <v>-67.584000000000003</v>
      </c>
      <c r="D279">
        <v>2.6890000000000001</v>
      </c>
      <c r="E279">
        <v>162.87200000000001</v>
      </c>
      <c r="F279">
        <v>100</v>
      </c>
      <c r="G279">
        <v>54.673999999999999</v>
      </c>
      <c r="H279">
        <v>3.9941999999999998</v>
      </c>
    </row>
    <row r="280" spans="1:8" x14ac:dyDescent="0.2">
      <c r="A280">
        <v>27651.62</v>
      </c>
      <c r="B280">
        <v>-67.63</v>
      </c>
      <c r="C280">
        <v>-67.638999999999996</v>
      </c>
      <c r="D280">
        <v>2.6070000000000002</v>
      </c>
      <c r="E280">
        <v>164.75899999999999</v>
      </c>
      <c r="F280">
        <v>100</v>
      </c>
      <c r="G280">
        <v>54.713999999999999</v>
      </c>
      <c r="H280">
        <v>4.1021999999999998</v>
      </c>
    </row>
    <row r="281" spans="1:8" x14ac:dyDescent="0.2">
      <c r="A281">
        <v>27653.753000000001</v>
      </c>
      <c r="B281">
        <v>-67.683000000000007</v>
      </c>
      <c r="C281">
        <v>-67.691999999999993</v>
      </c>
      <c r="D281">
        <v>2.484</v>
      </c>
      <c r="E281">
        <v>163.07900000000001</v>
      </c>
      <c r="F281">
        <v>100</v>
      </c>
      <c r="G281">
        <v>54.637999999999998</v>
      </c>
      <c r="H281">
        <v>4.0058999999999996</v>
      </c>
    </row>
    <row r="282" spans="1:8" x14ac:dyDescent="0.2">
      <c r="A282">
        <v>27655.886999999999</v>
      </c>
      <c r="B282">
        <v>-67.736999999999995</v>
      </c>
      <c r="C282">
        <v>-67.747</v>
      </c>
      <c r="D282">
        <v>2.5369999999999999</v>
      </c>
      <c r="E282">
        <v>163.02699999999999</v>
      </c>
      <c r="F282">
        <v>100</v>
      </c>
      <c r="G282">
        <v>54.665999999999997</v>
      </c>
      <c r="H282">
        <v>4.0032000000000005</v>
      </c>
    </row>
    <row r="283" spans="1:8" x14ac:dyDescent="0.2">
      <c r="A283">
        <v>27658.023000000001</v>
      </c>
      <c r="B283">
        <v>-67.793000000000006</v>
      </c>
      <c r="C283">
        <v>-67.804000000000002</v>
      </c>
      <c r="D283">
        <v>2.6680000000000001</v>
      </c>
      <c r="E283">
        <v>163.71600000000001</v>
      </c>
      <c r="F283">
        <v>100</v>
      </c>
      <c r="G283">
        <v>54.694000000000003</v>
      </c>
      <c r="H283">
        <v>4.0419</v>
      </c>
    </row>
    <row r="284" spans="1:8" x14ac:dyDescent="0.2">
      <c r="A284">
        <v>27660.159</v>
      </c>
      <c r="B284">
        <v>-67.847999999999999</v>
      </c>
      <c r="C284">
        <v>-67.858999999999995</v>
      </c>
      <c r="D284">
        <v>2.6160000000000001</v>
      </c>
      <c r="E284">
        <v>162.947</v>
      </c>
      <c r="F284">
        <v>100</v>
      </c>
      <c r="G284">
        <v>54.673999999999999</v>
      </c>
      <c r="H284">
        <v>3.9986999999999999</v>
      </c>
    </row>
    <row r="285" spans="1:8" x14ac:dyDescent="0.2">
      <c r="A285">
        <v>27662.303</v>
      </c>
      <c r="B285">
        <v>-67.903999999999996</v>
      </c>
      <c r="C285">
        <v>-67.915999999999997</v>
      </c>
      <c r="D285">
        <v>2.6349999999999998</v>
      </c>
      <c r="E285">
        <v>163.649</v>
      </c>
      <c r="F285">
        <v>100</v>
      </c>
      <c r="G285">
        <v>54.651000000000003</v>
      </c>
      <c r="H285">
        <v>4.0383000000000004</v>
      </c>
    </row>
    <row r="286" spans="1:8" x14ac:dyDescent="0.2">
      <c r="A286">
        <v>27664.451000000001</v>
      </c>
      <c r="B286">
        <v>-67.957999999999998</v>
      </c>
      <c r="C286">
        <v>-67.97</v>
      </c>
      <c r="D286">
        <v>2.5390000000000001</v>
      </c>
      <c r="E286">
        <v>163.81</v>
      </c>
      <c r="F286">
        <v>100</v>
      </c>
      <c r="G286">
        <v>54.683999999999997</v>
      </c>
      <c r="H286">
        <v>4.0472999999999999</v>
      </c>
    </row>
    <row r="287" spans="1:8" x14ac:dyDescent="0.2">
      <c r="A287">
        <v>27666.587</v>
      </c>
      <c r="B287">
        <v>-68.009</v>
      </c>
      <c r="C287">
        <v>-68.021000000000001</v>
      </c>
      <c r="D287">
        <v>2.3730000000000002</v>
      </c>
      <c r="E287">
        <v>163.756</v>
      </c>
      <c r="F287">
        <v>100</v>
      </c>
      <c r="G287">
        <v>54.667000000000002</v>
      </c>
      <c r="H287">
        <v>4.0446</v>
      </c>
    </row>
    <row r="288" spans="1:8" x14ac:dyDescent="0.2">
      <c r="A288">
        <v>27669.087</v>
      </c>
      <c r="B288">
        <v>-68.061999999999998</v>
      </c>
      <c r="C288">
        <v>-68.075000000000003</v>
      </c>
      <c r="D288">
        <v>2.1629999999999998</v>
      </c>
      <c r="E288">
        <v>163.71</v>
      </c>
      <c r="F288">
        <v>100</v>
      </c>
      <c r="G288">
        <v>54.704999999999998</v>
      </c>
      <c r="H288">
        <v>4.0419</v>
      </c>
    </row>
    <row r="289" spans="1:8" x14ac:dyDescent="0.2">
      <c r="A289">
        <v>27671.593000000001</v>
      </c>
      <c r="B289">
        <v>-68.116</v>
      </c>
      <c r="C289">
        <v>-68.129000000000005</v>
      </c>
      <c r="D289">
        <v>2.1619999999999999</v>
      </c>
      <c r="E289">
        <v>163.16999999999999</v>
      </c>
      <c r="F289">
        <v>100</v>
      </c>
      <c r="G289">
        <v>54.673000000000002</v>
      </c>
      <c r="H289">
        <v>4.0113000000000003</v>
      </c>
    </row>
    <row r="290" spans="1:8" x14ac:dyDescent="0.2">
      <c r="A290">
        <v>27674.038</v>
      </c>
      <c r="B290">
        <v>-68.168000000000006</v>
      </c>
      <c r="C290">
        <v>-68.183000000000007</v>
      </c>
      <c r="D290">
        <v>2.1760000000000002</v>
      </c>
      <c r="E290">
        <v>163.22900000000001</v>
      </c>
      <c r="F290">
        <v>100</v>
      </c>
      <c r="G290">
        <v>54.65</v>
      </c>
      <c r="H290">
        <v>4.0149000000000008</v>
      </c>
    </row>
    <row r="291" spans="1:8" x14ac:dyDescent="0.2">
      <c r="A291">
        <v>27676.477999999999</v>
      </c>
      <c r="B291">
        <v>-68.221000000000004</v>
      </c>
      <c r="C291">
        <v>-68.234999999999999</v>
      </c>
      <c r="D291">
        <v>2.1669999999999998</v>
      </c>
      <c r="E291">
        <v>163.73400000000001</v>
      </c>
      <c r="F291">
        <v>100</v>
      </c>
      <c r="G291">
        <v>54.677</v>
      </c>
      <c r="H291">
        <v>4.0437000000000003</v>
      </c>
    </row>
    <row r="292" spans="1:8" x14ac:dyDescent="0.2">
      <c r="A292">
        <v>27678.92</v>
      </c>
      <c r="B292">
        <v>-68.272000000000006</v>
      </c>
      <c r="C292">
        <v>-68.287000000000006</v>
      </c>
      <c r="D292">
        <v>2.0990000000000002</v>
      </c>
      <c r="E292">
        <v>162.92400000000001</v>
      </c>
      <c r="F292">
        <v>100</v>
      </c>
      <c r="G292">
        <v>54.676000000000002</v>
      </c>
      <c r="H292">
        <v>3.9969000000000001</v>
      </c>
    </row>
    <row r="293" spans="1:8" x14ac:dyDescent="0.2">
      <c r="A293">
        <v>27681.362000000001</v>
      </c>
      <c r="B293">
        <v>-68.328000000000003</v>
      </c>
      <c r="C293">
        <v>-68.343000000000004</v>
      </c>
      <c r="D293">
        <v>2.3149999999999999</v>
      </c>
      <c r="E293">
        <v>161.41</v>
      </c>
      <c r="F293">
        <v>100</v>
      </c>
      <c r="G293">
        <v>54.674999999999997</v>
      </c>
      <c r="H293">
        <v>3.9131999999999998</v>
      </c>
    </row>
    <row r="294" spans="1:8" x14ac:dyDescent="0.2">
      <c r="A294">
        <v>27683.85</v>
      </c>
      <c r="B294">
        <v>-68.381</v>
      </c>
      <c r="C294">
        <v>-68.397999999999996</v>
      </c>
      <c r="D294">
        <v>2.1840000000000002</v>
      </c>
      <c r="E294">
        <v>162.44</v>
      </c>
      <c r="F294">
        <v>100</v>
      </c>
      <c r="G294">
        <v>54.658000000000001</v>
      </c>
      <c r="H294">
        <v>3.9698999999999995</v>
      </c>
    </row>
    <row r="295" spans="1:8" x14ac:dyDescent="0.2">
      <c r="A295">
        <v>27686.297999999999</v>
      </c>
      <c r="B295">
        <v>-68.436000000000007</v>
      </c>
      <c r="C295">
        <v>-68.453000000000003</v>
      </c>
      <c r="D295">
        <v>2.2519999999999998</v>
      </c>
      <c r="E295">
        <v>163.59299999999999</v>
      </c>
      <c r="F295">
        <v>100</v>
      </c>
      <c r="G295">
        <v>54.677</v>
      </c>
      <c r="H295">
        <v>4.0356000000000005</v>
      </c>
    </row>
    <row r="296" spans="1:8" x14ac:dyDescent="0.2">
      <c r="A296">
        <v>27688.741999999998</v>
      </c>
      <c r="B296">
        <v>-68.491</v>
      </c>
      <c r="C296">
        <v>-68.507999999999996</v>
      </c>
      <c r="D296">
        <v>2.25</v>
      </c>
      <c r="E296">
        <v>162.91200000000001</v>
      </c>
      <c r="F296">
        <v>100</v>
      </c>
      <c r="G296">
        <v>54.683999999999997</v>
      </c>
      <c r="H296">
        <v>3.9969000000000001</v>
      </c>
    </row>
    <row r="297" spans="1:8" x14ac:dyDescent="0.2">
      <c r="A297">
        <v>27691.175999999999</v>
      </c>
      <c r="B297">
        <v>-68.540999999999997</v>
      </c>
      <c r="C297">
        <v>-68.558000000000007</v>
      </c>
      <c r="D297">
        <v>2.0840000000000001</v>
      </c>
      <c r="E297">
        <v>163.464</v>
      </c>
      <c r="F297">
        <v>100</v>
      </c>
      <c r="G297">
        <v>54.674999999999997</v>
      </c>
      <c r="H297">
        <v>4.0274999999999999</v>
      </c>
    </row>
    <row r="298" spans="1:8" x14ac:dyDescent="0.2">
      <c r="A298">
        <v>27693.629000000001</v>
      </c>
      <c r="B298">
        <v>-68.593000000000004</v>
      </c>
      <c r="C298">
        <v>-68.611000000000004</v>
      </c>
      <c r="D298">
        <v>2.141</v>
      </c>
      <c r="E298">
        <v>163.51900000000001</v>
      </c>
      <c r="F298">
        <v>100</v>
      </c>
      <c r="G298">
        <v>54.683999999999997</v>
      </c>
      <c r="H298">
        <v>4.0311000000000003</v>
      </c>
    </row>
    <row r="299" spans="1:8" x14ac:dyDescent="0.2">
      <c r="A299">
        <v>27696.116999999998</v>
      </c>
      <c r="B299">
        <v>-68.644000000000005</v>
      </c>
      <c r="C299">
        <v>-68.662999999999997</v>
      </c>
      <c r="D299">
        <v>2.0880000000000001</v>
      </c>
      <c r="E299">
        <v>162.798</v>
      </c>
      <c r="F299">
        <v>100</v>
      </c>
      <c r="G299">
        <v>54.692</v>
      </c>
      <c r="H299">
        <v>3.9897</v>
      </c>
    </row>
    <row r="300" spans="1:8" x14ac:dyDescent="0.2">
      <c r="A300">
        <v>27698.621999999999</v>
      </c>
      <c r="B300">
        <v>-68.697000000000003</v>
      </c>
      <c r="C300">
        <v>-68.715999999999994</v>
      </c>
      <c r="D300">
        <v>2.137</v>
      </c>
      <c r="E300">
        <v>162.77600000000001</v>
      </c>
      <c r="F300">
        <v>100</v>
      </c>
      <c r="G300">
        <v>54.689</v>
      </c>
      <c r="H300">
        <v>3.9888000000000003</v>
      </c>
    </row>
    <row r="301" spans="1:8" x14ac:dyDescent="0.2">
      <c r="A301">
        <v>27701.128000000001</v>
      </c>
      <c r="B301">
        <v>-68.75</v>
      </c>
      <c r="C301">
        <v>-68.77</v>
      </c>
      <c r="D301">
        <v>2.141</v>
      </c>
      <c r="E301">
        <v>164.06200000000001</v>
      </c>
      <c r="F301">
        <v>100</v>
      </c>
      <c r="G301">
        <v>54.673999999999999</v>
      </c>
      <c r="H301">
        <v>4.0617000000000001</v>
      </c>
    </row>
    <row r="302" spans="1:8" x14ac:dyDescent="0.2">
      <c r="A302">
        <v>27703.631000000001</v>
      </c>
      <c r="B302">
        <v>-68.802000000000007</v>
      </c>
      <c r="C302">
        <v>-68.822000000000003</v>
      </c>
      <c r="D302">
        <v>2.0910000000000002</v>
      </c>
      <c r="E302">
        <v>162.53200000000001</v>
      </c>
      <c r="F302">
        <v>100</v>
      </c>
      <c r="G302">
        <v>54.692999999999998</v>
      </c>
      <c r="H302">
        <v>3.9752999999999998</v>
      </c>
    </row>
    <row r="303" spans="1:8" x14ac:dyDescent="0.2">
      <c r="A303">
        <v>27706.128000000001</v>
      </c>
      <c r="B303">
        <v>-68.853999999999999</v>
      </c>
      <c r="C303">
        <v>-68.875</v>
      </c>
      <c r="D303">
        <v>2.1070000000000002</v>
      </c>
      <c r="E303">
        <v>163.791</v>
      </c>
      <c r="F303">
        <v>100</v>
      </c>
      <c r="G303">
        <v>54.688000000000002</v>
      </c>
      <c r="H303">
        <v>4.0464000000000002</v>
      </c>
    </row>
    <row r="304" spans="1:8" x14ac:dyDescent="0.2">
      <c r="A304">
        <v>27708.946</v>
      </c>
      <c r="B304">
        <v>-68.908000000000001</v>
      </c>
      <c r="C304">
        <v>-68.929000000000002</v>
      </c>
      <c r="D304">
        <v>1.923</v>
      </c>
      <c r="E304">
        <v>163.583</v>
      </c>
      <c r="F304">
        <v>100</v>
      </c>
      <c r="G304">
        <v>54.709000000000003</v>
      </c>
      <c r="H304">
        <v>4.0347</v>
      </c>
    </row>
    <row r="305" spans="1:8" x14ac:dyDescent="0.2">
      <c r="A305">
        <v>27711.758999999998</v>
      </c>
      <c r="B305">
        <v>-68.962000000000003</v>
      </c>
      <c r="C305">
        <v>-68.983999999999995</v>
      </c>
      <c r="D305">
        <v>1.9339999999999999</v>
      </c>
      <c r="E305">
        <v>164.108</v>
      </c>
      <c r="F305">
        <v>100</v>
      </c>
      <c r="G305">
        <v>54.692999999999998</v>
      </c>
      <c r="H305">
        <v>4.0644</v>
      </c>
    </row>
    <row r="306" spans="1:8" x14ac:dyDescent="0.2">
      <c r="A306">
        <v>27714.258999999998</v>
      </c>
      <c r="B306">
        <v>-69.013000000000005</v>
      </c>
      <c r="C306">
        <v>-69.034999999999997</v>
      </c>
      <c r="D306">
        <v>2.0489999999999999</v>
      </c>
      <c r="E306">
        <v>162.93700000000001</v>
      </c>
      <c r="F306">
        <v>100</v>
      </c>
      <c r="G306">
        <v>54.695999999999998</v>
      </c>
      <c r="H306">
        <v>3.9978000000000002</v>
      </c>
    </row>
    <row r="307" spans="1:8" x14ac:dyDescent="0.2">
      <c r="A307">
        <v>27717.011999999999</v>
      </c>
      <c r="B307">
        <v>-69.064999999999998</v>
      </c>
      <c r="C307">
        <v>-69.087999999999994</v>
      </c>
      <c r="D307">
        <v>1.9279999999999999</v>
      </c>
      <c r="E307">
        <v>163.50299999999999</v>
      </c>
      <c r="F307">
        <v>100</v>
      </c>
      <c r="G307">
        <v>54.723999999999997</v>
      </c>
      <c r="H307">
        <v>4.0301999999999998</v>
      </c>
    </row>
    <row r="308" spans="1:8" x14ac:dyDescent="0.2">
      <c r="A308">
        <v>27719.761999999999</v>
      </c>
      <c r="B308">
        <v>-69.114999999999995</v>
      </c>
      <c r="C308">
        <v>-69.138999999999996</v>
      </c>
      <c r="D308">
        <v>1.8420000000000001</v>
      </c>
      <c r="E308">
        <v>162.327</v>
      </c>
      <c r="F308">
        <v>100</v>
      </c>
      <c r="G308">
        <v>54.704999999999998</v>
      </c>
      <c r="H308">
        <v>3.9636</v>
      </c>
    </row>
    <row r="309" spans="1:8" x14ac:dyDescent="0.2">
      <c r="A309">
        <v>27722.866000000002</v>
      </c>
      <c r="B309">
        <v>-69.17</v>
      </c>
      <c r="C309">
        <v>-69.194000000000003</v>
      </c>
      <c r="D309">
        <v>1.7909999999999999</v>
      </c>
      <c r="E309">
        <v>162.423</v>
      </c>
      <c r="F309">
        <v>100</v>
      </c>
      <c r="G309">
        <v>54.728000000000002</v>
      </c>
      <c r="H309">
        <v>3.9690000000000003</v>
      </c>
    </row>
    <row r="310" spans="1:8" x14ac:dyDescent="0.2">
      <c r="A310">
        <v>27725.989000000001</v>
      </c>
      <c r="B310">
        <v>-69.222999999999999</v>
      </c>
      <c r="C310">
        <v>-69.247</v>
      </c>
      <c r="D310">
        <v>1.6990000000000001</v>
      </c>
      <c r="E310">
        <v>163.78700000000001</v>
      </c>
      <c r="F310">
        <v>100</v>
      </c>
      <c r="G310">
        <v>54.695</v>
      </c>
      <c r="H310">
        <v>4.0464000000000002</v>
      </c>
    </row>
    <row r="311" spans="1:8" x14ac:dyDescent="0.2">
      <c r="A311">
        <v>27729.043000000001</v>
      </c>
      <c r="B311">
        <v>-69.275999999999996</v>
      </c>
      <c r="C311">
        <v>-69.301000000000002</v>
      </c>
      <c r="D311">
        <v>1.7529999999999999</v>
      </c>
      <c r="E311">
        <v>163.804</v>
      </c>
      <c r="F311">
        <v>100</v>
      </c>
      <c r="G311">
        <v>54.77</v>
      </c>
      <c r="H311">
        <v>4.0472999999999999</v>
      </c>
    </row>
    <row r="312" spans="1:8" x14ac:dyDescent="0.2">
      <c r="A312">
        <v>27732.400000000001</v>
      </c>
      <c r="B312">
        <v>-69.328999999999994</v>
      </c>
      <c r="C312">
        <v>-69.355000000000004</v>
      </c>
      <c r="D312">
        <v>1.6040000000000001</v>
      </c>
      <c r="E312">
        <v>162.965</v>
      </c>
      <c r="F312">
        <v>100</v>
      </c>
      <c r="G312">
        <v>54.764000000000003</v>
      </c>
      <c r="H312">
        <v>3.9996</v>
      </c>
    </row>
    <row r="313" spans="1:8" x14ac:dyDescent="0.2">
      <c r="A313">
        <v>27735.455000000002</v>
      </c>
      <c r="B313">
        <v>-69.382999999999996</v>
      </c>
      <c r="C313">
        <v>-69.408000000000001</v>
      </c>
      <c r="D313">
        <v>1.76</v>
      </c>
      <c r="E313">
        <v>163.15199999999999</v>
      </c>
      <c r="F313">
        <v>100</v>
      </c>
      <c r="G313">
        <v>54.747</v>
      </c>
      <c r="H313">
        <v>4.0104000000000006</v>
      </c>
    </row>
    <row r="314" spans="1:8" x14ac:dyDescent="0.2">
      <c r="A314">
        <v>27738.815999999999</v>
      </c>
      <c r="B314">
        <v>-69.433000000000007</v>
      </c>
      <c r="C314">
        <v>-69.459000000000003</v>
      </c>
      <c r="D314">
        <v>1.52</v>
      </c>
      <c r="E314">
        <v>163.58000000000001</v>
      </c>
      <c r="F314">
        <v>100</v>
      </c>
      <c r="G314">
        <v>54.692999999999998</v>
      </c>
      <c r="H314">
        <v>4.0347</v>
      </c>
    </row>
    <row r="315" spans="1:8" x14ac:dyDescent="0.2">
      <c r="A315">
        <v>27742.483</v>
      </c>
      <c r="B315">
        <v>-69.486999999999995</v>
      </c>
      <c r="C315">
        <v>-69.513000000000005</v>
      </c>
      <c r="D315">
        <v>1.468</v>
      </c>
      <c r="E315">
        <v>163.5</v>
      </c>
      <c r="F315">
        <v>100</v>
      </c>
      <c r="G315">
        <v>54.728000000000002</v>
      </c>
      <c r="H315">
        <v>4.0301999999999998</v>
      </c>
    </row>
    <row r="316" spans="1:8" x14ac:dyDescent="0.2">
      <c r="A316">
        <v>27746.45</v>
      </c>
      <c r="B316">
        <v>-69.537999999999997</v>
      </c>
      <c r="C316">
        <v>-69.564999999999998</v>
      </c>
      <c r="D316">
        <v>1.3009999999999999</v>
      </c>
      <c r="E316">
        <v>163.93100000000001</v>
      </c>
      <c r="F316">
        <v>100</v>
      </c>
      <c r="G316">
        <v>54.738999999999997</v>
      </c>
      <c r="H316">
        <v>4.0545</v>
      </c>
    </row>
    <row r="317" spans="1:8" x14ac:dyDescent="0.2">
      <c r="A317">
        <v>27750.724999999999</v>
      </c>
      <c r="B317">
        <v>-69.590999999999994</v>
      </c>
      <c r="C317">
        <v>-69.619</v>
      </c>
      <c r="D317">
        <v>1.2689999999999999</v>
      </c>
      <c r="E317">
        <v>158.196</v>
      </c>
      <c r="F317">
        <v>100</v>
      </c>
      <c r="G317">
        <v>55.756</v>
      </c>
      <c r="H317">
        <v>3.7413000000000003</v>
      </c>
    </row>
    <row r="318" spans="1:8" x14ac:dyDescent="0.2">
      <c r="A318">
        <v>27755.302</v>
      </c>
      <c r="B318">
        <v>-69.641999999999996</v>
      </c>
      <c r="C318">
        <v>-69.67</v>
      </c>
      <c r="D318">
        <v>1.119</v>
      </c>
      <c r="E318">
        <v>112.964</v>
      </c>
      <c r="F318">
        <v>100</v>
      </c>
      <c r="G318">
        <v>59.597999999999999</v>
      </c>
      <c r="H318">
        <v>2.0303999999999998</v>
      </c>
    </row>
    <row r="319" spans="1:8" x14ac:dyDescent="0.2">
      <c r="A319">
        <v>27759.294999999998</v>
      </c>
      <c r="B319">
        <v>-69.692999999999998</v>
      </c>
      <c r="C319">
        <v>-69.721999999999994</v>
      </c>
      <c r="D319">
        <v>1.292</v>
      </c>
      <c r="E319">
        <v>109.871</v>
      </c>
      <c r="F319">
        <v>100</v>
      </c>
      <c r="G319">
        <v>59.838999999999999</v>
      </c>
      <c r="H319">
        <v>1.9458</v>
      </c>
    </row>
    <row r="320" spans="1:8" x14ac:dyDescent="0.2">
      <c r="A320">
        <v>27763.957999999999</v>
      </c>
      <c r="B320">
        <v>-69.745999999999995</v>
      </c>
      <c r="C320">
        <v>-69.775000000000006</v>
      </c>
      <c r="D320">
        <v>1.145</v>
      </c>
      <c r="E320">
        <v>111.831</v>
      </c>
      <c r="F320">
        <v>100</v>
      </c>
      <c r="G320">
        <v>59.685000000000002</v>
      </c>
      <c r="H320">
        <v>1.9989000000000001</v>
      </c>
    </row>
    <row r="321" spans="1:8" x14ac:dyDescent="0.2">
      <c r="A321">
        <v>27768.257000000001</v>
      </c>
      <c r="B321">
        <v>-69.796000000000006</v>
      </c>
      <c r="C321">
        <v>-69.825999999999993</v>
      </c>
      <c r="D321">
        <v>1.1759999999999999</v>
      </c>
      <c r="E321">
        <v>109.60299999999999</v>
      </c>
      <c r="F321">
        <v>100</v>
      </c>
      <c r="G321">
        <v>59.9</v>
      </c>
      <c r="H321">
        <v>1.9385999999999999</v>
      </c>
    </row>
    <row r="322" spans="1:8" x14ac:dyDescent="0.2">
      <c r="A322">
        <v>27772.845000000001</v>
      </c>
      <c r="B322">
        <v>-69.849000000000004</v>
      </c>
      <c r="C322">
        <v>-69.879000000000005</v>
      </c>
      <c r="D322">
        <v>1.1639999999999999</v>
      </c>
      <c r="E322">
        <v>124.842</v>
      </c>
      <c r="F322">
        <v>100</v>
      </c>
      <c r="G322">
        <v>58.188000000000002</v>
      </c>
      <c r="H322">
        <v>2.3849999999999998</v>
      </c>
    </row>
    <row r="323" spans="1:8" x14ac:dyDescent="0.2">
      <c r="A323">
        <v>27777.487000000001</v>
      </c>
      <c r="B323">
        <v>-69.900999999999996</v>
      </c>
      <c r="C323">
        <v>-69.932000000000002</v>
      </c>
      <c r="D323">
        <v>1.129</v>
      </c>
      <c r="E323">
        <v>132.941</v>
      </c>
      <c r="F323">
        <v>100</v>
      </c>
      <c r="G323">
        <v>57.917000000000002</v>
      </c>
      <c r="H323">
        <v>2.6576999999999997</v>
      </c>
    </row>
    <row r="324" spans="1:8" x14ac:dyDescent="0.2">
      <c r="A324">
        <v>27782.168000000001</v>
      </c>
      <c r="B324">
        <v>-69.953999999999994</v>
      </c>
      <c r="C324">
        <v>-69.984999999999999</v>
      </c>
      <c r="D324">
        <v>1.1339999999999999</v>
      </c>
      <c r="E324">
        <v>132.63300000000001</v>
      </c>
      <c r="F324">
        <v>100</v>
      </c>
      <c r="G324">
        <v>58.01</v>
      </c>
      <c r="H324">
        <v>2.6469</v>
      </c>
    </row>
    <row r="325" spans="1:8" x14ac:dyDescent="0.2">
      <c r="A325">
        <v>27786.5</v>
      </c>
      <c r="B325">
        <v>-70.007000000000005</v>
      </c>
      <c r="C325">
        <v>-70.037999999999997</v>
      </c>
      <c r="D325">
        <v>1.238</v>
      </c>
      <c r="E325">
        <v>130.48500000000001</v>
      </c>
      <c r="F325">
        <v>100</v>
      </c>
      <c r="G325">
        <v>58.155000000000001</v>
      </c>
      <c r="H325">
        <v>2.5722</v>
      </c>
    </row>
    <row r="326" spans="1:8" x14ac:dyDescent="0.2">
      <c r="A326">
        <v>27790.878000000001</v>
      </c>
      <c r="B326">
        <v>-70.06</v>
      </c>
      <c r="C326">
        <v>-70.091999999999999</v>
      </c>
      <c r="D326">
        <v>1.2250000000000001</v>
      </c>
      <c r="E326">
        <v>128.76499999999999</v>
      </c>
      <c r="F326">
        <v>100</v>
      </c>
      <c r="G326">
        <v>58.301000000000002</v>
      </c>
      <c r="H326">
        <v>2.5137</v>
      </c>
    </row>
    <row r="327" spans="1:8" x14ac:dyDescent="0.2">
      <c r="A327">
        <v>27794.946</v>
      </c>
      <c r="B327">
        <v>-70.11</v>
      </c>
      <c r="C327">
        <v>-70.143000000000001</v>
      </c>
      <c r="D327">
        <v>1.244</v>
      </c>
      <c r="E327">
        <v>127.021</v>
      </c>
      <c r="F327">
        <v>100</v>
      </c>
      <c r="G327">
        <v>58.487000000000002</v>
      </c>
      <c r="H327">
        <v>2.4552</v>
      </c>
    </row>
    <row r="328" spans="1:8" x14ac:dyDescent="0.2">
      <c r="A328">
        <v>27799.327000000001</v>
      </c>
      <c r="B328">
        <v>-70.162000000000006</v>
      </c>
      <c r="C328">
        <v>-70.195999999999998</v>
      </c>
      <c r="D328">
        <v>1.2050000000000001</v>
      </c>
      <c r="E328">
        <v>124.69799999999999</v>
      </c>
      <c r="F328">
        <v>100</v>
      </c>
      <c r="G328">
        <v>58.695999999999998</v>
      </c>
      <c r="H328">
        <v>2.3805000000000001</v>
      </c>
    </row>
    <row r="329" spans="1:8" x14ac:dyDescent="0.2">
      <c r="A329">
        <v>27803.708999999999</v>
      </c>
      <c r="B329">
        <v>-70.213999999999999</v>
      </c>
      <c r="C329">
        <v>-70.248000000000005</v>
      </c>
      <c r="D329">
        <v>1.1970000000000001</v>
      </c>
      <c r="E329">
        <v>124.893</v>
      </c>
      <c r="F329">
        <v>100</v>
      </c>
      <c r="G329">
        <v>58.643000000000001</v>
      </c>
      <c r="H329">
        <v>2.3868</v>
      </c>
    </row>
    <row r="330" spans="1:8" x14ac:dyDescent="0.2">
      <c r="A330">
        <v>27808.089</v>
      </c>
      <c r="B330">
        <v>-70.266000000000005</v>
      </c>
      <c r="C330">
        <v>-70.3</v>
      </c>
      <c r="D330">
        <v>1.1879999999999999</v>
      </c>
      <c r="E330">
        <v>124.857</v>
      </c>
      <c r="F330">
        <v>100</v>
      </c>
      <c r="G330">
        <v>58.787999999999997</v>
      </c>
      <c r="H330">
        <v>2.3849999999999998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84"/>
  <sheetViews>
    <sheetView topLeftCell="B76" workbookViewId="0">
      <selection activeCell="L104" sqref="L10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  <row r="84" spans="12:12" x14ac:dyDescent="0.2">
      <c r="L84" t="s">
        <v>115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F4" sqref="F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113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-53.5</v>
      </c>
      <c r="E14" s="309" t="s">
        <v>114</v>
      </c>
      <c r="F14" s="310" t="s">
        <v>92</v>
      </c>
      <c r="G14" s="308">
        <v>80</v>
      </c>
      <c r="H14" s="308">
        <v>39</v>
      </c>
      <c r="I14" s="311">
        <v>0</v>
      </c>
      <c r="J14" s="173">
        <v>5.75</v>
      </c>
      <c r="K14" s="311">
        <v>0</v>
      </c>
      <c r="L14" s="173">
        <v>6</v>
      </c>
      <c r="M14" s="311">
        <v>0</v>
      </c>
      <c r="N14" s="294"/>
      <c r="O14" s="295"/>
      <c r="P14" s="308">
        <v>27.26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290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84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-53.5</v>
      </c>
      <c r="E15" s="309" t="s">
        <v>114</v>
      </c>
      <c r="F15" s="310" t="s">
        <v>93</v>
      </c>
      <c r="G15" s="308">
        <v>180</v>
      </c>
      <c r="H15" s="308">
        <v>42</v>
      </c>
      <c r="I15" s="311">
        <v>7.6920000000000002</v>
      </c>
      <c r="J15" s="173">
        <v>5.01</v>
      </c>
      <c r="K15" s="311">
        <v>-12.87</v>
      </c>
      <c r="L15" s="173">
        <v>6.06</v>
      </c>
      <c r="M15" s="311">
        <v>1</v>
      </c>
      <c r="N15" s="294">
        <f t="shared" ref="N15:N36" si="1">IF(ISNUMBER(Z15), AA15, "")</f>
        <v>81</v>
      </c>
      <c r="O15" s="295" t="str">
        <f t="shared" ref="O15:O36" si="2">IF(ISNUMBER(N14), IF(ISNUMBER(N15), ABS(((ABS(N14-N15))/N14)*100), ""), "")</f>
        <v/>
      </c>
      <c r="P15" s="308">
        <v>27.68</v>
      </c>
      <c r="Q15" s="311">
        <v>1.5409999999999999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287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81</v>
      </c>
      <c r="AC15" s="312">
        <v>-1.034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-53.5</v>
      </c>
      <c r="E16" s="309" t="s">
        <v>114</v>
      </c>
      <c r="F16" s="310" t="s">
        <v>94</v>
      </c>
      <c r="G16" s="308">
        <v>300</v>
      </c>
      <c r="H16" s="308">
        <v>55</v>
      </c>
      <c r="I16" s="311">
        <v>30.952000000000002</v>
      </c>
      <c r="J16" s="173">
        <v>2.83</v>
      </c>
      <c r="K16" s="311">
        <v>-43.512999999999998</v>
      </c>
      <c r="L16" s="173">
        <v>6.22</v>
      </c>
      <c r="M16" s="311">
        <v>2.64</v>
      </c>
      <c r="N16" s="294">
        <f t="shared" si="1"/>
        <v>61</v>
      </c>
      <c r="O16" s="295">
        <f t="shared" si="2"/>
        <v>24.691358024691358</v>
      </c>
      <c r="P16" s="308">
        <v>28.1</v>
      </c>
      <c r="Q16" s="311">
        <v>1.5169999999999999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263</v>
      </c>
      <c r="AA16" s="10">
        <f t="shared" si="4"/>
        <v>61</v>
      </c>
      <c r="AC16" s="312">
        <v>-8.3620000000000001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-53.5</v>
      </c>
      <c r="E17" s="309" t="s">
        <v>114</v>
      </c>
      <c r="F17" s="310" t="s">
        <v>95</v>
      </c>
      <c r="G17" s="308">
        <v>350</v>
      </c>
      <c r="H17" s="308">
        <v>65</v>
      </c>
      <c r="I17" s="311">
        <v>18.181999999999999</v>
      </c>
      <c r="J17" s="173">
        <v>2.41</v>
      </c>
      <c r="K17" s="311">
        <v>-14.840999999999999</v>
      </c>
      <c r="L17" s="173">
        <v>6.38</v>
      </c>
      <c r="M17" s="311">
        <v>2.5720000000000001</v>
      </c>
      <c r="N17" s="294">
        <f t="shared" si="1"/>
        <v>29</v>
      </c>
      <c r="O17" s="295">
        <f t="shared" si="2"/>
        <v>52.459016393442624</v>
      </c>
      <c r="P17" s="308">
        <v>28.26</v>
      </c>
      <c r="Q17" s="311">
        <v>0.56899999999999995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231</v>
      </c>
      <c r="AA17" s="10">
        <f t="shared" si="4"/>
        <v>29</v>
      </c>
      <c r="AC17" s="312">
        <v>-12.167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-53.5</v>
      </c>
      <c r="E18" s="309" t="s">
        <v>114</v>
      </c>
      <c r="F18" s="310" t="s">
        <v>96</v>
      </c>
      <c r="G18" s="308">
        <v>440</v>
      </c>
      <c r="H18" s="308">
        <v>83</v>
      </c>
      <c r="I18" s="311">
        <v>27.692</v>
      </c>
      <c r="J18" s="173">
        <v>1.96</v>
      </c>
      <c r="K18" s="311">
        <v>-18.672000000000001</v>
      </c>
      <c r="L18" s="173">
        <v>6.43</v>
      </c>
      <c r="M18" s="311">
        <v>0.78400000000000003</v>
      </c>
      <c r="N18" s="294">
        <f t="shared" si="1"/>
        <v>2</v>
      </c>
      <c r="O18" s="295">
        <f t="shared" si="2"/>
        <v>93.103448275862064</v>
      </c>
      <c r="P18" s="308">
        <v>28.52</v>
      </c>
      <c r="Q18" s="311">
        <v>0.92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204</v>
      </c>
      <c r="AA18" s="10">
        <f t="shared" si="4"/>
        <v>2</v>
      </c>
      <c r="AC18" s="312">
        <v>-11.688000000000001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-53.5</v>
      </c>
      <c r="E19" s="309" t="s">
        <v>114</v>
      </c>
      <c r="F19" s="310" t="s">
        <v>97</v>
      </c>
      <c r="G19" s="308">
        <v>470</v>
      </c>
      <c r="H19" s="308">
        <v>90</v>
      </c>
      <c r="I19" s="311">
        <v>8.4339999999999993</v>
      </c>
      <c r="J19" s="173">
        <v>1.29</v>
      </c>
      <c r="K19" s="311">
        <v>-34.183999999999997</v>
      </c>
      <c r="L19" s="173">
        <v>6.64</v>
      </c>
      <c r="M19" s="311">
        <v>3.266</v>
      </c>
      <c r="N19" s="294">
        <f t="shared" si="1"/>
        <v>-27</v>
      </c>
      <c r="O19" s="295">
        <f t="shared" si="2"/>
        <v>1450</v>
      </c>
      <c r="P19" s="308">
        <v>28.61</v>
      </c>
      <c r="Q19" s="311">
        <v>0.316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175</v>
      </c>
      <c r="AA19" s="10">
        <f t="shared" si="4"/>
        <v>-27</v>
      </c>
      <c r="AC19" s="312">
        <v>-14.215999999999999</v>
      </c>
    </row>
    <row r="20" spans="1:29" s="10" customFormat="1" ht="39.950000000000003" customHeight="1" x14ac:dyDescent="0.2">
      <c r="A20" s="10">
        <f t="shared" ca="1" si="0"/>
        <v>20</v>
      </c>
      <c r="B20" s="313">
        <v>1</v>
      </c>
      <c r="C20" s="5"/>
      <c r="D20" s="309">
        <v>-53.5</v>
      </c>
      <c r="E20" s="309" t="s">
        <v>114</v>
      </c>
      <c r="F20" s="310" t="s">
        <v>98</v>
      </c>
      <c r="G20" s="308">
        <v>550</v>
      </c>
      <c r="H20" s="308">
        <v>100</v>
      </c>
      <c r="I20" s="311">
        <v>11.111000000000001</v>
      </c>
      <c r="J20" s="173">
        <v>0.91</v>
      </c>
      <c r="K20" s="311">
        <v>-29.457000000000001</v>
      </c>
      <c r="L20" s="173">
        <v>6.7</v>
      </c>
      <c r="M20" s="311">
        <v>0.90400000000000003</v>
      </c>
      <c r="N20" s="294">
        <f t="shared" si="1"/>
        <v>-39</v>
      </c>
      <c r="O20" s="295">
        <f t="shared" si="2"/>
        <v>44.444444444444443</v>
      </c>
      <c r="P20" s="308">
        <v>28.43</v>
      </c>
      <c r="Q20" s="311">
        <v>-0.629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163</v>
      </c>
      <c r="AA20" s="10">
        <f t="shared" si="4"/>
        <v>-39</v>
      </c>
      <c r="AC20" s="312">
        <v>-6.8570000000000002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ref="I21:I36" si="5">IF(ISNUMBER(H20), IF(ISNUMBER(H21), ((ABS(H20-H21))/H20)*100, ""), "")</f>
        <v/>
      </c>
      <c r="J21" s="276"/>
      <c r="K21" s="286" t="str">
        <f t="shared" ref="K21:K36" si="6">IF(ISNUMBER(J20), IF(ISNUMBER(J21), ((ABS(J20-J21))/J20)*100, ""), "")</f>
        <v/>
      </c>
      <c r="L21" s="276"/>
      <c r="M21" s="286" t="str">
        <f t="shared" ref="M21:M36" si="7">IF(ISNUMBER(L20), IF(ISNUMBER(L21), ((ABS(L20-L21))/L20)*100, ""), "")</f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ref="Q21:Q36" si="8">IF(ISNUMBER(P20), IF(ISNUMBER(P21), ABS(((ABS(P20-P21))/P20)*100), ""), "")</f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1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20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F4" sqref="F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113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-70.3</v>
      </c>
      <c r="E14" s="309" t="s">
        <v>114</v>
      </c>
      <c r="F14" s="310" t="s">
        <v>99</v>
      </c>
      <c r="G14" s="308">
        <v>80</v>
      </c>
      <c r="H14" s="308">
        <v>82</v>
      </c>
      <c r="I14" s="311">
        <v>-18</v>
      </c>
      <c r="J14" s="173">
        <v>3.61</v>
      </c>
      <c r="K14" s="311">
        <v>296.70299999999997</v>
      </c>
      <c r="L14" s="173">
        <v>6.79</v>
      </c>
      <c r="M14" s="311">
        <v>1.343</v>
      </c>
      <c r="N14" s="294"/>
      <c r="O14" s="295"/>
      <c r="P14" s="308">
        <v>27.07</v>
      </c>
      <c r="Q14" s="311">
        <v>-4.7839999999999998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185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-21</v>
      </c>
      <c r="AC14" s="312">
        <v>13.497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-70.3</v>
      </c>
      <c r="E15" s="309" t="s">
        <v>114</v>
      </c>
      <c r="F15" s="310" t="s">
        <v>100</v>
      </c>
      <c r="G15" s="308">
        <v>140</v>
      </c>
      <c r="H15" s="308">
        <v>73</v>
      </c>
      <c r="I15" s="311">
        <v>-10.976000000000001</v>
      </c>
      <c r="J15" s="173">
        <v>3.07</v>
      </c>
      <c r="K15" s="311">
        <v>-14.958</v>
      </c>
      <c r="L15" s="173">
        <v>6.74</v>
      </c>
      <c r="M15" s="311">
        <v>-0.73599999999999999</v>
      </c>
      <c r="N15" s="294">
        <f t="shared" ref="N15:N36" si="1">IF(ISNUMBER(Z15), AA15, "")</f>
        <v>-13</v>
      </c>
      <c r="O15" s="295" t="str">
        <f t="shared" ref="O15:O36" si="2">IF(ISNUMBER(N14), IF(ISNUMBER(N15), ABS(((ABS(N14-N15))/N14)*100), ""), "")</f>
        <v/>
      </c>
      <c r="P15" s="308">
        <v>27.26</v>
      </c>
      <c r="Q15" s="311">
        <v>0.70199999999999996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193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-13</v>
      </c>
      <c r="AC15" s="312">
        <v>4.3239999999999998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-70.3</v>
      </c>
      <c r="E16" s="309" t="s">
        <v>114</v>
      </c>
      <c r="F16" s="310" t="s">
        <v>101</v>
      </c>
      <c r="G16" s="308">
        <v>220</v>
      </c>
      <c r="H16" s="308">
        <v>69</v>
      </c>
      <c r="I16" s="311">
        <v>-5.4790000000000001</v>
      </c>
      <c r="J16" s="173">
        <v>3.59</v>
      </c>
      <c r="K16" s="311">
        <v>16.937999999999999</v>
      </c>
      <c r="L16" s="173">
        <v>6.67</v>
      </c>
      <c r="M16" s="311">
        <v>-1.0389999999999999</v>
      </c>
      <c r="N16" s="294">
        <f t="shared" si="1"/>
        <v>-5</v>
      </c>
      <c r="O16" s="295">
        <f t="shared" si="2"/>
        <v>61.53846153846154</v>
      </c>
      <c r="P16" s="308">
        <v>27.58</v>
      </c>
      <c r="Q16" s="311">
        <v>1.1739999999999999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201</v>
      </c>
      <c r="AA16" s="10">
        <f t="shared" si="4"/>
        <v>-5</v>
      </c>
      <c r="AC16" s="312">
        <v>4.1449999999999996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-70.3</v>
      </c>
      <c r="E17" s="309" t="s">
        <v>114</v>
      </c>
      <c r="F17" s="310" t="s">
        <v>102</v>
      </c>
      <c r="G17" s="308">
        <v>280</v>
      </c>
      <c r="H17" s="308">
        <v>68</v>
      </c>
      <c r="I17" s="311">
        <v>-1.4490000000000001</v>
      </c>
      <c r="J17" s="173">
        <v>3.42</v>
      </c>
      <c r="K17" s="311">
        <v>-4.7350000000000003</v>
      </c>
      <c r="L17" s="173">
        <v>6.67</v>
      </c>
      <c r="M17" s="311">
        <v>0</v>
      </c>
      <c r="N17" s="294">
        <f t="shared" si="1"/>
        <v>-2</v>
      </c>
      <c r="O17" s="295">
        <f t="shared" si="2"/>
        <v>60</v>
      </c>
      <c r="P17" s="308">
        <v>27.82</v>
      </c>
      <c r="Q17" s="311">
        <v>0.87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204</v>
      </c>
      <c r="AA17" s="10">
        <f t="shared" si="4"/>
        <v>-2</v>
      </c>
      <c r="AC17" s="312">
        <v>1.4930000000000001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-70.3</v>
      </c>
      <c r="E18" s="309" t="s">
        <v>114</v>
      </c>
      <c r="F18" s="310" t="s">
        <v>103</v>
      </c>
      <c r="G18" s="308">
        <v>350</v>
      </c>
      <c r="H18" s="308">
        <v>65</v>
      </c>
      <c r="I18" s="311">
        <v>-4.4119999999999999</v>
      </c>
      <c r="J18" s="173">
        <v>3.37</v>
      </c>
      <c r="K18" s="311">
        <v>-1.462</v>
      </c>
      <c r="L18" s="173">
        <v>6.58</v>
      </c>
      <c r="M18" s="311">
        <v>-1.349</v>
      </c>
      <c r="N18" s="294">
        <f t="shared" si="1"/>
        <v>4</v>
      </c>
      <c r="O18" s="295">
        <f t="shared" si="2"/>
        <v>300</v>
      </c>
      <c r="P18" s="308">
        <v>27.93</v>
      </c>
      <c r="Q18" s="311">
        <v>0.39500000000000002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210</v>
      </c>
      <c r="AA18" s="10">
        <f t="shared" si="4"/>
        <v>4</v>
      </c>
      <c r="AC18" s="312">
        <v>2.9409999999999998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-70.3</v>
      </c>
      <c r="E19" s="309" t="s">
        <v>114</v>
      </c>
      <c r="F19" s="310" t="s">
        <v>104</v>
      </c>
      <c r="G19" s="308">
        <v>410</v>
      </c>
      <c r="H19" s="308">
        <v>60</v>
      </c>
      <c r="I19" s="311">
        <v>-7.6920000000000002</v>
      </c>
      <c r="J19" s="173">
        <v>3.35</v>
      </c>
      <c r="K19" s="311">
        <v>-0.59299999999999997</v>
      </c>
      <c r="L19" s="173">
        <v>6.5</v>
      </c>
      <c r="M19" s="311">
        <v>-1.216</v>
      </c>
      <c r="N19" s="294">
        <f t="shared" si="1"/>
        <v>11</v>
      </c>
      <c r="O19" s="295">
        <f t="shared" si="2"/>
        <v>175</v>
      </c>
      <c r="P19" s="308">
        <v>28.05</v>
      </c>
      <c r="Q19" s="311">
        <v>0.43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213</v>
      </c>
      <c r="AA19" s="10">
        <f t="shared" si="4"/>
        <v>11</v>
      </c>
      <c r="AC19" s="312">
        <v>1.429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-70.3</v>
      </c>
      <c r="E20" s="309" t="s">
        <v>114</v>
      </c>
      <c r="F20" s="310" t="s">
        <v>105</v>
      </c>
      <c r="G20" s="308">
        <v>460</v>
      </c>
      <c r="H20" s="308">
        <v>60</v>
      </c>
      <c r="I20" s="311">
        <v>0</v>
      </c>
      <c r="J20" s="173">
        <v>3.19</v>
      </c>
      <c r="K20" s="311">
        <v>-4.7759999999999998</v>
      </c>
      <c r="L20" s="173">
        <v>6.39</v>
      </c>
      <c r="M20" s="311">
        <v>-1.6919999999999999</v>
      </c>
      <c r="N20" s="294">
        <f t="shared" si="1"/>
        <v>17</v>
      </c>
      <c r="O20" s="295">
        <f t="shared" si="2"/>
        <v>54.54545454545454</v>
      </c>
      <c r="P20" s="308">
        <v>28.28</v>
      </c>
      <c r="Q20" s="311">
        <v>0.82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219</v>
      </c>
      <c r="AA20" s="10">
        <f t="shared" si="4"/>
        <v>17</v>
      </c>
      <c r="AC20" s="312">
        <v>2.8170000000000002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09">
        <v>-70.3</v>
      </c>
      <c r="E21" s="309" t="s">
        <v>114</v>
      </c>
      <c r="F21" s="310" t="s">
        <v>106</v>
      </c>
      <c r="G21" s="308">
        <v>520</v>
      </c>
      <c r="H21" s="308">
        <v>55</v>
      </c>
      <c r="I21" s="311">
        <v>-8.3330000000000002</v>
      </c>
      <c r="J21" s="173">
        <v>3.03</v>
      </c>
      <c r="K21" s="311">
        <v>-5.016</v>
      </c>
      <c r="L21" s="173">
        <v>6.25</v>
      </c>
      <c r="M21" s="311">
        <v>-2.1909999999999998</v>
      </c>
      <c r="N21" s="294">
        <f t="shared" si="1"/>
        <v>20</v>
      </c>
      <c r="O21" s="295">
        <f t="shared" si="2"/>
        <v>17.647058823529413</v>
      </c>
      <c r="P21" s="308">
        <v>28.4</v>
      </c>
      <c r="Q21" s="311">
        <v>0.42399999999999999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222</v>
      </c>
      <c r="AA21" s="10">
        <f t="shared" si="4"/>
        <v>20</v>
      </c>
      <c r="AC21" s="312">
        <v>1.37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2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21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F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3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DPT-17</v>
      </c>
      <c r="R2" s="378"/>
      <c r="S2" s="175"/>
      <c r="X2" s="5" t="s">
        <v>13</v>
      </c>
    </row>
    <row r="3" spans="1:259" s="9" customFormat="1" ht="12.95" customHeight="1" x14ac:dyDescent="0.3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2">
        <f>'Groundwater Profile Log'!C5</f>
        <v>42551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36.909824999999998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69.961448000000004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AFP6\APS\MSTJV\[DPT17_Groundwater Profiling Log_MSTJV.xlsx]Sample 4</v>
      </c>
      <c r="F38" s="4"/>
    </row>
    <row r="39" spans="1:27" ht="12.75" customHeight="1" x14ac:dyDescent="0.2">
      <c r="F39" s="4"/>
      <c r="V39" s="384" t="s">
        <v>24</v>
      </c>
      <c r="W39" s="38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2020-07-06T14:05:13Z</cp:lastPrinted>
  <dcterms:created xsi:type="dcterms:W3CDTF">1999-09-28T02:07:07Z</dcterms:created>
  <dcterms:modified xsi:type="dcterms:W3CDTF">2020-07-06T14:07:11Z</dcterms:modified>
</cp:coreProperties>
</file>