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99C7CD28-9392-451E-BC22-BCD88010D20F}" xr6:coauthVersionLast="45" xr6:coauthVersionMax="45" xr10:uidLastSave="{00000000-0000-0000-0000-000000000000}"/>
  <bookViews>
    <workbookView xWindow="23925" yWindow="-1020" windowWidth="20460" windowHeight="1092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L7" i="139" l="1"/>
  <c r="L6" i="139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O18" i="161"/>
  <c r="N18" i="161"/>
  <c r="O19" i="161" s="1"/>
  <c r="M18" i="161"/>
  <c r="K18" i="161"/>
  <c r="I18" i="161"/>
  <c r="A18" i="161"/>
  <c r="AA17" i="161"/>
  <c r="S17" i="161"/>
  <c r="Q17" i="161"/>
  <c r="N17" i="16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N26" i="160"/>
  <c r="O27" i="160" s="1"/>
  <c r="M26" i="160"/>
  <c r="K26" i="160"/>
  <c r="I26" i="160"/>
  <c r="A26" i="160"/>
  <c r="AA25" i="160"/>
  <c r="S25" i="160"/>
  <c r="Q25" i="160"/>
  <c r="N25" i="160"/>
  <c r="O26" i="160" s="1"/>
  <c r="M25" i="160"/>
  <c r="K25" i="160"/>
  <c r="I25" i="160"/>
  <c r="A25" i="160"/>
  <c r="AA24" i="160"/>
  <c r="S24" i="160"/>
  <c r="Q24" i="160"/>
  <c r="N24" i="160"/>
  <c r="O25" i="160" s="1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N18" i="160"/>
  <c r="O19" i="160" s="1"/>
  <c r="M18" i="160"/>
  <c r="K18" i="160"/>
  <c r="I18" i="160"/>
  <c r="A18" i="160"/>
  <c r="AA17" i="160"/>
  <c r="S17" i="160"/>
  <c r="Q17" i="160"/>
  <c r="N17" i="160"/>
  <c r="O18" i="160" s="1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N34" i="159"/>
  <c r="O35" i="159" s="1"/>
  <c r="M34" i="159"/>
  <c r="K34" i="159"/>
  <c r="I34" i="159"/>
  <c r="A34" i="159"/>
  <c r="AA33" i="159"/>
  <c r="S33" i="159"/>
  <c r="Q33" i="159"/>
  <c r="N33" i="159"/>
  <c r="O34" i="159" s="1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O30" i="159"/>
  <c r="N30" i="159"/>
  <c r="O31" i="159" s="1"/>
  <c r="M30" i="159"/>
  <c r="K30" i="159"/>
  <c r="I30" i="159"/>
  <c r="A30" i="159"/>
  <c r="AA29" i="159"/>
  <c r="S29" i="159"/>
  <c r="Q29" i="159"/>
  <c r="N29" i="159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O22" i="159" s="1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N29" i="158"/>
  <c r="M29" i="158"/>
  <c r="K29" i="158"/>
  <c r="I29" i="158"/>
  <c r="A29" i="158"/>
  <c r="AA28" i="158"/>
  <c r="S28" i="158"/>
  <c r="Q28" i="158"/>
  <c r="N28" i="158"/>
  <c r="O29" i="158" s="1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N34" i="157"/>
  <c r="O35" i="157" s="1"/>
  <c r="M34" i="157"/>
  <c r="K34" i="157"/>
  <c r="I34" i="157"/>
  <c r="A34" i="157"/>
  <c r="AA33" i="157"/>
  <c r="S33" i="157"/>
  <c r="Q33" i="157"/>
  <c r="N33" i="157"/>
  <c r="O34" i="157" s="1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O22" i="157"/>
  <c r="N22" i="157"/>
  <c r="O23" i="157" s="1"/>
  <c r="M22" i="157"/>
  <c r="K22" i="157"/>
  <c r="I22" i="157"/>
  <c r="A22" i="157"/>
  <c r="AA21" i="157"/>
  <c r="S21" i="157"/>
  <c r="Q21" i="157"/>
  <c r="N21" i="157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N18" i="157"/>
  <c r="O19" i="157" s="1"/>
  <c r="M18" i="157"/>
  <c r="K18" i="157"/>
  <c r="I18" i="157"/>
  <c r="A18" i="157"/>
  <c r="AA17" i="157"/>
  <c r="S17" i="157"/>
  <c r="Q17" i="157"/>
  <c r="N17" i="157"/>
  <c r="O18" i="157" s="1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N34" i="156"/>
  <c r="O35" i="156" s="1"/>
  <c r="M34" i="156"/>
  <c r="K34" i="156"/>
  <c r="I34" i="156"/>
  <c r="A34" i="156"/>
  <c r="AA33" i="156"/>
  <c r="S33" i="156"/>
  <c r="Q33" i="156"/>
  <c r="O33" i="156"/>
  <c r="N33" i="156"/>
  <c r="O34" i="156" s="1"/>
  <c r="M33" i="156"/>
  <c r="K33" i="156"/>
  <c r="I33" i="156"/>
  <c r="A33" i="156"/>
  <c r="AA32" i="156"/>
  <c r="S32" i="156"/>
  <c r="Q32" i="156"/>
  <c r="N32" i="156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O26" i="156"/>
  <c r="N26" i="156"/>
  <c r="O27" i="156" s="1"/>
  <c r="M26" i="156"/>
  <c r="K26" i="156"/>
  <c r="I26" i="156"/>
  <c r="A26" i="156"/>
  <c r="AA25" i="156"/>
  <c r="S25" i="156"/>
  <c r="Q25" i="156"/>
  <c r="O25" i="156"/>
  <c r="N25" i="156"/>
  <c r="M25" i="156"/>
  <c r="K25" i="156"/>
  <c r="I25" i="156"/>
  <c r="A25" i="156"/>
  <c r="AA24" i="156"/>
  <c r="S24" i="156"/>
  <c r="Q24" i="156"/>
  <c r="N24" i="156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N18" i="156"/>
  <c r="O19" i="156" s="1"/>
  <c r="M18" i="156"/>
  <c r="K18" i="156"/>
  <c r="I18" i="156"/>
  <c r="A18" i="156"/>
  <c r="AA17" i="156"/>
  <c r="S17" i="156"/>
  <c r="Q17" i="156"/>
  <c r="O17" i="156"/>
  <c r="N17" i="156"/>
  <c r="O18" i="156" s="1"/>
  <c r="M17" i="156"/>
  <c r="K17" i="156"/>
  <c r="I17" i="156"/>
  <c r="A17" i="156"/>
  <c r="AA16" i="156"/>
  <c r="S16" i="156"/>
  <c r="Q16" i="156"/>
  <c r="N16" i="156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N34" i="155"/>
  <c r="M34" i="155"/>
  <c r="K34" i="155"/>
  <c r="I34" i="155"/>
  <c r="A34" i="155"/>
  <c r="AA33" i="155"/>
  <c r="S33" i="155"/>
  <c r="Q33" i="155"/>
  <c r="N33" i="155"/>
  <c r="O34" i="155" s="1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N26" i="155"/>
  <c r="O27" i="155" s="1"/>
  <c r="M26" i="155"/>
  <c r="K26" i="155"/>
  <c r="I26" i="155"/>
  <c r="A26" i="155"/>
  <c r="AA25" i="155"/>
  <c r="S25" i="155"/>
  <c r="Q25" i="155"/>
  <c r="N25" i="155"/>
  <c r="O26" i="155" s="1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N18" i="155"/>
  <c r="M18" i="155"/>
  <c r="K18" i="155"/>
  <c r="I18" i="155"/>
  <c r="A18" i="155"/>
  <c r="AA17" i="155"/>
  <c r="S17" i="155"/>
  <c r="Q17" i="155"/>
  <c r="N17" i="155"/>
  <c r="O18" i="155" s="1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O33" i="140"/>
  <c r="N33" i="140"/>
  <c r="M33" i="140"/>
  <c r="K33" i="140"/>
  <c r="I33" i="140"/>
  <c r="A33" i="140"/>
  <c r="AA32" i="140"/>
  <c r="S32" i="140"/>
  <c r="Q32" i="140"/>
  <c r="N32" i="140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O25" i="140"/>
  <c r="N25" i="140"/>
  <c r="O26" i="140" s="1"/>
  <c r="M25" i="140"/>
  <c r="K25" i="140"/>
  <c r="I25" i="140"/>
  <c r="A25" i="140"/>
  <c r="AA24" i="140"/>
  <c r="S24" i="140"/>
  <c r="Q24" i="140"/>
  <c r="N24" i="140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O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N34" i="52"/>
  <c r="O35" i="52" s="1"/>
  <c r="M34" i="52"/>
  <c r="K34" i="52"/>
  <c r="I34" i="52"/>
  <c r="A34" i="52"/>
  <c r="AA33" i="52"/>
  <c r="S33" i="52"/>
  <c r="Q33" i="52"/>
  <c r="N33" i="52"/>
  <c r="O34" i="52" s="1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N26" i="52"/>
  <c r="M26" i="52"/>
  <c r="K26" i="52"/>
  <c r="I26" i="52"/>
  <c r="A26" i="52"/>
  <c r="AA25" i="52"/>
  <c r="S25" i="52"/>
  <c r="Q25" i="52"/>
  <c r="N25" i="52"/>
  <c r="O26" i="52" s="1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N18" i="52"/>
  <c r="O19" i="52" s="1"/>
  <c r="M18" i="52"/>
  <c r="K18" i="52"/>
  <c r="I18" i="52"/>
  <c r="A18" i="52"/>
  <c r="AA17" i="52"/>
  <c r="S17" i="52"/>
  <c r="Q17" i="52"/>
  <c r="N17" i="52"/>
  <c r="O18" i="52" s="1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N34" i="142"/>
  <c r="O35" i="142" s="1"/>
  <c r="M34" i="142"/>
  <c r="K34" i="142"/>
  <c r="I34" i="142"/>
  <c r="A34" i="142"/>
  <c r="AA33" i="142"/>
  <c r="S33" i="142"/>
  <c r="Q33" i="142"/>
  <c r="N33" i="142"/>
  <c r="O34" i="142" s="1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O30" i="142"/>
  <c r="N30" i="142"/>
  <c r="O31" i="142" s="1"/>
  <c r="M30" i="142"/>
  <c r="K30" i="142"/>
  <c r="I30" i="142"/>
  <c r="A30" i="142"/>
  <c r="AA29" i="142"/>
  <c r="S29" i="142"/>
  <c r="Q29" i="142"/>
  <c r="N29" i="142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O26" i="141"/>
  <c r="N26" i="141"/>
  <c r="O27" i="141" s="1"/>
  <c r="M26" i="141"/>
  <c r="K26" i="141"/>
  <c r="I26" i="141"/>
  <c r="A26" i="141"/>
  <c r="AA25" i="141"/>
  <c r="S25" i="141"/>
  <c r="Q25" i="141"/>
  <c r="N25" i="14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N22" i="141"/>
  <c r="O23" i="141" s="1"/>
  <c r="M22" i="141"/>
  <c r="K22" i="141"/>
  <c r="I22" i="141"/>
  <c r="A22" i="141"/>
  <c r="AA21" i="141"/>
  <c r="S21" i="141"/>
  <c r="Q21" i="141"/>
  <c r="N21" i="141"/>
  <c r="O22" i="141" s="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O29" i="146"/>
  <c r="N29" i="146"/>
  <c r="O30" i="146" s="1"/>
  <c r="M29" i="146"/>
  <c r="K29" i="146"/>
  <c r="I29" i="146"/>
  <c r="A29" i="146"/>
  <c r="AA28" i="146"/>
  <c r="S28" i="146"/>
  <c r="Q28" i="146"/>
  <c r="N28" i="146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O22" i="146" s="1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O31" i="143"/>
  <c r="N31" i="143"/>
  <c r="O32" i="143" s="1"/>
  <c r="M31" i="143"/>
  <c r="K31" i="143"/>
  <c r="I31" i="143"/>
  <c r="A31" i="143"/>
  <c r="AA30" i="143"/>
  <c r="S30" i="143"/>
  <c r="Q30" i="143"/>
  <c r="N30" i="143"/>
  <c r="M30" i="143"/>
  <c r="K30" i="143"/>
  <c r="I30" i="143"/>
  <c r="A30" i="143"/>
  <c r="AA29" i="143"/>
  <c r="S29" i="143"/>
  <c r="Q29" i="143"/>
  <c r="N29" i="143"/>
  <c r="O30" i="143" s="1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N23" i="143"/>
  <c r="O24" i="143" s="1"/>
  <c r="M23" i="143"/>
  <c r="K23" i="143"/>
  <c r="I23" i="143"/>
  <c r="A23" i="143"/>
  <c r="AA22" i="143"/>
  <c r="S22" i="143"/>
  <c r="Q22" i="143"/>
  <c r="N22" i="143"/>
  <c r="O23" i="143" s="1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N22" i="144"/>
  <c r="O23" i="144" s="1"/>
  <c r="M22" i="144"/>
  <c r="K22" i="144"/>
  <c r="I22" i="144"/>
  <c r="A22" i="144"/>
  <c r="AA21" i="144"/>
  <c r="S21" i="144"/>
  <c r="Q21" i="144"/>
  <c r="N21" i="144"/>
  <c r="O22" i="144" s="1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O18" i="145"/>
  <c r="N18" i="145"/>
  <c r="O19" i="145" s="1"/>
  <c r="M18" i="145"/>
  <c r="K18" i="145"/>
  <c r="I18" i="145"/>
  <c r="A18" i="145"/>
  <c r="AA17" i="145"/>
  <c r="S17" i="145"/>
  <c r="Q17" i="145"/>
  <c r="N17" i="145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N33" i="154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N25" i="154"/>
  <c r="O26" i="154" s="1"/>
  <c r="M25" i="154"/>
  <c r="K25" i="154"/>
  <c r="I25" i="154"/>
  <c r="A25" i="154"/>
  <c r="AA24" i="154"/>
  <c r="S24" i="154"/>
  <c r="Q24" i="154"/>
  <c r="N24" i="154"/>
  <c r="O25" i="154" s="1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N17" i="154"/>
  <c r="M17" i="154"/>
  <c r="K17" i="154"/>
  <c r="I17" i="154"/>
  <c r="A17" i="154"/>
  <c r="AA16" i="154"/>
  <c r="S16" i="154"/>
  <c r="Q16" i="154"/>
  <c r="N16" i="154"/>
  <c r="O17" i="154" s="1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N30" i="153"/>
  <c r="O31" i="153" s="1"/>
  <c r="M30" i="153"/>
  <c r="K30" i="153"/>
  <c r="I30" i="153"/>
  <c r="A30" i="153"/>
  <c r="AA29" i="153"/>
  <c r="S29" i="153"/>
  <c r="Q29" i="153"/>
  <c r="N29" i="153"/>
  <c r="O30" i="153" s="1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O22" i="153"/>
  <c r="N22" i="153"/>
  <c r="O23" i="153" s="1"/>
  <c r="M22" i="153"/>
  <c r="K22" i="153"/>
  <c r="I22" i="153"/>
  <c r="A22" i="153"/>
  <c r="AA21" i="153"/>
  <c r="S21" i="153"/>
  <c r="Q21" i="153"/>
  <c r="N21" i="153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O34" i="152"/>
  <c r="N34" i="152"/>
  <c r="O35" i="152" s="1"/>
  <c r="M34" i="152"/>
  <c r="K34" i="152"/>
  <c r="I34" i="152"/>
  <c r="A34" i="152"/>
  <c r="AA33" i="152"/>
  <c r="S33" i="152"/>
  <c r="Q33" i="152"/>
  <c r="N33" i="152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N26" i="152"/>
  <c r="O27" i="152" s="1"/>
  <c r="M26" i="152"/>
  <c r="K26" i="152"/>
  <c r="I26" i="152"/>
  <c r="A26" i="152"/>
  <c r="AA25" i="152"/>
  <c r="S25" i="152"/>
  <c r="Q25" i="152"/>
  <c r="N25" i="152"/>
  <c r="O26" i="152" s="1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O18" i="152"/>
  <c r="N18" i="152"/>
  <c r="O19" i="152" s="1"/>
  <c r="M18" i="152"/>
  <c r="K18" i="152"/>
  <c r="I18" i="152"/>
  <c r="A18" i="152"/>
  <c r="AA17" i="152"/>
  <c r="S17" i="152"/>
  <c r="Q17" i="152"/>
  <c r="N17" i="152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O30" i="151"/>
  <c r="N30" i="151"/>
  <c r="O31" i="151" s="1"/>
  <c r="M30" i="151"/>
  <c r="K30" i="151"/>
  <c r="I30" i="151"/>
  <c r="A30" i="151"/>
  <c r="AA29" i="151"/>
  <c r="S29" i="151"/>
  <c r="Q29" i="151"/>
  <c r="N29" i="15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N22" i="151"/>
  <c r="O23" i="151" s="1"/>
  <c r="M22" i="151"/>
  <c r="K22" i="151"/>
  <c r="I22" i="151"/>
  <c r="A22" i="151"/>
  <c r="AA21" i="151"/>
  <c r="S21" i="151"/>
  <c r="Q21" i="151"/>
  <c r="N21" i="151"/>
  <c r="O22" i="151" s="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N35" i="150"/>
  <c r="O36" i="150" s="1"/>
  <c r="M35" i="150"/>
  <c r="K35" i="150"/>
  <c r="I35" i="150"/>
  <c r="A35" i="150"/>
  <c r="AA34" i="150"/>
  <c r="S34" i="150"/>
  <c r="Q34" i="150"/>
  <c r="N34" i="150"/>
  <c r="O35" i="150" s="1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O27" i="150"/>
  <c r="N27" i="150"/>
  <c r="O28" i="150" s="1"/>
  <c r="M27" i="150"/>
  <c r="K27" i="150"/>
  <c r="I27" i="150"/>
  <c r="A27" i="150"/>
  <c r="AA26" i="150"/>
  <c r="S26" i="150"/>
  <c r="Q26" i="150"/>
  <c r="N26" i="150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N19" i="150"/>
  <c r="O20" i="150" s="1"/>
  <c r="M19" i="150"/>
  <c r="K19" i="150"/>
  <c r="I19" i="150"/>
  <c r="A19" i="150"/>
  <c r="AA18" i="150"/>
  <c r="N18" i="150" s="1"/>
  <c r="O19" i="150" s="1"/>
  <c r="S18" i="150"/>
  <c r="A18" i="150"/>
  <c r="AA17" i="150"/>
  <c r="N17" i="150" s="1"/>
  <c r="S17" i="150"/>
  <c r="A17" i="150"/>
  <c r="AA16" i="150"/>
  <c r="N16" i="150" s="1"/>
  <c r="S16" i="150"/>
  <c r="A16" i="150"/>
  <c r="AA15" i="150"/>
  <c r="N15" i="150" s="1"/>
  <c r="S15" i="150"/>
  <c r="O15" i="150"/>
  <c r="A15" i="150"/>
  <c r="AA14" i="150"/>
  <c r="S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Q19" i="149"/>
  <c r="N19" i="149"/>
  <c r="O20" i="149" s="1"/>
  <c r="M19" i="149"/>
  <c r="K19" i="149"/>
  <c r="I19" i="149"/>
  <c r="A19" i="149"/>
  <c r="AA18" i="149"/>
  <c r="N18" i="149" s="1"/>
  <c r="O19" i="149" s="1"/>
  <c r="S18" i="149"/>
  <c r="A18" i="149"/>
  <c r="AA17" i="149"/>
  <c r="N17" i="149" s="1"/>
  <c r="S17" i="149"/>
  <c r="A17" i="149"/>
  <c r="AA16" i="149"/>
  <c r="N16" i="149" s="1"/>
  <c r="S16" i="149"/>
  <c r="A16" i="149"/>
  <c r="AA15" i="149"/>
  <c r="N15" i="149" s="1"/>
  <c r="S15" i="149"/>
  <c r="O15" i="149"/>
  <c r="A15" i="149"/>
  <c r="AA14" i="149"/>
  <c r="S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O30" i="148"/>
  <c r="N30" i="148"/>
  <c r="O31" i="148" s="1"/>
  <c r="M30" i="148"/>
  <c r="K30" i="148"/>
  <c r="I30" i="148"/>
  <c r="A30" i="148"/>
  <c r="AA29" i="148"/>
  <c r="S29" i="148"/>
  <c r="Q29" i="148"/>
  <c r="N29" i="148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S22" i="148"/>
  <c r="Q22" i="148"/>
  <c r="N22" i="148"/>
  <c r="O23" i="148" s="1"/>
  <c r="M22" i="148"/>
  <c r="K22" i="148"/>
  <c r="I22" i="148"/>
  <c r="A22" i="148"/>
  <c r="AA21" i="148"/>
  <c r="S21" i="148"/>
  <c r="Q21" i="148"/>
  <c r="N21" i="148"/>
  <c r="O22" i="148" s="1"/>
  <c r="M21" i="148"/>
  <c r="K21" i="148"/>
  <c r="I21" i="148"/>
  <c r="A21" i="148"/>
  <c r="AA20" i="148"/>
  <c r="S20" i="148"/>
  <c r="Q20" i="148"/>
  <c r="N20" i="148"/>
  <c r="O21" i="148" s="1"/>
  <c r="M20" i="148"/>
  <c r="K20" i="148"/>
  <c r="I20" i="148"/>
  <c r="A20" i="148"/>
  <c r="AA19" i="148"/>
  <c r="S19" i="148"/>
  <c r="Q19" i="148"/>
  <c r="N19" i="148"/>
  <c r="O20" i="148" s="1"/>
  <c r="M19" i="148"/>
  <c r="K19" i="148"/>
  <c r="I19" i="148"/>
  <c r="A19" i="148"/>
  <c r="AA18" i="148"/>
  <c r="S18" i="148"/>
  <c r="N18" i="148"/>
  <c r="A18" i="148"/>
  <c r="AA17" i="148"/>
  <c r="N17" i="148" s="1"/>
  <c r="S17" i="148"/>
  <c r="A17" i="148"/>
  <c r="AA16" i="148"/>
  <c r="N16" i="148" s="1"/>
  <c r="S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18" i="150" l="1"/>
  <c r="O19" i="148"/>
  <c r="O17" i="150"/>
  <c r="O16" i="150"/>
  <c r="O18" i="149"/>
  <c r="O17" i="149"/>
  <c r="O16" i="149"/>
  <c r="O18" i="148"/>
  <c r="O17" i="148"/>
  <c r="O16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0" i="147"/>
  <c r="N21" i="147"/>
  <c r="N22" i="147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AA21" i="147"/>
  <c r="AA22" i="147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Q22" i="147"/>
  <c r="O22" i="147"/>
  <c r="M22" i="147"/>
  <c r="K22" i="147"/>
  <c r="I22" i="147"/>
  <c r="A22" i="147"/>
  <c r="S21" i="147"/>
  <c r="Q21" i="147"/>
  <c r="O21" i="147"/>
  <c r="M21" i="147"/>
  <c r="K21" i="147"/>
  <c r="I21" i="147"/>
  <c r="A21" i="147"/>
  <c r="S20" i="147"/>
  <c r="Q20" i="147"/>
  <c r="O20" i="147"/>
  <c r="M20" i="147"/>
  <c r="K20" i="147"/>
  <c r="I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E14" i="139" l="1"/>
  <c r="J14" i="139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D5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  <c r="G8" i="139" l="1"/>
</calcChain>
</file>

<file path=xl/sharedStrings.xml><?xml version="1.0" encoding="utf-8"?>
<sst xmlns="http://schemas.openxmlformats.org/spreadsheetml/2006/main" count="1570" uniqueCount="130">
  <si>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</si>
  <si>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</si>
  <si>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</si>
  <si>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</si>
  <si>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</si>
  <si>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</si>
  <si>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</si>
  <si>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</si>
  <si>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</si>
  <si>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</si>
  <si>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</si>
  <si>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</si>
  <si>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</si>
  <si>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</si>
  <si>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</si>
  <si>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</si>
  <si>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</si>
  <si>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</si>
  <si>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</si>
  <si>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</si>
  <si>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</si>
  <si>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</si>
  <si>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</si>
  <si>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</si>
  <si>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</si>
  <si>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</si>
  <si>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</si>
  <si>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</si>
  <si>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</si>
  <si>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</si>
  <si>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</si>
  <si>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</si>
  <si>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</si>
  <si>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</si>
  <si>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</si>
  <si>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</si>
  <si>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</si>
  <si>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</si>
  <si>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</si>
  <si>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</si>
  <si>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</si>
  <si>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</si>
  <si>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</si>
  <si>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</si>
  <si>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</si>
  <si>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</si>
  <si>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</si>
  <si>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</si>
  <si>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</si>
  <si>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</si>
  <si>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</si>
  <si>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</si>
  <si>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</si>
  <si>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</si>
  <si>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</si>
  <si>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</si>
  <si>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</si>
  <si>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</si>
  <si>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</si>
  <si>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</si>
  <si>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</si>
  <si>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</si>
  <si>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</si>
  <si>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</si>
  <si>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</si>
  <si>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</si>
  <si>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</si>
  <si>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</si>
  <si>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</si>
  <si>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</si>
  <si>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</si>
  <si>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</si>
  <si>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</si>
  <si>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</si>
  <si>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</si>
  <si>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</si>
  <si>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JP &amp; DB</t>
  </si>
  <si>
    <t>481APS05</t>
  </si>
  <si>
    <t>ZCRQT7055</t>
  </si>
  <si>
    <t>Cascade</t>
  </si>
  <si>
    <t>Peri Pump</t>
  </si>
  <si>
    <t>DPT-31</t>
  </si>
  <si>
    <t>Trinity</t>
  </si>
  <si>
    <t>No Change When Hammer Stopped</t>
  </si>
  <si>
    <t>5/29/2020:08:18:08</t>
  </si>
  <si>
    <t>NA</t>
  </si>
  <si>
    <t>IK Decreased When Hammer Stopped</t>
  </si>
  <si>
    <t>5/29/2020:08:19:45</t>
  </si>
  <si>
    <t>5/29/2020:08:21:17</t>
  </si>
  <si>
    <t>5/29/2020:12:50:25</t>
  </si>
  <si>
    <t>5/29/2020:12:53:39</t>
  </si>
  <si>
    <t>5/29/2020:12:58:10</t>
  </si>
  <si>
    <t>5/29/2020:14:49:46</t>
  </si>
  <si>
    <t>5/29/2020:14:54:24</t>
  </si>
  <si>
    <t>5/30/2020:09:52:37</t>
  </si>
  <si>
    <t>ROP Dropped Below Threshold</t>
  </si>
  <si>
    <t>05/29/2020:08:43:08</t>
  </si>
  <si>
    <t>05/29/2020:08:52:05</t>
  </si>
  <si>
    <t>05/29/2020:09:01:08</t>
  </si>
  <si>
    <t>05/29/2020:09:09:00</t>
  </si>
  <si>
    <t>05/29/2020:09:10:46</t>
  </si>
  <si>
    <t>double reading</t>
  </si>
  <si>
    <t>05/29/2020:09:19:31</t>
  </si>
  <si>
    <t>05/29/2020:13:13:57</t>
  </si>
  <si>
    <t>05/29/2020:13:19:27</t>
  </si>
  <si>
    <t>05/29/2020:13:27:02</t>
  </si>
  <si>
    <t>05/29/2020:13:35:12</t>
  </si>
  <si>
    <t>05/29/2020:13:42:52</t>
  </si>
  <si>
    <t>05/29/2020:15:12:03</t>
  </si>
  <si>
    <t>05/29/2020:15:22:46</t>
  </si>
  <si>
    <t>05/29/2020:15:33:59</t>
  </si>
  <si>
    <t>05/29/2020:15:45:00</t>
  </si>
  <si>
    <t>05/29/2020:15:55:32</t>
  </si>
  <si>
    <t>05/30/2020:10:23:38</t>
  </si>
  <si>
    <t>05/30/2020:10:33:47</t>
  </si>
  <si>
    <t>05/30/2020:10:44:06</t>
  </si>
  <si>
    <t>05/30/2020:10:53:39</t>
  </si>
  <si>
    <t>05/30/2020:11:03:35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</si>
  <si>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</si>
  <si>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</si>
  <si>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</si>
  <si>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</si>
  <si>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</si>
  <si>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</si>
  <si>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</si>
  <si>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MSTJV</t>
  </si>
  <si>
    <t>DPT31</t>
  </si>
  <si>
    <t>Head not collected due to slow equilibration</t>
  </si>
  <si>
    <t>PT 52min, head not collected due to slow equilibration.</t>
  </si>
  <si>
    <t>PT 54min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</si>
</sst>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1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Ik'!$H$2:$H$2958</c:f>
              <c:numCache>
                <c:formatCode>General</c:formatCode>
                <c:ptCount val="2957"/>
                <c:pt idx="0">
                  <c:v>3.8962000000000003</c:v>
                </c:pt>
                <c:pt idx="1">
                  <c:v>3.8588000000000005</c:v>
                </c:pt>
                <c:pt idx="2">
                  <c:v>3.8654000000000002</c:v>
                </c:pt>
                <c:pt idx="3">
                  <c:v>3.8522000000000003</c:v>
                </c:pt>
                <c:pt idx="4">
                  <c:v>3.8709000000000007</c:v>
                </c:pt>
                <c:pt idx="5">
                  <c:v>3.8720000000000003</c:v>
                </c:pt>
                <c:pt idx="6">
                  <c:v>3.8764000000000003</c:v>
                </c:pt>
                <c:pt idx="7">
                  <c:v>3.8555000000000001</c:v>
                </c:pt>
                <c:pt idx="8">
                  <c:v>3.8566000000000003</c:v>
                </c:pt>
                <c:pt idx="9">
                  <c:v>3.8643000000000001</c:v>
                </c:pt>
                <c:pt idx="10">
                  <c:v>3.8786</c:v>
                </c:pt>
                <c:pt idx="11">
                  <c:v>3.8797000000000006</c:v>
                </c:pt>
                <c:pt idx="12">
                  <c:v>3.883</c:v>
                </c:pt>
                <c:pt idx="13">
                  <c:v>3.8467000000000002</c:v>
                </c:pt>
                <c:pt idx="14">
                  <c:v>3.8544000000000005</c:v>
                </c:pt>
                <c:pt idx="15">
                  <c:v>3.8566000000000003</c:v>
                </c:pt>
                <c:pt idx="16">
                  <c:v>3.8709000000000007</c:v>
                </c:pt>
                <c:pt idx="17">
                  <c:v>3.8742000000000001</c:v>
                </c:pt>
                <c:pt idx="18">
                  <c:v>3.8500000000000005</c:v>
                </c:pt>
                <c:pt idx="19">
                  <c:v>3.8544000000000005</c:v>
                </c:pt>
                <c:pt idx="20">
                  <c:v>3.8434000000000004</c:v>
                </c:pt>
                <c:pt idx="21">
                  <c:v>3.8588000000000005</c:v>
                </c:pt>
                <c:pt idx="22">
                  <c:v>3.8346000000000005</c:v>
                </c:pt>
                <c:pt idx="23">
                  <c:v>3.8346000000000005</c:v>
                </c:pt>
                <c:pt idx="24">
                  <c:v>3.8555000000000001</c:v>
                </c:pt>
                <c:pt idx="25">
                  <c:v>3.8775000000000004</c:v>
                </c:pt>
                <c:pt idx="26">
                  <c:v>3.8599000000000001</c:v>
                </c:pt>
                <c:pt idx="27">
                  <c:v>3.8555000000000001</c:v>
                </c:pt>
                <c:pt idx="28">
                  <c:v>3.8390000000000004</c:v>
                </c:pt>
                <c:pt idx="29">
                  <c:v>3.8456000000000001</c:v>
                </c:pt>
                <c:pt idx="30">
                  <c:v>3.8335000000000004</c:v>
                </c:pt>
                <c:pt idx="31">
                  <c:v>3.8423000000000003</c:v>
                </c:pt>
                <c:pt idx="32">
                  <c:v>3.8423000000000003</c:v>
                </c:pt>
                <c:pt idx="33">
                  <c:v>3.8445000000000005</c:v>
                </c:pt>
                <c:pt idx="34">
                  <c:v>3.8632000000000004</c:v>
                </c:pt>
                <c:pt idx="35">
                  <c:v>3.8907000000000003</c:v>
                </c:pt>
                <c:pt idx="36">
                  <c:v>3.8907000000000003</c:v>
                </c:pt>
                <c:pt idx="37">
                  <c:v>3.8819000000000004</c:v>
                </c:pt>
                <c:pt idx="38">
                  <c:v>3.8775000000000004</c:v>
                </c:pt>
                <c:pt idx="39">
                  <c:v>3.8610000000000002</c:v>
                </c:pt>
                <c:pt idx="40">
                  <c:v>3.8071000000000002</c:v>
                </c:pt>
                <c:pt idx="41">
                  <c:v>3.8258000000000005</c:v>
                </c:pt>
                <c:pt idx="42">
                  <c:v>3.8511000000000002</c:v>
                </c:pt>
                <c:pt idx="43">
                  <c:v>3.8456000000000001</c:v>
                </c:pt>
                <c:pt idx="44">
                  <c:v>3.8214000000000006</c:v>
                </c:pt>
                <c:pt idx="45">
                  <c:v>3.8533000000000004</c:v>
                </c:pt>
                <c:pt idx="46">
                  <c:v>3.8852000000000002</c:v>
                </c:pt>
                <c:pt idx="47">
                  <c:v>3.8808000000000002</c:v>
                </c:pt>
                <c:pt idx="48">
                  <c:v>3.8709000000000007</c:v>
                </c:pt>
                <c:pt idx="49">
                  <c:v>3.8775000000000004</c:v>
                </c:pt>
                <c:pt idx="50">
                  <c:v>3.8775000000000004</c:v>
                </c:pt>
                <c:pt idx="51">
                  <c:v>3.8852000000000002</c:v>
                </c:pt>
                <c:pt idx="52">
                  <c:v>3.8852000000000002</c:v>
                </c:pt>
                <c:pt idx="53">
                  <c:v>3.9083000000000001</c:v>
                </c:pt>
                <c:pt idx="54">
                  <c:v>3.9292000000000002</c:v>
                </c:pt>
                <c:pt idx="55">
                  <c:v>3.9193000000000007</c:v>
                </c:pt>
                <c:pt idx="56">
                  <c:v>3.9083000000000001</c:v>
                </c:pt>
                <c:pt idx="57">
                  <c:v>3.9006000000000003</c:v>
                </c:pt>
                <c:pt idx="58">
                  <c:v>3.8819000000000004</c:v>
                </c:pt>
                <c:pt idx="59">
                  <c:v>3.8808000000000002</c:v>
                </c:pt>
                <c:pt idx="60">
                  <c:v>3.8731000000000004</c:v>
                </c:pt>
                <c:pt idx="61">
                  <c:v>3.8863000000000003</c:v>
                </c:pt>
                <c:pt idx="62">
                  <c:v>3.9149000000000007</c:v>
                </c:pt>
                <c:pt idx="63">
                  <c:v>3.9072000000000005</c:v>
                </c:pt>
                <c:pt idx="64">
                  <c:v>3.9314</c:v>
                </c:pt>
                <c:pt idx="65">
                  <c:v>3.9127000000000001</c:v>
                </c:pt>
                <c:pt idx="66">
                  <c:v>3.9490000000000003</c:v>
                </c:pt>
                <c:pt idx="67">
                  <c:v>3.9446000000000003</c:v>
                </c:pt>
                <c:pt idx="68">
                  <c:v>3.9193000000000007</c:v>
                </c:pt>
                <c:pt idx="69">
                  <c:v>2.9480000000000004</c:v>
                </c:pt>
                <c:pt idx="70">
                  <c:v>3.4606000000000003</c:v>
                </c:pt>
                <c:pt idx="71">
                  <c:v>3.6718000000000002</c:v>
                </c:pt>
                <c:pt idx="72">
                  <c:v>3.7818000000000005</c:v>
                </c:pt>
                <c:pt idx="73">
                  <c:v>3.8489000000000004</c:v>
                </c:pt>
                <c:pt idx="74">
                  <c:v>3.8896000000000002</c:v>
                </c:pt>
                <c:pt idx="75">
                  <c:v>3.9127000000000001</c:v>
                </c:pt>
                <c:pt idx="76">
                  <c:v>3.9655000000000005</c:v>
                </c:pt>
                <c:pt idx="77">
                  <c:v>3.9710000000000001</c:v>
                </c:pt>
                <c:pt idx="78">
                  <c:v>3.9798</c:v>
                </c:pt>
                <c:pt idx="79">
                  <c:v>3.9677000000000007</c:v>
                </c:pt>
                <c:pt idx="80">
                  <c:v>3.9655000000000005</c:v>
                </c:pt>
                <c:pt idx="81">
                  <c:v>4.0040000000000004</c:v>
                </c:pt>
                <c:pt idx="82">
                  <c:v>3.9984999999999999</c:v>
                </c:pt>
                <c:pt idx="83">
                  <c:v>3.9710000000000001</c:v>
                </c:pt>
                <c:pt idx="84">
                  <c:v>3.9864000000000006</c:v>
                </c:pt>
                <c:pt idx="85">
                  <c:v>3.9622000000000002</c:v>
                </c:pt>
                <c:pt idx="86">
                  <c:v>4.0139000000000005</c:v>
                </c:pt>
                <c:pt idx="87">
                  <c:v>3.9963000000000002</c:v>
                </c:pt>
                <c:pt idx="88">
                  <c:v>3.9765000000000006</c:v>
                </c:pt>
                <c:pt idx="89">
                  <c:v>3.9853000000000005</c:v>
                </c:pt>
                <c:pt idx="90">
                  <c:v>3.9853000000000005</c:v>
                </c:pt>
                <c:pt idx="91">
                  <c:v>3.9897</c:v>
                </c:pt>
                <c:pt idx="92">
                  <c:v>3.9556000000000004</c:v>
                </c:pt>
                <c:pt idx="93">
                  <c:v>3.9721000000000006</c:v>
                </c:pt>
                <c:pt idx="94">
                  <c:v>3.9622000000000002</c:v>
                </c:pt>
                <c:pt idx="95">
                  <c:v>3.9567000000000001</c:v>
                </c:pt>
                <c:pt idx="96">
                  <c:v>3.9820000000000007</c:v>
                </c:pt>
                <c:pt idx="97">
                  <c:v>4.0095000000000001</c:v>
                </c:pt>
                <c:pt idx="98">
                  <c:v>4.0040000000000004</c:v>
                </c:pt>
                <c:pt idx="99">
                  <c:v>4.0007000000000001</c:v>
                </c:pt>
                <c:pt idx="100">
                  <c:v>3.9984999999999999</c:v>
                </c:pt>
                <c:pt idx="101">
                  <c:v>4.0315000000000003</c:v>
                </c:pt>
                <c:pt idx="102">
                  <c:v>4.0062000000000006</c:v>
                </c:pt>
                <c:pt idx="103">
                  <c:v>3.9908000000000006</c:v>
                </c:pt>
                <c:pt idx="104">
                  <c:v>3.9622000000000002</c:v>
                </c:pt>
                <c:pt idx="105">
                  <c:v>3.9710000000000001</c:v>
                </c:pt>
                <c:pt idx="106">
                  <c:v>3.9567000000000001</c:v>
                </c:pt>
                <c:pt idx="107">
                  <c:v>3.9886000000000004</c:v>
                </c:pt>
                <c:pt idx="108">
                  <c:v>3.9721000000000006</c:v>
                </c:pt>
                <c:pt idx="109">
                  <c:v>3.9578000000000002</c:v>
                </c:pt>
                <c:pt idx="110">
                  <c:v>3.9589000000000008</c:v>
                </c:pt>
                <c:pt idx="111">
                  <c:v>3.9754</c:v>
                </c:pt>
                <c:pt idx="112">
                  <c:v>3.9875000000000003</c:v>
                </c:pt>
                <c:pt idx="113">
                  <c:v>4.0359000000000007</c:v>
                </c:pt>
                <c:pt idx="114">
                  <c:v>4.0293000000000001</c:v>
                </c:pt>
                <c:pt idx="115">
                  <c:v>4.0051000000000005</c:v>
                </c:pt>
                <c:pt idx="116">
                  <c:v>3.9963000000000002</c:v>
                </c:pt>
                <c:pt idx="117">
                  <c:v>3.9941</c:v>
                </c:pt>
                <c:pt idx="118">
                  <c:v>4.0007000000000001</c:v>
                </c:pt>
                <c:pt idx="119">
                  <c:v>4.0271000000000008</c:v>
                </c:pt>
                <c:pt idx="120">
                  <c:v>4.0260000000000007</c:v>
                </c:pt>
                <c:pt idx="121">
                  <c:v>4.0150000000000006</c:v>
                </c:pt>
                <c:pt idx="122">
                  <c:v>3.9963000000000002</c:v>
                </c:pt>
                <c:pt idx="123">
                  <c:v>4.0194000000000001</c:v>
                </c:pt>
                <c:pt idx="124">
                  <c:v>4.0018000000000002</c:v>
                </c:pt>
                <c:pt idx="125">
                  <c:v>3.9809000000000005</c:v>
                </c:pt>
                <c:pt idx="126">
                  <c:v>3.9721000000000006</c:v>
                </c:pt>
                <c:pt idx="127">
                  <c:v>3.9644000000000004</c:v>
                </c:pt>
                <c:pt idx="128">
                  <c:v>3.9622000000000002</c:v>
                </c:pt>
                <c:pt idx="129">
                  <c:v>3.9853000000000005</c:v>
                </c:pt>
                <c:pt idx="130">
                  <c:v>3.9710000000000001</c:v>
                </c:pt>
                <c:pt idx="131">
                  <c:v>3.9842000000000004</c:v>
                </c:pt>
                <c:pt idx="132">
                  <c:v>3.9930000000000003</c:v>
                </c:pt>
                <c:pt idx="133">
                  <c:v>4.0128000000000004</c:v>
                </c:pt>
                <c:pt idx="134">
                  <c:v>3.9919000000000002</c:v>
                </c:pt>
                <c:pt idx="135">
                  <c:v>3.9974000000000003</c:v>
                </c:pt>
                <c:pt idx="136">
                  <c:v>3.9919000000000002</c:v>
                </c:pt>
                <c:pt idx="137">
                  <c:v>3.9589000000000008</c:v>
                </c:pt>
                <c:pt idx="138">
                  <c:v>3.9237000000000006</c:v>
                </c:pt>
                <c:pt idx="139">
                  <c:v>3.8720000000000003</c:v>
                </c:pt>
                <c:pt idx="140">
                  <c:v>3.8137000000000003</c:v>
                </c:pt>
                <c:pt idx="141">
                  <c:v>3.5859999999999999</c:v>
                </c:pt>
                <c:pt idx="142">
                  <c:v>3.0613000000000001</c:v>
                </c:pt>
                <c:pt idx="143">
                  <c:v>2.6103000000000005</c:v>
                </c:pt>
                <c:pt idx="144">
                  <c:v>2.4277000000000002</c:v>
                </c:pt>
                <c:pt idx="145">
                  <c:v>2.3925000000000001</c:v>
                </c:pt>
                <c:pt idx="146">
                  <c:v>2.8347000000000002</c:v>
                </c:pt>
                <c:pt idx="147">
                  <c:v>2.9942000000000002</c:v>
                </c:pt>
                <c:pt idx="148">
                  <c:v>3.0140000000000007</c:v>
                </c:pt>
                <c:pt idx="149">
                  <c:v>2.8127</c:v>
                </c:pt>
                <c:pt idx="150">
                  <c:v>1.5686</c:v>
                </c:pt>
                <c:pt idx="151">
                  <c:v>2.1032000000000002</c:v>
                </c:pt>
                <c:pt idx="152">
                  <c:v>2.5366000000000004</c:v>
                </c:pt>
                <c:pt idx="153">
                  <c:v>2.8435000000000001</c:v>
                </c:pt>
                <c:pt idx="154">
                  <c:v>3.0041000000000002</c:v>
                </c:pt>
                <c:pt idx="155">
                  <c:v>3.0646000000000004</c:v>
                </c:pt>
                <c:pt idx="156">
                  <c:v>3.1944000000000004</c:v>
                </c:pt>
                <c:pt idx="157">
                  <c:v>3.3000000000000003</c:v>
                </c:pt>
                <c:pt idx="158">
                  <c:v>3.4540000000000006</c:v>
                </c:pt>
                <c:pt idx="159">
                  <c:v>3.5134000000000003</c:v>
                </c:pt>
                <c:pt idx="160">
                  <c:v>3.5101</c:v>
                </c:pt>
                <c:pt idx="161">
                  <c:v>3.5167000000000002</c:v>
                </c:pt>
                <c:pt idx="162">
                  <c:v>3.4892000000000003</c:v>
                </c:pt>
                <c:pt idx="163">
                  <c:v>3.5321000000000002</c:v>
                </c:pt>
                <c:pt idx="164">
                  <c:v>3.5211000000000006</c:v>
                </c:pt>
                <c:pt idx="165">
                  <c:v>3.4496000000000002</c:v>
                </c:pt>
                <c:pt idx="166">
                  <c:v>3.2945000000000002</c:v>
                </c:pt>
                <c:pt idx="167">
                  <c:v>3.1988000000000003</c:v>
                </c:pt>
                <c:pt idx="168">
                  <c:v>3.1581000000000001</c:v>
                </c:pt>
                <c:pt idx="169">
                  <c:v>3.0415000000000005</c:v>
                </c:pt>
                <c:pt idx="170">
                  <c:v>2.9480000000000004</c:v>
                </c:pt>
                <c:pt idx="171">
                  <c:v>2.8787000000000003</c:v>
                </c:pt>
                <c:pt idx="172">
                  <c:v>2.8567</c:v>
                </c:pt>
                <c:pt idx="173">
                  <c:v>2.8325000000000005</c:v>
                </c:pt>
                <c:pt idx="174">
                  <c:v>2.7775000000000003</c:v>
                </c:pt>
                <c:pt idx="175">
                  <c:v>2.7555000000000001</c:v>
                </c:pt>
                <c:pt idx="176">
                  <c:v>2.7962000000000002</c:v>
                </c:pt>
                <c:pt idx="177">
                  <c:v>2.8501000000000003</c:v>
                </c:pt>
                <c:pt idx="178">
                  <c:v>2.9380999999999999</c:v>
                </c:pt>
                <c:pt idx="179">
                  <c:v>3.0261</c:v>
                </c:pt>
                <c:pt idx="180">
                  <c:v>3.0547000000000004</c:v>
                </c:pt>
                <c:pt idx="181">
                  <c:v>3.0525000000000002</c:v>
                </c:pt>
                <c:pt idx="182">
                  <c:v>3.0723000000000003</c:v>
                </c:pt>
                <c:pt idx="183">
                  <c:v>3.1405000000000003</c:v>
                </c:pt>
                <c:pt idx="184">
                  <c:v>3.2505000000000002</c:v>
                </c:pt>
                <c:pt idx="185">
                  <c:v>3.3286000000000002</c:v>
                </c:pt>
                <c:pt idx="186">
                  <c:v>3.3066</c:v>
                </c:pt>
                <c:pt idx="187">
                  <c:v>3.2076000000000002</c:v>
                </c:pt>
                <c:pt idx="188">
                  <c:v>3.1207000000000003</c:v>
                </c:pt>
                <c:pt idx="189">
                  <c:v>3.0965000000000003</c:v>
                </c:pt>
                <c:pt idx="190">
                  <c:v>3.0877000000000003</c:v>
                </c:pt>
                <c:pt idx="191">
                  <c:v>3.1207000000000003</c:v>
                </c:pt>
                <c:pt idx="192">
                  <c:v>3.1526000000000005</c:v>
                </c:pt>
                <c:pt idx="193">
                  <c:v>3.1988000000000003</c:v>
                </c:pt>
                <c:pt idx="194">
                  <c:v>3.1867000000000001</c:v>
                </c:pt>
                <c:pt idx="195">
                  <c:v>3.1284000000000001</c:v>
                </c:pt>
                <c:pt idx="196">
                  <c:v>3.0701000000000001</c:v>
                </c:pt>
                <c:pt idx="197">
                  <c:v>3.0184000000000006</c:v>
                </c:pt>
                <c:pt idx="198">
                  <c:v>2.9997000000000003</c:v>
                </c:pt>
                <c:pt idx="199">
                  <c:v>2.9656000000000002</c:v>
                </c:pt>
                <c:pt idx="200">
                  <c:v>2.9348000000000005</c:v>
                </c:pt>
                <c:pt idx="201">
                  <c:v>2.9205000000000001</c:v>
                </c:pt>
                <c:pt idx="202">
                  <c:v>2.9216000000000002</c:v>
                </c:pt>
                <c:pt idx="203">
                  <c:v>2.9139000000000004</c:v>
                </c:pt>
                <c:pt idx="204">
                  <c:v>2.8919000000000001</c:v>
                </c:pt>
                <c:pt idx="205">
                  <c:v>2.8886000000000003</c:v>
                </c:pt>
                <c:pt idx="206">
                  <c:v>2.9260000000000006</c:v>
                </c:pt>
                <c:pt idx="207">
                  <c:v>2.9304000000000006</c:v>
                </c:pt>
                <c:pt idx="208">
                  <c:v>2.8984999999999999</c:v>
                </c:pt>
                <c:pt idx="209">
                  <c:v>2.7917999999999998</c:v>
                </c:pt>
                <c:pt idx="210">
                  <c:v>2.7148000000000003</c:v>
                </c:pt>
                <c:pt idx="211">
                  <c:v>2.5993000000000004</c:v>
                </c:pt>
                <c:pt idx="212">
                  <c:v>2.5058000000000002</c:v>
                </c:pt>
                <c:pt idx="213">
                  <c:v>2.4288000000000003</c:v>
                </c:pt>
                <c:pt idx="214">
                  <c:v>2.4628999999999999</c:v>
                </c:pt>
                <c:pt idx="215">
                  <c:v>2.4200000000000004</c:v>
                </c:pt>
                <c:pt idx="216">
                  <c:v>2.4420000000000006</c:v>
                </c:pt>
                <c:pt idx="217">
                  <c:v>2.5344000000000002</c:v>
                </c:pt>
                <c:pt idx="218">
                  <c:v>2.6191</c:v>
                </c:pt>
                <c:pt idx="219">
                  <c:v>2.6752000000000002</c:v>
                </c:pt>
                <c:pt idx="220">
                  <c:v>2.6939000000000002</c:v>
                </c:pt>
                <c:pt idx="221">
                  <c:v>2.6081000000000003</c:v>
                </c:pt>
                <c:pt idx="222">
                  <c:v>2.4673000000000003</c:v>
                </c:pt>
                <c:pt idx="223">
                  <c:v>2.3969</c:v>
                </c:pt>
                <c:pt idx="224">
                  <c:v>2.1659000000000002</c:v>
                </c:pt>
                <c:pt idx="225">
                  <c:v>2.4497</c:v>
                </c:pt>
                <c:pt idx="226">
                  <c:v>2.5905</c:v>
                </c:pt>
                <c:pt idx="227">
                  <c:v>2.5938000000000003</c:v>
                </c:pt>
                <c:pt idx="228">
                  <c:v>2.5586000000000002</c:v>
                </c:pt>
                <c:pt idx="229">
                  <c:v>2.4684000000000004</c:v>
                </c:pt>
                <c:pt idx="230">
                  <c:v>2.3727</c:v>
                </c:pt>
                <c:pt idx="231">
                  <c:v>2.2902</c:v>
                </c:pt>
                <c:pt idx="232">
                  <c:v>2.2253000000000003</c:v>
                </c:pt>
                <c:pt idx="233">
                  <c:v>2.2209000000000003</c:v>
                </c:pt>
                <c:pt idx="234">
                  <c:v>2.2418</c:v>
                </c:pt>
                <c:pt idx="235">
                  <c:v>2.2593999999999999</c:v>
                </c:pt>
                <c:pt idx="236">
                  <c:v>2.3529</c:v>
                </c:pt>
                <c:pt idx="237">
                  <c:v>2.4144999999999999</c:v>
                </c:pt>
                <c:pt idx="238">
                  <c:v>2.4497</c:v>
                </c:pt>
                <c:pt idx="239">
                  <c:v>2.4024000000000005</c:v>
                </c:pt>
                <c:pt idx="240">
                  <c:v>2.3155000000000001</c:v>
                </c:pt>
                <c:pt idx="241">
                  <c:v>2.2176</c:v>
                </c:pt>
                <c:pt idx="242">
                  <c:v>2.0603000000000002</c:v>
                </c:pt>
                <c:pt idx="243">
                  <c:v>2.0592000000000001</c:v>
                </c:pt>
                <c:pt idx="244">
                  <c:v>2.1571000000000002</c:v>
                </c:pt>
                <c:pt idx="245">
                  <c:v>2.3033999999999999</c:v>
                </c:pt>
                <c:pt idx="246">
                  <c:v>2.4134000000000002</c:v>
                </c:pt>
                <c:pt idx="247">
                  <c:v>2.3793000000000002</c:v>
                </c:pt>
                <c:pt idx="248">
                  <c:v>2.3628000000000005</c:v>
                </c:pt>
                <c:pt idx="249">
                  <c:v>2.2968000000000002</c:v>
                </c:pt>
                <c:pt idx="250">
                  <c:v>2.2605000000000004</c:v>
                </c:pt>
                <c:pt idx="251">
                  <c:v>2.3122000000000003</c:v>
                </c:pt>
                <c:pt idx="252">
                  <c:v>2.3540000000000005</c:v>
                </c:pt>
                <c:pt idx="253">
                  <c:v>2.3914</c:v>
                </c:pt>
                <c:pt idx="254">
                  <c:v>2.4376000000000002</c:v>
                </c:pt>
                <c:pt idx="255">
                  <c:v>2.4321000000000002</c:v>
                </c:pt>
                <c:pt idx="256">
                  <c:v>2.3716000000000004</c:v>
                </c:pt>
                <c:pt idx="257">
                  <c:v>2.3309000000000006</c:v>
                </c:pt>
                <c:pt idx="258">
                  <c:v>2.2781000000000002</c:v>
                </c:pt>
                <c:pt idx="259">
                  <c:v>2.2352000000000003</c:v>
                </c:pt>
                <c:pt idx="260">
                  <c:v>2.2143000000000002</c:v>
                </c:pt>
                <c:pt idx="261">
                  <c:v>2.2561000000000004</c:v>
                </c:pt>
                <c:pt idx="262">
                  <c:v>2.2220000000000004</c:v>
                </c:pt>
                <c:pt idx="263">
                  <c:v>2.0944000000000003</c:v>
                </c:pt>
                <c:pt idx="264">
                  <c:v>1.9162000000000001</c:v>
                </c:pt>
                <c:pt idx="265">
                  <c:v>1.7413000000000001</c:v>
                </c:pt>
                <c:pt idx="266">
                  <c:v>1.6544000000000001</c:v>
                </c:pt>
                <c:pt idx="267">
                  <c:v>1.6302000000000001</c:v>
                </c:pt>
                <c:pt idx="268">
                  <c:v>1.6258000000000001</c:v>
                </c:pt>
                <c:pt idx="269">
                  <c:v>1.6379000000000001</c:v>
                </c:pt>
                <c:pt idx="270">
                  <c:v>1.6181000000000003</c:v>
                </c:pt>
                <c:pt idx="271">
                  <c:v>1.6907000000000001</c:v>
                </c:pt>
                <c:pt idx="272">
                  <c:v>1.7402000000000002</c:v>
                </c:pt>
                <c:pt idx="273">
                  <c:v>1.8392000000000002</c:v>
                </c:pt>
                <c:pt idx="274">
                  <c:v>1.9624000000000001</c:v>
                </c:pt>
                <c:pt idx="275">
                  <c:v>1.9591000000000001</c:v>
                </c:pt>
                <c:pt idx="276">
                  <c:v>1.9635</c:v>
                </c:pt>
                <c:pt idx="277">
                  <c:v>2.0328000000000004</c:v>
                </c:pt>
                <c:pt idx="278">
                  <c:v>2.1097999999999999</c:v>
                </c:pt>
                <c:pt idx="279">
                  <c:v>2.0757000000000003</c:v>
                </c:pt>
                <c:pt idx="280">
                  <c:v>2.0405000000000002</c:v>
                </c:pt>
                <c:pt idx="281">
                  <c:v>2.0438000000000001</c:v>
                </c:pt>
                <c:pt idx="282">
                  <c:v>2.0394000000000001</c:v>
                </c:pt>
                <c:pt idx="283">
                  <c:v>2.0174000000000003</c:v>
                </c:pt>
                <c:pt idx="284">
                  <c:v>2.0427</c:v>
                </c:pt>
                <c:pt idx="285">
                  <c:v>2.0855999999999999</c:v>
                </c:pt>
                <c:pt idx="286">
                  <c:v>2.1065</c:v>
                </c:pt>
                <c:pt idx="287">
                  <c:v>2.1571000000000002</c:v>
                </c:pt>
                <c:pt idx="288">
                  <c:v>2.1681000000000004</c:v>
                </c:pt>
                <c:pt idx="289">
                  <c:v>2.2473000000000005</c:v>
                </c:pt>
                <c:pt idx="290">
                  <c:v>2.3298000000000001</c:v>
                </c:pt>
                <c:pt idx="291">
                  <c:v>2.3551000000000002</c:v>
                </c:pt>
                <c:pt idx="292">
                  <c:v>2.3727</c:v>
                </c:pt>
                <c:pt idx="293">
                  <c:v>2.3969</c:v>
                </c:pt>
                <c:pt idx="294">
                  <c:v>2.4002000000000003</c:v>
                </c:pt>
                <c:pt idx="295">
                  <c:v>2.4144999999999999</c:v>
                </c:pt>
                <c:pt idx="296">
                  <c:v>2.4431000000000003</c:v>
                </c:pt>
                <c:pt idx="297">
                  <c:v>2.5223000000000004</c:v>
                </c:pt>
                <c:pt idx="298">
                  <c:v>2.5388000000000002</c:v>
                </c:pt>
                <c:pt idx="299">
                  <c:v>2.5564</c:v>
                </c:pt>
                <c:pt idx="300">
                  <c:v>2.6026000000000002</c:v>
                </c:pt>
                <c:pt idx="301">
                  <c:v>2.5366000000000004</c:v>
                </c:pt>
                <c:pt idx="302">
                  <c:v>2.4915000000000003</c:v>
                </c:pt>
                <c:pt idx="303">
                  <c:v>2.4552000000000005</c:v>
                </c:pt>
                <c:pt idx="304">
                  <c:v>2.5091000000000006</c:v>
                </c:pt>
                <c:pt idx="305">
                  <c:v>2.4508000000000005</c:v>
                </c:pt>
                <c:pt idx="306">
                  <c:v>2.3001000000000005</c:v>
                </c:pt>
                <c:pt idx="307">
                  <c:v>2.6598000000000002</c:v>
                </c:pt>
                <c:pt idx="308">
                  <c:v>2.7445000000000004</c:v>
                </c:pt>
                <c:pt idx="309">
                  <c:v>2.7202999999999999</c:v>
                </c:pt>
                <c:pt idx="310">
                  <c:v>2.6521000000000003</c:v>
                </c:pt>
                <c:pt idx="311">
                  <c:v>2.5817000000000001</c:v>
                </c:pt>
                <c:pt idx="312">
                  <c:v>2.5531000000000006</c:v>
                </c:pt>
                <c:pt idx="313">
                  <c:v>2.5586000000000002</c:v>
                </c:pt>
                <c:pt idx="314">
                  <c:v>2.5267000000000004</c:v>
                </c:pt>
                <c:pt idx="315">
                  <c:v>2.6081000000000003</c:v>
                </c:pt>
                <c:pt idx="316">
                  <c:v>2.6366999999999998</c:v>
                </c:pt>
                <c:pt idx="317">
                  <c:v>2.6762999999999999</c:v>
                </c:pt>
                <c:pt idx="318">
                  <c:v>2.5102000000000002</c:v>
                </c:pt>
                <c:pt idx="319">
                  <c:v>2.3704999999999998</c:v>
                </c:pt>
                <c:pt idx="320">
                  <c:v>2.3177000000000003</c:v>
                </c:pt>
                <c:pt idx="321">
                  <c:v>2.3903000000000003</c:v>
                </c:pt>
                <c:pt idx="322">
                  <c:v>2.4068000000000005</c:v>
                </c:pt>
                <c:pt idx="323">
                  <c:v>2.3704999999999998</c:v>
                </c:pt>
                <c:pt idx="324">
                  <c:v>2.2649000000000004</c:v>
                </c:pt>
                <c:pt idx="325">
                  <c:v>2.2715000000000001</c:v>
                </c:pt>
                <c:pt idx="326">
                  <c:v>2.2286000000000001</c:v>
                </c:pt>
                <c:pt idx="327">
                  <c:v>2.2143000000000002</c:v>
                </c:pt>
                <c:pt idx="328">
                  <c:v>2.1890000000000001</c:v>
                </c:pt>
                <c:pt idx="329">
                  <c:v>2.1626000000000003</c:v>
                </c:pt>
                <c:pt idx="330">
                  <c:v>2.1472000000000002</c:v>
                </c:pt>
                <c:pt idx="331">
                  <c:v>2.0647000000000002</c:v>
                </c:pt>
                <c:pt idx="332">
                  <c:v>2.1439000000000004</c:v>
                </c:pt>
                <c:pt idx="333">
                  <c:v>2.0746000000000002</c:v>
                </c:pt>
                <c:pt idx="334">
                  <c:v>2.1373000000000002</c:v>
                </c:pt>
                <c:pt idx="335">
                  <c:v>2.1439000000000004</c:v>
                </c:pt>
                <c:pt idx="336">
                  <c:v>2.1571000000000002</c:v>
                </c:pt>
                <c:pt idx="337">
                  <c:v>2.1472000000000002</c:v>
                </c:pt>
                <c:pt idx="338">
                  <c:v>2.0944000000000003</c:v>
                </c:pt>
                <c:pt idx="339">
                  <c:v>2.2308000000000003</c:v>
                </c:pt>
                <c:pt idx="340">
                  <c:v>2.2693000000000003</c:v>
                </c:pt>
                <c:pt idx="341">
                  <c:v>2.3573</c:v>
                </c:pt>
                <c:pt idx="342">
                  <c:v>2.3111000000000002</c:v>
                </c:pt>
                <c:pt idx="343">
                  <c:v>2.3298000000000001</c:v>
                </c:pt>
                <c:pt idx="344">
                  <c:v>2.3496000000000001</c:v>
                </c:pt>
                <c:pt idx="345">
                  <c:v>2.3782000000000001</c:v>
                </c:pt>
                <c:pt idx="346">
                  <c:v>2.3562000000000003</c:v>
                </c:pt>
                <c:pt idx="347">
                  <c:v>2.4134000000000002</c:v>
                </c:pt>
                <c:pt idx="348">
                  <c:v>2.5091000000000006</c:v>
                </c:pt>
                <c:pt idx="349">
                  <c:v>2.4574000000000003</c:v>
                </c:pt>
                <c:pt idx="350">
                  <c:v>2.4859999999999998</c:v>
                </c:pt>
                <c:pt idx="351">
                  <c:v>2.4563000000000001</c:v>
                </c:pt>
                <c:pt idx="352">
                  <c:v>1.7204000000000002</c:v>
                </c:pt>
                <c:pt idx="353">
                  <c:v>1.9844000000000002</c:v>
                </c:pt>
                <c:pt idx="354">
                  <c:v>1.9866000000000001</c:v>
                </c:pt>
                <c:pt idx="355">
                  <c:v>1.8579000000000001</c:v>
                </c:pt>
                <c:pt idx="356">
                  <c:v>1.8733000000000002</c:v>
                </c:pt>
                <c:pt idx="357">
                  <c:v>1.8194000000000001</c:v>
                </c:pt>
                <c:pt idx="358">
                  <c:v>1.7787000000000002</c:v>
                </c:pt>
                <c:pt idx="359">
                  <c:v>1.9525000000000001</c:v>
                </c:pt>
                <c:pt idx="360">
                  <c:v>2.1318000000000001</c:v>
                </c:pt>
                <c:pt idx="361">
                  <c:v>2.1824000000000003</c:v>
                </c:pt>
                <c:pt idx="362">
                  <c:v>2.1813000000000002</c:v>
                </c:pt>
                <c:pt idx="363">
                  <c:v>2.3375000000000004</c:v>
                </c:pt>
                <c:pt idx="364">
                  <c:v>2.4662000000000002</c:v>
                </c:pt>
                <c:pt idx="365">
                  <c:v>1.8238000000000001</c:v>
                </c:pt>
                <c:pt idx="366">
                  <c:v>1.9932000000000003</c:v>
                </c:pt>
                <c:pt idx="367">
                  <c:v>1.9976000000000003</c:v>
                </c:pt>
                <c:pt idx="368">
                  <c:v>2.2704000000000004</c:v>
                </c:pt>
                <c:pt idx="369">
                  <c:v>2.5124</c:v>
                </c:pt>
                <c:pt idx="370">
                  <c:v>2.5167999999999999</c:v>
                </c:pt>
                <c:pt idx="371">
                  <c:v>2.5938000000000003</c:v>
                </c:pt>
                <c:pt idx="372">
                  <c:v>2.6565000000000003</c:v>
                </c:pt>
                <c:pt idx="373">
                  <c:v>2.4673000000000003</c:v>
                </c:pt>
                <c:pt idx="374">
                  <c:v>2.3012000000000001</c:v>
                </c:pt>
                <c:pt idx="375">
                  <c:v>2.3771000000000004</c:v>
                </c:pt>
                <c:pt idx="376">
                  <c:v>2.4144999999999999</c:v>
                </c:pt>
                <c:pt idx="377">
                  <c:v>2.4420000000000006</c:v>
                </c:pt>
                <c:pt idx="378">
                  <c:v>2.4640000000000004</c:v>
                </c:pt>
                <c:pt idx="379">
                  <c:v>2.5663000000000005</c:v>
                </c:pt>
                <c:pt idx="380">
                  <c:v>2.4827000000000004</c:v>
                </c:pt>
                <c:pt idx="381">
                  <c:v>2.6653000000000002</c:v>
                </c:pt>
                <c:pt idx="382">
                  <c:v>2.8127</c:v>
                </c:pt>
                <c:pt idx="383">
                  <c:v>2.7555000000000001</c:v>
                </c:pt>
                <c:pt idx="384">
                  <c:v>2.7434000000000003</c:v>
                </c:pt>
                <c:pt idx="385">
                  <c:v>2.7357000000000005</c:v>
                </c:pt>
                <c:pt idx="386">
                  <c:v>2.6675</c:v>
                </c:pt>
                <c:pt idx="387">
                  <c:v>2.6554000000000002</c:v>
                </c:pt>
                <c:pt idx="388">
                  <c:v>2.8446000000000002</c:v>
                </c:pt>
                <c:pt idx="389">
                  <c:v>2.9380999999999999</c:v>
                </c:pt>
                <c:pt idx="390">
                  <c:v>3.0954000000000002</c:v>
                </c:pt>
                <c:pt idx="391">
                  <c:v>3.0481000000000003</c:v>
                </c:pt>
                <c:pt idx="392">
                  <c:v>2.9821</c:v>
                </c:pt>
                <c:pt idx="393">
                  <c:v>2.8940999999999999</c:v>
                </c:pt>
                <c:pt idx="394">
                  <c:v>2.8996000000000004</c:v>
                </c:pt>
                <c:pt idx="395">
                  <c:v>2.9249000000000001</c:v>
                </c:pt>
                <c:pt idx="396">
                  <c:v>2.9260000000000006</c:v>
                </c:pt>
                <c:pt idx="397">
                  <c:v>2.9183000000000003</c:v>
                </c:pt>
                <c:pt idx="398">
                  <c:v>2.9689000000000001</c:v>
                </c:pt>
                <c:pt idx="399">
                  <c:v>2.9832000000000005</c:v>
                </c:pt>
                <c:pt idx="400">
                  <c:v>3.2725000000000004</c:v>
                </c:pt>
                <c:pt idx="401">
                  <c:v>3.2945000000000002</c:v>
                </c:pt>
                <c:pt idx="402">
                  <c:v>3.3429000000000006</c:v>
                </c:pt>
                <c:pt idx="403">
                  <c:v>3.3693000000000004</c:v>
                </c:pt>
                <c:pt idx="404">
                  <c:v>3.2923</c:v>
                </c:pt>
                <c:pt idx="405">
                  <c:v>3.1339000000000006</c:v>
                </c:pt>
                <c:pt idx="406">
                  <c:v>3.0404</c:v>
                </c:pt>
                <c:pt idx="407">
                  <c:v>3.0173000000000001</c:v>
                </c:pt>
                <c:pt idx="408">
                  <c:v>2.9678</c:v>
                </c:pt>
                <c:pt idx="409">
                  <c:v>2.8896999999999999</c:v>
                </c:pt>
                <c:pt idx="410">
                  <c:v>2.7786</c:v>
                </c:pt>
                <c:pt idx="411">
                  <c:v>2.6774000000000004</c:v>
                </c:pt>
                <c:pt idx="412">
                  <c:v>2.7290999999999999</c:v>
                </c:pt>
                <c:pt idx="413">
                  <c:v>2.7038000000000002</c:v>
                </c:pt>
                <c:pt idx="414">
                  <c:v>2.6234999999999999</c:v>
                </c:pt>
                <c:pt idx="415">
                  <c:v>2.6081000000000003</c:v>
                </c:pt>
                <c:pt idx="416">
                  <c:v>2.6135999999999999</c:v>
                </c:pt>
                <c:pt idx="417">
                  <c:v>2.5465</c:v>
                </c:pt>
                <c:pt idx="418">
                  <c:v>2.3815000000000004</c:v>
                </c:pt>
                <c:pt idx="419">
                  <c:v>2.2055000000000002</c:v>
                </c:pt>
                <c:pt idx="420">
                  <c:v>2.0020000000000002</c:v>
                </c:pt>
                <c:pt idx="421">
                  <c:v>1.9987000000000001</c:v>
                </c:pt>
                <c:pt idx="422">
                  <c:v>1.9734000000000003</c:v>
                </c:pt>
                <c:pt idx="423">
                  <c:v>2.0427</c:v>
                </c:pt>
                <c:pt idx="424">
                  <c:v>1.9954000000000003</c:v>
                </c:pt>
                <c:pt idx="425">
                  <c:v>1.1143000000000001</c:v>
                </c:pt>
                <c:pt idx="426">
                  <c:v>0.80740000000000001</c:v>
                </c:pt>
                <c:pt idx="427">
                  <c:v>1.4696000000000002</c:v>
                </c:pt>
                <c:pt idx="428">
                  <c:v>1.6104000000000001</c:v>
                </c:pt>
                <c:pt idx="429">
                  <c:v>1.7358000000000002</c:v>
                </c:pt>
                <c:pt idx="430">
                  <c:v>1.7809000000000001</c:v>
                </c:pt>
                <c:pt idx="431">
                  <c:v>1.9844000000000002</c:v>
                </c:pt>
                <c:pt idx="432">
                  <c:v>2.3419000000000003</c:v>
                </c:pt>
                <c:pt idx="433">
                  <c:v>2.5311000000000003</c:v>
                </c:pt>
                <c:pt idx="434">
                  <c:v>2.7346000000000004</c:v>
                </c:pt>
                <c:pt idx="435">
                  <c:v>2.7686999999999999</c:v>
                </c:pt>
                <c:pt idx="436">
                  <c:v>2.6554000000000002</c:v>
                </c:pt>
                <c:pt idx="437">
                  <c:v>2.4188999999999998</c:v>
                </c:pt>
                <c:pt idx="438">
                  <c:v>1.9514000000000002</c:v>
                </c:pt>
                <c:pt idx="439">
                  <c:v>1.8403000000000003</c:v>
                </c:pt>
                <c:pt idx="440">
                  <c:v>1.8271000000000002</c:v>
                </c:pt>
                <c:pt idx="441">
                  <c:v>1.9800000000000002</c:v>
                </c:pt>
                <c:pt idx="442">
                  <c:v>2.0284000000000004</c:v>
                </c:pt>
                <c:pt idx="443">
                  <c:v>1.9954000000000003</c:v>
                </c:pt>
                <c:pt idx="444">
                  <c:v>2.1428000000000003</c:v>
                </c:pt>
                <c:pt idx="445">
                  <c:v>2.4144999999999999</c:v>
                </c:pt>
                <c:pt idx="446">
                  <c:v>2.5102000000000002</c:v>
                </c:pt>
                <c:pt idx="447">
                  <c:v>2.4343000000000004</c:v>
                </c:pt>
                <c:pt idx="448">
                  <c:v>2.4024000000000005</c:v>
                </c:pt>
                <c:pt idx="449">
                  <c:v>2.4365000000000001</c:v>
                </c:pt>
                <c:pt idx="450">
                  <c:v>2.3287</c:v>
                </c:pt>
                <c:pt idx="451">
                  <c:v>2.3672000000000004</c:v>
                </c:pt>
                <c:pt idx="452">
                  <c:v>2.3177000000000003</c:v>
                </c:pt>
                <c:pt idx="453">
                  <c:v>2.3067000000000002</c:v>
                </c:pt>
                <c:pt idx="454">
                  <c:v>2.3606000000000003</c:v>
                </c:pt>
                <c:pt idx="455">
                  <c:v>2.3517999999999999</c:v>
                </c:pt>
                <c:pt idx="456">
                  <c:v>2.3342000000000001</c:v>
                </c:pt>
                <c:pt idx="457">
                  <c:v>2.1681000000000004</c:v>
                </c:pt>
                <c:pt idx="458">
                  <c:v>2.1186000000000003</c:v>
                </c:pt>
                <c:pt idx="459">
                  <c:v>1.9998000000000002</c:v>
                </c:pt>
                <c:pt idx="460">
                  <c:v>2.1802000000000001</c:v>
                </c:pt>
                <c:pt idx="461">
                  <c:v>2.4343000000000004</c:v>
                </c:pt>
                <c:pt idx="462">
                  <c:v>2.4695000000000005</c:v>
                </c:pt>
                <c:pt idx="463">
                  <c:v>2.6015000000000006</c:v>
                </c:pt>
                <c:pt idx="464">
                  <c:v>2.5058000000000002</c:v>
                </c:pt>
                <c:pt idx="465">
                  <c:v>2.2891000000000004</c:v>
                </c:pt>
                <c:pt idx="466">
                  <c:v>1.9844000000000002</c:v>
                </c:pt>
                <c:pt idx="467">
                  <c:v>2.1384000000000003</c:v>
                </c:pt>
                <c:pt idx="468">
                  <c:v>2.0691000000000002</c:v>
                </c:pt>
                <c:pt idx="469">
                  <c:v>2.1537999999999999</c:v>
                </c:pt>
                <c:pt idx="470">
                  <c:v>2.2197999999999998</c:v>
                </c:pt>
                <c:pt idx="471">
                  <c:v>2.4222000000000001</c:v>
                </c:pt>
                <c:pt idx="472">
                  <c:v>2.3947000000000003</c:v>
                </c:pt>
                <c:pt idx="473">
                  <c:v>2.5366000000000004</c:v>
                </c:pt>
                <c:pt idx="474">
                  <c:v>2.5828000000000002</c:v>
                </c:pt>
                <c:pt idx="475">
                  <c:v>2.4123000000000001</c:v>
                </c:pt>
                <c:pt idx="476">
                  <c:v>2.3232000000000004</c:v>
                </c:pt>
                <c:pt idx="477">
                  <c:v>2.5729000000000002</c:v>
                </c:pt>
                <c:pt idx="478">
                  <c:v>2.2593999999999999</c:v>
                </c:pt>
                <c:pt idx="479">
                  <c:v>2.1714000000000002</c:v>
                </c:pt>
                <c:pt idx="480">
                  <c:v>2.2021999999999999</c:v>
                </c:pt>
                <c:pt idx="481">
                  <c:v>1.9679</c:v>
                </c:pt>
                <c:pt idx="482">
                  <c:v>2.0955000000000004</c:v>
                </c:pt>
                <c:pt idx="483">
                  <c:v>2.3309000000000006</c:v>
                </c:pt>
                <c:pt idx="484">
                  <c:v>2.3771000000000004</c:v>
                </c:pt>
                <c:pt idx="485">
                  <c:v>2.3892000000000002</c:v>
                </c:pt>
                <c:pt idx="486">
                  <c:v>2.1725000000000003</c:v>
                </c:pt>
                <c:pt idx="487">
                  <c:v>2.2253000000000003</c:v>
                </c:pt>
                <c:pt idx="488">
                  <c:v>1.9899</c:v>
                </c:pt>
                <c:pt idx="489">
                  <c:v>1.9481000000000002</c:v>
                </c:pt>
                <c:pt idx="490">
                  <c:v>2.3056000000000001</c:v>
                </c:pt>
                <c:pt idx="491">
                  <c:v>2.4530000000000003</c:v>
                </c:pt>
                <c:pt idx="492">
                  <c:v>2.2187000000000001</c:v>
                </c:pt>
                <c:pt idx="493">
                  <c:v>2.1967000000000003</c:v>
                </c:pt>
                <c:pt idx="494">
                  <c:v>1.4806000000000001</c:v>
                </c:pt>
                <c:pt idx="495">
                  <c:v>1.8436000000000001</c:v>
                </c:pt>
                <c:pt idx="496">
                  <c:v>2.0075000000000003</c:v>
                </c:pt>
                <c:pt idx="497">
                  <c:v>2.0493000000000001</c:v>
                </c:pt>
                <c:pt idx="498">
                  <c:v>2.0548000000000002</c:v>
                </c:pt>
                <c:pt idx="499">
                  <c:v>2.1967000000000003</c:v>
                </c:pt>
                <c:pt idx="500">
                  <c:v>2.1956000000000002</c:v>
                </c:pt>
                <c:pt idx="501">
                  <c:v>2.2913000000000006</c:v>
                </c:pt>
                <c:pt idx="502">
                  <c:v>2.2979000000000003</c:v>
                </c:pt>
                <c:pt idx="503">
                  <c:v>2.2495000000000003</c:v>
                </c:pt>
                <c:pt idx="504">
                  <c:v>2.3837000000000002</c:v>
                </c:pt>
                <c:pt idx="505">
                  <c:v>2.4222000000000001</c:v>
                </c:pt>
                <c:pt idx="506">
                  <c:v>2.4035000000000002</c:v>
                </c:pt>
                <c:pt idx="507">
                  <c:v>2.3309000000000006</c:v>
                </c:pt>
                <c:pt idx="508">
                  <c:v>2.1681000000000004</c:v>
                </c:pt>
                <c:pt idx="509">
                  <c:v>2.1461000000000001</c:v>
                </c:pt>
                <c:pt idx="510">
                  <c:v>2.2583000000000002</c:v>
                </c:pt>
                <c:pt idx="511">
                  <c:v>2.2088000000000001</c:v>
                </c:pt>
                <c:pt idx="512">
                  <c:v>2.1516000000000002</c:v>
                </c:pt>
                <c:pt idx="513">
                  <c:v>2.1021000000000001</c:v>
                </c:pt>
                <c:pt idx="514">
                  <c:v>1.8183000000000002</c:v>
                </c:pt>
                <c:pt idx="515">
                  <c:v>1.7787000000000002</c:v>
                </c:pt>
                <c:pt idx="516">
                  <c:v>1.7017</c:v>
                </c:pt>
                <c:pt idx="517">
                  <c:v>1.5509999999999999</c:v>
                </c:pt>
                <c:pt idx="518">
                  <c:v>1.5422</c:v>
                </c:pt>
                <c:pt idx="519">
                  <c:v>1.5312000000000001</c:v>
                </c:pt>
                <c:pt idx="520">
                  <c:v>1.4773000000000001</c:v>
                </c:pt>
                <c:pt idx="521">
                  <c:v>1.3563000000000003</c:v>
                </c:pt>
                <c:pt idx="522">
                  <c:v>1.4223000000000001</c:v>
                </c:pt>
                <c:pt idx="523">
                  <c:v>1.5455000000000001</c:v>
                </c:pt>
                <c:pt idx="524">
                  <c:v>1.6863000000000001</c:v>
                </c:pt>
                <c:pt idx="525">
                  <c:v>1.6643000000000001</c:v>
                </c:pt>
                <c:pt idx="526">
                  <c:v>1.7171000000000001</c:v>
                </c:pt>
                <c:pt idx="527">
                  <c:v>1.9470000000000003</c:v>
                </c:pt>
                <c:pt idx="528">
                  <c:v>2.0075000000000003</c:v>
                </c:pt>
                <c:pt idx="529">
                  <c:v>2.3012000000000001</c:v>
                </c:pt>
                <c:pt idx="530">
                  <c:v>2.7522000000000002</c:v>
                </c:pt>
                <c:pt idx="531">
                  <c:v>2.9908999999999999</c:v>
                </c:pt>
                <c:pt idx="532">
                  <c:v>2.8600000000000003</c:v>
                </c:pt>
                <c:pt idx="533">
                  <c:v>3.0019000000000005</c:v>
                </c:pt>
                <c:pt idx="534">
                  <c:v>3.1867000000000001</c:v>
                </c:pt>
                <c:pt idx="535">
                  <c:v>3.2098000000000004</c:v>
                </c:pt>
                <c:pt idx="536">
                  <c:v>3.3407</c:v>
                </c:pt>
                <c:pt idx="537">
                  <c:v>3.2978000000000005</c:v>
                </c:pt>
                <c:pt idx="538">
                  <c:v>3.3033000000000006</c:v>
                </c:pt>
                <c:pt idx="539">
                  <c:v>3.2428000000000003</c:v>
                </c:pt>
                <c:pt idx="540">
                  <c:v>3.2791000000000001</c:v>
                </c:pt>
                <c:pt idx="541">
                  <c:v>3.3187000000000002</c:v>
                </c:pt>
                <c:pt idx="542">
                  <c:v>3.2296</c:v>
                </c:pt>
                <c:pt idx="543">
                  <c:v>3.2549000000000001</c:v>
                </c:pt>
                <c:pt idx="544">
                  <c:v>3.2263000000000002</c:v>
                </c:pt>
                <c:pt idx="545">
                  <c:v>3.0404</c:v>
                </c:pt>
                <c:pt idx="546">
                  <c:v>3.2384000000000004</c:v>
                </c:pt>
                <c:pt idx="547">
                  <c:v>3.3077000000000005</c:v>
                </c:pt>
                <c:pt idx="548">
                  <c:v>3.3099000000000003</c:v>
                </c:pt>
                <c:pt idx="549">
                  <c:v>3.1625000000000001</c:v>
                </c:pt>
                <c:pt idx="550">
                  <c:v>3.1262000000000003</c:v>
                </c:pt>
                <c:pt idx="551">
                  <c:v>3.1504000000000003</c:v>
                </c:pt>
                <c:pt idx="552">
                  <c:v>3.1669</c:v>
                </c:pt>
                <c:pt idx="553">
                  <c:v>3.1284000000000001</c:v>
                </c:pt>
                <c:pt idx="554">
                  <c:v>3.1207000000000003</c:v>
                </c:pt>
                <c:pt idx="555">
                  <c:v>3.0591000000000004</c:v>
                </c:pt>
                <c:pt idx="556">
                  <c:v>3.1690999999999998</c:v>
                </c:pt>
                <c:pt idx="557">
                  <c:v>3.2890000000000006</c:v>
                </c:pt>
                <c:pt idx="558">
                  <c:v>3.4804000000000004</c:v>
                </c:pt>
                <c:pt idx="559">
                  <c:v>3.1394000000000002</c:v>
                </c:pt>
                <c:pt idx="560">
                  <c:v>2.8050000000000002</c:v>
                </c:pt>
                <c:pt idx="561">
                  <c:v>2.7951000000000001</c:v>
                </c:pt>
                <c:pt idx="562">
                  <c:v>2.915</c:v>
                </c:pt>
                <c:pt idx="563">
                  <c:v>3.0789</c:v>
                </c:pt>
                <c:pt idx="564">
                  <c:v>3.0855000000000006</c:v>
                </c:pt>
                <c:pt idx="565">
                  <c:v>2.9128000000000003</c:v>
                </c:pt>
                <c:pt idx="566">
                  <c:v>2.8589000000000007</c:v>
                </c:pt>
                <c:pt idx="567">
                  <c:v>3.0635000000000003</c:v>
                </c:pt>
                <c:pt idx="568">
                  <c:v>3.1350000000000002</c:v>
                </c:pt>
                <c:pt idx="569">
                  <c:v>3.1999</c:v>
                </c:pt>
                <c:pt idx="570">
                  <c:v>3.0481000000000003</c:v>
                </c:pt>
                <c:pt idx="571">
                  <c:v>2.8984999999999999</c:v>
                </c:pt>
                <c:pt idx="572">
                  <c:v>3.0579999999999998</c:v>
                </c:pt>
                <c:pt idx="573">
                  <c:v>3.2274000000000003</c:v>
                </c:pt>
                <c:pt idx="574">
                  <c:v>3.1415999999999999</c:v>
                </c:pt>
                <c:pt idx="575">
                  <c:v>3.2626000000000004</c:v>
                </c:pt>
                <c:pt idx="576">
                  <c:v>3.2373000000000003</c:v>
                </c:pt>
                <c:pt idx="577">
                  <c:v>3.1449000000000003</c:v>
                </c:pt>
                <c:pt idx="578">
                  <c:v>3.0162000000000004</c:v>
                </c:pt>
                <c:pt idx="579">
                  <c:v>3.1801000000000004</c:v>
                </c:pt>
                <c:pt idx="580">
                  <c:v>3.2934000000000005</c:v>
                </c:pt>
                <c:pt idx="581">
                  <c:v>3.278</c:v>
                </c:pt>
                <c:pt idx="582">
                  <c:v>3.1735000000000002</c:v>
                </c:pt>
                <c:pt idx="583">
                  <c:v>3.2989000000000006</c:v>
                </c:pt>
                <c:pt idx="584">
                  <c:v>3.2010000000000005</c:v>
                </c:pt>
                <c:pt idx="585">
                  <c:v>3.1690999999999998</c:v>
                </c:pt>
                <c:pt idx="586">
                  <c:v>3.1438000000000001</c:v>
                </c:pt>
                <c:pt idx="587">
                  <c:v>3.1922000000000006</c:v>
                </c:pt>
                <c:pt idx="588">
                  <c:v>3.0921000000000003</c:v>
                </c:pt>
                <c:pt idx="589">
                  <c:v>2.9502000000000002</c:v>
                </c:pt>
                <c:pt idx="590">
                  <c:v>3.2208000000000001</c:v>
                </c:pt>
                <c:pt idx="591">
                  <c:v>3.0624000000000002</c:v>
                </c:pt>
              </c:numCache>
            </c:numRef>
          </c:xVal>
          <c:yVal>
            <c:numRef>
              <c:f>'Processed Ik'!$C$2:$C$2958</c:f>
              <c:numCache>
                <c:formatCode>General</c:formatCode>
                <c:ptCount val="2957"/>
                <c:pt idx="0">
                  <c:v>-5.5E-2</c:v>
                </c:pt>
                <c:pt idx="1">
                  <c:v>-0.13500000000000001</c:v>
                </c:pt>
                <c:pt idx="2">
                  <c:v>-0.23400000000000001</c:v>
                </c:pt>
                <c:pt idx="3">
                  <c:v>-0.33800000000000002</c:v>
                </c:pt>
                <c:pt idx="4">
                  <c:v>-0.39</c:v>
                </c:pt>
                <c:pt idx="5">
                  <c:v>-0.443</c:v>
                </c:pt>
                <c:pt idx="6">
                  <c:v>-0.496</c:v>
                </c:pt>
                <c:pt idx="7">
                  <c:v>-0.54900000000000004</c:v>
                </c:pt>
                <c:pt idx="8">
                  <c:v>-0.60299999999999998</c:v>
                </c:pt>
                <c:pt idx="9">
                  <c:v>-0.65600000000000003</c:v>
                </c:pt>
                <c:pt idx="10">
                  <c:v>-0.70899999999999996</c:v>
                </c:pt>
                <c:pt idx="11">
                  <c:v>-0.76300000000000001</c:v>
                </c:pt>
                <c:pt idx="12">
                  <c:v>-0.81599999999999995</c:v>
                </c:pt>
                <c:pt idx="13">
                  <c:v>-0.86899999999999999</c:v>
                </c:pt>
                <c:pt idx="14">
                  <c:v>-0.92300000000000004</c:v>
                </c:pt>
                <c:pt idx="15">
                  <c:v>-0.97699999999999998</c:v>
                </c:pt>
                <c:pt idx="16">
                  <c:v>-1.0309999999999999</c:v>
                </c:pt>
                <c:pt idx="17">
                  <c:v>-1.085</c:v>
                </c:pt>
                <c:pt idx="18">
                  <c:v>-1.139</c:v>
                </c:pt>
                <c:pt idx="19">
                  <c:v>-1.1930000000000001</c:v>
                </c:pt>
                <c:pt idx="20">
                  <c:v>-1.2490000000000001</c:v>
                </c:pt>
                <c:pt idx="21">
                  <c:v>-1.306</c:v>
                </c:pt>
                <c:pt idx="22">
                  <c:v>-1.3660000000000001</c:v>
                </c:pt>
                <c:pt idx="23">
                  <c:v>-1.431</c:v>
                </c:pt>
                <c:pt idx="24">
                  <c:v>-1.4990000000000001</c:v>
                </c:pt>
                <c:pt idx="25">
                  <c:v>-1.5720000000000001</c:v>
                </c:pt>
                <c:pt idx="26">
                  <c:v>-1.649</c:v>
                </c:pt>
                <c:pt idx="27">
                  <c:v>-1.7290000000000001</c:v>
                </c:pt>
                <c:pt idx="28">
                  <c:v>-1.81</c:v>
                </c:pt>
                <c:pt idx="29">
                  <c:v>-1.8919999999999999</c:v>
                </c:pt>
                <c:pt idx="30">
                  <c:v>-1.9730000000000001</c:v>
                </c:pt>
                <c:pt idx="31">
                  <c:v>-2.0550000000000002</c:v>
                </c:pt>
                <c:pt idx="32">
                  <c:v>-2.1360000000000001</c:v>
                </c:pt>
                <c:pt idx="33">
                  <c:v>-2.218</c:v>
                </c:pt>
                <c:pt idx="34">
                  <c:v>-2.2999999999999998</c:v>
                </c:pt>
                <c:pt idx="35">
                  <c:v>-2.3820000000000001</c:v>
                </c:pt>
                <c:pt idx="36">
                  <c:v>-2.4649999999999999</c:v>
                </c:pt>
                <c:pt idx="37">
                  <c:v>-2.5470000000000002</c:v>
                </c:pt>
                <c:pt idx="38">
                  <c:v>-2.6280000000000001</c:v>
                </c:pt>
                <c:pt idx="39">
                  <c:v>-2.71</c:v>
                </c:pt>
                <c:pt idx="40">
                  <c:v>-2.7919999999999998</c:v>
                </c:pt>
                <c:pt idx="41">
                  <c:v>-2.8740000000000001</c:v>
                </c:pt>
                <c:pt idx="42">
                  <c:v>-2.956</c:v>
                </c:pt>
                <c:pt idx="43">
                  <c:v>-3.0379999999999998</c:v>
                </c:pt>
                <c:pt idx="44">
                  <c:v>-3.1190000000000002</c:v>
                </c:pt>
                <c:pt idx="45">
                  <c:v>-3.198</c:v>
                </c:pt>
                <c:pt idx="46">
                  <c:v>-3.2759999999999998</c:v>
                </c:pt>
                <c:pt idx="47">
                  <c:v>-3.3540000000000001</c:v>
                </c:pt>
                <c:pt idx="48">
                  <c:v>-3.4319999999999999</c:v>
                </c:pt>
                <c:pt idx="49">
                  <c:v>-3.51</c:v>
                </c:pt>
                <c:pt idx="50">
                  <c:v>-3.5880000000000001</c:v>
                </c:pt>
                <c:pt idx="51">
                  <c:v>-3.6659999999999999</c:v>
                </c:pt>
                <c:pt idx="52">
                  <c:v>-3.7440000000000002</c:v>
                </c:pt>
                <c:pt idx="53">
                  <c:v>-3.8210000000000002</c:v>
                </c:pt>
                <c:pt idx="54">
                  <c:v>-3.8980000000000001</c:v>
                </c:pt>
                <c:pt idx="55">
                  <c:v>-3.9750000000000001</c:v>
                </c:pt>
                <c:pt idx="56">
                  <c:v>-4.0510000000000002</c:v>
                </c:pt>
                <c:pt idx="57">
                  <c:v>-4.1269999999999998</c:v>
                </c:pt>
                <c:pt idx="58">
                  <c:v>-4.2009999999999996</c:v>
                </c:pt>
                <c:pt idx="59">
                  <c:v>-4.2759999999999998</c:v>
                </c:pt>
                <c:pt idx="60">
                  <c:v>-4.351</c:v>
                </c:pt>
                <c:pt idx="61">
                  <c:v>-4.4249999999999998</c:v>
                </c:pt>
                <c:pt idx="62">
                  <c:v>-4.5</c:v>
                </c:pt>
                <c:pt idx="63">
                  <c:v>-4.5759999999999996</c:v>
                </c:pt>
                <c:pt idx="64">
                  <c:v>-4.6509999999999998</c:v>
                </c:pt>
                <c:pt idx="65">
                  <c:v>-4.7220000000000004</c:v>
                </c:pt>
                <c:pt idx="66">
                  <c:v>-4.7869999999999999</c:v>
                </c:pt>
                <c:pt idx="67">
                  <c:v>-4.843</c:v>
                </c:pt>
                <c:pt idx="68">
                  <c:v>-4.9000000000000004</c:v>
                </c:pt>
                <c:pt idx="69">
                  <c:v>-4.9619999999999997</c:v>
                </c:pt>
                <c:pt idx="70">
                  <c:v>-5.05</c:v>
                </c:pt>
                <c:pt idx="71">
                  <c:v>-5.1050000000000004</c:v>
                </c:pt>
                <c:pt idx="72">
                  <c:v>-5.165</c:v>
                </c:pt>
                <c:pt idx="73">
                  <c:v>-5.2249999999999996</c:v>
                </c:pt>
                <c:pt idx="74">
                  <c:v>-5.2859999999999996</c:v>
                </c:pt>
                <c:pt idx="75">
                  <c:v>-5.3460000000000001</c:v>
                </c:pt>
                <c:pt idx="76">
                  <c:v>-5.4050000000000002</c:v>
                </c:pt>
                <c:pt idx="77">
                  <c:v>-5.4640000000000004</c:v>
                </c:pt>
                <c:pt idx="78">
                  <c:v>-5.5220000000000002</c:v>
                </c:pt>
                <c:pt idx="79">
                  <c:v>-5.5780000000000003</c:v>
                </c:pt>
                <c:pt idx="80">
                  <c:v>-5.6340000000000003</c:v>
                </c:pt>
                <c:pt idx="81">
                  <c:v>-5.6890000000000001</c:v>
                </c:pt>
                <c:pt idx="82">
                  <c:v>-5.74</c:v>
                </c:pt>
                <c:pt idx="83">
                  <c:v>-5.79</c:v>
                </c:pt>
                <c:pt idx="84">
                  <c:v>-5.8869999999999996</c:v>
                </c:pt>
                <c:pt idx="85">
                  <c:v>-5.984</c:v>
                </c:pt>
                <c:pt idx="86">
                  <c:v>-6.085</c:v>
                </c:pt>
                <c:pt idx="87">
                  <c:v>-6.1360000000000001</c:v>
                </c:pt>
                <c:pt idx="88">
                  <c:v>-6.1890000000000001</c:v>
                </c:pt>
                <c:pt idx="89">
                  <c:v>-6.2430000000000003</c:v>
                </c:pt>
                <c:pt idx="90">
                  <c:v>-6.3</c:v>
                </c:pt>
                <c:pt idx="91">
                  <c:v>-6.3570000000000002</c:v>
                </c:pt>
                <c:pt idx="92">
                  <c:v>-6.4160000000000004</c:v>
                </c:pt>
                <c:pt idx="93">
                  <c:v>-6.4749999999999996</c:v>
                </c:pt>
                <c:pt idx="94">
                  <c:v>-6.5339999999999998</c:v>
                </c:pt>
                <c:pt idx="95">
                  <c:v>-6.5940000000000003</c:v>
                </c:pt>
                <c:pt idx="96">
                  <c:v>-6.6539999999999999</c:v>
                </c:pt>
                <c:pt idx="97">
                  <c:v>-6.7149999999999999</c:v>
                </c:pt>
                <c:pt idx="98">
                  <c:v>-6.7759999999999998</c:v>
                </c:pt>
                <c:pt idx="99">
                  <c:v>-6.8380000000000001</c:v>
                </c:pt>
                <c:pt idx="100">
                  <c:v>-6.899</c:v>
                </c:pt>
                <c:pt idx="101">
                  <c:v>-6.9610000000000003</c:v>
                </c:pt>
                <c:pt idx="102">
                  <c:v>-7.024</c:v>
                </c:pt>
                <c:pt idx="103">
                  <c:v>-7.0860000000000003</c:v>
                </c:pt>
                <c:pt idx="104">
                  <c:v>-7.1479999999999997</c:v>
                </c:pt>
                <c:pt idx="105">
                  <c:v>-7.21</c:v>
                </c:pt>
                <c:pt idx="106">
                  <c:v>-7.2709999999999999</c:v>
                </c:pt>
                <c:pt idx="107">
                  <c:v>-7.3319999999999999</c:v>
                </c:pt>
                <c:pt idx="108">
                  <c:v>-7.3920000000000003</c:v>
                </c:pt>
                <c:pt idx="109">
                  <c:v>-7.4530000000000003</c:v>
                </c:pt>
                <c:pt idx="110">
                  <c:v>-7.5129999999999999</c:v>
                </c:pt>
                <c:pt idx="111">
                  <c:v>-7.5720000000000001</c:v>
                </c:pt>
                <c:pt idx="112">
                  <c:v>-7.6319999999999997</c:v>
                </c:pt>
                <c:pt idx="113">
                  <c:v>-7.6909999999999998</c:v>
                </c:pt>
                <c:pt idx="114">
                  <c:v>-7.75</c:v>
                </c:pt>
                <c:pt idx="115">
                  <c:v>-7.8079999999999998</c:v>
                </c:pt>
                <c:pt idx="116">
                  <c:v>-7.8659999999999997</c:v>
                </c:pt>
                <c:pt idx="117">
                  <c:v>-7.923</c:v>
                </c:pt>
                <c:pt idx="118">
                  <c:v>-7.9820000000000002</c:v>
                </c:pt>
                <c:pt idx="119">
                  <c:v>-8.0410000000000004</c:v>
                </c:pt>
                <c:pt idx="120">
                  <c:v>-8.1010000000000009</c:v>
                </c:pt>
                <c:pt idx="121">
                  <c:v>-8.1609999999999996</c:v>
                </c:pt>
                <c:pt idx="122">
                  <c:v>-8.2219999999999995</c:v>
                </c:pt>
                <c:pt idx="123">
                  <c:v>-8.282</c:v>
                </c:pt>
                <c:pt idx="124">
                  <c:v>-8.3409999999999993</c:v>
                </c:pt>
                <c:pt idx="125">
                  <c:v>-8.4009999999999998</c:v>
                </c:pt>
                <c:pt idx="126">
                  <c:v>-8.4589999999999996</c:v>
                </c:pt>
                <c:pt idx="127">
                  <c:v>-8.5169999999999995</c:v>
                </c:pt>
                <c:pt idx="128">
                  <c:v>-8.5749999999999993</c:v>
                </c:pt>
                <c:pt idx="129">
                  <c:v>-8.6329999999999991</c:v>
                </c:pt>
                <c:pt idx="130">
                  <c:v>-8.69</c:v>
                </c:pt>
                <c:pt idx="131">
                  <c:v>-8.7469999999999999</c:v>
                </c:pt>
                <c:pt idx="132">
                  <c:v>-8.8030000000000008</c:v>
                </c:pt>
                <c:pt idx="133">
                  <c:v>-8.8569999999999993</c:v>
                </c:pt>
                <c:pt idx="134">
                  <c:v>-8.9079999999999995</c:v>
                </c:pt>
                <c:pt idx="135">
                  <c:v>-9.0030000000000001</c:v>
                </c:pt>
                <c:pt idx="136">
                  <c:v>-9.0980000000000008</c:v>
                </c:pt>
                <c:pt idx="137">
                  <c:v>-9.1880000000000006</c:v>
                </c:pt>
                <c:pt idx="138">
                  <c:v>-9.2550000000000008</c:v>
                </c:pt>
                <c:pt idx="139">
                  <c:v>-9.3130000000000006</c:v>
                </c:pt>
                <c:pt idx="140">
                  <c:v>-9.3710000000000004</c:v>
                </c:pt>
                <c:pt idx="141">
                  <c:v>-9.4220000000000006</c:v>
                </c:pt>
                <c:pt idx="142">
                  <c:v>-9.4779999999999998</c:v>
                </c:pt>
                <c:pt idx="143">
                  <c:v>-9.5399999999999991</c:v>
                </c:pt>
                <c:pt idx="144">
                  <c:v>-9.5980000000000008</c:v>
                </c:pt>
                <c:pt idx="145">
                  <c:v>-9.6609999999999996</c:v>
                </c:pt>
                <c:pt idx="146">
                  <c:v>-9.718</c:v>
                </c:pt>
                <c:pt idx="147">
                  <c:v>-9.7690000000000001</c:v>
                </c:pt>
                <c:pt idx="148">
                  <c:v>-9.84</c:v>
                </c:pt>
                <c:pt idx="149">
                  <c:v>-9.9039999999999999</c:v>
                </c:pt>
                <c:pt idx="150">
                  <c:v>-9.9570000000000007</c:v>
                </c:pt>
                <c:pt idx="151">
                  <c:v>-10.028</c:v>
                </c:pt>
                <c:pt idx="152">
                  <c:v>-10.106</c:v>
                </c:pt>
                <c:pt idx="153">
                  <c:v>-10.191000000000001</c:v>
                </c:pt>
                <c:pt idx="154">
                  <c:v>-10.278</c:v>
                </c:pt>
                <c:pt idx="155">
                  <c:v>-10.368</c:v>
                </c:pt>
                <c:pt idx="156">
                  <c:v>-10.456</c:v>
                </c:pt>
                <c:pt idx="157">
                  <c:v>-10.538</c:v>
                </c:pt>
                <c:pt idx="158">
                  <c:v>-10.618</c:v>
                </c:pt>
                <c:pt idx="159">
                  <c:v>-10.696</c:v>
                </c:pt>
                <c:pt idx="160">
                  <c:v>-10.775</c:v>
                </c:pt>
                <c:pt idx="161">
                  <c:v>-10.855</c:v>
                </c:pt>
                <c:pt idx="162">
                  <c:v>-10.933999999999999</c:v>
                </c:pt>
                <c:pt idx="163">
                  <c:v>-11.01</c:v>
                </c:pt>
                <c:pt idx="164">
                  <c:v>-11.083</c:v>
                </c:pt>
                <c:pt idx="165">
                  <c:v>-11.157999999999999</c:v>
                </c:pt>
                <c:pt idx="166">
                  <c:v>-11.233000000000001</c:v>
                </c:pt>
                <c:pt idx="167">
                  <c:v>-11.308</c:v>
                </c:pt>
                <c:pt idx="168">
                  <c:v>-11.382999999999999</c:v>
                </c:pt>
                <c:pt idx="169">
                  <c:v>-11.459</c:v>
                </c:pt>
                <c:pt idx="170">
                  <c:v>-11.534000000000001</c:v>
                </c:pt>
                <c:pt idx="171">
                  <c:v>-11.608000000000001</c:v>
                </c:pt>
                <c:pt idx="172">
                  <c:v>-11.68</c:v>
                </c:pt>
                <c:pt idx="173">
                  <c:v>-11.753</c:v>
                </c:pt>
                <c:pt idx="174">
                  <c:v>-11.823</c:v>
                </c:pt>
                <c:pt idx="175">
                  <c:v>-11.891</c:v>
                </c:pt>
                <c:pt idx="176">
                  <c:v>-11.959</c:v>
                </c:pt>
                <c:pt idx="177">
                  <c:v>-12.028</c:v>
                </c:pt>
                <c:pt idx="178">
                  <c:v>-12.099</c:v>
                </c:pt>
                <c:pt idx="179">
                  <c:v>-12.172000000000001</c:v>
                </c:pt>
                <c:pt idx="180">
                  <c:v>-12.247</c:v>
                </c:pt>
                <c:pt idx="181">
                  <c:v>-12.323</c:v>
                </c:pt>
                <c:pt idx="182">
                  <c:v>-12.4</c:v>
                </c:pt>
                <c:pt idx="183">
                  <c:v>-12.478</c:v>
                </c:pt>
                <c:pt idx="184">
                  <c:v>-12.558999999999999</c:v>
                </c:pt>
                <c:pt idx="185">
                  <c:v>-12.641</c:v>
                </c:pt>
                <c:pt idx="186">
                  <c:v>-12.718</c:v>
                </c:pt>
                <c:pt idx="187">
                  <c:v>-12.785</c:v>
                </c:pt>
                <c:pt idx="188">
                  <c:v>-12.846</c:v>
                </c:pt>
                <c:pt idx="189">
                  <c:v>-12.904999999999999</c:v>
                </c:pt>
                <c:pt idx="190">
                  <c:v>-12.964</c:v>
                </c:pt>
                <c:pt idx="191">
                  <c:v>-13.026</c:v>
                </c:pt>
                <c:pt idx="192">
                  <c:v>-13.085000000000001</c:v>
                </c:pt>
                <c:pt idx="193">
                  <c:v>-13.14</c:v>
                </c:pt>
                <c:pt idx="194">
                  <c:v>-13.193</c:v>
                </c:pt>
                <c:pt idx="195">
                  <c:v>-13.25</c:v>
                </c:pt>
                <c:pt idx="196">
                  <c:v>-13.308999999999999</c:v>
                </c:pt>
                <c:pt idx="197">
                  <c:v>-13.366</c:v>
                </c:pt>
                <c:pt idx="198">
                  <c:v>-13.422000000000001</c:v>
                </c:pt>
                <c:pt idx="199">
                  <c:v>-13.478</c:v>
                </c:pt>
                <c:pt idx="200">
                  <c:v>-13.53</c:v>
                </c:pt>
                <c:pt idx="201">
                  <c:v>-13.58</c:v>
                </c:pt>
                <c:pt idx="202">
                  <c:v>-13.63</c:v>
                </c:pt>
                <c:pt idx="203">
                  <c:v>-13.680999999999999</c:v>
                </c:pt>
                <c:pt idx="204">
                  <c:v>-13.753</c:v>
                </c:pt>
                <c:pt idx="205">
                  <c:v>-13.824</c:v>
                </c:pt>
                <c:pt idx="206">
                  <c:v>-13.896000000000001</c:v>
                </c:pt>
                <c:pt idx="207">
                  <c:v>-13.97</c:v>
                </c:pt>
                <c:pt idx="208">
                  <c:v>-14.042</c:v>
                </c:pt>
                <c:pt idx="209">
                  <c:v>-14.116</c:v>
                </c:pt>
                <c:pt idx="210">
                  <c:v>-14.18</c:v>
                </c:pt>
                <c:pt idx="211">
                  <c:v>-14.246</c:v>
                </c:pt>
                <c:pt idx="212">
                  <c:v>-14.297000000000001</c:v>
                </c:pt>
                <c:pt idx="213">
                  <c:v>-14.369</c:v>
                </c:pt>
                <c:pt idx="214">
                  <c:v>-14.429</c:v>
                </c:pt>
                <c:pt idx="215">
                  <c:v>-14.497</c:v>
                </c:pt>
                <c:pt idx="216">
                  <c:v>-14.566000000000001</c:v>
                </c:pt>
                <c:pt idx="217">
                  <c:v>-14.634</c:v>
                </c:pt>
                <c:pt idx="218">
                  <c:v>-14.699</c:v>
                </c:pt>
                <c:pt idx="219">
                  <c:v>-14.760999999999999</c:v>
                </c:pt>
                <c:pt idx="220">
                  <c:v>-14.821</c:v>
                </c:pt>
                <c:pt idx="221">
                  <c:v>-14.882999999999999</c:v>
                </c:pt>
                <c:pt idx="222">
                  <c:v>-14.942</c:v>
                </c:pt>
                <c:pt idx="223">
                  <c:v>-15</c:v>
                </c:pt>
                <c:pt idx="224">
                  <c:v>-15.064</c:v>
                </c:pt>
                <c:pt idx="225">
                  <c:v>-15.12</c:v>
                </c:pt>
                <c:pt idx="226">
                  <c:v>-15.179</c:v>
                </c:pt>
                <c:pt idx="227">
                  <c:v>-15.244</c:v>
                </c:pt>
                <c:pt idx="228">
                  <c:v>-15.31</c:v>
                </c:pt>
                <c:pt idx="229">
                  <c:v>-15.375</c:v>
                </c:pt>
                <c:pt idx="230">
                  <c:v>-15.438000000000001</c:v>
                </c:pt>
                <c:pt idx="231">
                  <c:v>-15.503</c:v>
                </c:pt>
                <c:pt idx="232">
                  <c:v>-15.568</c:v>
                </c:pt>
                <c:pt idx="233">
                  <c:v>-15.632999999999999</c:v>
                </c:pt>
                <c:pt idx="234">
                  <c:v>-15.696999999999999</c:v>
                </c:pt>
                <c:pt idx="235">
                  <c:v>-15.759</c:v>
                </c:pt>
                <c:pt idx="236">
                  <c:v>-15.821</c:v>
                </c:pt>
                <c:pt idx="237">
                  <c:v>-15.884</c:v>
                </c:pt>
                <c:pt idx="238">
                  <c:v>-15.948</c:v>
                </c:pt>
                <c:pt idx="239">
                  <c:v>-16.012</c:v>
                </c:pt>
                <c:pt idx="240">
                  <c:v>-16.076000000000001</c:v>
                </c:pt>
                <c:pt idx="241">
                  <c:v>-16.137</c:v>
                </c:pt>
                <c:pt idx="242">
                  <c:v>-16.196999999999999</c:v>
                </c:pt>
                <c:pt idx="243">
                  <c:v>-16.257000000000001</c:v>
                </c:pt>
                <c:pt idx="244">
                  <c:v>-16.315000000000001</c:v>
                </c:pt>
                <c:pt idx="245">
                  <c:v>-16.373999999999999</c:v>
                </c:pt>
                <c:pt idx="246">
                  <c:v>-16.433</c:v>
                </c:pt>
                <c:pt idx="247">
                  <c:v>-16.494</c:v>
                </c:pt>
                <c:pt idx="248">
                  <c:v>-16.553999999999998</c:v>
                </c:pt>
                <c:pt idx="249">
                  <c:v>-16.614000000000001</c:v>
                </c:pt>
                <c:pt idx="250">
                  <c:v>-16.672000000000001</c:v>
                </c:pt>
                <c:pt idx="251">
                  <c:v>-16.728000000000002</c:v>
                </c:pt>
                <c:pt idx="252">
                  <c:v>-16.782</c:v>
                </c:pt>
                <c:pt idx="253">
                  <c:v>-16.835000000000001</c:v>
                </c:pt>
                <c:pt idx="254">
                  <c:v>-16.888000000000002</c:v>
                </c:pt>
                <c:pt idx="255">
                  <c:v>-16.940999999999999</c:v>
                </c:pt>
                <c:pt idx="256">
                  <c:v>-16.995000000000001</c:v>
                </c:pt>
                <c:pt idx="257">
                  <c:v>-17.047000000000001</c:v>
                </c:pt>
                <c:pt idx="258">
                  <c:v>-17.099</c:v>
                </c:pt>
                <c:pt idx="259">
                  <c:v>-17.149999999999999</c:v>
                </c:pt>
                <c:pt idx="260">
                  <c:v>-17.201000000000001</c:v>
                </c:pt>
                <c:pt idx="261">
                  <c:v>-17.276</c:v>
                </c:pt>
                <c:pt idx="262">
                  <c:v>-17.350000000000001</c:v>
                </c:pt>
                <c:pt idx="263">
                  <c:v>-17.422999999999998</c:v>
                </c:pt>
                <c:pt idx="264">
                  <c:v>-17.492999999999999</c:v>
                </c:pt>
                <c:pt idx="265">
                  <c:v>-17.562999999999999</c:v>
                </c:pt>
                <c:pt idx="266">
                  <c:v>-17.632000000000001</c:v>
                </c:pt>
                <c:pt idx="267">
                  <c:v>-17.701000000000001</c:v>
                </c:pt>
                <c:pt idx="268">
                  <c:v>-17.77</c:v>
                </c:pt>
                <c:pt idx="269">
                  <c:v>-17.837</c:v>
                </c:pt>
                <c:pt idx="270">
                  <c:v>-17.902999999999999</c:v>
                </c:pt>
                <c:pt idx="271">
                  <c:v>-17.966999999999999</c:v>
                </c:pt>
                <c:pt idx="272">
                  <c:v>-18.03</c:v>
                </c:pt>
                <c:pt idx="273">
                  <c:v>-18.091000000000001</c:v>
                </c:pt>
                <c:pt idx="274">
                  <c:v>-18.151</c:v>
                </c:pt>
                <c:pt idx="275">
                  <c:v>-18.21</c:v>
                </c:pt>
                <c:pt idx="276">
                  <c:v>-18.266999999999999</c:v>
                </c:pt>
                <c:pt idx="277">
                  <c:v>-18.321999999999999</c:v>
                </c:pt>
                <c:pt idx="278">
                  <c:v>-18.376000000000001</c:v>
                </c:pt>
                <c:pt idx="279">
                  <c:v>-18.428000000000001</c:v>
                </c:pt>
                <c:pt idx="280">
                  <c:v>-18.478999999999999</c:v>
                </c:pt>
                <c:pt idx="281">
                  <c:v>-18.544</c:v>
                </c:pt>
                <c:pt idx="282">
                  <c:v>-18.609000000000002</c:v>
                </c:pt>
                <c:pt idx="283">
                  <c:v>-18.672999999999998</c:v>
                </c:pt>
                <c:pt idx="284">
                  <c:v>-18.736000000000001</c:v>
                </c:pt>
                <c:pt idx="285">
                  <c:v>-18.798999999999999</c:v>
                </c:pt>
                <c:pt idx="286">
                  <c:v>-18.861000000000001</c:v>
                </c:pt>
                <c:pt idx="287">
                  <c:v>-18.920999999999999</c:v>
                </c:pt>
                <c:pt idx="288">
                  <c:v>-18.981999999999999</c:v>
                </c:pt>
                <c:pt idx="289">
                  <c:v>-19.041</c:v>
                </c:pt>
                <c:pt idx="290">
                  <c:v>-19.100000000000001</c:v>
                </c:pt>
                <c:pt idx="291">
                  <c:v>-19.158000000000001</c:v>
                </c:pt>
                <c:pt idx="292">
                  <c:v>-19.213999999999999</c:v>
                </c:pt>
                <c:pt idx="293">
                  <c:v>-19.276</c:v>
                </c:pt>
                <c:pt idx="294">
                  <c:v>-19.331</c:v>
                </c:pt>
                <c:pt idx="295">
                  <c:v>-19.388000000000002</c:v>
                </c:pt>
                <c:pt idx="296">
                  <c:v>-19.446000000000002</c:v>
                </c:pt>
                <c:pt idx="297">
                  <c:v>-19.503</c:v>
                </c:pt>
                <c:pt idx="298">
                  <c:v>-19.559000000000001</c:v>
                </c:pt>
                <c:pt idx="299">
                  <c:v>-19.613</c:v>
                </c:pt>
                <c:pt idx="300">
                  <c:v>-19.666</c:v>
                </c:pt>
                <c:pt idx="301">
                  <c:v>-19.72</c:v>
                </c:pt>
                <c:pt idx="302">
                  <c:v>-19.771000000000001</c:v>
                </c:pt>
                <c:pt idx="303">
                  <c:v>-19.829000000000001</c:v>
                </c:pt>
                <c:pt idx="304">
                  <c:v>-19.882999999999999</c:v>
                </c:pt>
                <c:pt idx="305">
                  <c:v>-19.943000000000001</c:v>
                </c:pt>
                <c:pt idx="306">
                  <c:v>-20</c:v>
                </c:pt>
                <c:pt idx="307">
                  <c:v>-20.053000000000001</c:v>
                </c:pt>
                <c:pt idx="308">
                  <c:v>-20.108000000000001</c:v>
                </c:pt>
                <c:pt idx="309">
                  <c:v>-20.161999999999999</c:v>
                </c:pt>
                <c:pt idx="310">
                  <c:v>-20.221</c:v>
                </c:pt>
                <c:pt idx="311">
                  <c:v>-20.271999999999998</c:v>
                </c:pt>
                <c:pt idx="312">
                  <c:v>-20.326000000000001</c:v>
                </c:pt>
                <c:pt idx="313">
                  <c:v>-20.375</c:v>
                </c:pt>
                <c:pt idx="314">
                  <c:v>-20.422999999999998</c:v>
                </c:pt>
                <c:pt idx="315">
                  <c:v>-20.472000000000001</c:v>
                </c:pt>
                <c:pt idx="316">
                  <c:v>-20.518999999999998</c:v>
                </c:pt>
                <c:pt idx="317">
                  <c:v>-20.568000000000001</c:v>
                </c:pt>
                <c:pt idx="318">
                  <c:v>-20.617000000000001</c:v>
                </c:pt>
                <c:pt idx="319">
                  <c:v>-20.673999999999999</c:v>
                </c:pt>
                <c:pt idx="320">
                  <c:v>-20.725999999999999</c:v>
                </c:pt>
                <c:pt idx="321">
                  <c:v>-20.779</c:v>
                </c:pt>
                <c:pt idx="322">
                  <c:v>-20.829000000000001</c:v>
                </c:pt>
                <c:pt idx="323">
                  <c:v>-20.876000000000001</c:v>
                </c:pt>
                <c:pt idx="324">
                  <c:v>-20.931000000000001</c:v>
                </c:pt>
                <c:pt idx="325">
                  <c:v>-20.986000000000001</c:v>
                </c:pt>
                <c:pt idx="326">
                  <c:v>-21.036999999999999</c:v>
                </c:pt>
                <c:pt idx="327">
                  <c:v>-21.087</c:v>
                </c:pt>
                <c:pt idx="328">
                  <c:v>-21.137</c:v>
                </c:pt>
                <c:pt idx="329">
                  <c:v>-21.184000000000001</c:v>
                </c:pt>
                <c:pt idx="330">
                  <c:v>-21.234999999999999</c:v>
                </c:pt>
                <c:pt idx="331">
                  <c:v>-21.291</c:v>
                </c:pt>
                <c:pt idx="332">
                  <c:v>-21.341999999999999</c:v>
                </c:pt>
                <c:pt idx="333">
                  <c:v>-21.390999999999998</c:v>
                </c:pt>
                <c:pt idx="334">
                  <c:v>-21.443999999999999</c:v>
                </c:pt>
                <c:pt idx="335">
                  <c:v>-21.497</c:v>
                </c:pt>
                <c:pt idx="336">
                  <c:v>-21.55</c:v>
                </c:pt>
                <c:pt idx="337">
                  <c:v>-21.602</c:v>
                </c:pt>
                <c:pt idx="338">
                  <c:v>-21.652000000000001</c:v>
                </c:pt>
                <c:pt idx="339">
                  <c:v>-21.7</c:v>
                </c:pt>
                <c:pt idx="340">
                  <c:v>-21.753</c:v>
                </c:pt>
                <c:pt idx="341">
                  <c:v>-21.802</c:v>
                </c:pt>
                <c:pt idx="342">
                  <c:v>-21.850999999999999</c:v>
                </c:pt>
                <c:pt idx="343">
                  <c:v>-21.898</c:v>
                </c:pt>
                <c:pt idx="344">
                  <c:v>-21.95</c:v>
                </c:pt>
                <c:pt idx="345">
                  <c:v>-21.998999999999999</c:v>
                </c:pt>
                <c:pt idx="346">
                  <c:v>-22.052</c:v>
                </c:pt>
                <c:pt idx="347">
                  <c:v>-22.103999999999999</c:v>
                </c:pt>
                <c:pt idx="348">
                  <c:v>-22.154</c:v>
                </c:pt>
                <c:pt idx="349">
                  <c:v>-22.204000000000001</c:v>
                </c:pt>
                <c:pt idx="350">
                  <c:v>-22.251000000000001</c:v>
                </c:pt>
                <c:pt idx="351">
                  <c:v>-22.3</c:v>
                </c:pt>
                <c:pt idx="352">
                  <c:v>-22.353000000000002</c:v>
                </c:pt>
                <c:pt idx="353">
                  <c:v>-22.407</c:v>
                </c:pt>
                <c:pt idx="354">
                  <c:v>-22.463000000000001</c:v>
                </c:pt>
                <c:pt idx="355">
                  <c:v>-22.518999999999998</c:v>
                </c:pt>
                <c:pt idx="356">
                  <c:v>-22.568999999999999</c:v>
                </c:pt>
                <c:pt idx="357">
                  <c:v>-22.62</c:v>
                </c:pt>
                <c:pt idx="358">
                  <c:v>-22.675000000000001</c:v>
                </c:pt>
                <c:pt idx="359">
                  <c:v>-22.728999999999999</c:v>
                </c:pt>
                <c:pt idx="360">
                  <c:v>-22.786000000000001</c:v>
                </c:pt>
                <c:pt idx="361">
                  <c:v>-22.838999999999999</c:v>
                </c:pt>
                <c:pt idx="362">
                  <c:v>-22.893999999999998</c:v>
                </c:pt>
                <c:pt idx="363">
                  <c:v>-22.946999999999999</c:v>
                </c:pt>
                <c:pt idx="364">
                  <c:v>-23</c:v>
                </c:pt>
                <c:pt idx="365">
                  <c:v>-23.05</c:v>
                </c:pt>
                <c:pt idx="366">
                  <c:v>-23.103999999999999</c:v>
                </c:pt>
                <c:pt idx="367">
                  <c:v>-23.154</c:v>
                </c:pt>
                <c:pt idx="368">
                  <c:v>-23.204999999999998</c:v>
                </c:pt>
                <c:pt idx="369">
                  <c:v>-23.259</c:v>
                </c:pt>
                <c:pt idx="370">
                  <c:v>-23.31</c:v>
                </c:pt>
                <c:pt idx="371">
                  <c:v>-23.364999999999998</c:v>
                </c:pt>
                <c:pt idx="372">
                  <c:v>-23.420999999999999</c:v>
                </c:pt>
                <c:pt idx="373">
                  <c:v>-23.478999999999999</c:v>
                </c:pt>
                <c:pt idx="374">
                  <c:v>-23.535</c:v>
                </c:pt>
                <c:pt idx="375">
                  <c:v>-23.591999999999999</c:v>
                </c:pt>
                <c:pt idx="376">
                  <c:v>-23.646999999999998</c:v>
                </c:pt>
                <c:pt idx="377">
                  <c:v>-23.701000000000001</c:v>
                </c:pt>
                <c:pt idx="378">
                  <c:v>-23.754000000000001</c:v>
                </c:pt>
                <c:pt idx="379">
                  <c:v>-23.808</c:v>
                </c:pt>
                <c:pt idx="380">
                  <c:v>-23.861000000000001</c:v>
                </c:pt>
                <c:pt idx="381">
                  <c:v>-23.913</c:v>
                </c:pt>
                <c:pt idx="382">
                  <c:v>-23.966000000000001</c:v>
                </c:pt>
                <c:pt idx="383">
                  <c:v>-24.015999999999998</c:v>
                </c:pt>
                <c:pt idx="384">
                  <c:v>-24.073</c:v>
                </c:pt>
                <c:pt idx="385">
                  <c:v>-24.123999999999999</c:v>
                </c:pt>
                <c:pt idx="386">
                  <c:v>-24.173999999999999</c:v>
                </c:pt>
                <c:pt idx="387">
                  <c:v>-24.228000000000002</c:v>
                </c:pt>
                <c:pt idx="388">
                  <c:v>-24.282</c:v>
                </c:pt>
                <c:pt idx="389">
                  <c:v>-24.335999999999999</c:v>
                </c:pt>
                <c:pt idx="390">
                  <c:v>-24.388000000000002</c:v>
                </c:pt>
                <c:pt idx="391">
                  <c:v>-24.443000000000001</c:v>
                </c:pt>
                <c:pt idx="392">
                  <c:v>-24.495999999999999</c:v>
                </c:pt>
                <c:pt idx="393">
                  <c:v>-24.55</c:v>
                </c:pt>
                <c:pt idx="394">
                  <c:v>-24.606000000000002</c:v>
                </c:pt>
                <c:pt idx="395">
                  <c:v>-24.663</c:v>
                </c:pt>
                <c:pt idx="396">
                  <c:v>-24.722000000000001</c:v>
                </c:pt>
                <c:pt idx="397">
                  <c:v>-24.780999999999999</c:v>
                </c:pt>
                <c:pt idx="398">
                  <c:v>-24.838000000000001</c:v>
                </c:pt>
                <c:pt idx="399">
                  <c:v>-24.896000000000001</c:v>
                </c:pt>
                <c:pt idx="400">
                  <c:v>-24.952999999999999</c:v>
                </c:pt>
                <c:pt idx="401">
                  <c:v>-25.009</c:v>
                </c:pt>
                <c:pt idx="402">
                  <c:v>-25.065999999999999</c:v>
                </c:pt>
                <c:pt idx="403">
                  <c:v>-25.116</c:v>
                </c:pt>
                <c:pt idx="404">
                  <c:v>-25.169</c:v>
                </c:pt>
                <c:pt idx="405">
                  <c:v>-25.221</c:v>
                </c:pt>
                <c:pt idx="406">
                  <c:v>-25.271000000000001</c:v>
                </c:pt>
                <c:pt idx="407">
                  <c:v>-25.321000000000002</c:v>
                </c:pt>
                <c:pt idx="408">
                  <c:v>-25.378</c:v>
                </c:pt>
                <c:pt idx="409">
                  <c:v>-25.436</c:v>
                </c:pt>
                <c:pt idx="410">
                  <c:v>-25.494</c:v>
                </c:pt>
                <c:pt idx="411">
                  <c:v>-25.553000000000001</c:v>
                </c:pt>
                <c:pt idx="412">
                  <c:v>-25.611000000000001</c:v>
                </c:pt>
                <c:pt idx="413">
                  <c:v>-25.667000000000002</c:v>
                </c:pt>
                <c:pt idx="414">
                  <c:v>-25.718</c:v>
                </c:pt>
                <c:pt idx="415">
                  <c:v>-25.768000000000001</c:v>
                </c:pt>
                <c:pt idx="416">
                  <c:v>-25.824000000000002</c:v>
                </c:pt>
                <c:pt idx="417">
                  <c:v>-25.873999999999999</c:v>
                </c:pt>
                <c:pt idx="418">
                  <c:v>-25.925000000000001</c:v>
                </c:pt>
                <c:pt idx="419">
                  <c:v>-25.978000000000002</c:v>
                </c:pt>
                <c:pt idx="420">
                  <c:v>-26.032</c:v>
                </c:pt>
                <c:pt idx="421">
                  <c:v>-26.082999999999998</c:v>
                </c:pt>
                <c:pt idx="422">
                  <c:v>-26.141999999999999</c:v>
                </c:pt>
                <c:pt idx="423">
                  <c:v>-26.2</c:v>
                </c:pt>
                <c:pt idx="424">
                  <c:v>-26.25</c:v>
                </c:pt>
                <c:pt idx="425">
                  <c:v>-26.309000000000001</c:v>
                </c:pt>
                <c:pt idx="426">
                  <c:v>-26.367999999999999</c:v>
                </c:pt>
                <c:pt idx="427">
                  <c:v>-26.419</c:v>
                </c:pt>
                <c:pt idx="428">
                  <c:v>-26.475000000000001</c:v>
                </c:pt>
                <c:pt idx="429">
                  <c:v>-26.529</c:v>
                </c:pt>
                <c:pt idx="430">
                  <c:v>-26.582999999999998</c:v>
                </c:pt>
                <c:pt idx="431">
                  <c:v>-26.635999999999999</c:v>
                </c:pt>
                <c:pt idx="432">
                  <c:v>-26.687000000000001</c:v>
                </c:pt>
                <c:pt idx="433">
                  <c:v>-26.739000000000001</c:v>
                </c:pt>
                <c:pt idx="434">
                  <c:v>-26.794</c:v>
                </c:pt>
                <c:pt idx="435">
                  <c:v>-26.847000000000001</c:v>
                </c:pt>
                <c:pt idx="436">
                  <c:v>-26.898</c:v>
                </c:pt>
                <c:pt idx="437">
                  <c:v>-26.948</c:v>
                </c:pt>
                <c:pt idx="438">
                  <c:v>-27</c:v>
                </c:pt>
                <c:pt idx="439">
                  <c:v>-27.053000000000001</c:v>
                </c:pt>
                <c:pt idx="440">
                  <c:v>-27.105</c:v>
                </c:pt>
                <c:pt idx="441">
                  <c:v>-27.158000000000001</c:v>
                </c:pt>
                <c:pt idx="442">
                  <c:v>-27.212</c:v>
                </c:pt>
                <c:pt idx="443">
                  <c:v>-27.265999999999998</c:v>
                </c:pt>
                <c:pt idx="444">
                  <c:v>-27.318999999999999</c:v>
                </c:pt>
                <c:pt idx="445">
                  <c:v>-27.373000000000001</c:v>
                </c:pt>
                <c:pt idx="446">
                  <c:v>-27.427</c:v>
                </c:pt>
                <c:pt idx="447">
                  <c:v>-27.481000000000002</c:v>
                </c:pt>
                <c:pt idx="448">
                  <c:v>-27.530999999999999</c:v>
                </c:pt>
                <c:pt idx="449">
                  <c:v>-27.582000000000001</c:v>
                </c:pt>
                <c:pt idx="450">
                  <c:v>-27.634</c:v>
                </c:pt>
                <c:pt idx="451">
                  <c:v>-27.689</c:v>
                </c:pt>
                <c:pt idx="452">
                  <c:v>-27.741</c:v>
                </c:pt>
                <c:pt idx="453">
                  <c:v>-27.795000000000002</c:v>
                </c:pt>
                <c:pt idx="454">
                  <c:v>-27.844999999999999</c:v>
                </c:pt>
                <c:pt idx="455">
                  <c:v>-27.898</c:v>
                </c:pt>
                <c:pt idx="456">
                  <c:v>-27.949000000000002</c:v>
                </c:pt>
                <c:pt idx="457">
                  <c:v>-28.003</c:v>
                </c:pt>
                <c:pt idx="458">
                  <c:v>-28.055</c:v>
                </c:pt>
                <c:pt idx="459">
                  <c:v>-28.108000000000001</c:v>
                </c:pt>
                <c:pt idx="460">
                  <c:v>-28.158999999999999</c:v>
                </c:pt>
                <c:pt idx="461">
                  <c:v>-28.21</c:v>
                </c:pt>
                <c:pt idx="462">
                  <c:v>-28.265000000000001</c:v>
                </c:pt>
                <c:pt idx="463">
                  <c:v>-28.317</c:v>
                </c:pt>
                <c:pt idx="464">
                  <c:v>-28.370999999999999</c:v>
                </c:pt>
                <c:pt idx="465">
                  <c:v>-28.425999999999998</c:v>
                </c:pt>
                <c:pt idx="466">
                  <c:v>-28.48</c:v>
                </c:pt>
                <c:pt idx="467">
                  <c:v>-28.533000000000001</c:v>
                </c:pt>
                <c:pt idx="468">
                  <c:v>-28.585999999999999</c:v>
                </c:pt>
                <c:pt idx="469">
                  <c:v>-28.638000000000002</c:v>
                </c:pt>
                <c:pt idx="470">
                  <c:v>-28.689</c:v>
                </c:pt>
                <c:pt idx="471">
                  <c:v>-28.74</c:v>
                </c:pt>
                <c:pt idx="472">
                  <c:v>-28.794</c:v>
                </c:pt>
                <c:pt idx="473">
                  <c:v>-28.847999999999999</c:v>
                </c:pt>
                <c:pt idx="474">
                  <c:v>-28.896999999999998</c:v>
                </c:pt>
                <c:pt idx="475">
                  <c:v>-28.952000000000002</c:v>
                </c:pt>
                <c:pt idx="476">
                  <c:v>-29.006</c:v>
                </c:pt>
                <c:pt idx="477">
                  <c:v>-29.058</c:v>
                </c:pt>
                <c:pt idx="478">
                  <c:v>-29.113</c:v>
                </c:pt>
                <c:pt idx="479">
                  <c:v>-29.167000000000002</c:v>
                </c:pt>
                <c:pt idx="480">
                  <c:v>-29.219000000000001</c:v>
                </c:pt>
                <c:pt idx="481">
                  <c:v>-29.271999999999998</c:v>
                </c:pt>
                <c:pt idx="482">
                  <c:v>-29.321999999999999</c:v>
                </c:pt>
                <c:pt idx="483">
                  <c:v>-29.373000000000001</c:v>
                </c:pt>
                <c:pt idx="484">
                  <c:v>-29.422000000000001</c:v>
                </c:pt>
                <c:pt idx="485">
                  <c:v>-29.475999999999999</c:v>
                </c:pt>
                <c:pt idx="486">
                  <c:v>-29.529</c:v>
                </c:pt>
                <c:pt idx="487">
                  <c:v>-29.582000000000001</c:v>
                </c:pt>
                <c:pt idx="488">
                  <c:v>-29.635999999999999</c:v>
                </c:pt>
                <c:pt idx="489">
                  <c:v>-29.687000000000001</c:v>
                </c:pt>
                <c:pt idx="490">
                  <c:v>-29.742000000000001</c:v>
                </c:pt>
                <c:pt idx="491">
                  <c:v>-29.794</c:v>
                </c:pt>
                <c:pt idx="492">
                  <c:v>-29.847999999999999</c:v>
                </c:pt>
                <c:pt idx="493">
                  <c:v>-29.9</c:v>
                </c:pt>
                <c:pt idx="494">
                  <c:v>-29.951000000000001</c:v>
                </c:pt>
                <c:pt idx="495">
                  <c:v>-30.001999999999999</c:v>
                </c:pt>
                <c:pt idx="496">
                  <c:v>-30.056999999999999</c:v>
                </c:pt>
                <c:pt idx="497">
                  <c:v>-30.108000000000001</c:v>
                </c:pt>
                <c:pt idx="498">
                  <c:v>-30.163</c:v>
                </c:pt>
                <c:pt idx="499">
                  <c:v>-30.213999999999999</c:v>
                </c:pt>
                <c:pt idx="500">
                  <c:v>-30.265999999999998</c:v>
                </c:pt>
                <c:pt idx="501">
                  <c:v>-30.321000000000002</c:v>
                </c:pt>
                <c:pt idx="502">
                  <c:v>-30.375</c:v>
                </c:pt>
                <c:pt idx="503">
                  <c:v>-30.425999999999998</c:v>
                </c:pt>
                <c:pt idx="504">
                  <c:v>-30.483000000000001</c:v>
                </c:pt>
                <c:pt idx="505">
                  <c:v>-30.536999999999999</c:v>
                </c:pt>
                <c:pt idx="506">
                  <c:v>-30.588000000000001</c:v>
                </c:pt>
                <c:pt idx="507">
                  <c:v>-30.64</c:v>
                </c:pt>
                <c:pt idx="508">
                  <c:v>-30.690999999999999</c:v>
                </c:pt>
                <c:pt idx="509">
                  <c:v>-30.742999999999999</c:v>
                </c:pt>
                <c:pt idx="510">
                  <c:v>-30.794</c:v>
                </c:pt>
                <c:pt idx="511">
                  <c:v>-30.847000000000001</c:v>
                </c:pt>
                <c:pt idx="512">
                  <c:v>-30.898</c:v>
                </c:pt>
                <c:pt idx="513">
                  <c:v>-30.95</c:v>
                </c:pt>
                <c:pt idx="514">
                  <c:v>-31.007000000000001</c:v>
                </c:pt>
                <c:pt idx="515">
                  <c:v>-31.056999999999999</c:v>
                </c:pt>
                <c:pt idx="516">
                  <c:v>-31.111999999999998</c:v>
                </c:pt>
                <c:pt idx="517">
                  <c:v>-31.166</c:v>
                </c:pt>
                <c:pt idx="518">
                  <c:v>-31.216999999999999</c:v>
                </c:pt>
                <c:pt idx="519">
                  <c:v>-31.268000000000001</c:v>
                </c:pt>
                <c:pt idx="520">
                  <c:v>-31.32</c:v>
                </c:pt>
                <c:pt idx="521">
                  <c:v>-31.370999999999999</c:v>
                </c:pt>
                <c:pt idx="522">
                  <c:v>-31.420999999999999</c:v>
                </c:pt>
                <c:pt idx="523">
                  <c:v>-31.475999999999999</c:v>
                </c:pt>
                <c:pt idx="524">
                  <c:v>-31.527999999999999</c:v>
                </c:pt>
                <c:pt idx="525">
                  <c:v>-31.579000000000001</c:v>
                </c:pt>
                <c:pt idx="526">
                  <c:v>-31.63</c:v>
                </c:pt>
                <c:pt idx="527">
                  <c:v>-31.681000000000001</c:v>
                </c:pt>
                <c:pt idx="528">
                  <c:v>-31.734000000000002</c:v>
                </c:pt>
                <c:pt idx="529">
                  <c:v>-31.786000000000001</c:v>
                </c:pt>
                <c:pt idx="530">
                  <c:v>-31.84</c:v>
                </c:pt>
                <c:pt idx="531">
                  <c:v>-31.893000000000001</c:v>
                </c:pt>
                <c:pt idx="532">
                  <c:v>-31.946000000000002</c:v>
                </c:pt>
                <c:pt idx="533">
                  <c:v>-31.998000000000001</c:v>
                </c:pt>
                <c:pt idx="534">
                  <c:v>-32.051000000000002</c:v>
                </c:pt>
                <c:pt idx="535">
                  <c:v>-32.103000000000002</c:v>
                </c:pt>
                <c:pt idx="536">
                  <c:v>-32.156999999999996</c:v>
                </c:pt>
                <c:pt idx="537">
                  <c:v>-32.21</c:v>
                </c:pt>
                <c:pt idx="538">
                  <c:v>-32.262</c:v>
                </c:pt>
                <c:pt idx="539">
                  <c:v>-32.311999999999998</c:v>
                </c:pt>
                <c:pt idx="540">
                  <c:v>-32.363</c:v>
                </c:pt>
                <c:pt idx="541">
                  <c:v>-32.417999999999999</c:v>
                </c:pt>
                <c:pt idx="542">
                  <c:v>-32.470999999999997</c:v>
                </c:pt>
                <c:pt idx="543">
                  <c:v>-32.524999999999999</c:v>
                </c:pt>
                <c:pt idx="544">
                  <c:v>-32.575000000000003</c:v>
                </c:pt>
                <c:pt idx="545">
                  <c:v>-32.627000000000002</c:v>
                </c:pt>
                <c:pt idx="546">
                  <c:v>-32.679000000000002</c:v>
                </c:pt>
                <c:pt idx="547">
                  <c:v>-32.729999999999997</c:v>
                </c:pt>
                <c:pt idx="548">
                  <c:v>-32.78</c:v>
                </c:pt>
                <c:pt idx="549">
                  <c:v>-32.831000000000003</c:v>
                </c:pt>
                <c:pt idx="550">
                  <c:v>-32.881</c:v>
                </c:pt>
                <c:pt idx="551">
                  <c:v>-32.933999999999997</c:v>
                </c:pt>
                <c:pt idx="552">
                  <c:v>-32.985999999999997</c:v>
                </c:pt>
                <c:pt idx="553">
                  <c:v>-33.04</c:v>
                </c:pt>
                <c:pt idx="554">
                  <c:v>-33.091999999999999</c:v>
                </c:pt>
                <c:pt idx="555">
                  <c:v>-33.146000000000001</c:v>
                </c:pt>
                <c:pt idx="556">
                  <c:v>-33.200000000000003</c:v>
                </c:pt>
                <c:pt idx="557">
                  <c:v>-33.253</c:v>
                </c:pt>
                <c:pt idx="558">
                  <c:v>-33.302999999999997</c:v>
                </c:pt>
                <c:pt idx="559">
                  <c:v>-33.353000000000002</c:v>
                </c:pt>
                <c:pt idx="560">
                  <c:v>-33.405000000000001</c:v>
                </c:pt>
                <c:pt idx="561">
                  <c:v>-33.456000000000003</c:v>
                </c:pt>
                <c:pt idx="562">
                  <c:v>-33.511000000000003</c:v>
                </c:pt>
                <c:pt idx="563">
                  <c:v>-33.563000000000002</c:v>
                </c:pt>
                <c:pt idx="564">
                  <c:v>-33.613999999999997</c:v>
                </c:pt>
                <c:pt idx="565">
                  <c:v>-33.667999999999999</c:v>
                </c:pt>
                <c:pt idx="566">
                  <c:v>-33.718000000000004</c:v>
                </c:pt>
                <c:pt idx="567">
                  <c:v>-33.768999999999998</c:v>
                </c:pt>
                <c:pt idx="568">
                  <c:v>-33.819000000000003</c:v>
                </c:pt>
                <c:pt idx="569">
                  <c:v>-33.872</c:v>
                </c:pt>
                <c:pt idx="570">
                  <c:v>-33.924999999999997</c:v>
                </c:pt>
                <c:pt idx="571">
                  <c:v>-33.975000000000001</c:v>
                </c:pt>
                <c:pt idx="572">
                  <c:v>-34.029000000000003</c:v>
                </c:pt>
                <c:pt idx="573">
                  <c:v>-34.08</c:v>
                </c:pt>
                <c:pt idx="574">
                  <c:v>-34.131</c:v>
                </c:pt>
                <c:pt idx="575">
                  <c:v>-34.180999999999997</c:v>
                </c:pt>
                <c:pt idx="576">
                  <c:v>-34.231000000000002</c:v>
                </c:pt>
                <c:pt idx="577">
                  <c:v>-34.281999999999996</c:v>
                </c:pt>
                <c:pt idx="578">
                  <c:v>-34.334000000000003</c:v>
                </c:pt>
                <c:pt idx="579">
                  <c:v>-34.386000000000003</c:v>
                </c:pt>
                <c:pt idx="580">
                  <c:v>-34.439</c:v>
                </c:pt>
                <c:pt idx="581">
                  <c:v>-34.488999999999997</c:v>
                </c:pt>
                <c:pt idx="582">
                  <c:v>-34.54</c:v>
                </c:pt>
                <c:pt idx="583">
                  <c:v>-34.590000000000003</c:v>
                </c:pt>
                <c:pt idx="584">
                  <c:v>-34.643000000000001</c:v>
                </c:pt>
                <c:pt idx="585">
                  <c:v>-34.694000000000003</c:v>
                </c:pt>
                <c:pt idx="586">
                  <c:v>-34.743000000000002</c:v>
                </c:pt>
                <c:pt idx="587">
                  <c:v>-34.795000000000002</c:v>
                </c:pt>
                <c:pt idx="588">
                  <c:v>-34.847000000000001</c:v>
                </c:pt>
                <c:pt idx="589">
                  <c:v>-34.898000000000003</c:v>
                </c:pt>
                <c:pt idx="590">
                  <c:v>-34.948999999999998</c:v>
                </c:pt>
                <c:pt idx="591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3" t="s">
        <v>17</v>
      </c>
      <c r="C2" s="335" t="s">
        <v>125</v>
      </c>
      <c r="D2" s="335"/>
      <c r="E2" s="335"/>
      <c r="F2" s="337" t="s">
        <v>26</v>
      </c>
      <c r="G2" s="337"/>
      <c r="H2" s="337"/>
      <c r="I2" s="337"/>
      <c r="J2" s="338" t="s">
        <v>14</v>
      </c>
      <c r="K2" s="338"/>
      <c r="L2" s="338"/>
      <c r="M2" s="340" t="s">
        <v>126</v>
      </c>
      <c r="N2" s="341"/>
      <c r="O2" s="180" t="s">
        <v>13</v>
      </c>
    </row>
    <row r="3" spans="1:15" s="182" customFormat="1" ht="12.95" customHeight="1" x14ac:dyDescent="0.2">
      <c r="A3" s="181"/>
      <c r="B3" s="334"/>
      <c r="C3" s="336"/>
      <c r="D3" s="336"/>
      <c r="E3" s="336"/>
      <c r="F3" s="344"/>
      <c r="G3" s="344"/>
      <c r="H3" s="344"/>
      <c r="I3" s="344"/>
      <c r="J3" s="339"/>
      <c r="K3" s="339"/>
      <c r="L3" s="339"/>
      <c r="M3" s="342"/>
      <c r="N3" s="343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4"/>
      <c r="G4" s="344"/>
      <c r="H4" s="344"/>
      <c r="I4" s="344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42518</v>
      </c>
      <c r="D5" s="188">
        <f>'Groundwater Profile Log'!D5</f>
        <v>42519</v>
      </c>
      <c r="E5" s="329" t="s">
        <v>36</v>
      </c>
      <c r="F5" s="329"/>
      <c r="G5" s="330" t="str">
        <f>'Groundwater Profile Log'!G5</f>
        <v>481APS05</v>
      </c>
      <c r="H5" s="330"/>
      <c r="I5" s="189"/>
      <c r="J5" s="183"/>
      <c r="K5" s="190" t="s">
        <v>22</v>
      </c>
      <c r="L5" s="330" t="str">
        <f>'Groundwater Profile Log'!L5</f>
        <v>Peri Pump</v>
      </c>
      <c r="M5" s="331"/>
      <c r="N5" s="183"/>
      <c r="O5" s="180"/>
    </row>
    <row r="6" spans="1:15" ht="23.1" customHeight="1" x14ac:dyDescent="0.2">
      <c r="A6" s="180"/>
      <c r="B6" s="190" t="s">
        <v>16</v>
      </c>
      <c r="C6" s="332" t="str">
        <f>'Groundwater Profile Log'!C6:D6</f>
        <v>Marietta, GA</v>
      </c>
      <c r="D6" s="332"/>
      <c r="E6" s="191"/>
      <c r="F6" s="192" t="s">
        <v>53</v>
      </c>
      <c r="G6" s="320" t="str">
        <f>'Groundwater Profile Log'!G6</f>
        <v>ZCRQT7055</v>
      </c>
      <c r="H6" s="320"/>
      <c r="I6" s="191"/>
      <c r="J6" s="183"/>
      <c r="K6" s="190" t="s">
        <v>33</v>
      </c>
      <c r="L6" s="319">
        <f>'Groundwater Profile Log'!L6:M6</f>
        <v>39.985850999999997</v>
      </c>
      <c r="M6" s="319"/>
      <c r="N6" s="183"/>
      <c r="O6" s="180"/>
    </row>
    <row r="7" spans="1:15" s="182" customFormat="1" ht="23.1" customHeight="1" x14ac:dyDescent="0.3">
      <c r="A7" s="181"/>
      <c r="B7" s="192" t="s">
        <v>54</v>
      </c>
      <c r="C7" s="318">
        <f>'Groundwater Profile Log'!C7</f>
        <v>206201008</v>
      </c>
      <c r="D7" s="318"/>
      <c r="E7" s="191"/>
      <c r="F7" s="190" t="s">
        <v>20</v>
      </c>
      <c r="G7" s="318" t="str">
        <f>'Groundwater Profile Log'!G7</f>
        <v>Cascade</v>
      </c>
      <c r="H7" s="318"/>
      <c r="I7" s="191"/>
      <c r="J7" s="193"/>
      <c r="K7" s="194" t="s">
        <v>37</v>
      </c>
      <c r="L7" s="319">
        <f>'Groundwater Profile Log'!L7:M7</f>
        <v>69.611555999999993</v>
      </c>
      <c r="M7" s="319"/>
      <c r="N7" s="195"/>
      <c r="O7" s="196"/>
    </row>
    <row r="8" spans="1:15" s="182" customFormat="1" ht="23.1" customHeight="1" x14ac:dyDescent="0.3">
      <c r="A8" s="181"/>
      <c r="B8" s="190" t="s">
        <v>19</v>
      </c>
      <c r="C8" s="318" t="str">
        <f>'Groundwater Profile Log'!C8</f>
        <v>JP &amp; DB</v>
      </c>
      <c r="D8" s="320"/>
      <c r="E8" s="191"/>
      <c r="F8" s="190" t="s">
        <v>38</v>
      </c>
      <c r="G8" s="321">
        <f ca="1">AVERAGE(E14:E36)</f>
        <v>-9.442499999999999</v>
      </c>
      <c r="H8" s="321"/>
      <c r="I8" s="191"/>
      <c r="J8" s="183"/>
      <c r="K8" s="194" t="s">
        <v>23</v>
      </c>
      <c r="L8" s="318" t="s">
        <v>85</v>
      </c>
      <c r="M8" s="32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2" t="s">
        <v>10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4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5" t="s">
        <v>1</v>
      </c>
      <c r="K11" s="326"/>
      <c r="L11" s="326"/>
      <c r="M11" s="326"/>
      <c r="N11" s="327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8"/>
      <c r="C13" s="328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-15</v>
      </c>
      <c r="C14" s="228" t="str">
        <f ca="1">IF( 'Sample 1'!$B$50=0,"",CELL("contents",OFFSET( 'Sample 1'!$B$1,( 'Sample 1'!$B$50-1),4)))</f>
        <v>05/29/2020:09:19:31</v>
      </c>
      <c r="D14" s="229">
        <f ca="1">IF( 'Sample 1'!$B$50=0,"",CELL("contents",OFFSET( 'Sample 1'!$B$1,( 'Sample 1'!$B$50-1),5)))</f>
        <v>500</v>
      </c>
      <c r="E14" s="230">
        <f ca="1">IF( 'Sample 1'!$B$50=0,"", 'Sample 1'!E$14)</f>
        <v>-11.603</v>
      </c>
      <c r="F14" s="229">
        <f ca="1">IF( 'Sample 1'!$B$50=0,"",CELL("contents",OFFSET( 'Sample 1'!$B$1,( 'Sample 1'!$B$50-1),6)))</f>
        <v>184</v>
      </c>
      <c r="G14" s="230">
        <f ca="1">IF( 'Sample 1'!$B$50=0,"",CELL("contents",OFFSET( 'Sample 1'!$B$1,( 'Sample 1'!$B$50-1),8)))</f>
        <v>3.34</v>
      </c>
      <c r="H14" s="230">
        <f ca="1">IF( 'Sample 1'!$B$50=0,"",CELL("contents",OFFSET( 'Sample 1'!$B$1,( 'Sample 1'!$B$50-1),10)))</f>
        <v>5.37</v>
      </c>
      <c r="I14" s="231">
        <f ca="1">IF( 'Sample 1'!$B$50=0,"",CELL("contents",OFFSET( 'Sample 1'!$B$1,( 'Sample 1'!$B$50-1),12)))</f>
        <v>112</v>
      </c>
      <c r="J14" s="314" t="str">
        <f ca="1">IF('Sample 1'!$B$50=0,"",IF(CELL("contents",OFFSET('Sample 1'!$B$1,('Sample 1'!$B$50-1),18))="","",CELL("contents",OFFSET('Sample 1'!$B$1,('Sample 1'!$B$50-1),18))))</f>
        <v>PT 54min</v>
      </c>
      <c r="K14" s="315" t="s">
        <v>68</v>
      </c>
      <c r="L14" s="315" t="s">
        <v>68</v>
      </c>
      <c r="M14" s="315" t="s">
        <v>68</v>
      </c>
      <c r="N14" s="316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-23</v>
      </c>
      <c r="C15" s="228" t="str">
        <f ca="1">IF( 'Sample 2'!$B$50=0,"",CELL("contents",OFFSET( 'Sample 2'!$B$1,( 'Sample 2'!$B$50-1),4)))</f>
        <v>05/29/2020:13:42:52</v>
      </c>
      <c r="D15" s="229">
        <f ca="1">IF( 'Sample 2'!$B$50=0,"",CELL("contents",OFFSET( 'Sample 2'!$B$1,( 'Sample 2'!$B$50-1),5)))</f>
        <v>500</v>
      </c>
      <c r="E15" s="230" t="s">
        <v>124</v>
      </c>
      <c r="F15" s="229">
        <f ca="1">IF( 'Sample 2'!$B$50=0,"",CELL("contents",OFFSET( 'Sample 2'!$B$1,( 'Sample 2'!$B$50-1),6)))</f>
        <v>124</v>
      </c>
      <c r="G15" s="230">
        <f ca="1">IF( 'Sample 2'!$B$50=0,"",CELL("contents",OFFSET( 'Sample 2'!$B$1,( 'Sample 2'!$B$50-1),8)))</f>
        <v>4.3600000000000003</v>
      </c>
      <c r="H15" s="230">
        <f ca="1">IF( 'Sample 2'!$B$50=0,"",CELL("contents",OFFSET( 'Sample 2'!$B$1,( 'Sample 2'!$B$50-1),10)))</f>
        <v>5.17</v>
      </c>
      <c r="I15" s="231">
        <f ca="1">IF( 'Sample 2'!$B$50=0,"",CELL("contents",OFFSET( 'Sample 2'!$B$1,( 'Sample 2'!$B$50-1),12)))</f>
        <v>165</v>
      </c>
      <c r="J15" s="314" t="str">
        <f ca="1">IF('Sample 2'!$B$50=0,"",IF(CELL("contents",OFFSET('Sample 2'!$B$1,('Sample 2'!$B$50-1),18))="","",CELL("contents",OFFSET('Sample 2'!$B$1,('Sample 2'!$B$50-1),18))))</f>
        <v>Head not collected due to slow equilibration</v>
      </c>
      <c r="K15" s="315" t="s">
        <v>68</v>
      </c>
      <c r="L15" s="315" t="s">
        <v>68</v>
      </c>
      <c r="M15" s="315" t="s">
        <v>68</v>
      </c>
      <c r="N15" s="316" t="s">
        <v>68</v>
      </c>
      <c r="O15" s="217"/>
    </row>
    <row r="16" spans="1:15" s="232" customFormat="1" ht="43.9" customHeight="1" x14ac:dyDescent="0.2">
      <c r="A16" s="180"/>
      <c r="B16" s="227">
        <f ca="1">IF( 'Sample 3'!$B$50=0,"",-ABS( 'Sample 3'!$D$14))</f>
        <v>-29.9</v>
      </c>
      <c r="C16" s="228" t="str">
        <f ca="1">IF( 'Sample 3'!$B$50=0,"",CELL("contents",OFFSET( 'Sample 3'!$B$1,( 'Sample 3'!$B$50-1),4)))</f>
        <v>05/29/2020:15:55:32</v>
      </c>
      <c r="D16" s="229">
        <f ca="1">IF( 'Sample 3'!$B$50=0,"",CELL("contents",OFFSET( 'Sample 3'!$B$1,( 'Sample 3'!$B$50-1),5)))</f>
        <v>500</v>
      </c>
      <c r="E16" s="230" t="s">
        <v>124</v>
      </c>
      <c r="F16" s="229">
        <f ca="1">IF( 'Sample 3'!$B$50=0,"",CELL("contents",OFFSET( 'Sample 3'!$B$1,( 'Sample 3'!$B$50-1),6)))</f>
        <v>204</v>
      </c>
      <c r="G16" s="230">
        <f ca="1">IF( 'Sample 3'!$B$50=0,"",CELL("contents",OFFSET( 'Sample 3'!$B$1,( 'Sample 3'!$B$50-1),8)))</f>
        <v>4.13</v>
      </c>
      <c r="H16" s="230">
        <f ca="1">IF( 'Sample 3'!$B$50=0,"",CELL("contents",OFFSET( 'Sample 3'!$B$1,( 'Sample 3'!$B$50-1),10)))</f>
        <v>5.68</v>
      </c>
      <c r="I16" s="231">
        <f ca="1">IF( 'Sample 3'!$B$50=0,"",CELL("contents",OFFSET( 'Sample 3'!$B$1,( 'Sample 3'!$B$50-1),12)))</f>
        <v>123</v>
      </c>
      <c r="J16" s="314" t="str">
        <f ca="1">IF('Sample 3'!$B$50=0,"",IF(CELL("contents",OFFSET('Sample 3'!$B$1,('Sample 3'!$B$50-1),18))="","",CELL("contents",OFFSET('Sample 3'!$B$1,('Sample 3'!$B$50-1),18))))</f>
        <v>PT 52min, head not collected due to slow equilibration.</v>
      </c>
      <c r="K16" s="315" t="s">
        <v>68</v>
      </c>
      <c r="L16" s="315" t="s">
        <v>68</v>
      </c>
      <c r="M16" s="315" t="s">
        <v>68</v>
      </c>
      <c r="N16" s="316" t="s">
        <v>68</v>
      </c>
      <c r="O16" s="217"/>
    </row>
    <row r="17" spans="1:15" s="232" customFormat="1" ht="43.9" customHeight="1" x14ac:dyDescent="0.2">
      <c r="A17" s="180"/>
      <c r="B17" s="227">
        <f ca="1">IF( 'Sample 4'!$B$50=0,"",-ABS( 'Sample 4'!$D$14))</f>
        <v>-35</v>
      </c>
      <c r="C17" s="228" t="s">
        <v>117</v>
      </c>
      <c r="D17" s="229">
        <f ca="1">IF( 'Sample 4'!$B$50=0,"",CELL("contents",OFFSET( 'Sample 4'!$B$1,( 'Sample 4'!$B$50-1),5)))</f>
        <v>500</v>
      </c>
      <c r="E17" s="230">
        <f ca="1">IF( 'Sample 4'!$B$50=0,"", 'Sample 4'!$E$14)</f>
        <v>-7.282</v>
      </c>
      <c r="F17" s="229">
        <f ca="1">IF( 'Sample 4'!$B$50=0,"",CELL("contents",OFFSET( 'Sample 4'!$B$1,( 'Sample 4'!$B$50-1),6)))</f>
        <v>209</v>
      </c>
      <c r="G17" s="230">
        <f ca="1">IF( 'Sample 4'!$B$50=0,"",CELL("contents",OFFSET( 'Sample 4'!$B$1,( 'Sample 4'!$B$50-1),8)))</f>
        <v>3.46</v>
      </c>
      <c r="H17" s="230">
        <f ca="1">IF( 'Sample 4'!$B$50=0,"",CELL("contents",OFFSET( 'Sample 4'!$B$1,( 'Sample 4'!$B$50-1),10)))</f>
        <v>5.74</v>
      </c>
      <c r="I17" s="231">
        <f ca="1">IF( 'Sample 4'!$B$50=0,"",CELL("contents",OFFSET( 'Sample 4'!$B$1,( 'Sample 4'!$B$50-1),12)))</f>
        <v>121</v>
      </c>
      <c r="J17" s="314">
        <f ca="1">IF('Sample 4'!$B$50=0,"",IF(CELL("contents",OFFSET('Sample 4'!$B$1,('Sample 4'!$B$50-1),18))="","",CELL("contents",OFFSET('Sample 4'!$B$1,('Sample 4'!$B$50-1),18))))</f>
        <v>0</v>
      </c>
      <c r="K17" s="315" t="s">
        <v>68</v>
      </c>
      <c r="L17" s="315" t="s">
        <v>68</v>
      </c>
      <c r="M17" s="315" t="s">
        <v>68</v>
      </c>
      <c r="N17" s="316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14" t="str">
        <f ca="1">IF('Sample 5'!$B$50=0,"",IF(CELL("contents",OFFSET('Sample 5'!$B$1,('Sample 5'!$B$50-1),18))="","",CELL("contents",OFFSET('Sample 5'!$B$1,('Sample 5'!$B$50-1),18))))</f>
        <v/>
      </c>
      <c r="K18" s="315" t="s">
        <v>68</v>
      </c>
      <c r="L18" s="315" t="s">
        <v>68</v>
      </c>
      <c r="M18" s="315" t="s">
        <v>68</v>
      </c>
      <c r="N18" s="316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4" t="str">
        <f ca="1">IF('Sample 6'!$B$50=0,"",IF(CELL("contents",OFFSET('Sample 6'!$B$1,('Sample 6'!$B$50-1),18))="","",CELL("contents",OFFSET('Sample 6'!$B$1,('Sample 6'!$B$50-1),18))))</f>
        <v/>
      </c>
      <c r="K19" s="315" t="s">
        <v>68</v>
      </c>
      <c r="L19" s="315" t="s">
        <v>68</v>
      </c>
      <c r="M19" s="315" t="s">
        <v>68</v>
      </c>
      <c r="N19" s="316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4" t="str">
        <f ca="1">IF('Sample 7'!$B$50=0,"",IF(CELL("contents",OFFSET('Sample 7'!$B$1,('Sample 7'!$B$50-1),18))="","",CELL("contents",OFFSET('Sample 7'!$B$1,('Sample 7'!$B$50-1),18))))</f>
        <v/>
      </c>
      <c r="K20" s="315" t="s">
        <v>68</v>
      </c>
      <c r="L20" s="315" t="s">
        <v>68</v>
      </c>
      <c r="M20" s="315" t="s">
        <v>68</v>
      </c>
      <c r="N20" s="316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4" t="str">
        <f ca="1">IF('Sample 8'!$B$50=0,"",IF(CELL("contents",OFFSET('Sample 8'!$B$1,('Sample 8'!$B$50-1),18))="","",CELL("contents",OFFSET('Sample 8'!$B$1,('Sample 8'!$B$50-1),18))))</f>
        <v/>
      </c>
      <c r="K21" s="315" t="s">
        <v>68</v>
      </c>
      <c r="L21" s="315" t="s">
        <v>68</v>
      </c>
      <c r="M21" s="315" t="s">
        <v>68</v>
      </c>
      <c r="N21" s="316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4" t="str">
        <f ca="1">IF('Sample 9'!$B$50=0,"",IF(CELL("contents",OFFSET('Sample 9'!$B$1,('Sample 9'!$B$50-1),18))="","",CELL("contents",OFFSET('Sample 9'!$B$1,('Sample 9'!$B$50-1),18))))</f>
        <v/>
      </c>
      <c r="K22" s="315" t="s">
        <v>68</v>
      </c>
      <c r="L22" s="315" t="s">
        <v>68</v>
      </c>
      <c r="M22" s="315" t="s">
        <v>68</v>
      </c>
      <c r="N22" s="316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4" t="str">
        <f ca="1">IF('Sample 10'!$B$50=0,"",IF(CELL("contents",OFFSET('Sample 10'!$B$1,('Sample 10'!$B$50-1),18))="","",CELL("contents",OFFSET('Sample 10'!$B$1,('Sample 10'!$B$50-1),18))))</f>
        <v/>
      </c>
      <c r="K23" s="315" t="s">
        <v>68</v>
      </c>
      <c r="L23" s="315" t="s">
        <v>68</v>
      </c>
      <c r="M23" s="315" t="s">
        <v>68</v>
      </c>
      <c r="N23" s="316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4" t="str">
        <f ca="1">IF('Sample 11'!$B$50=0,"",IF(CELL("contents",OFFSET('Sample 11'!$B$1,('Sample 11'!$B$50-1),18))="","",CELL("contents",OFFSET('Sample 11'!$B$1,('Sample 11'!$B$50-1),18))))</f>
        <v/>
      </c>
      <c r="K24" s="315" t="s">
        <v>68</v>
      </c>
      <c r="L24" s="315" t="s">
        <v>68</v>
      </c>
      <c r="M24" s="315" t="s">
        <v>68</v>
      </c>
      <c r="N24" s="316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4" t="str">
        <f ca="1">IF('Sample 12'!$B$50=0,"",IF(CELL("contents",OFFSET('Sample 12'!$B$1,('Sample 12'!$B$50-1),18))="","",CELL("contents",OFFSET('Sample 12'!$B$1,('Sample 12'!$B$50-1),18))))</f>
        <v/>
      </c>
      <c r="K25" s="315" t="s">
        <v>68</v>
      </c>
      <c r="L25" s="315" t="s">
        <v>68</v>
      </c>
      <c r="M25" s="315" t="s">
        <v>68</v>
      </c>
      <c r="N25" s="316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4" t="str">
        <f ca="1">IF('Sample 13'!$B$50=0,"",IF(CELL("contents",OFFSET('Sample 13'!$B$1,('Sample 13'!$B$50-1),18))="","",CELL("contents",OFFSET('Sample 13'!$B$1,('Sample 13'!$B$50-1),18))))</f>
        <v/>
      </c>
      <c r="K26" s="315" t="s">
        <v>68</v>
      </c>
      <c r="L26" s="315" t="s">
        <v>68</v>
      </c>
      <c r="M26" s="315" t="s">
        <v>68</v>
      </c>
      <c r="N26" s="316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4" t="str">
        <f ca="1">IF('Sample 14'!$B$50=0,"",IF(CELL("contents",OFFSET('Sample 14'!$B$1,('Sample 14'!$B$50-1),18))="","",CELL("contents",OFFSET('Sample 14'!$B$1,('Sample 14'!$B$50-1),18))))</f>
        <v/>
      </c>
      <c r="K27" s="315" t="s">
        <v>68</v>
      </c>
      <c r="L27" s="315" t="s">
        <v>68</v>
      </c>
      <c r="M27" s="315" t="s">
        <v>68</v>
      </c>
      <c r="N27" s="316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4" t="str">
        <f ca="1">IF('Sample 15'!$B$50=0,"",IF(CELL("contents",OFFSET('Sample 15'!$B$1,('Sample 15'!$B$50-1),18))="","",CELL("contents",OFFSET('Sample 15'!$B$1,('Sample 15'!$B$50-1),18))))</f>
        <v/>
      </c>
      <c r="K28" s="315" t="s">
        <v>68</v>
      </c>
      <c r="L28" s="315" t="s">
        <v>68</v>
      </c>
      <c r="M28" s="315" t="s">
        <v>68</v>
      </c>
      <c r="N28" s="316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4" t="str">
        <f ca="1">IF('Sample 16'!$B$50=0,"",IF(CELL("contents",OFFSET('Sample 16'!$B$1,('Sample 16'!$B$50-1),18))="","",CELL("contents",OFFSET('Sample 16'!$B$1,('Sample 16'!$B$50-1),18))))</f>
        <v/>
      </c>
      <c r="K29" s="315" t="s">
        <v>68</v>
      </c>
      <c r="L29" s="315" t="s">
        <v>68</v>
      </c>
      <c r="M29" s="315" t="s">
        <v>68</v>
      </c>
      <c r="N29" s="316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4" t="str">
        <f ca="1">IF('Sample 17'!$B$50=0,"",IF(CELL("contents",OFFSET('Sample 17'!$B$1,('Sample 17'!$B$50-1),18))="","",CELL("contents",OFFSET('Sample 17'!$B$1,('Sample 17'!$B$50-1),18))))</f>
        <v/>
      </c>
      <c r="K30" s="315" t="s">
        <v>68</v>
      </c>
      <c r="L30" s="315" t="s">
        <v>68</v>
      </c>
      <c r="M30" s="315" t="s">
        <v>68</v>
      </c>
      <c r="N30" s="316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4" t="str">
        <f ca="1">IF('Sample 18'!$B$50=0,"",IF(CELL("contents",OFFSET('Sample 18'!$B$1,('Sample 18'!$B$50-1),18))="","",CELL("contents",OFFSET('Sample 18'!$B$1,('Sample 18'!$B$50-1),18))))</f>
        <v/>
      </c>
      <c r="K31" s="315" t="s">
        <v>68</v>
      </c>
      <c r="L31" s="315" t="s">
        <v>68</v>
      </c>
      <c r="M31" s="315" t="s">
        <v>68</v>
      </c>
      <c r="N31" s="316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4" t="str">
        <f ca="1">IF('Sample 19'!$B$50=0,"",IF(CELL("contents",OFFSET('Sample 19'!$B$1,('Sample 19'!$B$50-1),18))="","",CELL("contents",OFFSET('Sample 19'!$B$1,('Sample 19'!$B$50-1),18))))</f>
        <v/>
      </c>
      <c r="K32" s="315" t="s">
        <v>68</v>
      </c>
      <c r="L32" s="315" t="s">
        <v>68</v>
      </c>
      <c r="M32" s="315" t="s">
        <v>68</v>
      </c>
      <c r="N32" s="316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4" t="str">
        <f ca="1">IF('Sample 20'!$B$50=0,"",IF(CELL("contents",OFFSET('Sample 20'!$B$1,('Sample 20'!$B$50-1),18))="","",CELL("contents",OFFSET('Sample 20'!$B$1,('Sample 20'!$B$50-1),18))))</f>
        <v/>
      </c>
      <c r="K33" s="315" t="s">
        <v>68</v>
      </c>
      <c r="L33" s="315" t="s">
        <v>68</v>
      </c>
      <c r="M33" s="315" t="s">
        <v>68</v>
      </c>
      <c r="N33" s="316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4" t="str">
        <f ca="1">IF('Sample 21'!$B$50=0,"",IF(CELL("contents",OFFSET('Sample 21'!$B$1,('Sample 21'!$B$50-1),18))="","",CELL("contents",OFFSET('Sample 21'!$B$1,('Sample 21'!$B$50-1),18))))</f>
        <v/>
      </c>
      <c r="K34" s="315" t="s">
        <v>68</v>
      </c>
      <c r="L34" s="315" t="s">
        <v>68</v>
      </c>
      <c r="M34" s="315" t="s">
        <v>68</v>
      </c>
      <c r="N34" s="316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4" t="str">
        <f ca="1">IF('Sample 22'!$B$50=0,"",IF(CELL("contents",OFFSET('Sample 22'!$B$1,('Sample 22'!$B$50-1),18))="","",CELL("contents",OFFSET('Sample 22'!$B$1,('Sample 22'!$B$50-1),18))))</f>
        <v/>
      </c>
      <c r="K35" s="315" t="s">
        <v>68</v>
      </c>
      <c r="L35" s="315" t="s">
        <v>68</v>
      </c>
      <c r="M35" s="315" t="s">
        <v>68</v>
      </c>
      <c r="N35" s="316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4" t="str">
        <f ca="1">IF('Sample 23'!$B$50=0,"",IF(CELL("contents",OFFSET('Sample 23'!$B$1,('Sample 23'!$B$50-1),18))="","",CELL("contents",OFFSET('Sample 23'!$B$1,('Sample 23'!$B$50-1),18))))</f>
        <v/>
      </c>
      <c r="K36" s="315" t="s">
        <v>68</v>
      </c>
      <c r="L36" s="315" t="s">
        <v>68</v>
      </c>
      <c r="M36" s="315" t="s">
        <v>68</v>
      </c>
      <c r="N36" s="316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7"/>
      <c r="M39" s="317"/>
      <c r="N39" s="317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D5 C7:D8 G5:H8 L5:M5 M8 M6 M7 D6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10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11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12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13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14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J20" sqref="J20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"/>
    </row>
    <row r="2" spans="1:13" ht="9.9499999999999993" customHeight="1" x14ac:dyDescent="0.2">
      <c r="B2" s="73"/>
      <c r="C2" s="346" t="s">
        <v>65</v>
      </c>
      <c r="D2" s="347"/>
      <c r="E2" s="347"/>
      <c r="F2" s="347"/>
      <c r="G2" s="347"/>
      <c r="H2" s="347"/>
      <c r="I2" s="347"/>
      <c r="J2" s="347"/>
      <c r="M2" s="14"/>
    </row>
    <row r="3" spans="1:13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M3" s="14"/>
    </row>
    <row r="4" spans="1:13" ht="25.15" customHeight="1" x14ac:dyDescent="0.2">
      <c r="B4" s="73"/>
      <c r="C4" s="356" t="s">
        <v>52</v>
      </c>
      <c r="D4" s="357" t="str">
        <f>'Groundwater Profile Log'!C2</f>
        <v>Trinity</v>
      </c>
      <c r="E4" s="108"/>
      <c r="F4" s="348"/>
      <c r="G4" s="348"/>
      <c r="H4" s="146"/>
      <c r="I4" s="349" t="s">
        <v>14</v>
      </c>
      <c r="J4" s="349"/>
      <c r="K4" s="300" t="str">
        <f>Front!M2</f>
        <v>DPT31</v>
      </c>
      <c r="M4" s="14" t="s">
        <v>13</v>
      </c>
    </row>
    <row r="5" spans="1:13" s="9" customFormat="1" ht="12.95" customHeight="1" x14ac:dyDescent="0.2">
      <c r="B5" s="101"/>
      <c r="C5" s="356"/>
      <c r="D5" s="357"/>
      <c r="E5" s="108"/>
      <c r="F5" s="348"/>
      <c r="G5" s="348"/>
      <c r="H5" s="146"/>
      <c r="I5" s="349"/>
      <c r="J5" s="349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8"/>
      <c r="G6" s="348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42519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Peri Pump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39.985850999999997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69.611555999999993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JP &amp; DB</v>
      </c>
      <c r="E10" s="104"/>
      <c r="F10" s="114" t="s">
        <v>34</v>
      </c>
      <c r="G10" s="117">
        <f>'Groundwater Profile Log'!G8</f>
        <v>-10</v>
      </c>
      <c r="H10" s="147"/>
      <c r="I10" s="145"/>
      <c r="J10" s="139" t="s">
        <v>23</v>
      </c>
      <c r="K10" s="298" t="str">
        <f>Front!L8</f>
        <v>NA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0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1"/>
      <c r="M14" s="31"/>
    </row>
    <row r="15" spans="1:13" s="24" customFormat="1" ht="9.6" customHeight="1" x14ac:dyDescent="0.2">
      <c r="B15" s="17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-4.9000000000000004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147.38829999999999</v>
      </c>
      <c r="G16" s="174">
        <v>60</v>
      </c>
      <c r="H16" s="174">
        <v>3.5461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-9.9037000000000006</v>
      </c>
      <c r="D17" s="173" t="s">
        <v>86</v>
      </c>
      <c r="E17" s="303">
        <f>IF(ISNUMBER(C17), LOOKUP(D17,{"IK Decreased When Hammer Stopped","IK Increased When Hammer Stopped","No Change When Hammer Stopped"},{1,2,3}), "")</f>
        <v>1</v>
      </c>
      <c r="F17" s="308">
        <v>55.205399999999997</v>
      </c>
      <c r="G17" s="174">
        <v>60</v>
      </c>
      <c r="H17" s="174">
        <v>0.97089999999999999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-15</v>
      </c>
      <c r="D18" s="173" t="s">
        <v>86</v>
      </c>
      <c r="E18" s="303">
        <f>IF(ISNUMBER(C18), LOOKUP(D18,{"IK Decreased When Hammer Stopped","IK Increased When Hammer Stopped","No Change When Hammer Stopped"},{1,2,3}), "")</f>
        <v>1</v>
      </c>
      <c r="F18" s="308">
        <v>113.1943</v>
      </c>
      <c r="G18" s="174">
        <v>60</v>
      </c>
      <c r="H18" s="174">
        <v>2.2888999999999999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-20</v>
      </c>
      <c r="D19" s="173" t="s">
        <v>83</v>
      </c>
      <c r="E19" s="303">
        <f>IF(ISNUMBER(C19), LOOKUP(D19,{"IK Decreased When Hammer Stopped","IK Increased When Hammer Stopped","No Change When Hammer Stopped"},{1,2,3}), "")</f>
        <v>3</v>
      </c>
      <c r="F19" s="308">
        <v>112.92310000000001</v>
      </c>
      <c r="G19" s="174">
        <v>60</v>
      </c>
      <c r="H19" s="174">
        <v>2.2816000000000001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-22.3</v>
      </c>
      <c r="D20" s="173" t="s">
        <v>83</v>
      </c>
      <c r="E20" s="303">
        <f>IF(ISNUMBER(C20), LOOKUP(D20,{"IK Decreased When Hammer Stopped","IK Increased When Hammer Stopped","No Change When Hammer Stopped"},{1,2,3}), "")</f>
        <v>3</v>
      </c>
      <c r="F20" s="308">
        <v>96.8523</v>
      </c>
      <c r="G20" s="174">
        <v>60</v>
      </c>
      <c r="H20" s="174">
        <v>1.8713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-23</v>
      </c>
      <c r="D21" s="173" t="s">
        <v>86</v>
      </c>
      <c r="E21" s="303">
        <f>IF(ISNUMBER(C21), LOOKUP(D21,{"IK Decreased When Hammer Stopped","IK Increased When Hammer Stopped","No Change When Hammer Stopped"},{1,2,3}), "")</f>
        <v>1</v>
      </c>
      <c r="F21" s="308">
        <v>92.211600000000004</v>
      </c>
      <c r="G21" s="174">
        <v>60</v>
      </c>
      <c r="H21" s="174">
        <v>1.7603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-24.895700000000001</v>
      </c>
      <c r="D22" s="173" t="s">
        <v>86</v>
      </c>
      <c r="E22" s="303">
        <f>IF(ISNUMBER(C22), LOOKUP(D22,{"IK Decreased When Hammer Stopped","IK Increased When Hammer Stopped","No Change When Hammer Stopped"},{1,2,3}), "")</f>
        <v>1</v>
      </c>
      <c r="F22" s="308">
        <v>109.81659999999999</v>
      </c>
      <c r="G22" s="174">
        <v>60</v>
      </c>
      <c r="H22" s="174">
        <v>2.1987999999999999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-29.9</v>
      </c>
      <c r="D23" s="173" t="s">
        <v>86</v>
      </c>
      <c r="E23" s="303">
        <f>IF(ISNUMBER(C23), LOOKUP(D23,{"IK Decreased When Hammer Stopped","IK Increased When Hammer Stopped","No Change When Hammer Stopped"},{1,2,3}), "")</f>
        <v>1</v>
      </c>
      <c r="F23" s="308">
        <v>83.490399999999994</v>
      </c>
      <c r="G23" s="174">
        <v>60</v>
      </c>
      <c r="H23" s="174">
        <v>1.5599000000000001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-35</v>
      </c>
      <c r="D24" s="173" t="s">
        <v>86</v>
      </c>
      <c r="E24" s="303">
        <f>IF(ISNUMBER(C24), LOOKUP(D24,{"IK Decreased When Hammer Stopped","IK Increased When Hammer Stopped","No Change When Hammer Stopped"},{1,2,3}), "")</f>
        <v>1</v>
      </c>
      <c r="F24" s="308">
        <v>118.3657</v>
      </c>
      <c r="G24" s="174">
        <v>60</v>
      </c>
      <c r="H24" s="174">
        <v>2.4051999999999998</v>
      </c>
      <c r="I24" s="173" t="s">
        <v>94</v>
      </c>
      <c r="J24" s="174" t="s">
        <v>95</v>
      </c>
      <c r="K24" s="303">
        <f>IF(ISNUMBER(C24),LOOKUP(J24,{"Broken Down Hole equipment","NA","Reached Target Depth","ROP Dropped Below Threshold","Sudden Hard Refusal"},{7,11,8,9,10}),"")</f>
        <v>9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/>
      <c r="D25" s="248"/>
      <c r="E25" s="303" t="str">
        <f>IF(ISNUMBER(C25), LOOKUP(D25,{"IK Decreased When Hammer Stopped","IK Increased When Hammer Stopped","No Change When Hammer Stopped"},{1,2,3}), "")</f>
        <v/>
      </c>
      <c r="F25" s="282"/>
      <c r="G25" s="174"/>
      <c r="H25" s="283"/>
      <c r="I25" s="281"/>
      <c r="J25" s="253"/>
      <c r="K25" s="303" t="str">
        <f>IF(ISNUMBER(C25),LOOKUP(J25,{"Broken Down Hole equipment","NA","Reached Target Depth","ROP Dropped Below Threshold","Sudden Hard Refusal"},{7,11,8,9,10}),"")</f>
        <v/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/>
      <c r="D26" s="248"/>
      <c r="E26" s="303" t="str">
        <f>IF(ISNUMBER(C26), LOOKUP(D26,{"IK Decreased When Hammer Stopped","IK Increased When Hammer Stopped","No Change When Hammer Stopped"},{1,2,3}), "")</f>
        <v/>
      </c>
      <c r="F26" s="282"/>
      <c r="G26" s="174"/>
      <c r="H26" s="283"/>
      <c r="I26" s="281"/>
      <c r="J26" s="253"/>
      <c r="K26" s="303" t="str">
        <f>IF(ISNUMBER(C26),LOOKUP(J26,{"Broken Down Hole equipment","NA","Reached Target Depth","ROP Dropped Below Threshold","Sudden Hard Refusal"},{7,11,8,9,10}),"")</f>
        <v/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/>
      <c r="D27" s="173"/>
      <c r="E27" s="303" t="str">
        <f>IF(ISNUMBER(C27), LOOKUP(D27,{"IK Decreased When Hammer Stopped","IK Increased When Hammer Stopped","No Change When Hammer Stopped"},{1,2,3}), "")</f>
        <v/>
      </c>
      <c r="F27" s="282"/>
      <c r="G27" s="174"/>
      <c r="H27" s="283"/>
      <c r="I27" s="281"/>
      <c r="J27" s="253"/>
      <c r="K27" s="303" t="str">
        <f>IF(ISNUMBER(C27),LOOKUP(J27,{"Broken Down Hole equipment","NA","Reached Target Depth","ROP Dropped Below Threshold","Sudden Hard Refusal"},{7,11,8,9,10}),"")</f>
        <v/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AFP6\APS\MSTJV\[DPT31_Groundwater Profiling Log_MSTJV.xlsx]IK Behavior</v>
      </c>
    </row>
    <row r="58" spans="2:3" x14ac:dyDescent="0.2">
      <c r="B58" s="352"/>
      <c r="C58" s="353"/>
    </row>
    <row r="59" spans="2:3" x14ac:dyDescent="0.2">
      <c r="B59" s="354"/>
      <c r="C59" s="355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15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16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17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18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19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20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21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22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23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0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3" t="s">
        <v>17</v>
      </c>
      <c r="C2" s="387" t="s">
        <v>82</v>
      </c>
      <c r="D2" s="391"/>
      <c r="E2" s="278"/>
      <c r="F2" s="337" t="s">
        <v>26</v>
      </c>
      <c r="G2" s="337"/>
      <c r="H2" s="337"/>
      <c r="I2" s="337"/>
      <c r="J2" s="338" t="s">
        <v>14</v>
      </c>
      <c r="K2" s="338"/>
      <c r="L2" s="338"/>
      <c r="M2" s="387" t="s">
        <v>81</v>
      </c>
      <c r="N2" s="388"/>
      <c r="O2" s="171"/>
      <c r="P2" s="50" t="s">
        <v>13</v>
      </c>
    </row>
    <row r="3" spans="1:16" s="46" customFormat="1" ht="12.95" customHeight="1" x14ac:dyDescent="0.25">
      <c r="A3" s="45"/>
      <c r="B3" s="334"/>
      <c r="C3" s="392"/>
      <c r="D3" s="392"/>
      <c r="E3" s="279"/>
      <c r="F3" s="344"/>
      <c r="G3" s="344"/>
      <c r="H3" s="344"/>
      <c r="I3" s="344"/>
      <c r="J3" s="339"/>
      <c r="K3" s="339"/>
      <c r="L3" s="339"/>
      <c r="M3" s="389"/>
      <c r="N3" s="390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4"/>
      <c r="G4" s="344"/>
      <c r="H4" s="344"/>
      <c r="I4" s="344"/>
      <c r="J4" s="393"/>
      <c r="K4" s="393"/>
      <c r="L4" s="393"/>
      <c r="M4" s="393"/>
      <c r="N4" s="393"/>
      <c r="O4" s="172"/>
      <c r="P4" s="47"/>
    </row>
    <row r="5" spans="1:16" ht="30.75" customHeight="1" x14ac:dyDescent="0.2">
      <c r="A5" s="44"/>
      <c r="B5" s="187" t="s">
        <v>44</v>
      </c>
      <c r="C5" s="307">
        <v>42519</v>
      </c>
      <c r="D5" s="307">
        <v>42519</v>
      </c>
      <c r="E5" s="329" t="s">
        <v>36</v>
      </c>
      <c r="F5" s="329"/>
      <c r="G5" s="387" t="s">
        <v>77</v>
      </c>
      <c r="H5" s="394"/>
      <c r="I5" s="189"/>
      <c r="J5" s="183"/>
      <c r="K5" s="190" t="s">
        <v>22</v>
      </c>
      <c r="L5" s="387" t="s">
        <v>80</v>
      </c>
      <c r="M5" s="394"/>
      <c r="N5" s="183"/>
      <c r="O5" s="171"/>
      <c r="P5" s="50"/>
    </row>
    <row r="6" spans="1:16" ht="23.1" customHeight="1" x14ac:dyDescent="0.2">
      <c r="A6" s="44"/>
      <c r="B6" s="190" t="s">
        <v>16</v>
      </c>
      <c r="C6" s="395" t="s">
        <v>75</v>
      </c>
      <c r="D6" s="396"/>
      <c r="E6" s="191"/>
      <c r="F6" s="192" t="s">
        <v>53</v>
      </c>
      <c r="G6" s="387" t="s">
        <v>78</v>
      </c>
      <c r="H6" s="394"/>
      <c r="I6" s="191"/>
      <c r="J6" s="183"/>
      <c r="K6" s="190" t="s">
        <v>33</v>
      </c>
      <c r="L6" s="385">
        <v>39.985850999999997</v>
      </c>
      <c r="M6" s="386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87">
        <v>206201008</v>
      </c>
      <c r="D7" s="394"/>
      <c r="E7" s="191"/>
      <c r="F7" s="190" t="s">
        <v>20</v>
      </c>
      <c r="G7" s="387" t="s">
        <v>79</v>
      </c>
      <c r="H7" s="394"/>
      <c r="I7" s="191"/>
      <c r="J7" s="193"/>
      <c r="K7" s="194" t="s">
        <v>37</v>
      </c>
      <c r="L7" s="385">
        <v>69.611555999999993</v>
      </c>
      <c r="M7" s="386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87" t="s">
        <v>76</v>
      </c>
      <c r="D8" s="394"/>
      <c r="E8" s="191"/>
      <c r="F8" s="190" t="s">
        <v>38</v>
      </c>
      <c r="G8" s="397">
        <v>-10</v>
      </c>
      <c r="H8" s="398"/>
      <c r="I8" s="191"/>
      <c r="J8" s="183"/>
      <c r="K8" s="194" t="s">
        <v>23</v>
      </c>
      <c r="L8" s="387">
        <v>1</v>
      </c>
      <c r="M8" s="394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399" t="s">
        <v>10</v>
      </c>
      <c r="C10" s="400"/>
      <c r="D10" s="400"/>
      <c r="E10" s="400"/>
      <c r="F10" s="400"/>
      <c r="G10" s="400"/>
      <c r="H10" s="400"/>
      <c r="I10" s="400"/>
      <c r="J10" s="400"/>
      <c r="K10" s="400"/>
      <c r="L10" s="400"/>
      <c r="M10" s="400"/>
      <c r="N10" s="400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1" zoomScale="60" zoomScaleNormal="60" zoomScaleSheetLayoutView="75" workbookViewId="0">
      <selection activeCell="C16" sqref="C16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3" t="s">
        <v>64</v>
      </c>
      <c r="D2" s="364"/>
      <c r="E2" s="364"/>
      <c r="F2" s="364"/>
      <c r="G2" s="364"/>
      <c r="H2" s="364"/>
      <c r="I2" s="364"/>
      <c r="J2" s="364"/>
      <c r="K2" s="364"/>
      <c r="L2" s="364"/>
      <c r="M2" s="109"/>
      <c r="N2" s="14"/>
    </row>
    <row r="3" spans="1:14" ht="18.75" customHeight="1" x14ac:dyDescent="0.2">
      <c r="B3" s="73"/>
      <c r="C3" s="346"/>
      <c r="D3" s="347"/>
      <c r="E3" s="347"/>
      <c r="F3" s="347"/>
      <c r="G3" s="347"/>
      <c r="H3" s="347"/>
      <c r="I3" s="347"/>
      <c r="J3" s="347"/>
      <c r="K3" s="347"/>
      <c r="L3" s="347"/>
      <c r="M3" s="109"/>
      <c r="N3" s="14"/>
    </row>
    <row r="4" spans="1:14" ht="25.15" customHeight="1" x14ac:dyDescent="0.2">
      <c r="B4" s="73"/>
      <c r="C4" s="356" t="s">
        <v>52</v>
      </c>
      <c r="D4" s="357" t="str">
        <f>'Groundwater Profile Log'!C2</f>
        <v>Trinity</v>
      </c>
      <c r="E4" s="131"/>
      <c r="F4" s="348"/>
      <c r="G4" s="348"/>
      <c r="H4" s="348"/>
      <c r="I4" s="349" t="s">
        <v>14</v>
      </c>
      <c r="J4" s="349"/>
      <c r="K4" s="365" t="str">
        <f>'Groundwater Profile Log'!M2</f>
        <v>DPT-31</v>
      </c>
      <c r="L4" s="365">
        <f>'Groundwater Profile Log'!K2</f>
        <v>0</v>
      </c>
      <c r="M4" s="368"/>
      <c r="N4" s="14" t="s">
        <v>13</v>
      </c>
    </row>
    <row r="5" spans="1:14" s="9" customFormat="1" ht="12.95" customHeight="1" x14ac:dyDescent="0.2">
      <c r="B5" s="101"/>
      <c r="C5" s="356"/>
      <c r="D5" s="357"/>
      <c r="E5" s="131"/>
      <c r="F5" s="348"/>
      <c r="G5" s="348"/>
      <c r="H5" s="348"/>
      <c r="I5" s="349"/>
      <c r="J5" s="349"/>
      <c r="K5" s="110"/>
      <c r="L5" s="110"/>
      <c r="M5" s="369"/>
      <c r="N5" s="13"/>
    </row>
    <row r="6" spans="1:14" s="9" customFormat="1" ht="12.95" customHeight="1" x14ac:dyDescent="0.2">
      <c r="B6" s="101"/>
      <c r="C6" s="111"/>
      <c r="D6" s="104"/>
      <c r="E6" s="104"/>
      <c r="F6" s="348"/>
      <c r="G6" s="348"/>
      <c r="H6" s="348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42519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0" t="str">
        <f>'Groundwater Profile Log'!L5</f>
        <v>Peri Pump</v>
      </c>
      <c r="L7" s="360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70">
        <f>Front!L6</f>
        <v>39.985850999999997</v>
      </c>
      <c r="L8" s="370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0">
        <f>Front!L7</f>
        <v>69.611555999999993</v>
      </c>
      <c r="L9" s="370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JP &amp; DB</v>
      </c>
      <c r="E10" s="116"/>
      <c r="F10" s="135" t="s">
        <v>34</v>
      </c>
      <c r="G10" s="117">
        <f>'Groundwater Profile Log'!G8</f>
        <v>-10</v>
      </c>
      <c r="I10" s="139"/>
      <c r="J10" s="139" t="s">
        <v>23</v>
      </c>
      <c r="K10" s="360">
        <f>'Groundwater Profile Log'!L8</f>
        <v>1</v>
      </c>
      <c r="L10" s="360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1"/>
      <c r="H12" s="362"/>
      <c r="I12" s="362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1" t="s">
        <v>1</v>
      </c>
      <c r="K13" s="372"/>
      <c r="L13" s="372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59"/>
      <c r="D15" s="359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97"/>
      <c r="D16" s="97"/>
      <c r="E16" s="137"/>
      <c r="F16" s="97"/>
      <c r="G16" s="305" t="str">
        <f>IF(ISNUMBER(C16),LOOKUP(F16,{"Could Not Produce Water","Equipment Issue","Yield Deemed Too Slow"},{4,5,6}),"")</f>
        <v/>
      </c>
      <c r="H16" s="97"/>
      <c r="I16" s="138"/>
      <c r="J16" s="366"/>
      <c r="K16" s="367"/>
      <c r="L16" s="367"/>
      <c r="M16" s="367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6"/>
      <c r="K17" s="367"/>
      <c r="L17" s="367"/>
      <c r="M17" s="367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6"/>
      <c r="K18" s="367"/>
      <c r="L18" s="367"/>
      <c r="M18" s="367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6"/>
      <c r="K19" s="367"/>
      <c r="L19" s="367"/>
      <c r="M19" s="367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6"/>
      <c r="K20" s="367"/>
      <c r="L20" s="367"/>
      <c r="M20" s="367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6"/>
      <c r="K21" s="367"/>
      <c r="L21" s="367"/>
      <c r="M21" s="367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6"/>
      <c r="K22" s="367"/>
      <c r="L22" s="367"/>
      <c r="M22" s="367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6"/>
      <c r="K23" s="367"/>
      <c r="L23" s="367"/>
      <c r="M23" s="367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6"/>
      <c r="K24" s="367"/>
      <c r="L24" s="367"/>
      <c r="M24" s="367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6"/>
      <c r="K25" s="367"/>
      <c r="L25" s="367"/>
      <c r="M25" s="367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6"/>
      <c r="K26" s="367"/>
      <c r="L26" s="367"/>
      <c r="M26" s="367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6"/>
      <c r="K27" s="367"/>
      <c r="L27" s="367"/>
      <c r="M27" s="367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6"/>
      <c r="K28" s="367"/>
      <c r="L28" s="367"/>
      <c r="M28" s="367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6"/>
      <c r="K29" s="367"/>
      <c r="L29" s="367"/>
      <c r="M29" s="367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6"/>
      <c r="K30" s="367"/>
      <c r="L30" s="367"/>
      <c r="M30" s="367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6"/>
      <c r="K31" s="367"/>
      <c r="L31" s="367"/>
      <c r="M31" s="367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6"/>
      <c r="K32" s="367"/>
      <c r="L32" s="367"/>
      <c r="M32" s="367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6"/>
      <c r="K33" s="367"/>
      <c r="L33" s="367"/>
      <c r="M33" s="367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6"/>
      <c r="K34" s="367"/>
      <c r="L34" s="367"/>
      <c r="M34" s="367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6"/>
      <c r="K35" s="367"/>
      <c r="L35" s="367"/>
      <c r="M35" s="367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6"/>
      <c r="K36" s="367"/>
      <c r="L36" s="367"/>
      <c r="M36" s="367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6"/>
      <c r="K37" s="367"/>
      <c r="L37" s="367"/>
      <c r="M37" s="367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6"/>
      <c r="K38" s="367"/>
      <c r="L38" s="367"/>
      <c r="M38" s="367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6"/>
      <c r="K39" s="367"/>
      <c r="L39" s="367"/>
      <c r="M39" s="367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6"/>
      <c r="K40" s="367"/>
      <c r="L40" s="367"/>
      <c r="M40" s="367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6"/>
      <c r="K41" s="367"/>
      <c r="L41" s="367"/>
      <c r="M41" s="367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6"/>
      <c r="K42" s="367"/>
      <c r="L42" s="367"/>
      <c r="M42" s="367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6"/>
      <c r="K43" s="367"/>
      <c r="L43" s="367"/>
      <c r="M43" s="367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6"/>
      <c r="K44" s="367"/>
      <c r="L44" s="367"/>
      <c r="M44" s="367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6"/>
      <c r="K45" s="367"/>
      <c r="L45" s="367"/>
      <c r="M45" s="367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6"/>
      <c r="K46" s="367"/>
      <c r="L46" s="367"/>
      <c r="M46" s="367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AFP6\APS\MSTJV\[DPT31_Groundwater Profiling Log_MSTJV.xlsx]Sample Attempt</v>
      </c>
    </row>
    <row r="49" spans="2:13" x14ac:dyDescent="0.2">
      <c r="M49" s="140"/>
    </row>
    <row r="59" spans="2:13" x14ac:dyDescent="0.2">
      <c r="B59" s="352"/>
      <c r="C59" s="353"/>
    </row>
    <row r="60" spans="2:13" x14ac:dyDescent="0.2">
      <c r="B60" s="354"/>
      <c r="C60" s="355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93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118</v>
      </c>
      <c r="B1" t="s">
        <v>119</v>
      </c>
      <c r="C1" t="s">
        <v>120</v>
      </c>
      <c r="D1" t="s">
        <v>121</v>
      </c>
      <c r="E1" t="s">
        <v>45</v>
      </c>
      <c r="F1" t="s">
        <v>122</v>
      </c>
      <c r="G1" t="s">
        <v>123</v>
      </c>
      <c r="H1" t="s">
        <v>62</v>
      </c>
    </row>
    <row r="2" spans="1:8" x14ac:dyDescent="0.2">
      <c r="A2">
        <v>1884.4059999999999</v>
      </c>
      <c r="B2">
        <v>-5.2999999999999999E-2</v>
      </c>
      <c r="C2">
        <v>-5.5E-2</v>
      </c>
      <c r="D2">
        <v>0</v>
      </c>
      <c r="E2">
        <v>141.86500000000001</v>
      </c>
      <c r="F2">
        <v>60</v>
      </c>
      <c r="G2">
        <v>60.851999999999997</v>
      </c>
      <c r="H2">
        <v>3.8962000000000003</v>
      </c>
    </row>
    <row r="3" spans="1:8" x14ac:dyDescent="0.2">
      <c r="A3">
        <v>1885.021</v>
      </c>
      <c r="B3">
        <v>-0.129</v>
      </c>
      <c r="C3">
        <v>-0.13500000000000001</v>
      </c>
      <c r="D3">
        <v>12.988</v>
      </c>
      <c r="E3">
        <v>141.09700000000001</v>
      </c>
      <c r="F3">
        <v>60</v>
      </c>
      <c r="G3">
        <v>60.822000000000003</v>
      </c>
      <c r="H3">
        <v>3.8588000000000005</v>
      </c>
    </row>
    <row r="4" spans="1:8" x14ac:dyDescent="0.2">
      <c r="A4">
        <v>1885.653</v>
      </c>
      <c r="B4">
        <v>-0.224</v>
      </c>
      <c r="C4">
        <v>-0.23400000000000001</v>
      </c>
      <c r="D4">
        <v>15.631</v>
      </c>
      <c r="E4">
        <v>141.34399999999999</v>
      </c>
      <c r="F4">
        <v>60</v>
      </c>
      <c r="G4">
        <v>60.856000000000002</v>
      </c>
      <c r="H4">
        <v>3.8654000000000002</v>
      </c>
    </row>
    <row r="5" spans="1:8" x14ac:dyDescent="0.2">
      <c r="A5">
        <v>1886.2850000000001</v>
      </c>
      <c r="B5">
        <v>-0.32300000000000001</v>
      </c>
      <c r="C5">
        <v>-0.33800000000000002</v>
      </c>
      <c r="D5">
        <v>16.466999999999999</v>
      </c>
      <c r="E5">
        <v>141.16200000000001</v>
      </c>
      <c r="F5">
        <v>60</v>
      </c>
      <c r="G5">
        <v>60.823999999999998</v>
      </c>
      <c r="H5">
        <v>3.8522000000000003</v>
      </c>
    </row>
    <row r="6" spans="1:8" x14ac:dyDescent="0.2">
      <c r="A6">
        <v>1886.6010000000001</v>
      </c>
      <c r="B6">
        <v>-0.374</v>
      </c>
      <c r="C6">
        <v>-0.39</v>
      </c>
      <c r="D6">
        <v>16.641999999999999</v>
      </c>
      <c r="E6">
        <v>141.642</v>
      </c>
      <c r="F6">
        <v>60</v>
      </c>
      <c r="G6">
        <v>60.820999999999998</v>
      </c>
      <c r="H6">
        <v>3.8709000000000007</v>
      </c>
    </row>
    <row r="7" spans="1:8" x14ac:dyDescent="0.2">
      <c r="A7">
        <v>1886.91</v>
      </c>
      <c r="B7">
        <v>-0.42399999999999999</v>
      </c>
      <c r="C7">
        <v>-0.443</v>
      </c>
      <c r="D7">
        <v>17.001000000000001</v>
      </c>
      <c r="E7">
        <v>141.72800000000001</v>
      </c>
      <c r="F7">
        <v>60</v>
      </c>
      <c r="G7">
        <v>60.798000000000002</v>
      </c>
      <c r="H7">
        <v>3.8720000000000003</v>
      </c>
    </row>
    <row r="8" spans="1:8" x14ac:dyDescent="0.2">
      <c r="A8">
        <v>1887.22</v>
      </c>
      <c r="B8">
        <v>-0.47499999999999998</v>
      </c>
      <c r="C8">
        <v>-0.496</v>
      </c>
      <c r="D8">
        <v>17.102</v>
      </c>
      <c r="E8">
        <v>141.90299999999999</v>
      </c>
      <c r="F8">
        <v>60</v>
      </c>
      <c r="G8">
        <v>60.792999999999999</v>
      </c>
      <c r="H8">
        <v>3.8764000000000003</v>
      </c>
    </row>
    <row r="9" spans="1:8" x14ac:dyDescent="0.2">
      <c r="A9">
        <v>1887.527</v>
      </c>
      <c r="B9">
        <v>-0.52600000000000002</v>
      </c>
      <c r="C9">
        <v>-0.54900000000000004</v>
      </c>
      <c r="D9">
        <v>17.408000000000001</v>
      </c>
      <c r="E9">
        <v>141.482</v>
      </c>
      <c r="F9">
        <v>60</v>
      </c>
      <c r="G9">
        <v>60.783999999999999</v>
      </c>
      <c r="H9">
        <v>3.8555000000000001</v>
      </c>
    </row>
    <row r="10" spans="1:8" x14ac:dyDescent="0.2">
      <c r="A10">
        <v>1887.8330000000001</v>
      </c>
      <c r="B10">
        <v>-0.57699999999999996</v>
      </c>
      <c r="C10">
        <v>-0.60299999999999998</v>
      </c>
      <c r="D10">
        <v>17.449000000000002</v>
      </c>
      <c r="E10">
        <v>141.565</v>
      </c>
      <c r="F10">
        <v>60</v>
      </c>
      <c r="G10">
        <v>60.768999999999998</v>
      </c>
      <c r="H10">
        <v>3.8566000000000003</v>
      </c>
    </row>
    <row r="11" spans="1:8" x14ac:dyDescent="0.2">
      <c r="A11">
        <v>1888.1369999999999</v>
      </c>
      <c r="B11">
        <v>-0.628</v>
      </c>
      <c r="C11">
        <v>-0.65600000000000003</v>
      </c>
      <c r="D11">
        <v>17.565999999999999</v>
      </c>
      <c r="E11">
        <v>141.791</v>
      </c>
      <c r="F11">
        <v>60</v>
      </c>
      <c r="G11">
        <v>60.756999999999998</v>
      </c>
      <c r="H11">
        <v>3.8643000000000001</v>
      </c>
    </row>
    <row r="12" spans="1:8" x14ac:dyDescent="0.2">
      <c r="A12">
        <v>1888.443</v>
      </c>
      <c r="B12">
        <v>-0.67900000000000005</v>
      </c>
      <c r="C12">
        <v>-0.70899999999999996</v>
      </c>
      <c r="D12">
        <v>17.416</v>
      </c>
      <c r="E12">
        <v>142.197</v>
      </c>
      <c r="F12">
        <v>60</v>
      </c>
      <c r="G12">
        <v>60.816000000000003</v>
      </c>
      <c r="H12">
        <v>3.8786</v>
      </c>
    </row>
    <row r="13" spans="1:8" x14ac:dyDescent="0.2">
      <c r="A13">
        <v>1888.7539999999999</v>
      </c>
      <c r="B13">
        <v>-0.73</v>
      </c>
      <c r="C13">
        <v>-0.76300000000000001</v>
      </c>
      <c r="D13">
        <v>17.140999999999998</v>
      </c>
      <c r="E13">
        <v>142.27799999999999</v>
      </c>
      <c r="F13">
        <v>60</v>
      </c>
      <c r="G13">
        <v>60.771000000000001</v>
      </c>
      <c r="H13">
        <v>3.8797000000000006</v>
      </c>
    </row>
    <row r="14" spans="1:8" x14ac:dyDescent="0.2">
      <c r="A14">
        <v>1889.0640000000001</v>
      </c>
      <c r="B14">
        <v>-0.78100000000000003</v>
      </c>
      <c r="C14">
        <v>-0.81599999999999995</v>
      </c>
      <c r="D14">
        <v>17.186</v>
      </c>
      <c r="E14">
        <v>142.40600000000001</v>
      </c>
      <c r="F14">
        <v>60</v>
      </c>
      <c r="G14">
        <v>60.783999999999999</v>
      </c>
      <c r="H14">
        <v>3.883</v>
      </c>
    </row>
    <row r="15" spans="1:8" x14ac:dyDescent="0.2">
      <c r="A15">
        <v>1889.374</v>
      </c>
      <c r="B15">
        <v>-0.83199999999999996</v>
      </c>
      <c r="C15">
        <v>-0.86899999999999999</v>
      </c>
      <c r="D15">
        <v>17.256</v>
      </c>
      <c r="E15">
        <v>141.631</v>
      </c>
      <c r="F15">
        <v>60</v>
      </c>
      <c r="G15">
        <v>60.756999999999998</v>
      </c>
      <c r="H15">
        <v>3.8467000000000002</v>
      </c>
    </row>
    <row r="16" spans="1:8" x14ac:dyDescent="0.2">
      <c r="A16">
        <v>1889.682</v>
      </c>
      <c r="B16">
        <v>-0.88400000000000001</v>
      </c>
      <c r="C16">
        <v>-0.92300000000000004</v>
      </c>
      <c r="D16">
        <v>17.375</v>
      </c>
      <c r="E16">
        <v>141.85599999999999</v>
      </c>
      <c r="F16">
        <v>60</v>
      </c>
      <c r="G16">
        <v>60.722999999999999</v>
      </c>
      <c r="H16">
        <v>3.8544000000000005</v>
      </c>
    </row>
    <row r="17" spans="1:8" x14ac:dyDescent="0.2">
      <c r="A17">
        <v>1889.9929999999999</v>
      </c>
      <c r="B17">
        <v>-0.93500000000000005</v>
      </c>
      <c r="C17">
        <v>-0.97699999999999998</v>
      </c>
      <c r="D17">
        <v>17.314</v>
      </c>
      <c r="E17">
        <v>141.96700000000001</v>
      </c>
      <c r="F17">
        <v>60</v>
      </c>
      <c r="G17">
        <v>60.762999999999998</v>
      </c>
      <c r="H17">
        <v>3.8566000000000003</v>
      </c>
    </row>
    <row r="18" spans="1:8" x14ac:dyDescent="0.2">
      <c r="A18">
        <v>1890.3009999999999</v>
      </c>
      <c r="B18">
        <v>-0.98699999999999999</v>
      </c>
      <c r="C18">
        <v>-1.0309999999999999</v>
      </c>
      <c r="D18">
        <v>17.495000000000001</v>
      </c>
      <c r="E18">
        <v>142.358</v>
      </c>
      <c r="F18">
        <v>60</v>
      </c>
      <c r="G18">
        <v>60.795999999999999</v>
      </c>
      <c r="H18">
        <v>3.8709000000000007</v>
      </c>
    </row>
    <row r="19" spans="1:8" x14ac:dyDescent="0.2">
      <c r="A19">
        <v>1890.6079999999999</v>
      </c>
      <c r="B19">
        <v>-1.0389999999999999</v>
      </c>
      <c r="C19">
        <v>-1.085</v>
      </c>
      <c r="D19">
        <v>17.626000000000001</v>
      </c>
      <c r="E19">
        <v>142.50700000000001</v>
      </c>
      <c r="F19">
        <v>60</v>
      </c>
      <c r="G19">
        <v>60.781999999999996</v>
      </c>
      <c r="H19">
        <v>3.8742000000000001</v>
      </c>
    </row>
    <row r="20" spans="1:8" x14ac:dyDescent="0.2">
      <c r="A20">
        <v>1890.912</v>
      </c>
      <c r="B20">
        <v>-1.0900000000000001</v>
      </c>
      <c r="C20">
        <v>-1.139</v>
      </c>
      <c r="D20">
        <v>17.748000000000001</v>
      </c>
      <c r="E20">
        <v>142.011</v>
      </c>
      <c r="F20">
        <v>60</v>
      </c>
      <c r="G20">
        <v>60.798000000000002</v>
      </c>
      <c r="H20">
        <v>3.8500000000000005</v>
      </c>
    </row>
    <row r="21" spans="1:8" x14ac:dyDescent="0.2">
      <c r="A21">
        <v>1891.2180000000001</v>
      </c>
      <c r="B21">
        <v>-1.1419999999999999</v>
      </c>
      <c r="C21">
        <v>-1.1930000000000001</v>
      </c>
      <c r="D21">
        <v>17.844000000000001</v>
      </c>
      <c r="E21">
        <v>142.167</v>
      </c>
      <c r="F21">
        <v>60</v>
      </c>
      <c r="G21">
        <v>60.793999999999997</v>
      </c>
      <c r="H21">
        <v>3.8544000000000005</v>
      </c>
    </row>
    <row r="22" spans="1:8" x14ac:dyDescent="0.2">
      <c r="A22">
        <v>1891.5219999999999</v>
      </c>
      <c r="B22">
        <v>-1.1950000000000001</v>
      </c>
      <c r="C22">
        <v>-1.2490000000000001</v>
      </c>
      <c r="D22">
        <v>18.169</v>
      </c>
      <c r="E22">
        <v>141.96600000000001</v>
      </c>
      <c r="F22">
        <v>60</v>
      </c>
      <c r="G22">
        <v>60.774999999999999</v>
      </c>
      <c r="H22">
        <v>3.8434000000000004</v>
      </c>
    </row>
    <row r="23" spans="1:8" x14ac:dyDescent="0.2">
      <c r="A23">
        <v>1891.8309999999999</v>
      </c>
      <c r="B23">
        <v>-1.25</v>
      </c>
      <c r="C23">
        <v>-1.306</v>
      </c>
      <c r="D23">
        <v>18.492999999999999</v>
      </c>
      <c r="E23">
        <v>142.39500000000001</v>
      </c>
      <c r="F23">
        <v>60</v>
      </c>
      <c r="G23">
        <v>60.759</v>
      </c>
      <c r="H23">
        <v>3.8588000000000005</v>
      </c>
    </row>
    <row r="24" spans="1:8" x14ac:dyDescent="0.2">
      <c r="A24">
        <v>1892.144</v>
      </c>
      <c r="B24">
        <v>-1.3080000000000001</v>
      </c>
      <c r="C24">
        <v>-1.3660000000000001</v>
      </c>
      <c r="D24">
        <v>19.245999999999999</v>
      </c>
      <c r="E24">
        <v>141.88399999999999</v>
      </c>
      <c r="F24">
        <v>60</v>
      </c>
      <c r="G24">
        <v>60.78</v>
      </c>
      <c r="H24">
        <v>3.8346000000000005</v>
      </c>
    </row>
    <row r="25" spans="1:8" x14ac:dyDescent="0.2">
      <c r="A25">
        <v>1892.4480000000001</v>
      </c>
      <c r="B25">
        <v>-1.369</v>
      </c>
      <c r="C25">
        <v>-1.431</v>
      </c>
      <c r="D25">
        <v>21.23</v>
      </c>
      <c r="E25">
        <v>141.964</v>
      </c>
      <c r="F25">
        <v>60</v>
      </c>
      <c r="G25">
        <v>60.764000000000003</v>
      </c>
      <c r="H25">
        <v>3.8346000000000005</v>
      </c>
    </row>
    <row r="26" spans="1:8" x14ac:dyDescent="0.2">
      <c r="A26">
        <v>1892.7529999999999</v>
      </c>
      <c r="B26">
        <v>-1.4350000000000001</v>
      </c>
      <c r="C26">
        <v>-1.4990000000000001</v>
      </c>
      <c r="D26">
        <v>22.457000000000001</v>
      </c>
      <c r="E26">
        <v>142.518</v>
      </c>
      <c r="F26">
        <v>60</v>
      </c>
      <c r="G26">
        <v>60.734000000000002</v>
      </c>
      <c r="H26">
        <v>3.8555000000000001</v>
      </c>
    </row>
    <row r="27" spans="1:8" x14ac:dyDescent="0.2">
      <c r="A27">
        <v>1893.059</v>
      </c>
      <c r="B27">
        <v>-1.5049999999999999</v>
      </c>
      <c r="C27">
        <v>-1.5720000000000001</v>
      </c>
      <c r="D27">
        <v>23.954999999999998</v>
      </c>
      <c r="E27">
        <v>143.13900000000001</v>
      </c>
      <c r="F27">
        <v>60</v>
      </c>
      <c r="G27">
        <v>60.656999999999996</v>
      </c>
      <c r="H27">
        <v>3.8775000000000004</v>
      </c>
    </row>
    <row r="28" spans="1:8" x14ac:dyDescent="0.2">
      <c r="A28">
        <v>1893.364</v>
      </c>
      <c r="B28">
        <v>-1.579</v>
      </c>
      <c r="C28">
        <v>-1.649</v>
      </c>
      <c r="D28">
        <v>25.277000000000001</v>
      </c>
      <c r="E28">
        <v>142.78800000000001</v>
      </c>
      <c r="F28">
        <v>60</v>
      </c>
      <c r="G28">
        <v>60.715000000000003</v>
      </c>
      <c r="H28">
        <v>3.8599000000000001</v>
      </c>
    </row>
    <row r="29" spans="1:8" x14ac:dyDescent="0.2">
      <c r="A29">
        <v>1893.6679999999999</v>
      </c>
      <c r="B29">
        <v>-1.655</v>
      </c>
      <c r="C29">
        <v>-1.7290000000000001</v>
      </c>
      <c r="D29">
        <v>26.065999999999999</v>
      </c>
      <c r="E29">
        <v>142.79599999999999</v>
      </c>
      <c r="F29">
        <v>60</v>
      </c>
      <c r="G29">
        <v>60.776000000000003</v>
      </c>
      <c r="H29">
        <v>3.8555000000000001</v>
      </c>
    </row>
    <row r="30" spans="1:8" x14ac:dyDescent="0.2">
      <c r="A30">
        <v>1893.973</v>
      </c>
      <c r="B30">
        <v>-1.732</v>
      </c>
      <c r="C30">
        <v>-1.81</v>
      </c>
      <c r="D30">
        <v>26.573</v>
      </c>
      <c r="E30">
        <v>142.495</v>
      </c>
      <c r="F30">
        <v>60</v>
      </c>
      <c r="G30">
        <v>60.722000000000001</v>
      </c>
      <c r="H30">
        <v>3.8390000000000004</v>
      </c>
    </row>
    <row r="31" spans="1:8" x14ac:dyDescent="0.2">
      <c r="A31">
        <v>1894.277</v>
      </c>
      <c r="B31">
        <v>-1.8109999999999999</v>
      </c>
      <c r="C31">
        <v>-1.8919999999999999</v>
      </c>
      <c r="D31">
        <v>26.937999999999999</v>
      </c>
      <c r="E31">
        <v>142.74100000000001</v>
      </c>
      <c r="F31">
        <v>60</v>
      </c>
      <c r="G31">
        <v>60.634</v>
      </c>
      <c r="H31">
        <v>3.8456000000000001</v>
      </c>
    </row>
    <row r="32" spans="1:8" x14ac:dyDescent="0.2">
      <c r="A32">
        <v>1894.5809999999999</v>
      </c>
      <c r="B32">
        <v>-1.889</v>
      </c>
      <c r="C32">
        <v>-1.9730000000000001</v>
      </c>
      <c r="D32">
        <v>26.934999999999999</v>
      </c>
      <c r="E32">
        <v>142.548</v>
      </c>
      <c r="F32">
        <v>60</v>
      </c>
      <c r="G32">
        <v>60.564999999999998</v>
      </c>
      <c r="H32">
        <v>3.8335000000000004</v>
      </c>
    </row>
    <row r="33" spans="1:8" x14ac:dyDescent="0.2">
      <c r="A33">
        <v>1894.8879999999999</v>
      </c>
      <c r="B33">
        <v>-1.9670000000000001</v>
      </c>
      <c r="C33">
        <v>-2.0550000000000002</v>
      </c>
      <c r="D33">
        <v>26.452999999999999</v>
      </c>
      <c r="E33">
        <v>142.834</v>
      </c>
      <c r="F33">
        <v>60</v>
      </c>
      <c r="G33">
        <v>60.58</v>
      </c>
      <c r="H33">
        <v>3.8423000000000003</v>
      </c>
    </row>
    <row r="34" spans="1:8" x14ac:dyDescent="0.2">
      <c r="A34">
        <v>1895.201</v>
      </c>
      <c r="B34">
        <v>-2.0449999999999999</v>
      </c>
      <c r="C34">
        <v>-2.1360000000000001</v>
      </c>
      <c r="D34">
        <v>26.109000000000002</v>
      </c>
      <c r="E34">
        <v>142.934</v>
      </c>
      <c r="F34">
        <v>60</v>
      </c>
      <c r="G34">
        <v>60.576999999999998</v>
      </c>
      <c r="H34">
        <v>3.8423000000000003</v>
      </c>
    </row>
    <row r="35" spans="1:8" x14ac:dyDescent="0.2">
      <c r="A35">
        <v>1895.5129999999999</v>
      </c>
      <c r="B35">
        <v>-2.1230000000000002</v>
      </c>
      <c r="C35">
        <v>-2.218</v>
      </c>
      <c r="D35">
        <v>26.151</v>
      </c>
      <c r="E35">
        <v>143.07499999999999</v>
      </c>
      <c r="F35">
        <v>60</v>
      </c>
      <c r="G35">
        <v>60.523000000000003</v>
      </c>
      <c r="H35">
        <v>3.8445000000000005</v>
      </c>
    </row>
    <row r="36" spans="1:8" x14ac:dyDescent="0.2">
      <c r="A36">
        <v>1895.8219999999999</v>
      </c>
      <c r="B36">
        <v>-2.202</v>
      </c>
      <c r="C36">
        <v>-2.2999999999999998</v>
      </c>
      <c r="D36">
        <v>26.533000000000001</v>
      </c>
      <c r="E36">
        <v>143.59299999999999</v>
      </c>
      <c r="F36">
        <v>60</v>
      </c>
      <c r="G36">
        <v>60.554000000000002</v>
      </c>
      <c r="H36">
        <v>3.8632000000000004</v>
      </c>
    </row>
    <row r="37" spans="1:8" x14ac:dyDescent="0.2">
      <c r="A37">
        <v>1896.133</v>
      </c>
      <c r="B37">
        <v>-2.2810000000000001</v>
      </c>
      <c r="C37">
        <v>-2.3820000000000001</v>
      </c>
      <c r="D37">
        <v>26.433</v>
      </c>
      <c r="E37">
        <v>144.33699999999999</v>
      </c>
      <c r="F37">
        <v>60</v>
      </c>
      <c r="G37">
        <v>60.548999999999999</v>
      </c>
      <c r="H37">
        <v>3.8907000000000003</v>
      </c>
    </row>
    <row r="38" spans="1:8" x14ac:dyDescent="0.2">
      <c r="A38">
        <v>1896.441</v>
      </c>
      <c r="B38">
        <v>-2.359</v>
      </c>
      <c r="C38">
        <v>-2.4649999999999999</v>
      </c>
      <c r="D38">
        <v>26.78</v>
      </c>
      <c r="E38">
        <v>144.44</v>
      </c>
      <c r="F38">
        <v>60</v>
      </c>
      <c r="G38">
        <v>60.527999999999999</v>
      </c>
      <c r="H38">
        <v>3.8907000000000003</v>
      </c>
    </row>
    <row r="39" spans="1:8" x14ac:dyDescent="0.2">
      <c r="A39">
        <v>1896.7449999999999</v>
      </c>
      <c r="B39">
        <v>-2.4380000000000002</v>
      </c>
      <c r="C39">
        <v>-2.5470000000000002</v>
      </c>
      <c r="D39">
        <v>26.957000000000001</v>
      </c>
      <c r="E39">
        <v>144.316</v>
      </c>
      <c r="F39">
        <v>60</v>
      </c>
      <c r="G39">
        <v>60.534999999999997</v>
      </c>
      <c r="H39">
        <v>3.8819000000000004</v>
      </c>
    </row>
    <row r="40" spans="1:8" x14ac:dyDescent="0.2">
      <c r="A40">
        <v>1897.0509999999999</v>
      </c>
      <c r="B40">
        <v>-2.516</v>
      </c>
      <c r="C40">
        <v>-2.6280000000000001</v>
      </c>
      <c r="D40">
        <v>26.623000000000001</v>
      </c>
      <c r="E40">
        <v>144.31700000000001</v>
      </c>
      <c r="F40">
        <v>60</v>
      </c>
      <c r="G40">
        <v>60.575000000000003</v>
      </c>
      <c r="H40">
        <v>3.8775000000000004</v>
      </c>
    </row>
    <row r="41" spans="1:8" x14ac:dyDescent="0.2">
      <c r="A41">
        <v>1897.366</v>
      </c>
      <c r="B41">
        <v>-2.5939999999999999</v>
      </c>
      <c r="C41">
        <v>-2.71</v>
      </c>
      <c r="D41">
        <v>25.939</v>
      </c>
      <c r="E41">
        <v>144</v>
      </c>
      <c r="F41">
        <v>60</v>
      </c>
      <c r="G41">
        <v>60.591000000000001</v>
      </c>
      <c r="H41">
        <v>3.8610000000000002</v>
      </c>
    </row>
    <row r="42" spans="1:8" x14ac:dyDescent="0.2">
      <c r="A42">
        <v>1897.684</v>
      </c>
      <c r="B42">
        <v>-2.673</v>
      </c>
      <c r="C42">
        <v>-2.7919999999999998</v>
      </c>
      <c r="D42">
        <v>25.841000000000001</v>
      </c>
      <c r="E42">
        <v>142.82499999999999</v>
      </c>
      <c r="F42">
        <v>60</v>
      </c>
      <c r="G42">
        <v>60.561999999999998</v>
      </c>
      <c r="H42">
        <v>3.8071000000000002</v>
      </c>
    </row>
    <row r="43" spans="1:8" x14ac:dyDescent="0.2">
      <c r="A43">
        <v>1897.9929999999999</v>
      </c>
      <c r="B43">
        <v>-2.7519999999999998</v>
      </c>
      <c r="C43">
        <v>-2.8740000000000001</v>
      </c>
      <c r="D43">
        <v>26.622</v>
      </c>
      <c r="E43">
        <v>143.36199999999999</v>
      </c>
      <c r="F43">
        <v>60</v>
      </c>
      <c r="G43">
        <v>60.45</v>
      </c>
      <c r="H43">
        <v>3.8258000000000005</v>
      </c>
    </row>
    <row r="44" spans="1:8" x14ac:dyDescent="0.2">
      <c r="A44">
        <v>1898.3</v>
      </c>
      <c r="B44">
        <v>-2.83</v>
      </c>
      <c r="C44">
        <v>-2.956</v>
      </c>
      <c r="D44">
        <v>26.748000000000001</v>
      </c>
      <c r="E44">
        <v>144.04499999999999</v>
      </c>
      <c r="F44">
        <v>60</v>
      </c>
      <c r="G44">
        <v>60.554000000000002</v>
      </c>
      <c r="H44">
        <v>3.8511000000000002</v>
      </c>
    </row>
    <row r="45" spans="1:8" x14ac:dyDescent="0.2">
      <c r="A45">
        <v>1898.604</v>
      </c>
      <c r="B45">
        <v>-2.9079999999999999</v>
      </c>
      <c r="C45">
        <v>-3.0379999999999998</v>
      </c>
      <c r="D45">
        <v>26.917000000000002</v>
      </c>
      <c r="E45">
        <v>144.00800000000001</v>
      </c>
      <c r="F45">
        <v>60</v>
      </c>
      <c r="G45">
        <v>60.54</v>
      </c>
      <c r="H45">
        <v>3.8456000000000001</v>
      </c>
    </row>
    <row r="46" spans="1:8" x14ac:dyDescent="0.2">
      <c r="A46">
        <v>1898.9090000000001</v>
      </c>
      <c r="B46">
        <v>-2.9849999999999999</v>
      </c>
      <c r="C46">
        <v>-3.1190000000000002</v>
      </c>
      <c r="D46">
        <v>26.37</v>
      </c>
      <c r="E46">
        <v>143.51900000000001</v>
      </c>
      <c r="F46">
        <v>60</v>
      </c>
      <c r="G46">
        <v>60.493000000000002</v>
      </c>
      <c r="H46">
        <v>3.8214000000000006</v>
      </c>
    </row>
    <row r="47" spans="1:8" x14ac:dyDescent="0.2">
      <c r="A47">
        <v>1899.2159999999999</v>
      </c>
      <c r="B47">
        <v>-3.0609999999999999</v>
      </c>
      <c r="C47">
        <v>-3.198</v>
      </c>
      <c r="D47">
        <v>25.77</v>
      </c>
      <c r="E47">
        <v>144.37700000000001</v>
      </c>
      <c r="F47">
        <v>60</v>
      </c>
      <c r="G47">
        <v>60.384999999999998</v>
      </c>
      <c r="H47">
        <v>3.8533000000000004</v>
      </c>
    </row>
    <row r="48" spans="1:8" x14ac:dyDescent="0.2">
      <c r="A48">
        <v>1899.5229999999999</v>
      </c>
      <c r="B48">
        <v>-3.1360000000000001</v>
      </c>
      <c r="C48">
        <v>-3.2759999999999998</v>
      </c>
      <c r="D48">
        <v>25.454999999999998</v>
      </c>
      <c r="E48">
        <v>145.21600000000001</v>
      </c>
      <c r="F48">
        <v>60</v>
      </c>
      <c r="G48">
        <v>60.384</v>
      </c>
      <c r="H48">
        <v>3.8852000000000002</v>
      </c>
    </row>
    <row r="49" spans="1:8" x14ac:dyDescent="0.2">
      <c r="A49">
        <v>1899.8320000000001</v>
      </c>
      <c r="B49">
        <v>-3.2109999999999999</v>
      </c>
      <c r="C49">
        <v>-3.3540000000000001</v>
      </c>
      <c r="D49">
        <v>25.187000000000001</v>
      </c>
      <c r="E49">
        <v>145.20099999999999</v>
      </c>
      <c r="F49">
        <v>60</v>
      </c>
      <c r="G49">
        <v>60.39</v>
      </c>
      <c r="H49">
        <v>3.8808000000000002</v>
      </c>
    </row>
    <row r="50" spans="1:8" x14ac:dyDescent="0.2">
      <c r="A50">
        <v>1900.146</v>
      </c>
      <c r="B50">
        <v>-3.2850000000000001</v>
      </c>
      <c r="C50">
        <v>-3.4319999999999999</v>
      </c>
      <c r="D50">
        <v>24.811</v>
      </c>
      <c r="E50">
        <v>145.035</v>
      </c>
      <c r="F50">
        <v>60</v>
      </c>
      <c r="G50">
        <v>60.305999999999997</v>
      </c>
      <c r="H50">
        <v>3.8709000000000007</v>
      </c>
    </row>
    <row r="51" spans="1:8" x14ac:dyDescent="0.2">
      <c r="A51">
        <v>1900.4549999999999</v>
      </c>
      <c r="B51">
        <v>-3.36</v>
      </c>
      <c r="C51">
        <v>-3.51</v>
      </c>
      <c r="D51">
        <v>25.321999999999999</v>
      </c>
      <c r="E51">
        <v>145.28200000000001</v>
      </c>
      <c r="F51">
        <v>60</v>
      </c>
      <c r="G51">
        <v>60.249000000000002</v>
      </c>
      <c r="H51">
        <v>3.8775000000000004</v>
      </c>
    </row>
    <row r="52" spans="1:8" x14ac:dyDescent="0.2">
      <c r="A52">
        <v>1900.7619999999999</v>
      </c>
      <c r="B52">
        <v>-3.4350000000000001</v>
      </c>
      <c r="C52">
        <v>-3.5880000000000001</v>
      </c>
      <c r="D52">
        <v>25.405999999999999</v>
      </c>
      <c r="E52">
        <v>145.386</v>
      </c>
      <c r="F52">
        <v>60</v>
      </c>
      <c r="G52">
        <v>60.357999999999997</v>
      </c>
      <c r="H52">
        <v>3.8775000000000004</v>
      </c>
    </row>
    <row r="53" spans="1:8" x14ac:dyDescent="0.2">
      <c r="A53">
        <v>1901.076</v>
      </c>
      <c r="B53">
        <v>-3.51</v>
      </c>
      <c r="C53">
        <v>-3.6659999999999999</v>
      </c>
      <c r="D53">
        <v>24.925000000000001</v>
      </c>
      <c r="E53">
        <v>145.643</v>
      </c>
      <c r="F53">
        <v>60</v>
      </c>
      <c r="G53">
        <v>60.354999999999997</v>
      </c>
      <c r="H53">
        <v>3.8852000000000002</v>
      </c>
    </row>
    <row r="54" spans="1:8" x14ac:dyDescent="0.2">
      <c r="A54">
        <v>1901.3910000000001</v>
      </c>
      <c r="B54">
        <v>-3.5840000000000001</v>
      </c>
      <c r="C54">
        <v>-3.7440000000000002</v>
      </c>
      <c r="D54">
        <v>24.759</v>
      </c>
      <c r="E54">
        <v>145.72399999999999</v>
      </c>
      <c r="F54">
        <v>60</v>
      </c>
      <c r="G54">
        <v>60.267000000000003</v>
      </c>
      <c r="H54">
        <v>3.8852000000000002</v>
      </c>
    </row>
    <row r="55" spans="1:8" x14ac:dyDescent="0.2">
      <c r="A55">
        <v>1901.702</v>
      </c>
      <c r="B55">
        <v>-3.6579999999999999</v>
      </c>
      <c r="C55">
        <v>-3.8210000000000002</v>
      </c>
      <c r="D55">
        <v>24.841000000000001</v>
      </c>
      <c r="E55">
        <v>146.364</v>
      </c>
      <c r="F55">
        <v>60</v>
      </c>
      <c r="G55">
        <v>60.225000000000001</v>
      </c>
      <c r="H55">
        <v>3.9083000000000001</v>
      </c>
    </row>
    <row r="56" spans="1:8" x14ac:dyDescent="0.2">
      <c r="A56">
        <v>1902.009</v>
      </c>
      <c r="B56">
        <v>-3.7320000000000002</v>
      </c>
      <c r="C56">
        <v>-3.8980000000000001</v>
      </c>
      <c r="D56">
        <v>24.992000000000001</v>
      </c>
      <c r="E56">
        <v>146.929</v>
      </c>
      <c r="F56">
        <v>60</v>
      </c>
      <c r="G56">
        <v>60.212000000000003</v>
      </c>
      <c r="H56">
        <v>3.9292000000000002</v>
      </c>
    </row>
    <row r="57" spans="1:8" x14ac:dyDescent="0.2">
      <c r="A57">
        <v>1902.316</v>
      </c>
      <c r="B57">
        <v>-3.8050000000000002</v>
      </c>
      <c r="C57">
        <v>-3.9750000000000001</v>
      </c>
      <c r="D57">
        <v>24.914000000000001</v>
      </c>
      <c r="E57">
        <v>146.78700000000001</v>
      </c>
      <c r="F57">
        <v>60</v>
      </c>
      <c r="G57">
        <v>60.25</v>
      </c>
      <c r="H57">
        <v>3.9193000000000007</v>
      </c>
    </row>
    <row r="58" spans="1:8" x14ac:dyDescent="0.2">
      <c r="A58">
        <v>1902.625</v>
      </c>
      <c r="B58">
        <v>-3.8780000000000001</v>
      </c>
      <c r="C58">
        <v>-4.0510000000000002</v>
      </c>
      <c r="D58">
        <v>24.747</v>
      </c>
      <c r="E58">
        <v>146.625</v>
      </c>
      <c r="F58">
        <v>60</v>
      </c>
      <c r="G58">
        <v>60.234000000000002</v>
      </c>
      <c r="H58">
        <v>3.9083000000000001</v>
      </c>
    </row>
    <row r="59" spans="1:8" x14ac:dyDescent="0.2">
      <c r="A59">
        <v>1902.9359999999999</v>
      </c>
      <c r="B59">
        <v>-3.95</v>
      </c>
      <c r="C59">
        <v>-4.1269999999999998</v>
      </c>
      <c r="D59">
        <v>24.305</v>
      </c>
      <c r="E59">
        <v>146.524</v>
      </c>
      <c r="F59">
        <v>60</v>
      </c>
      <c r="G59">
        <v>60.219000000000001</v>
      </c>
      <c r="H59">
        <v>3.9006000000000003</v>
      </c>
    </row>
    <row r="60" spans="1:8" x14ac:dyDescent="0.2">
      <c r="A60">
        <v>1903.2439999999999</v>
      </c>
      <c r="B60">
        <v>-4.0220000000000002</v>
      </c>
      <c r="C60">
        <v>-4.2009999999999996</v>
      </c>
      <c r="D60">
        <v>24.315000000000001</v>
      </c>
      <c r="E60">
        <v>146.155</v>
      </c>
      <c r="F60">
        <v>60</v>
      </c>
      <c r="G60">
        <v>60.253999999999998</v>
      </c>
      <c r="H60">
        <v>3.8819000000000004</v>
      </c>
    </row>
    <row r="61" spans="1:8" x14ac:dyDescent="0.2">
      <c r="A61">
        <v>1903.5530000000001</v>
      </c>
      <c r="B61">
        <v>-4.0940000000000003</v>
      </c>
      <c r="C61">
        <v>-4.2759999999999998</v>
      </c>
      <c r="D61">
        <v>24.2</v>
      </c>
      <c r="E61">
        <v>146.233</v>
      </c>
      <c r="F61">
        <v>60</v>
      </c>
      <c r="G61">
        <v>60.246000000000002</v>
      </c>
      <c r="H61">
        <v>3.8808000000000002</v>
      </c>
    </row>
    <row r="62" spans="1:8" x14ac:dyDescent="0.2">
      <c r="A62">
        <v>1903.86</v>
      </c>
      <c r="B62">
        <v>-4.165</v>
      </c>
      <c r="C62">
        <v>-4.351</v>
      </c>
      <c r="D62">
        <v>24.338999999999999</v>
      </c>
      <c r="E62">
        <v>146.10900000000001</v>
      </c>
      <c r="F62">
        <v>60</v>
      </c>
      <c r="G62">
        <v>60.171999999999997</v>
      </c>
      <c r="H62">
        <v>3.8731000000000004</v>
      </c>
    </row>
    <row r="63" spans="1:8" x14ac:dyDescent="0.2">
      <c r="A63">
        <v>1904.1669999999999</v>
      </c>
      <c r="B63">
        <v>-4.2359999999999998</v>
      </c>
      <c r="C63">
        <v>-4.4249999999999998</v>
      </c>
      <c r="D63">
        <v>24.143999999999998</v>
      </c>
      <c r="E63">
        <v>146.506</v>
      </c>
      <c r="F63">
        <v>60</v>
      </c>
      <c r="G63">
        <v>60.195999999999998</v>
      </c>
      <c r="H63">
        <v>3.8863000000000003</v>
      </c>
    </row>
    <row r="64" spans="1:8" x14ac:dyDescent="0.2">
      <c r="A64">
        <v>1904.482</v>
      </c>
      <c r="B64">
        <v>-4.3079999999999998</v>
      </c>
      <c r="C64">
        <v>-4.5</v>
      </c>
      <c r="D64">
        <v>23.858000000000001</v>
      </c>
      <c r="E64">
        <v>147.27199999999999</v>
      </c>
      <c r="F64">
        <v>60</v>
      </c>
      <c r="G64">
        <v>60.195999999999998</v>
      </c>
      <c r="H64">
        <v>3.9149000000000007</v>
      </c>
    </row>
    <row r="65" spans="1:8" x14ac:dyDescent="0.2">
      <c r="A65">
        <v>1904.7940000000001</v>
      </c>
      <c r="B65">
        <v>-4.3810000000000002</v>
      </c>
      <c r="C65">
        <v>-4.5759999999999996</v>
      </c>
      <c r="D65">
        <v>24.297999999999998</v>
      </c>
      <c r="E65">
        <v>147.172</v>
      </c>
      <c r="F65">
        <v>60</v>
      </c>
      <c r="G65">
        <v>60.103999999999999</v>
      </c>
      <c r="H65">
        <v>3.9072000000000005</v>
      </c>
    </row>
    <row r="66" spans="1:8" x14ac:dyDescent="0.2">
      <c r="A66">
        <v>1905.1</v>
      </c>
      <c r="B66">
        <v>-4.4530000000000003</v>
      </c>
      <c r="C66">
        <v>-4.6509999999999998</v>
      </c>
      <c r="D66">
        <v>24.507000000000001</v>
      </c>
      <c r="E66">
        <v>147.846</v>
      </c>
      <c r="F66">
        <v>60</v>
      </c>
      <c r="G66">
        <v>60.063000000000002</v>
      </c>
      <c r="H66">
        <v>3.9314</v>
      </c>
    </row>
    <row r="67" spans="1:8" x14ac:dyDescent="0.2">
      <c r="A67">
        <v>1905.404</v>
      </c>
      <c r="B67">
        <v>-4.5199999999999996</v>
      </c>
      <c r="C67">
        <v>-4.7220000000000004</v>
      </c>
      <c r="D67">
        <v>23.283999999999999</v>
      </c>
      <c r="E67">
        <v>147.48400000000001</v>
      </c>
      <c r="F67">
        <v>60</v>
      </c>
      <c r="G67">
        <v>60.085000000000001</v>
      </c>
      <c r="H67">
        <v>3.9127000000000001</v>
      </c>
    </row>
    <row r="68" spans="1:8" x14ac:dyDescent="0.2">
      <c r="A68">
        <v>1905.71</v>
      </c>
      <c r="B68">
        <v>-4.5830000000000002</v>
      </c>
      <c r="C68">
        <v>-4.7869999999999999</v>
      </c>
      <c r="D68">
        <v>21.25</v>
      </c>
      <c r="E68">
        <v>148.41200000000001</v>
      </c>
      <c r="F68">
        <v>60</v>
      </c>
      <c r="G68">
        <v>60.070999999999998</v>
      </c>
      <c r="H68">
        <v>3.9490000000000003</v>
      </c>
    </row>
    <row r="69" spans="1:8" x14ac:dyDescent="0.2">
      <c r="A69">
        <v>1906.021</v>
      </c>
      <c r="B69">
        <v>-4.6369999999999996</v>
      </c>
      <c r="C69">
        <v>-4.843</v>
      </c>
      <c r="D69">
        <v>18.199000000000002</v>
      </c>
      <c r="E69">
        <v>148.351</v>
      </c>
      <c r="F69">
        <v>60</v>
      </c>
      <c r="G69">
        <v>60.026000000000003</v>
      </c>
      <c r="H69">
        <v>3.9446000000000003</v>
      </c>
    </row>
    <row r="70" spans="1:8" x14ac:dyDescent="0.2">
      <c r="A70">
        <v>1906.644</v>
      </c>
      <c r="B70">
        <v>-4.6909999999999998</v>
      </c>
      <c r="C70">
        <v>-4.9000000000000004</v>
      </c>
      <c r="D70">
        <v>9.0730000000000004</v>
      </c>
      <c r="E70">
        <v>147.82499999999999</v>
      </c>
      <c r="F70">
        <v>60</v>
      </c>
      <c r="G70">
        <v>60.091999999999999</v>
      </c>
      <c r="H70">
        <v>3.9193000000000007</v>
      </c>
    </row>
    <row r="71" spans="1:8" x14ac:dyDescent="0.2">
      <c r="A71">
        <v>2003.7840000000001</v>
      </c>
      <c r="B71">
        <v>-4.9619999999999997</v>
      </c>
      <c r="C71">
        <v>-4.9619999999999997</v>
      </c>
      <c r="D71">
        <v>0</v>
      </c>
      <c r="E71">
        <v>122.214</v>
      </c>
      <c r="F71">
        <v>60</v>
      </c>
      <c r="G71">
        <v>62.710999999999999</v>
      </c>
      <c r="H71">
        <v>2.9480000000000004</v>
      </c>
    </row>
    <row r="72" spans="1:8" x14ac:dyDescent="0.2">
      <c r="A72">
        <v>2004.4059999999999</v>
      </c>
      <c r="B72">
        <v>-5.05</v>
      </c>
      <c r="C72">
        <v>-5.05</v>
      </c>
      <c r="D72">
        <v>14.234999999999999</v>
      </c>
      <c r="E72">
        <v>136.548</v>
      </c>
      <c r="F72">
        <v>60</v>
      </c>
      <c r="G72">
        <v>61.201000000000001</v>
      </c>
      <c r="H72">
        <v>3.4606000000000003</v>
      </c>
    </row>
    <row r="73" spans="1:8" x14ac:dyDescent="0.2">
      <c r="A73">
        <v>2004.7190000000001</v>
      </c>
      <c r="B73">
        <v>-5.1050000000000004</v>
      </c>
      <c r="C73">
        <v>-5.1050000000000004</v>
      </c>
      <c r="D73">
        <v>17.523</v>
      </c>
      <c r="E73">
        <v>142.03700000000001</v>
      </c>
      <c r="F73">
        <v>60</v>
      </c>
      <c r="G73">
        <v>61.046999999999997</v>
      </c>
      <c r="H73">
        <v>3.6718000000000002</v>
      </c>
    </row>
    <row r="74" spans="1:8" x14ac:dyDescent="0.2">
      <c r="A74">
        <v>2005.028</v>
      </c>
      <c r="B74">
        <v>-5.165</v>
      </c>
      <c r="C74">
        <v>-5.165</v>
      </c>
      <c r="D74">
        <v>19.172000000000001</v>
      </c>
      <c r="E74">
        <v>144.821</v>
      </c>
      <c r="F74">
        <v>60</v>
      </c>
      <c r="G74">
        <v>61.003999999999998</v>
      </c>
      <c r="H74">
        <v>3.7818000000000005</v>
      </c>
    </row>
    <row r="75" spans="1:8" x14ac:dyDescent="0.2">
      <c r="A75">
        <v>2005.338</v>
      </c>
      <c r="B75">
        <v>-5.2249999999999996</v>
      </c>
      <c r="C75">
        <v>-5.2249999999999996</v>
      </c>
      <c r="D75">
        <v>19.568999999999999</v>
      </c>
      <c r="E75">
        <v>146.51900000000001</v>
      </c>
      <c r="F75">
        <v>60</v>
      </c>
      <c r="G75">
        <v>61.01</v>
      </c>
      <c r="H75">
        <v>3.8489000000000004</v>
      </c>
    </row>
    <row r="76" spans="1:8" x14ac:dyDescent="0.2">
      <c r="A76">
        <v>2005.6469999999999</v>
      </c>
      <c r="B76">
        <v>-5.2859999999999996</v>
      </c>
      <c r="C76">
        <v>-5.2859999999999996</v>
      </c>
      <c r="D76">
        <v>19.59</v>
      </c>
      <c r="E76">
        <v>147.548</v>
      </c>
      <c r="F76">
        <v>60</v>
      </c>
      <c r="G76">
        <v>60.987000000000002</v>
      </c>
      <c r="H76">
        <v>3.8896000000000002</v>
      </c>
    </row>
    <row r="77" spans="1:8" x14ac:dyDescent="0.2">
      <c r="A77">
        <v>2005.9559999999999</v>
      </c>
      <c r="B77">
        <v>-5.3460000000000001</v>
      </c>
      <c r="C77">
        <v>-5.3460000000000001</v>
      </c>
      <c r="D77">
        <v>19.408000000000001</v>
      </c>
      <c r="E77">
        <v>148.166</v>
      </c>
      <c r="F77">
        <v>60</v>
      </c>
      <c r="G77">
        <v>60.948999999999998</v>
      </c>
      <c r="H77">
        <v>3.9127000000000001</v>
      </c>
    </row>
    <row r="78" spans="1:8" x14ac:dyDescent="0.2">
      <c r="A78">
        <v>2006.2660000000001</v>
      </c>
      <c r="B78">
        <v>-5.4050000000000002</v>
      </c>
      <c r="C78">
        <v>-5.4050000000000002</v>
      </c>
      <c r="D78">
        <v>19.192</v>
      </c>
      <c r="E78">
        <v>149.49600000000001</v>
      </c>
      <c r="F78">
        <v>60</v>
      </c>
      <c r="G78">
        <v>60.95</v>
      </c>
      <c r="H78">
        <v>3.9655000000000005</v>
      </c>
    </row>
    <row r="79" spans="1:8" x14ac:dyDescent="0.2">
      <c r="A79">
        <v>2006.575</v>
      </c>
      <c r="B79">
        <v>-5.4640000000000004</v>
      </c>
      <c r="C79">
        <v>-5.4640000000000004</v>
      </c>
      <c r="D79">
        <v>19.029</v>
      </c>
      <c r="E79">
        <v>149.67699999999999</v>
      </c>
      <c r="F79">
        <v>60</v>
      </c>
      <c r="G79">
        <v>60.969000000000001</v>
      </c>
      <c r="H79">
        <v>3.9710000000000001</v>
      </c>
    </row>
    <row r="80" spans="1:8" x14ac:dyDescent="0.2">
      <c r="A80">
        <v>2006.8869999999999</v>
      </c>
      <c r="B80">
        <v>-5.5220000000000002</v>
      </c>
      <c r="C80">
        <v>-5.5220000000000002</v>
      </c>
      <c r="D80">
        <v>18.466000000000001</v>
      </c>
      <c r="E80">
        <v>149.95599999999999</v>
      </c>
      <c r="F80">
        <v>60</v>
      </c>
      <c r="G80">
        <v>60.899000000000001</v>
      </c>
      <c r="H80">
        <v>3.9798</v>
      </c>
    </row>
    <row r="81" spans="1:8" x14ac:dyDescent="0.2">
      <c r="A81">
        <v>2007.1959999999999</v>
      </c>
      <c r="B81">
        <v>-5.5780000000000003</v>
      </c>
      <c r="C81">
        <v>-5.5780000000000003</v>
      </c>
      <c r="D81">
        <v>18.385000000000002</v>
      </c>
      <c r="E81">
        <v>149.72200000000001</v>
      </c>
      <c r="F81">
        <v>60</v>
      </c>
      <c r="G81">
        <v>60.848999999999997</v>
      </c>
      <c r="H81">
        <v>3.9677000000000007</v>
      </c>
    </row>
    <row r="82" spans="1:8" x14ac:dyDescent="0.2">
      <c r="A82">
        <v>2007.5070000000001</v>
      </c>
      <c r="B82">
        <v>-5.6340000000000003</v>
      </c>
      <c r="C82">
        <v>-5.6340000000000003</v>
      </c>
      <c r="D82">
        <v>17.882000000000001</v>
      </c>
      <c r="E82">
        <v>149.749</v>
      </c>
      <c r="F82">
        <v>60</v>
      </c>
      <c r="G82">
        <v>60.835999999999999</v>
      </c>
      <c r="H82">
        <v>3.9655000000000005</v>
      </c>
    </row>
    <row r="83" spans="1:8" x14ac:dyDescent="0.2">
      <c r="A83">
        <v>2007.818</v>
      </c>
      <c r="B83">
        <v>-5.6890000000000001</v>
      </c>
      <c r="C83">
        <v>-5.6890000000000001</v>
      </c>
      <c r="D83">
        <v>17.504000000000001</v>
      </c>
      <c r="E83">
        <v>150.697</v>
      </c>
      <c r="F83">
        <v>60</v>
      </c>
      <c r="G83">
        <v>60.841000000000001</v>
      </c>
      <c r="H83">
        <v>4.0040000000000004</v>
      </c>
    </row>
    <row r="84" spans="1:8" x14ac:dyDescent="0.2">
      <c r="A84">
        <v>2008.1289999999999</v>
      </c>
      <c r="B84">
        <v>-5.74</v>
      </c>
      <c r="C84">
        <v>-5.74</v>
      </c>
      <c r="D84">
        <v>16.391999999999999</v>
      </c>
      <c r="E84">
        <v>150.63900000000001</v>
      </c>
      <c r="F84">
        <v>60</v>
      </c>
      <c r="G84">
        <v>60.823999999999998</v>
      </c>
      <c r="H84">
        <v>3.9984999999999999</v>
      </c>
    </row>
    <row r="85" spans="1:8" x14ac:dyDescent="0.2">
      <c r="A85">
        <v>2008.434</v>
      </c>
      <c r="B85">
        <v>-5.79</v>
      </c>
      <c r="C85">
        <v>-5.79</v>
      </c>
      <c r="D85">
        <v>16.427</v>
      </c>
      <c r="E85">
        <v>150.053</v>
      </c>
      <c r="F85">
        <v>60</v>
      </c>
      <c r="G85">
        <v>60.838000000000001</v>
      </c>
      <c r="H85">
        <v>3.9710000000000001</v>
      </c>
    </row>
    <row r="86" spans="1:8" x14ac:dyDescent="0.2">
      <c r="A86">
        <v>2009.057</v>
      </c>
      <c r="B86">
        <v>-5.8869999999999996</v>
      </c>
      <c r="C86">
        <v>-5.8869999999999996</v>
      </c>
      <c r="D86">
        <v>15.711</v>
      </c>
      <c r="E86">
        <v>150.52000000000001</v>
      </c>
      <c r="F86">
        <v>60</v>
      </c>
      <c r="G86">
        <v>60.784999999999997</v>
      </c>
      <c r="H86">
        <v>3.9864000000000006</v>
      </c>
    </row>
    <row r="87" spans="1:8" x14ac:dyDescent="0.2">
      <c r="A87">
        <v>2009.671</v>
      </c>
      <c r="B87">
        <v>-5.984</v>
      </c>
      <c r="C87">
        <v>-5.984</v>
      </c>
      <c r="D87">
        <v>15.768000000000001</v>
      </c>
      <c r="E87">
        <v>150.047</v>
      </c>
      <c r="F87">
        <v>60</v>
      </c>
      <c r="G87">
        <v>60.728000000000002</v>
      </c>
      <c r="H87">
        <v>3.9622000000000002</v>
      </c>
    </row>
    <row r="88" spans="1:8" x14ac:dyDescent="0.2">
      <c r="A88">
        <v>2010.29</v>
      </c>
      <c r="B88">
        <v>-6.085</v>
      </c>
      <c r="C88">
        <v>-6.085</v>
      </c>
      <c r="D88">
        <v>16.221</v>
      </c>
      <c r="E88">
        <v>151.37200000000001</v>
      </c>
      <c r="F88">
        <v>60</v>
      </c>
      <c r="G88">
        <v>60.692</v>
      </c>
      <c r="H88">
        <v>4.0139000000000005</v>
      </c>
    </row>
    <row r="89" spans="1:8" x14ac:dyDescent="0.2">
      <c r="A89">
        <v>2010.5989999999999</v>
      </c>
      <c r="B89">
        <v>-6.1360000000000001</v>
      </c>
      <c r="C89">
        <v>-6.1360000000000001</v>
      </c>
      <c r="D89">
        <v>16.527000000000001</v>
      </c>
      <c r="E89">
        <v>151.03399999999999</v>
      </c>
      <c r="F89">
        <v>60</v>
      </c>
      <c r="G89">
        <v>60.710999999999999</v>
      </c>
      <c r="H89">
        <v>3.9963000000000002</v>
      </c>
    </row>
    <row r="90" spans="1:8" x14ac:dyDescent="0.2">
      <c r="A90">
        <v>2010.9090000000001</v>
      </c>
      <c r="B90">
        <v>-6.1890000000000001</v>
      </c>
      <c r="C90">
        <v>-6.1890000000000001</v>
      </c>
      <c r="D90">
        <v>17.114999999999998</v>
      </c>
      <c r="E90">
        <v>150.62200000000001</v>
      </c>
      <c r="F90">
        <v>60</v>
      </c>
      <c r="G90">
        <v>60.665999999999997</v>
      </c>
      <c r="H90">
        <v>3.9765000000000006</v>
      </c>
    </row>
    <row r="91" spans="1:8" x14ac:dyDescent="0.2">
      <c r="A91">
        <v>2011.2180000000001</v>
      </c>
      <c r="B91">
        <v>-6.2430000000000003</v>
      </c>
      <c r="C91">
        <v>-6.2430000000000003</v>
      </c>
      <c r="D91">
        <v>17.690999999999999</v>
      </c>
      <c r="E91">
        <v>150.88900000000001</v>
      </c>
      <c r="F91">
        <v>60</v>
      </c>
      <c r="G91">
        <v>60.616</v>
      </c>
      <c r="H91">
        <v>3.9853000000000005</v>
      </c>
    </row>
    <row r="92" spans="1:8" x14ac:dyDescent="0.2">
      <c r="A92">
        <v>2011.527</v>
      </c>
      <c r="B92">
        <v>-6.3</v>
      </c>
      <c r="C92">
        <v>-6.3</v>
      </c>
      <c r="D92">
        <v>18.164000000000001</v>
      </c>
      <c r="E92">
        <v>150.94999999999999</v>
      </c>
      <c r="F92">
        <v>60</v>
      </c>
      <c r="G92">
        <v>60.646000000000001</v>
      </c>
      <c r="H92">
        <v>3.9853000000000005</v>
      </c>
    </row>
    <row r="93" spans="1:8" x14ac:dyDescent="0.2">
      <c r="A93">
        <v>2011.837</v>
      </c>
      <c r="B93">
        <v>-6.3570000000000002</v>
      </c>
      <c r="C93">
        <v>-6.3570000000000002</v>
      </c>
      <c r="D93">
        <v>18.541</v>
      </c>
      <c r="E93">
        <v>151.13499999999999</v>
      </c>
      <c r="F93">
        <v>60</v>
      </c>
      <c r="G93">
        <v>60.627000000000002</v>
      </c>
      <c r="H93">
        <v>3.9897</v>
      </c>
    </row>
    <row r="94" spans="1:8" x14ac:dyDescent="0.2">
      <c r="A94">
        <v>2012.1469999999999</v>
      </c>
      <c r="B94">
        <v>-6.4160000000000004</v>
      </c>
      <c r="C94">
        <v>-6.4160000000000004</v>
      </c>
      <c r="D94">
        <v>18.891999999999999</v>
      </c>
      <c r="E94">
        <v>150.38499999999999</v>
      </c>
      <c r="F94">
        <v>60</v>
      </c>
      <c r="G94">
        <v>60.61</v>
      </c>
      <c r="H94">
        <v>3.9556000000000004</v>
      </c>
    </row>
    <row r="95" spans="1:8" x14ac:dyDescent="0.2">
      <c r="A95">
        <v>2012.451</v>
      </c>
      <c r="B95">
        <v>-6.4749999999999996</v>
      </c>
      <c r="C95">
        <v>-6.4749999999999996</v>
      </c>
      <c r="D95">
        <v>19.404</v>
      </c>
      <c r="E95">
        <v>150.828</v>
      </c>
      <c r="F95">
        <v>60</v>
      </c>
      <c r="G95">
        <v>60.569000000000003</v>
      </c>
      <c r="H95">
        <v>3.9721000000000006</v>
      </c>
    </row>
    <row r="96" spans="1:8" x14ac:dyDescent="0.2">
      <c r="A96">
        <v>2012.7629999999999</v>
      </c>
      <c r="B96">
        <v>-6.5339999999999998</v>
      </c>
      <c r="C96">
        <v>-6.5339999999999998</v>
      </c>
      <c r="D96">
        <v>19.122</v>
      </c>
      <c r="E96">
        <v>150.68600000000001</v>
      </c>
      <c r="F96">
        <v>60</v>
      </c>
      <c r="G96">
        <v>60.554000000000002</v>
      </c>
      <c r="H96">
        <v>3.9622000000000002</v>
      </c>
    </row>
    <row r="97" spans="1:8" x14ac:dyDescent="0.2">
      <c r="A97">
        <v>2013.0730000000001</v>
      </c>
      <c r="B97">
        <v>-6.5940000000000003</v>
      </c>
      <c r="C97">
        <v>-6.5940000000000003</v>
      </c>
      <c r="D97">
        <v>19.338000000000001</v>
      </c>
      <c r="E97">
        <v>150.601</v>
      </c>
      <c r="F97">
        <v>60</v>
      </c>
      <c r="G97">
        <v>60.558</v>
      </c>
      <c r="H97">
        <v>3.9567000000000001</v>
      </c>
    </row>
    <row r="98" spans="1:8" x14ac:dyDescent="0.2">
      <c r="A98">
        <v>2013.3810000000001</v>
      </c>
      <c r="B98">
        <v>-6.6539999999999999</v>
      </c>
      <c r="C98">
        <v>-6.6539999999999999</v>
      </c>
      <c r="D98">
        <v>19.55</v>
      </c>
      <c r="E98">
        <v>151.273</v>
      </c>
      <c r="F98">
        <v>60</v>
      </c>
      <c r="G98">
        <v>60.497</v>
      </c>
      <c r="H98">
        <v>3.9820000000000007</v>
      </c>
    </row>
    <row r="99" spans="1:8" x14ac:dyDescent="0.2">
      <c r="A99">
        <v>2013.6890000000001</v>
      </c>
      <c r="B99">
        <v>-6.7149999999999999</v>
      </c>
      <c r="C99">
        <v>-6.7149999999999999</v>
      </c>
      <c r="D99">
        <v>19.664999999999999</v>
      </c>
      <c r="E99">
        <v>151.98500000000001</v>
      </c>
      <c r="F99">
        <v>60</v>
      </c>
      <c r="G99">
        <v>60.481999999999999</v>
      </c>
      <c r="H99">
        <v>4.0095000000000001</v>
      </c>
    </row>
    <row r="100" spans="1:8" x14ac:dyDescent="0.2">
      <c r="A100">
        <v>2013.998</v>
      </c>
      <c r="B100">
        <v>-6.7759999999999998</v>
      </c>
      <c r="C100">
        <v>-6.7759999999999998</v>
      </c>
      <c r="D100">
        <v>19.797999999999998</v>
      </c>
      <c r="E100">
        <v>151.929</v>
      </c>
      <c r="F100">
        <v>60</v>
      </c>
      <c r="G100">
        <v>60.506999999999998</v>
      </c>
      <c r="H100">
        <v>4.0040000000000004</v>
      </c>
    </row>
    <row r="101" spans="1:8" x14ac:dyDescent="0.2">
      <c r="A101">
        <v>2014.307</v>
      </c>
      <c r="B101">
        <v>-6.8380000000000001</v>
      </c>
      <c r="C101">
        <v>-6.8380000000000001</v>
      </c>
      <c r="D101">
        <v>19.882000000000001</v>
      </c>
      <c r="E101">
        <v>151.911</v>
      </c>
      <c r="F101">
        <v>60</v>
      </c>
      <c r="G101">
        <v>60.48</v>
      </c>
      <c r="H101">
        <v>4.0007000000000001</v>
      </c>
    </row>
    <row r="102" spans="1:8" x14ac:dyDescent="0.2">
      <c r="A102">
        <v>2014.616</v>
      </c>
      <c r="B102">
        <v>-6.899</v>
      </c>
      <c r="C102">
        <v>-6.899</v>
      </c>
      <c r="D102">
        <v>19.966999999999999</v>
      </c>
      <c r="E102">
        <v>151.94900000000001</v>
      </c>
      <c r="F102">
        <v>60</v>
      </c>
      <c r="G102">
        <v>60.445</v>
      </c>
      <c r="H102">
        <v>3.9984999999999999</v>
      </c>
    </row>
    <row r="103" spans="1:8" x14ac:dyDescent="0.2">
      <c r="A103">
        <v>2014.9269999999999</v>
      </c>
      <c r="B103">
        <v>-6.9610000000000003</v>
      </c>
      <c r="C103">
        <v>-6.9610000000000003</v>
      </c>
      <c r="D103">
        <v>19.963999999999999</v>
      </c>
      <c r="E103">
        <v>152.77600000000001</v>
      </c>
      <c r="F103">
        <v>60</v>
      </c>
      <c r="G103">
        <v>60.442</v>
      </c>
      <c r="H103">
        <v>4.0315000000000003</v>
      </c>
    </row>
    <row r="104" spans="1:8" x14ac:dyDescent="0.2">
      <c r="A104">
        <v>2015.2349999999999</v>
      </c>
      <c r="B104">
        <v>-7.024</v>
      </c>
      <c r="C104">
        <v>-7.024</v>
      </c>
      <c r="D104">
        <v>20.2</v>
      </c>
      <c r="E104">
        <v>152.262</v>
      </c>
      <c r="F104">
        <v>60</v>
      </c>
      <c r="G104">
        <v>60.448</v>
      </c>
      <c r="H104">
        <v>4.0062000000000006</v>
      </c>
    </row>
    <row r="105" spans="1:8" x14ac:dyDescent="0.2">
      <c r="A105">
        <v>2015.5450000000001</v>
      </c>
      <c r="B105">
        <v>-7.0860000000000003</v>
      </c>
      <c r="C105">
        <v>-7.0860000000000003</v>
      </c>
      <c r="D105">
        <v>20.021000000000001</v>
      </c>
      <c r="E105">
        <v>151.95699999999999</v>
      </c>
      <c r="F105">
        <v>60</v>
      </c>
      <c r="G105">
        <v>60.404000000000003</v>
      </c>
      <c r="H105">
        <v>3.9908000000000006</v>
      </c>
    </row>
    <row r="106" spans="1:8" x14ac:dyDescent="0.2">
      <c r="A106">
        <v>2015.854</v>
      </c>
      <c r="B106">
        <v>-7.1479999999999997</v>
      </c>
      <c r="C106">
        <v>-7.1479999999999997</v>
      </c>
      <c r="D106">
        <v>20.073</v>
      </c>
      <c r="E106">
        <v>151.35900000000001</v>
      </c>
      <c r="F106">
        <v>60</v>
      </c>
      <c r="G106">
        <v>60.372</v>
      </c>
      <c r="H106">
        <v>3.9622000000000002</v>
      </c>
    </row>
    <row r="107" spans="1:8" x14ac:dyDescent="0.2">
      <c r="A107">
        <v>2016.164</v>
      </c>
      <c r="B107">
        <v>-7.21</v>
      </c>
      <c r="C107">
        <v>-7.21</v>
      </c>
      <c r="D107">
        <v>19.936</v>
      </c>
      <c r="E107">
        <v>151.65100000000001</v>
      </c>
      <c r="F107">
        <v>60</v>
      </c>
      <c r="G107">
        <v>60.374000000000002</v>
      </c>
      <c r="H107">
        <v>3.9710000000000001</v>
      </c>
    </row>
    <row r="108" spans="1:8" x14ac:dyDescent="0.2">
      <c r="A108">
        <v>2016.4760000000001</v>
      </c>
      <c r="B108">
        <v>-7.2709999999999999</v>
      </c>
      <c r="C108">
        <v>-7.2709999999999999</v>
      </c>
      <c r="D108">
        <v>19.669</v>
      </c>
      <c r="E108">
        <v>151.37299999999999</v>
      </c>
      <c r="F108">
        <v>60</v>
      </c>
      <c r="G108">
        <v>60.317999999999998</v>
      </c>
      <c r="H108">
        <v>3.9567000000000001</v>
      </c>
    </row>
    <row r="109" spans="1:8" x14ac:dyDescent="0.2">
      <c r="A109">
        <v>2016.7809999999999</v>
      </c>
      <c r="B109">
        <v>-7.3319999999999999</v>
      </c>
      <c r="C109">
        <v>-7.3319999999999999</v>
      </c>
      <c r="D109">
        <v>19.966000000000001</v>
      </c>
      <c r="E109">
        <v>152.18899999999999</v>
      </c>
      <c r="F109">
        <v>60</v>
      </c>
      <c r="G109">
        <v>60.326999999999998</v>
      </c>
      <c r="H109">
        <v>3.9886000000000004</v>
      </c>
    </row>
    <row r="110" spans="1:8" x14ac:dyDescent="0.2">
      <c r="A110">
        <v>2017.085</v>
      </c>
      <c r="B110">
        <v>-7.3920000000000003</v>
      </c>
      <c r="C110">
        <v>-7.3920000000000003</v>
      </c>
      <c r="D110">
        <v>19.946999999999999</v>
      </c>
      <c r="E110">
        <v>151.864</v>
      </c>
      <c r="F110">
        <v>60</v>
      </c>
      <c r="G110">
        <v>60.314999999999998</v>
      </c>
      <c r="H110">
        <v>3.9721000000000006</v>
      </c>
    </row>
    <row r="111" spans="1:8" x14ac:dyDescent="0.2">
      <c r="A111">
        <v>2017.3920000000001</v>
      </c>
      <c r="B111">
        <v>-7.4530000000000003</v>
      </c>
      <c r="C111">
        <v>-7.4530000000000003</v>
      </c>
      <c r="D111">
        <v>19.597999999999999</v>
      </c>
      <c r="E111">
        <v>151.59700000000001</v>
      </c>
      <c r="F111">
        <v>60</v>
      </c>
      <c r="G111">
        <v>60.316000000000003</v>
      </c>
      <c r="H111">
        <v>3.9578000000000002</v>
      </c>
    </row>
    <row r="112" spans="1:8" x14ac:dyDescent="0.2">
      <c r="A112">
        <v>2017.6959999999999</v>
      </c>
      <c r="B112">
        <v>-7.5129999999999999</v>
      </c>
      <c r="C112">
        <v>-7.5129999999999999</v>
      </c>
      <c r="D112">
        <v>19.763999999999999</v>
      </c>
      <c r="E112">
        <v>151.69200000000001</v>
      </c>
      <c r="F112">
        <v>60</v>
      </c>
      <c r="G112">
        <v>60.304000000000002</v>
      </c>
      <c r="H112">
        <v>3.9589000000000008</v>
      </c>
    </row>
    <row r="113" spans="1:8" x14ac:dyDescent="0.2">
      <c r="A113">
        <v>2018.002</v>
      </c>
      <c r="B113">
        <v>-7.5720000000000001</v>
      </c>
      <c r="C113">
        <v>-7.5720000000000001</v>
      </c>
      <c r="D113">
        <v>19.454999999999998</v>
      </c>
      <c r="E113">
        <v>152.142</v>
      </c>
      <c r="F113">
        <v>60</v>
      </c>
      <c r="G113">
        <v>60.261000000000003</v>
      </c>
      <c r="H113">
        <v>3.9754</v>
      </c>
    </row>
    <row r="114" spans="1:8" x14ac:dyDescent="0.2">
      <c r="A114">
        <v>2018.307</v>
      </c>
      <c r="B114">
        <v>-7.6319999999999997</v>
      </c>
      <c r="C114">
        <v>-7.6319999999999997</v>
      </c>
      <c r="D114">
        <v>19.623999999999999</v>
      </c>
      <c r="E114">
        <v>152.51400000000001</v>
      </c>
      <c r="F114">
        <v>60</v>
      </c>
      <c r="G114">
        <v>60.250999999999998</v>
      </c>
      <c r="H114">
        <v>3.9875000000000003</v>
      </c>
    </row>
    <row r="115" spans="1:8" x14ac:dyDescent="0.2">
      <c r="A115">
        <v>2018.6110000000001</v>
      </c>
      <c r="B115">
        <v>-7.6909999999999998</v>
      </c>
      <c r="C115">
        <v>-7.6909999999999998</v>
      </c>
      <c r="D115">
        <v>19.454000000000001</v>
      </c>
      <c r="E115">
        <v>153.70500000000001</v>
      </c>
      <c r="F115">
        <v>60</v>
      </c>
      <c r="G115">
        <v>60.231000000000002</v>
      </c>
      <c r="H115">
        <v>4.0359000000000007</v>
      </c>
    </row>
    <row r="116" spans="1:8" x14ac:dyDescent="0.2">
      <c r="A116">
        <v>2018.9159999999999</v>
      </c>
      <c r="B116">
        <v>-7.75</v>
      </c>
      <c r="C116">
        <v>-7.75</v>
      </c>
      <c r="D116">
        <v>19.228999999999999</v>
      </c>
      <c r="E116">
        <v>153.61600000000001</v>
      </c>
      <c r="F116">
        <v>60</v>
      </c>
      <c r="G116">
        <v>60.220999999999997</v>
      </c>
      <c r="H116">
        <v>4.0293000000000001</v>
      </c>
    </row>
    <row r="117" spans="1:8" x14ac:dyDescent="0.2">
      <c r="A117">
        <v>2019.222</v>
      </c>
      <c r="B117">
        <v>-7.8079999999999998</v>
      </c>
      <c r="C117">
        <v>-7.8079999999999998</v>
      </c>
      <c r="D117">
        <v>18.943000000000001</v>
      </c>
      <c r="E117">
        <v>153.11000000000001</v>
      </c>
      <c r="F117">
        <v>60</v>
      </c>
      <c r="G117">
        <v>60.197000000000003</v>
      </c>
      <c r="H117">
        <v>4.0051000000000005</v>
      </c>
    </row>
    <row r="118" spans="1:8" x14ac:dyDescent="0.2">
      <c r="A118">
        <v>2019.5260000000001</v>
      </c>
      <c r="B118">
        <v>-7.8659999999999997</v>
      </c>
      <c r="C118">
        <v>-7.8659999999999997</v>
      </c>
      <c r="D118">
        <v>19.030999999999999</v>
      </c>
      <c r="E118">
        <v>152.971</v>
      </c>
      <c r="F118">
        <v>60</v>
      </c>
      <c r="G118">
        <v>60.197000000000003</v>
      </c>
      <c r="H118">
        <v>3.9963000000000002</v>
      </c>
    </row>
    <row r="119" spans="1:8" x14ac:dyDescent="0.2">
      <c r="A119">
        <v>2019.8309999999999</v>
      </c>
      <c r="B119">
        <v>-7.923</v>
      </c>
      <c r="C119">
        <v>-7.923</v>
      </c>
      <c r="D119">
        <v>18.902000000000001</v>
      </c>
      <c r="E119">
        <v>152.97800000000001</v>
      </c>
      <c r="F119">
        <v>60</v>
      </c>
      <c r="G119">
        <v>60.16</v>
      </c>
      <c r="H119">
        <v>3.9941</v>
      </c>
    </row>
    <row r="120" spans="1:8" x14ac:dyDescent="0.2">
      <c r="A120">
        <v>2020.1379999999999</v>
      </c>
      <c r="B120">
        <v>-7.9820000000000002</v>
      </c>
      <c r="C120">
        <v>-7.9820000000000002</v>
      </c>
      <c r="D120">
        <v>19.018000000000001</v>
      </c>
      <c r="E120">
        <v>153.20699999999999</v>
      </c>
      <c r="F120">
        <v>60</v>
      </c>
      <c r="G120">
        <v>60.118000000000002</v>
      </c>
      <c r="H120">
        <v>4.0007000000000001</v>
      </c>
    </row>
    <row r="121" spans="1:8" x14ac:dyDescent="0.2">
      <c r="A121">
        <v>2020.4480000000001</v>
      </c>
      <c r="B121">
        <v>-8.0410000000000004</v>
      </c>
      <c r="C121">
        <v>-8.0410000000000004</v>
      </c>
      <c r="D121">
        <v>19.222000000000001</v>
      </c>
      <c r="E121">
        <v>153.89400000000001</v>
      </c>
      <c r="F121">
        <v>60</v>
      </c>
      <c r="G121">
        <v>60.119</v>
      </c>
      <c r="H121">
        <v>4.0271000000000008</v>
      </c>
    </row>
    <row r="122" spans="1:8" x14ac:dyDescent="0.2">
      <c r="A122">
        <v>2020.758</v>
      </c>
      <c r="B122">
        <v>-8.1010000000000009</v>
      </c>
      <c r="C122">
        <v>-8.1010000000000009</v>
      </c>
      <c r="D122">
        <v>19.318999999999999</v>
      </c>
      <c r="E122">
        <v>153.94300000000001</v>
      </c>
      <c r="F122">
        <v>60</v>
      </c>
      <c r="G122">
        <v>60.116</v>
      </c>
      <c r="H122">
        <v>4.0260000000000007</v>
      </c>
    </row>
    <row r="123" spans="1:8" x14ac:dyDescent="0.2">
      <c r="A123">
        <v>2021.068</v>
      </c>
      <c r="B123">
        <v>-8.1609999999999996</v>
      </c>
      <c r="C123">
        <v>-8.1609999999999996</v>
      </c>
      <c r="D123">
        <v>19.431999999999999</v>
      </c>
      <c r="E123">
        <v>153.75200000000001</v>
      </c>
      <c r="F123">
        <v>60</v>
      </c>
      <c r="G123">
        <v>60.103000000000002</v>
      </c>
      <c r="H123">
        <v>4.0150000000000006</v>
      </c>
    </row>
    <row r="124" spans="1:8" x14ac:dyDescent="0.2">
      <c r="A124">
        <v>2021.3789999999999</v>
      </c>
      <c r="B124">
        <v>-8.2219999999999995</v>
      </c>
      <c r="C124">
        <v>-8.2219999999999995</v>
      </c>
      <c r="D124">
        <v>19.413</v>
      </c>
      <c r="E124">
        <v>153.38</v>
      </c>
      <c r="F124">
        <v>60</v>
      </c>
      <c r="G124">
        <v>60.085999999999999</v>
      </c>
      <c r="H124">
        <v>3.9963000000000002</v>
      </c>
    </row>
    <row r="125" spans="1:8" x14ac:dyDescent="0.2">
      <c r="A125">
        <v>2021.6880000000001</v>
      </c>
      <c r="B125">
        <v>-8.282</v>
      </c>
      <c r="C125">
        <v>-8.282</v>
      </c>
      <c r="D125">
        <v>19.521000000000001</v>
      </c>
      <c r="E125">
        <v>153.983</v>
      </c>
      <c r="F125">
        <v>60</v>
      </c>
      <c r="G125">
        <v>60.093000000000004</v>
      </c>
      <c r="H125">
        <v>4.0194000000000001</v>
      </c>
    </row>
    <row r="126" spans="1:8" x14ac:dyDescent="0.2">
      <c r="A126">
        <v>2021.9960000000001</v>
      </c>
      <c r="B126">
        <v>-8.3409999999999993</v>
      </c>
      <c r="C126">
        <v>-8.3409999999999993</v>
      </c>
      <c r="D126">
        <v>19.221</v>
      </c>
      <c r="E126">
        <v>153.642</v>
      </c>
      <c r="F126">
        <v>60</v>
      </c>
      <c r="G126">
        <v>60.026000000000003</v>
      </c>
      <c r="H126">
        <v>4.0018000000000002</v>
      </c>
    </row>
    <row r="127" spans="1:8" x14ac:dyDescent="0.2">
      <c r="A127">
        <v>2022.3050000000001</v>
      </c>
      <c r="B127">
        <v>-8.4009999999999998</v>
      </c>
      <c r="C127">
        <v>-8.4009999999999998</v>
      </c>
      <c r="D127">
        <v>19.206</v>
      </c>
      <c r="E127">
        <v>153.215</v>
      </c>
      <c r="F127">
        <v>60</v>
      </c>
      <c r="G127">
        <v>59.99</v>
      </c>
      <c r="H127">
        <v>3.9809000000000005</v>
      </c>
    </row>
    <row r="128" spans="1:8" x14ac:dyDescent="0.2">
      <c r="A128">
        <v>2022.615</v>
      </c>
      <c r="B128">
        <v>-8.4589999999999996</v>
      </c>
      <c r="C128">
        <v>-8.4589999999999996</v>
      </c>
      <c r="D128">
        <v>18.841000000000001</v>
      </c>
      <c r="E128">
        <v>153.07300000000001</v>
      </c>
      <c r="F128">
        <v>60</v>
      </c>
      <c r="G128">
        <v>60.006999999999998</v>
      </c>
      <c r="H128">
        <v>3.9721000000000006</v>
      </c>
    </row>
    <row r="129" spans="1:8" x14ac:dyDescent="0.2">
      <c r="A129">
        <v>2022.9269999999999</v>
      </c>
      <c r="B129">
        <v>-8.5169999999999995</v>
      </c>
      <c r="C129">
        <v>-8.5169999999999995</v>
      </c>
      <c r="D129">
        <v>18.706</v>
      </c>
      <c r="E129">
        <v>152.947</v>
      </c>
      <c r="F129">
        <v>60</v>
      </c>
      <c r="G129">
        <v>59.973999999999997</v>
      </c>
      <c r="H129">
        <v>3.9644000000000004</v>
      </c>
    </row>
    <row r="130" spans="1:8" x14ac:dyDescent="0.2">
      <c r="A130">
        <v>2023.2360000000001</v>
      </c>
      <c r="B130">
        <v>-8.5749999999999993</v>
      </c>
      <c r="C130">
        <v>-8.5749999999999993</v>
      </c>
      <c r="D130">
        <v>18.751999999999999</v>
      </c>
      <c r="E130">
        <v>152.964</v>
      </c>
      <c r="F130">
        <v>60</v>
      </c>
      <c r="G130">
        <v>59.981999999999999</v>
      </c>
      <c r="H130">
        <v>3.9622000000000002</v>
      </c>
    </row>
    <row r="131" spans="1:8" x14ac:dyDescent="0.2">
      <c r="A131">
        <v>2023.547</v>
      </c>
      <c r="B131">
        <v>-8.6329999999999991</v>
      </c>
      <c r="C131">
        <v>-8.6329999999999991</v>
      </c>
      <c r="D131">
        <v>18.459</v>
      </c>
      <c r="E131">
        <v>153.565</v>
      </c>
      <c r="F131">
        <v>60</v>
      </c>
      <c r="G131">
        <v>59.948999999999998</v>
      </c>
      <c r="H131">
        <v>3.9853000000000005</v>
      </c>
    </row>
    <row r="132" spans="1:8" x14ac:dyDescent="0.2">
      <c r="A132">
        <v>2023.855</v>
      </c>
      <c r="B132">
        <v>-8.69</v>
      </c>
      <c r="C132">
        <v>-8.69</v>
      </c>
      <c r="D132">
        <v>18.442</v>
      </c>
      <c r="E132">
        <v>153.30699999999999</v>
      </c>
      <c r="F132">
        <v>60</v>
      </c>
      <c r="G132">
        <v>59.936999999999998</v>
      </c>
      <c r="H132">
        <v>3.9710000000000001</v>
      </c>
    </row>
    <row r="133" spans="1:8" x14ac:dyDescent="0.2">
      <c r="A133">
        <v>2024.165</v>
      </c>
      <c r="B133">
        <v>-8.7469999999999999</v>
      </c>
      <c r="C133">
        <v>-8.7469999999999999</v>
      </c>
      <c r="D133">
        <v>18.533999999999999</v>
      </c>
      <c r="E133">
        <v>153.67500000000001</v>
      </c>
      <c r="F133">
        <v>60</v>
      </c>
      <c r="G133">
        <v>59.95</v>
      </c>
      <c r="H133">
        <v>3.9842000000000004</v>
      </c>
    </row>
    <row r="134" spans="1:8" x14ac:dyDescent="0.2">
      <c r="A134">
        <v>2024.4760000000001</v>
      </c>
      <c r="B134">
        <v>-8.8030000000000008</v>
      </c>
      <c r="C134">
        <v>-8.8030000000000008</v>
      </c>
      <c r="D134">
        <v>18.021999999999998</v>
      </c>
      <c r="E134">
        <v>153.96100000000001</v>
      </c>
      <c r="F134">
        <v>60</v>
      </c>
      <c r="G134">
        <v>59.906999999999996</v>
      </c>
      <c r="H134">
        <v>3.9930000000000003</v>
      </c>
    </row>
    <row r="135" spans="1:8" x14ac:dyDescent="0.2">
      <c r="A135">
        <v>2024.788</v>
      </c>
      <c r="B135">
        <v>-8.8569999999999993</v>
      </c>
      <c r="C135">
        <v>-8.8569999999999993</v>
      </c>
      <c r="D135">
        <v>17.259</v>
      </c>
      <c r="E135">
        <v>154.47800000000001</v>
      </c>
      <c r="F135">
        <v>60</v>
      </c>
      <c r="G135">
        <v>59.901000000000003</v>
      </c>
      <c r="H135">
        <v>4.0128000000000004</v>
      </c>
    </row>
    <row r="136" spans="1:8" x14ac:dyDescent="0.2">
      <c r="A136">
        <v>2025.0930000000001</v>
      </c>
      <c r="B136">
        <v>-8.9079999999999995</v>
      </c>
      <c r="C136">
        <v>-8.9079999999999995</v>
      </c>
      <c r="D136">
        <v>16.684999999999999</v>
      </c>
      <c r="E136">
        <v>154.036</v>
      </c>
      <c r="F136">
        <v>60</v>
      </c>
      <c r="G136">
        <v>59.911000000000001</v>
      </c>
      <c r="H136">
        <v>3.9919000000000002</v>
      </c>
    </row>
    <row r="137" spans="1:8" x14ac:dyDescent="0.2">
      <c r="A137">
        <v>2025.702</v>
      </c>
      <c r="B137">
        <v>-9.0030000000000001</v>
      </c>
      <c r="C137">
        <v>-9.0030000000000001</v>
      </c>
      <c r="D137">
        <v>15.576000000000001</v>
      </c>
      <c r="E137">
        <v>154.27600000000001</v>
      </c>
      <c r="F137">
        <v>60</v>
      </c>
      <c r="G137">
        <v>59.893999999999998</v>
      </c>
      <c r="H137">
        <v>3.9974000000000003</v>
      </c>
    </row>
    <row r="138" spans="1:8" x14ac:dyDescent="0.2">
      <c r="A138">
        <v>2026.309</v>
      </c>
      <c r="B138">
        <v>-9.0980000000000008</v>
      </c>
      <c r="C138">
        <v>-9.0980000000000008</v>
      </c>
      <c r="D138">
        <v>15.711</v>
      </c>
      <c r="E138">
        <v>154.262</v>
      </c>
      <c r="F138">
        <v>60</v>
      </c>
      <c r="G138">
        <v>60.005000000000003</v>
      </c>
      <c r="H138">
        <v>3.9919000000000002</v>
      </c>
    </row>
    <row r="139" spans="1:8" x14ac:dyDescent="0.2">
      <c r="A139">
        <v>2026.9169999999999</v>
      </c>
      <c r="B139">
        <v>-9.1880000000000006</v>
      </c>
      <c r="C139">
        <v>-9.1880000000000006</v>
      </c>
      <c r="D139">
        <v>14.775</v>
      </c>
      <c r="E139">
        <v>153.55199999999999</v>
      </c>
      <c r="F139">
        <v>60</v>
      </c>
      <c r="G139">
        <v>59.981999999999999</v>
      </c>
      <c r="H139">
        <v>3.9589000000000008</v>
      </c>
    </row>
    <row r="140" spans="1:8" x14ac:dyDescent="0.2">
      <c r="A140">
        <v>2027.527</v>
      </c>
      <c r="B140">
        <v>-9.2550000000000008</v>
      </c>
      <c r="C140">
        <v>-9.2550000000000008</v>
      </c>
      <c r="D140">
        <v>11.012</v>
      </c>
      <c r="E140">
        <v>152.78100000000001</v>
      </c>
      <c r="F140">
        <v>60</v>
      </c>
      <c r="G140">
        <v>60.152000000000001</v>
      </c>
      <c r="H140">
        <v>3.9237000000000006</v>
      </c>
    </row>
    <row r="141" spans="1:8" x14ac:dyDescent="0.2">
      <c r="A141">
        <v>2028.134</v>
      </c>
      <c r="B141">
        <v>-9.3130000000000006</v>
      </c>
      <c r="C141">
        <v>-9.3130000000000006</v>
      </c>
      <c r="D141">
        <v>9.6199999999999992</v>
      </c>
      <c r="E141">
        <v>151.58699999999999</v>
      </c>
      <c r="F141">
        <v>60</v>
      </c>
      <c r="G141">
        <v>60.131999999999998</v>
      </c>
      <c r="H141">
        <v>3.8720000000000003</v>
      </c>
    </row>
    <row r="142" spans="1:8" x14ac:dyDescent="0.2">
      <c r="A142">
        <v>2028.7439999999999</v>
      </c>
      <c r="B142">
        <v>-9.3710000000000004</v>
      </c>
      <c r="C142">
        <v>-9.3710000000000004</v>
      </c>
      <c r="D142">
        <v>9.4529999999999994</v>
      </c>
      <c r="E142">
        <v>150.20699999999999</v>
      </c>
      <c r="F142">
        <v>60</v>
      </c>
      <c r="G142">
        <v>60.534999999999997</v>
      </c>
      <c r="H142">
        <v>3.8137000000000003</v>
      </c>
    </row>
    <row r="143" spans="1:8" x14ac:dyDescent="0.2">
      <c r="A143">
        <v>2029.354</v>
      </c>
      <c r="B143">
        <v>-9.4220000000000006</v>
      </c>
      <c r="C143">
        <v>-9.4220000000000006</v>
      </c>
      <c r="D143">
        <v>8.3480000000000008</v>
      </c>
      <c r="E143">
        <v>144.44</v>
      </c>
      <c r="F143">
        <v>60</v>
      </c>
      <c r="G143">
        <v>61.887</v>
      </c>
      <c r="H143">
        <v>3.5859999999999999</v>
      </c>
    </row>
    <row r="144" spans="1:8" x14ac:dyDescent="0.2">
      <c r="A144">
        <v>2030.269</v>
      </c>
      <c r="B144">
        <v>-9.4779999999999998</v>
      </c>
      <c r="C144">
        <v>-9.4779999999999998</v>
      </c>
      <c r="D144">
        <v>6.1340000000000003</v>
      </c>
      <c r="E144">
        <v>129.881</v>
      </c>
      <c r="F144">
        <v>60</v>
      </c>
      <c r="G144">
        <v>63.476999999999997</v>
      </c>
      <c r="H144">
        <v>3.0613000000000001</v>
      </c>
    </row>
    <row r="145" spans="1:8" x14ac:dyDescent="0.2">
      <c r="A145">
        <v>2031.184</v>
      </c>
      <c r="B145">
        <v>-9.5399999999999991</v>
      </c>
      <c r="C145">
        <v>-9.5399999999999991</v>
      </c>
      <c r="D145">
        <v>6.766</v>
      </c>
      <c r="E145">
        <v>115.89100000000001</v>
      </c>
      <c r="F145">
        <v>60</v>
      </c>
      <c r="G145">
        <v>64.436999999999998</v>
      </c>
      <c r="H145">
        <v>2.6103000000000005</v>
      </c>
    </row>
    <row r="146" spans="1:8" x14ac:dyDescent="0.2">
      <c r="A146">
        <v>2031.8009999999999</v>
      </c>
      <c r="B146">
        <v>-9.5980000000000008</v>
      </c>
      <c r="C146">
        <v>-9.5980000000000008</v>
      </c>
      <c r="D146">
        <v>9.452</v>
      </c>
      <c r="E146">
        <v>109.80800000000001</v>
      </c>
      <c r="F146">
        <v>60</v>
      </c>
      <c r="G146">
        <v>65.391000000000005</v>
      </c>
      <c r="H146">
        <v>2.4277000000000002</v>
      </c>
    </row>
    <row r="147" spans="1:8" x14ac:dyDescent="0.2">
      <c r="A147">
        <v>2032.4110000000001</v>
      </c>
      <c r="B147">
        <v>-9.6609999999999996</v>
      </c>
      <c r="C147">
        <v>-9.6609999999999996</v>
      </c>
      <c r="D147">
        <v>10.220000000000001</v>
      </c>
      <c r="E147">
        <v>108.616</v>
      </c>
      <c r="F147">
        <v>60</v>
      </c>
      <c r="G147">
        <v>63.142000000000003</v>
      </c>
      <c r="H147">
        <v>2.3925000000000001</v>
      </c>
    </row>
    <row r="148" spans="1:8" x14ac:dyDescent="0.2">
      <c r="A148">
        <v>2033.021</v>
      </c>
      <c r="B148">
        <v>-9.718</v>
      </c>
      <c r="C148">
        <v>-9.718</v>
      </c>
      <c r="D148">
        <v>9.4039999999999999</v>
      </c>
      <c r="E148">
        <v>123.235</v>
      </c>
      <c r="F148">
        <v>60</v>
      </c>
      <c r="G148">
        <v>62.273000000000003</v>
      </c>
      <c r="H148">
        <v>2.8347000000000002</v>
      </c>
    </row>
    <row r="149" spans="1:8" x14ac:dyDescent="0.2">
      <c r="A149">
        <v>2033.633</v>
      </c>
      <c r="B149">
        <v>-9.7690000000000001</v>
      </c>
      <c r="C149">
        <v>-9.7690000000000001</v>
      </c>
      <c r="D149">
        <v>8.3580000000000005</v>
      </c>
      <c r="E149">
        <v>128.16300000000001</v>
      </c>
      <c r="F149">
        <v>60</v>
      </c>
      <c r="G149">
        <v>62.37</v>
      </c>
      <c r="H149">
        <v>2.9942000000000002</v>
      </c>
    </row>
    <row r="150" spans="1:8" x14ac:dyDescent="0.2">
      <c r="A150">
        <v>2034.556</v>
      </c>
      <c r="B150">
        <v>-9.84</v>
      </c>
      <c r="C150">
        <v>-9.84</v>
      </c>
      <c r="D150">
        <v>7.7080000000000002</v>
      </c>
      <c r="E150">
        <v>128.82300000000001</v>
      </c>
      <c r="F150">
        <v>60</v>
      </c>
      <c r="G150">
        <v>62.948</v>
      </c>
      <c r="H150">
        <v>3.0140000000000007</v>
      </c>
    </row>
    <row r="151" spans="1:8" x14ac:dyDescent="0.2">
      <c r="A151">
        <v>2035.479</v>
      </c>
      <c r="B151">
        <v>-9.9039999999999999</v>
      </c>
      <c r="C151">
        <v>-9.9039999999999999</v>
      </c>
      <c r="D151">
        <v>6.8620000000000001</v>
      </c>
      <c r="E151">
        <v>122.71599999999999</v>
      </c>
      <c r="F151">
        <v>60</v>
      </c>
      <c r="G151">
        <v>63.878</v>
      </c>
      <c r="H151">
        <v>2.8127</v>
      </c>
    </row>
    <row r="152" spans="1:8" x14ac:dyDescent="0.2">
      <c r="A152">
        <v>2089.4140000000002</v>
      </c>
      <c r="B152">
        <v>-9.9570000000000007</v>
      </c>
      <c r="C152">
        <v>-9.9570000000000007</v>
      </c>
      <c r="D152">
        <v>0</v>
      </c>
      <c r="E152">
        <v>77.399000000000001</v>
      </c>
      <c r="F152">
        <v>60</v>
      </c>
      <c r="G152">
        <v>67.882000000000005</v>
      </c>
      <c r="H152">
        <v>1.5686</v>
      </c>
    </row>
    <row r="153" spans="1:8" x14ac:dyDescent="0.2">
      <c r="A153">
        <v>2090.0259999999998</v>
      </c>
      <c r="B153">
        <v>-10.028</v>
      </c>
      <c r="C153">
        <v>-10.028</v>
      </c>
      <c r="D153">
        <v>11.542999999999999</v>
      </c>
      <c r="E153">
        <v>98.504999999999995</v>
      </c>
      <c r="F153">
        <v>60</v>
      </c>
      <c r="G153">
        <v>66.965999999999994</v>
      </c>
      <c r="H153">
        <v>2.1032000000000002</v>
      </c>
    </row>
    <row r="154" spans="1:8" x14ac:dyDescent="0.2">
      <c r="A154">
        <v>2090.6350000000002</v>
      </c>
      <c r="B154">
        <v>-10.106</v>
      </c>
      <c r="C154">
        <v>-10.106</v>
      </c>
      <c r="D154">
        <v>12.79</v>
      </c>
      <c r="E154">
        <v>113.84099999999999</v>
      </c>
      <c r="F154">
        <v>60</v>
      </c>
      <c r="G154">
        <v>65.671000000000006</v>
      </c>
      <c r="H154">
        <v>2.5366000000000004</v>
      </c>
    </row>
    <row r="155" spans="1:8" x14ac:dyDescent="0.2">
      <c r="A155">
        <v>2091.2440000000001</v>
      </c>
      <c r="B155">
        <v>-10.192</v>
      </c>
      <c r="C155">
        <v>-10.191000000000001</v>
      </c>
      <c r="D155">
        <v>14.010999999999999</v>
      </c>
      <c r="E155">
        <v>123.77200000000001</v>
      </c>
      <c r="F155">
        <v>60</v>
      </c>
      <c r="G155">
        <v>65.2</v>
      </c>
      <c r="H155">
        <v>2.8435000000000001</v>
      </c>
    </row>
    <row r="156" spans="1:8" x14ac:dyDescent="0.2">
      <c r="A156">
        <v>2091.8530000000001</v>
      </c>
      <c r="B156">
        <v>-10.279</v>
      </c>
      <c r="C156">
        <v>-10.278</v>
      </c>
      <c r="D156">
        <v>14.303000000000001</v>
      </c>
      <c r="E156">
        <v>128.68</v>
      </c>
      <c r="F156">
        <v>60</v>
      </c>
      <c r="G156">
        <v>65.022000000000006</v>
      </c>
      <c r="H156">
        <v>3.0041000000000002</v>
      </c>
    </row>
    <row r="157" spans="1:8" x14ac:dyDescent="0.2">
      <c r="A157">
        <v>2092.473</v>
      </c>
      <c r="B157">
        <v>-10.368</v>
      </c>
      <c r="C157">
        <v>-10.368</v>
      </c>
      <c r="D157">
        <v>14.417</v>
      </c>
      <c r="E157">
        <v>130.48099999999999</v>
      </c>
      <c r="F157">
        <v>60</v>
      </c>
      <c r="G157">
        <v>64.787999999999997</v>
      </c>
      <c r="H157">
        <v>3.0646000000000004</v>
      </c>
    </row>
    <row r="158" spans="1:8" x14ac:dyDescent="0.2">
      <c r="A158">
        <v>2093.0940000000001</v>
      </c>
      <c r="B158">
        <v>-10.456</v>
      </c>
      <c r="C158">
        <v>-10.456</v>
      </c>
      <c r="D158">
        <v>14.15</v>
      </c>
      <c r="E158">
        <v>134.27500000000001</v>
      </c>
      <c r="F158">
        <v>60</v>
      </c>
      <c r="G158">
        <v>64.292000000000002</v>
      </c>
      <c r="H158">
        <v>3.1944000000000004</v>
      </c>
    </row>
    <row r="159" spans="1:8" x14ac:dyDescent="0.2">
      <c r="A159">
        <v>2093.7130000000002</v>
      </c>
      <c r="B159">
        <v>-10.539</v>
      </c>
      <c r="C159">
        <v>-10.538</v>
      </c>
      <c r="D159">
        <v>13.398999999999999</v>
      </c>
      <c r="E159">
        <v>137.30000000000001</v>
      </c>
      <c r="F159">
        <v>60</v>
      </c>
      <c r="G159">
        <v>63.826999999999998</v>
      </c>
      <c r="H159">
        <v>3.3000000000000003</v>
      </c>
    </row>
    <row r="160" spans="1:8" x14ac:dyDescent="0.2">
      <c r="A160">
        <v>2094.3409999999999</v>
      </c>
      <c r="B160">
        <v>-10.619</v>
      </c>
      <c r="C160">
        <v>-10.618</v>
      </c>
      <c r="D160">
        <v>12.645</v>
      </c>
      <c r="E160">
        <v>141.55199999999999</v>
      </c>
      <c r="F160">
        <v>60</v>
      </c>
      <c r="G160">
        <v>63.49</v>
      </c>
      <c r="H160">
        <v>3.4540000000000006</v>
      </c>
    </row>
    <row r="161" spans="1:8" x14ac:dyDescent="0.2">
      <c r="A161">
        <v>2094.9540000000002</v>
      </c>
      <c r="B161">
        <v>-10.696999999999999</v>
      </c>
      <c r="C161">
        <v>-10.696</v>
      </c>
      <c r="D161">
        <v>12.819000000000001</v>
      </c>
      <c r="E161">
        <v>143.15</v>
      </c>
      <c r="F161">
        <v>60</v>
      </c>
      <c r="G161">
        <v>63.536000000000001</v>
      </c>
      <c r="H161">
        <v>3.5134000000000003</v>
      </c>
    </row>
    <row r="162" spans="1:8" x14ac:dyDescent="0.2">
      <c r="A162">
        <v>2095.5639999999999</v>
      </c>
      <c r="B162">
        <v>-10.776</v>
      </c>
      <c r="C162">
        <v>-10.775</v>
      </c>
      <c r="D162">
        <v>12.941000000000001</v>
      </c>
      <c r="E162">
        <v>143.05099999999999</v>
      </c>
      <c r="F162">
        <v>60</v>
      </c>
      <c r="G162">
        <v>63.655000000000001</v>
      </c>
      <c r="H162">
        <v>3.5101</v>
      </c>
    </row>
    <row r="163" spans="1:8" x14ac:dyDescent="0.2">
      <c r="A163">
        <v>2096.1729999999998</v>
      </c>
      <c r="B163">
        <v>-10.856</v>
      </c>
      <c r="C163">
        <v>-10.855</v>
      </c>
      <c r="D163">
        <v>13.114000000000001</v>
      </c>
      <c r="E163">
        <v>143.22499999999999</v>
      </c>
      <c r="F163">
        <v>60</v>
      </c>
      <c r="G163">
        <v>63.609000000000002</v>
      </c>
      <c r="H163">
        <v>3.5167000000000002</v>
      </c>
    </row>
    <row r="164" spans="1:8" x14ac:dyDescent="0.2">
      <c r="A164">
        <v>2096.7840000000001</v>
      </c>
      <c r="B164">
        <v>-10.936</v>
      </c>
      <c r="C164">
        <v>-10.933999999999999</v>
      </c>
      <c r="D164">
        <v>12.951000000000001</v>
      </c>
      <c r="E164">
        <v>142.501</v>
      </c>
      <c r="F164">
        <v>60</v>
      </c>
      <c r="G164">
        <v>63.448999999999998</v>
      </c>
      <c r="H164">
        <v>3.4892000000000003</v>
      </c>
    </row>
    <row r="165" spans="1:8" x14ac:dyDescent="0.2">
      <c r="A165">
        <v>2097.395</v>
      </c>
      <c r="B165">
        <v>-11.010999999999999</v>
      </c>
      <c r="C165">
        <v>-11.01</v>
      </c>
      <c r="D165">
        <v>12.34</v>
      </c>
      <c r="E165">
        <v>143.63800000000001</v>
      </c>
      <c r="F165">
        <v>60</v>
      </c>
      <c r="G165">
        <v>63.302999999999997</v>
      </c>
      <c r="H165">
        <v>3.5321000000000002</v>
      </c>
    </row>
    <row r="166" spans="1:8" x14ac:dyDescent="0.2">
      <c r="A166">
        <v>2098.0039999999999</v>
      </c>
      <c r="B166">
        <v>-11.085000000000001</v>
      </c>
      <c r="C166">
        <v>-11.083</v>
      </c>
      <c r="D166">
        <v>12.09</v>
      </c>
      <c r="E166">
        <v>143.33099999999999</v>
      </c>
      <c r="F166">
        <v>60</v>
      </c>
      <c r="G166">
        <v>63.408000000000001</v>
      </c>
      <c r="H166">
        <v>3.5211000000000006</v>
      </c>
    </row>
    <row r="167" spans="1:8" x14ac:dyDescent="0.2">
      <c r="A167">
        <v>2098.614</v>
      </c>
      <c r="B167">
        <v>-11.159000000000001</v>
      </c>
      <c r="C167">
        <v>-11.157999999999999</v>
      </c>
      <c r="D167">
        <v>12.204000000000001</v>
      </c>
      <c r="E167">
        <v>141.43</v>
      </c>
      <c r="F167">
        <v>60</v>
      </c>
      <c r="G167">
        <v>63.826999999999998</v>
      </c>
      <c r="H167">
        <v>3.4496000000000002</v>
      </c>
    </row>
    <row r="168" spans="1:8" x14ac:dyDescent="0.2">
      <c r="A168">
        <v>2099.2249999999999</v>
      </c>
      <c r="B168">
        <v>-11.234999999999999</v>
      </c>
      <c r="C168">
        <v>-11.233000000000001</v>
      </c>
      <c r="D168">
        <v>12.308</v>
      </c>
      <c r="E168">
        <v>137.126</v>
      </c>
      <c r="F168">
        <v>60</v>
      </c>
      <c r="G168">
        <v>64.363</v>
      </c>
      <c r="H168">
        <v>3.2945000000000002</v>
      </c>
    </row>
    <row r="169" spans="1:8" x14ac:dyDescent="0.2">
      <c r="A169">
        <v>2099.835</v>
      </c>
      <c r="B169">
        <v>-11.308999999999999</v>
      </c>
      <c r="C169">
        <v>-11.308</v>
      </c>
      <c r="D169">
        <v>12.25</v>
      </c>
      <c r="E169">
        <v>134.422</v>
      </c>
      <c r="F169">
        <v>60</v>
      </c>
      <c r="G169">
        <v>64.233000000000004</v>
      </c>
      <c r="H169">
        <v>3.1988000000000003</v>
      </c>
    </row>
    <row r="170" spans="1:8" x14ac:dyDescent="0.2">
      <c r="A170">
        <v>2100.4549999999999</v>
      </c>
      <c r="B170">
        <v>-11.385</v>
      </c>
      <c r="C170">
        <v>-11.382999999999999</v>
      </c>
      <c r="D170">
        <v>12.117000000000001</v>
      </c>
      <c r="E170">
        <v>133.24700000000001</v>
      </c>
      <c r="F170">
        <v>60</v>
      </c>
      <c r="G170">
        <v>64.364000000000004</v>
      </c>
      <c r="H170">
        <v>3.1581000000000001</v>
      </c>
    </row>
    <row r="171" spans="1:8" x14ac:dyDescent="0.2">
      <c r="A171">
        <v>2101.0749999999998</v>
      </c>
      <c r="B171">
        <v>-11.461</v>
      </c>
      <c r="C171">
        <v>-11.459</v>
      </c>
      <c r="D171">
        <v>12.265000000000001</v>
      </c>
      <c r="E171">
        <v>129.82300000000001</v>
      </c>
      <c r="F171">
        <v>60</v>
      </c>
      <c r="G171">
        <v>64.730999999999995</v>
      </c>
      <c r="H171">
        <v>3.0415000000000005</v>
      </c>
    </row>
    <row r="172" spans="1:8" x14ac:dyDescent="0.2">
      <c r="A172">
        <v>2101.694</v>
      </c>
      <c r="B172">
        <v>-11.536</v>
      </c>
      <c r="C172">
        <v>-11.534000000000001</v>
      </c>
      <c r="D172">
        <v>12.144</v>
      </c>
      <c r="E172">
        <v>127</v>
      </c>
      <c r="F172">
        <v>60</v>
      </c>
      <c r="G172">
        <v>65.218000000000004</v>
      </c>
      <c r="H172">
        <v>2.9480000000000004</v>
      </c>
    </row>
    <row r="173" spans="1:8" x14ac:dyDescent="0.2">
      <c r="A173">
        <v>2102.3139999999999</v>
      </c>
      <c r="B173">
        <v>-11.61</v>
      </c>
      <c r="C173">
        <v>-11.608000000000001</v>
      </c>
      <c r="D173">
        <v>11.913</v>
      </c>
      <c r="E173">
        <v>124.85599999999999</v>
      </c>
      <c r="F173">
        <v>60</v>
      </c>
      <c r="G173">
        <v>64.870999999999995</v>
      </c>
      <c r="H173">
        <v>2.8787000000000003</v>
      </c>
    </row>
    <row r="174" spans="1:8" x14ac:dyDescent="0.2">
      <c r="A174">
        <v>2102.9279999999999</v>
      </c>
      <c r="B174">
        <v>-11.682</v>
      </c>
      <c r="C174">
        <v>-11.68</v>
      </c>
      <c r="D174">
        <v>11.789</v>
      </c>
      <c r="E174">
        <v>124.16500000000001</v>
      </c>
      <c r="F174">
        <v>60</v>
      </c>
      <c r="G174">
        <v>65.063000000000002</v>
      </c>
      <c r="H174">
        <v>2.8567</v>
      </c>
    </row>
    <row r="175" spans="1:8" x14ac:dyDescent="0.2">
      <c r="A175">
        <v>2103.538</v>
      </c>
      <c r="B175">
        <v>-11.755000000000001</v>
      </c>
      <c r="C175">
        <v>-11.753</v>
      </c>
      <c r="D175">
        <v>11.896000000000001</v>
      </c>
      <c r="E175">
        <v>123.41200000000001</v>
      </c>
      <c r="F175">
        <v>60</v>
      </c>
      <c r="G175">
        <v>65.275999999999996</v>
      </c>
      <c r="H175">
        <v>2.8325000000000005</v>
      </c>
    </row>
    <row r="176" spans="1:8" x14ac:dyDescent="0.2">
      <c r="A176">
        <v>2104.1469999999999</v>
      </c>
      <c r="B176">
        <v>-11.824999999999999</v>
      </c>
      <c r="C176">
        <v>-11.823</v>
      </c>
      <c r="D176">
        <v>11.461</v>
      </c>
      <c r="E176">
        <v>121.70099999999999</v>
      </c>
      <c r="F176">
        <v>60</v>
      </c>
      <c r="G176">
        <v>65.165000000000006</v>
      </c>
      <c r="H176">
        <v>2.7775000000000003</v>
      </c>
    </row>
    <row r="177" spans="1:8" x14ac:dyDescent="0.2">
      <c r="A177">
        <v>2104.7570000000001</v>
      </c>
      <c r="B177">
        <v>-11.894</v>
      </c>
      <c r="C177">
        <v>-11.891</v>
      </c>
      <c r="D177">
        <v>11.24</v>
      </c>
      <c r="E177">
        <v>120.977</v>
      </c>
      <c r="F177">
        <v>60</v>
      </c>
      <c r="G177">
        <v>65.260000000000005</v>
      </c>
      <c r="H177">
        <v>2.7555000000000001</v>
      </c>
    </row>
    <row r="178" spans="1:8" x14ac:dyDescent="0.2">
      <c r="A178">
        <v>2105.364</v>
      </c>
      <c r="B178">
        <v>-11.962</v>
      </c>
      <c r="C178">
        <v>-11.959</v>
      </c>
      <c r="D178">
        <v>11.196</v>
      </c>
      <c r="E178">
        <v>122.292</v>
      </c>
      <c r="F178">
        <v>60</v>
      </c>
      <c r="G178">
        <v>64.921999999999997</v>
      </c>
      <c r="H178">
        <v>2.7962000000000002</v>
      </c>
    </row>
    <row r="179" spans="1:8" x14ac:dyDescent="0.2">
      <c r="A179">
        <v>2105.9740000000002</v>
      </c>
      <c r="B179">
        <v>-12.03</v>
      </c>
      <c r="C179">
        <v>-12.028</v>
      </c>
      <c r="D179">
        <v>11.23</v>
      </c>
      <c r="E179">
        <v>123.98</v>
      </c>
      <c r="F179">
        <v>60</v>
      </c>
      <c r="G179">
        <v>64.394000000000005</v>
      </c>
      <c r="H179">
        <v>2.8501000000000003</v>
      </c>
    </row>
    <row r="180" spans="1:8" x14ac:dyDescent="0.2">
      <c r="A180">
        <v>2106.5859999999998</v>
      </c>
      <c r="B180">
        <v>-12.102</v>
      </c>
      <c r="C180">
        <v>-12.099</v>
      </c>
      <c r="D180">
        <v>11.706</v>
      </c>
      <c r="E180">
        <v>126.68</v>
      </c>
      <c r="F180">
        <v>60</v>
      </c>
      <c r="G180">
        <v>64.421000000000006</v>
      </c>
      <c r="H180">
        <v>2.9380999999999999</v>
      </c>
    </row>
    <row r="181" spans="1:8" x14ac:dyDescent="0.2">
      <c r="A181">
        <v>2107.1979999999999</v>
      </c>
      <c r="B181">
        <v>-12.175000000000001</v>
      </c>
      <c r="C181">
        <v>-12.172000000000001</v>
      </c>
      <c r="D181">
        <v>11.916</v>
      </c>
      <c r="E181">
        <v>129.358</v>
      </c>
      <c r="F181">
        <v>60</v>
      </c>
      <c r="G181">
        <v>64.049000000000007</v>
      </c>
      <c r="H181">
        <v>3.0261</v>
      </c>
    </row>
    <row r="182" spans="1:8" x14ac:dyDescent="0.2">
      <c r="A182">
        <v>2107.808</v>
      </c>
      <c r="B182">
        <v>-12.249000000000001</v>
      </c>
      <c r="C182">
        <v>-12.247</v>
      </c>
      <c r="D182">
        <v>12.163</v>
      </c>
      <c r="E182">
        <v>130.20500000000001</v>
      </c>
      <c r="F182">
        <v>60</v>
      </c>
      <c r="G182">
        <v>64.06</v>
      </c>
      <c r="H182">
        <v>3.0547000000000004</v>
      </c>
    </row>
    <row r="183" spans="1:8" x14ac:dyDescent="0.2">
      <c r="A183">
        <v>2108.4169999999999</v>
      </c>
      <c r="B183">
        <v>-12.326000000000001</v>
      </c>
      <c r="C183">
        <v>-12.323</v>
      </c>
      <c r="D183">
        <v>12.602</v>
      </c>
      <c r="E183">
        <v>130.149</v>
      </c>
      <c r="F183">
        <v>60</v>
      </c>
      <c r="G183">
        <v>64.093999999999994</v>
      </c>
      <c r="H183">
        <v>3.0525000000000002</v>
      </c>
    </row>
    <row r="184" spans="1:8" x14ac:dyDescent="0.2">
      <c r="A184">
        <v>2109.027</v>
      </c>
      <c r="B184">
        <v>-12.403</v>
      </c>
      <c r="C184">
        <v>-12.4</v>
      </c>
      <c r="D184">
        <v>12.648</v>
      </c>
      <c r="E184">
        <v>130.739</v>
      </c>
      <c r="F184">
        <v>60</v>
      </c>
      <c r="G184">
        <v>63.845999999999997</v>
      </c>
      <c r="H184">
        <v>3.0723000000000003</v>
      </c>
    </row>
    <row r="185" spans="1:8" x14ac:dyDescent="0.2">
      <c r="A185">
        <v>2109.636</v>
      </c>
      <c r="B185">
        <v>-12.481</v>
      </c>
      <c r="C185">
        <v>-12.478</v>
      </c>
      <c r="D185">
        <v>12.707000000000001</v>
      </c>
      <c r="E185">
        <v>132.739</v>
      </c>
      <c r="F185">
        <v>60</v>
      </c>
      <c r="G185">
        <v>63.448</v>
      </c>
      <c r="H185">
        <v>3.1405000000000003</v>
      </c>
    </row>
    <row r="186" spans="1:8" x14ac:dyDescent="0.2">
      <c r="A186">
        <v>2110.2449999999999</v>
      </c>
      <c r="B186">
        <v>-12.561999999999999</v>
      </c>
      <c r="C186">
        <v>-12.558999999999999</v>
      </c>
      <c r="D186">
        <v>13.275</v>
      </c>
      <c r="E186">
        <v>135.90199999999999</v>
      </c>
      <c r="F186">
        <v>60</v>
      </c>
      <c r="G186">
        <v>63.052999999999997</v>
      </c>
      <c r="H186">
        <v>3.2505000000000002</v>
      </c>
    </row>
    <row r="187" spans="1:8" x14ac:dyDescent="0.2">
      <c r="A187">
        <v>2110.8560000000002</v>
      </c>
      <c r="B187">
        <v>-12.644</v>
      </c>
      <c r="C187">
        <v>-12.641</v>
      </c>
      <c r="D187">
        <v>13.509</v>
      </c>
      <c r="E187">
        <v>138.10599999999999</v>
      </c>
      <c r="F187">
        <v>60</v>
      </c>
      <c r="G187">
        <v>63.008000000000003</v>
      </c>
      <c r="H187">
        <v>3.3286000000000002</v>
      </c>
    </row>
    <row r="188" spans="1:8" x14ac:dyDescent="0.2">
      <c r="A188">
        <v>2111.4639999999999</v>
      </c>
      <c r="B188">
        <v>-12.721</v>
      </c>
      <c r="C188">
        <v>-12.718</v>
      </c>
      <c r="D188">
        <v>12.555999999999999</v>
      </c>
      <c r="E188">
        <v>137.48500000000001</v>
      </c>
      <c r="F188">
        <v>60</v>
      </c>
      <c r="G188">
        <v>63.414000000000001</v>
      </c>
      <c r="H188">
        <v>3.3066</v>
      </c>
    </row>
    <row r="189" spans="1:8" x14ac:dyDescent="0.2">
      <c r="A189">
        <v>2112.0720000000001</v>
      </c>
      <c r="B189">
        <v>-12.789</v>
      </c>
      <c r="C189">
        <v>-12.785</v>
      </c>
      <c r="D189">
        <v>11.159000000000001</v>
      </c>
      <c r="E189">
        <v>134.67599999999999</v>
      </c>
      <c r="F189">
        <v>60</v>
      </c>
      <c r="G189">
        <v>63.680999999999997</v>
      </c>
      <c r="H189">
        <v>3.2076000000000002</v>
      </c>
    </row>
    <row r="190" spans="1:8" x14ac:dyDescent="0.2">
      <c r="A190">
        <v>2112.6819999999998</v>
      </c>
      <c r="B190">
        <v>-12.85</v>
      </c>
      <c r="C190">
        <v>-12.846</v>
      </c>
      <c r="D190">
        <v>9.9779999999999998</v>
      </c>
      <c r="E190">
        <v>132.15</v>
      </c>
      <c r="F190">
        <v>60</v>
      </c>
      <c r="G190">
        <v>63.843000000000004</v>
      </c>
      <c r="H190">
        <v>3.1207000000000003</v>
      </c>
    </row>
    <row r="191" spans="1:8" x14ac:dyDescent="0.2">
      <c r="A191">
        <v>2113.2910000000002</v>
      </c>
      <c r="B191">
        <v>-12.909000000000001</v>
      </c>
      <c r="C191">
        <v>-12.904999999999999</v>
      </c>
      <c r="D191">
        <v>9.657</v>
      </c>
      <c r="E191">
        <v>131.452</v>
      </c>
      <c r="F191">
        <v>60</v>
      </c>
      <c r="G191">
        <v>63.77</v>
      </c>
      <c r="H191">
        <v>3.0965000000000003</v>
      </c>
    </row>
    <row r="192" spans="1:8" x14ac:dyDescent="0.2">
      <c r="A192">
        <v>2113.9009999999998</v>
      </c>
      <c r="B192">
        <v>-12.968</v>
      </c>
      <c r="C192">
        <v>-12.964</v>
      </c>
      <c r="D192">
        <v>9.702</v>
      </c>
      <c r="E192">
        <v>131.184</v>
      </c>
      <c r="F192">
        <v>60</v>
      </c>
      <c r="G192">
        <v>63.570999999999998</v>
      </c>
      <c r="H192">
        <v>3.0877000000000003</v>
      </c>
    </row>
    <row r="193" spans="1:8" x14ac:dyDescent="0.2">
      <c r="A193">
        <v>2114.5100000000002</v>
      </c>
      <c r="B193">
        <v>-13.03</v>
      </c>
      <c r="C193">
        <v>-13.026</v>
      </c>
      <c r="D193">
        <v>10.182</v>
      </c>
      <c r="E193">
        <v>132.155</v>
      </c>
      <c r="F193">
        <v>60</v>
      </c>
      <c r="G193">
        <v>63.526000000000003</v>
      </c>
      <c r="H193">
        <v>3.1207000000000003</v>
      </c>
    </row>
    <row r="194" spans="1:8" x14ac:dyDescent="0.2">
      <c r="A194">
        <v>2115.1179999999999</v>
      </c>
      <c r="B194">
        <v>-13.089</v>
      </c>
      <c r="C194">
        <v>-13.085000000000001</v>
      </c>
      <c r="D194">
        <v>9.7129999999999992</v>
      </c>
      <c r="E194">
        <v>133.072</v>
      </c>
      <c r="F194">
        <v>60</v>
      </c>
      <c r="G194">
        <v>63.387999999999998</v>
      </c>
      <c r="H194">
        <v>3.1526000000000005</v>
      </c>
    </row>
    <row r="195" spans="1:8" x14ac:dyDescent="0.2">
      <c r="A195">
        <v>2115.7280000000001</v>
      </c>
      <c r="B195">
        <v>-13.144</v>
      </c>
      <c r="C195">
        <v>-13.14</v>
      </c>
      <c r="D195">
        <v>8.9469999999999992</v>
      </c>
      <c r="E195">
        <v>134.42500000000001</v>
      </c>
      <c r="F195">
        <v>60</v>
      </c>
      <c r="G195">
        <v>63.343000000000004</v>
      </c>
      <c r="H195">
        <v>3.1988000000000003</v>
      </c>
    </row>
    <row r="196" spans="1:8" x14ac:dyDescent="0.2">
      <c r="A196">
        <v>2116.34</v>
      </c>
      <c r="B196">
        <v>-13.196999999999999</v>
      </c>
      <c r="C196">
        <v>-13.193</v>
      </c>
      <c r="D196">
        <v>8.7170000000000005</v>
      </c>
      <c r="E196">
        <v>134.07400000000001</v>
      </c>
      <c r="F196">
        <v>60</v>
      </c>
      <c r="G196">
        <v>63.353999999999999</v>
      </c>
      <c r="H196">
        <v>3.1867000000000001</v>
      </c>
    </row>
    <row r="197" spans="1:8" x14ac:dyDescent="0.2">
      <c r="A197">
        <v>2116.9499999999998</v>
      </c>
      <c r="B197">
        <v>-13.254</v>
      </c>
      <c r="C197">
        <v>-13.25</v>
      </c>
      <c r="D197">
        <v>9.3089999999999993</v>
      </c>
      <c r="E197">
        <v>132.36699999999999</v>
      </c>
      <c r="F197">
        <v>60</v>
      </c>
      <c r="G197">
        <v>63.47</v>
      </c>
      <c r="H197">
        <v>3.1284000000000001</v>
      </c>
    </row>
    <row r="198" spans="1:8" x14ac:dyDescent="0.2">
      <c r="A198">
        <v>2117.56</v>
      </c>
      <c r="B198">
        <v>-13.313000000000001</v>
      </c>
      <c r="C198">
        <v>-13.308999999999999</v>
      </c>
      <c r="D198">
        <v>9.5990000000000002</v>
      </c>
      <c r="E198">
        <v>130.673</v>
      </c>
      <c r="F198">
        <v>60</v>
      </c>
      <c r="G198">
        <v>63.66</v>
      </c>
      <c r="H198">
        <v>3.0701000000000001</v>
      </c>
    </row>
    <row r="199" spans="1:8" x14ac:dyDescent="0.2">
      <c r="A199">
        <v>2118.17</v>
      </c>
      <c r="B199">
        <v>-13.37</v>
      </c>
      <c r="C199">
        <v>-13.366</v>
      </c>
      <c r="D199">
        <v>9.3689999999999998</v>
      </c>
      <c r="E199">
        <v>129.11600000000001</v>
      </c>
      <c r="F199">
        <v>60</v>
      </c>
      <c r="G199">
        <v>63.814999999999998</v>
      </c>
      <c r="H199">
        <v>3.0184000000000006</v>
      </c>
    </row>
    <row r="200" spans="1:8" x14ac:dyDescent="0.2">
      <c r="A200">
        <v>2118.7800000000002</v>
      </c>
      <c r="B200">
        <v>-13.426</v>
      </c>
      <c r="C200">
        <v>-13.422000000000001</v>
      </c>
      <c r="D200">
        <v>9.2490000000000006</v>
      </c>
      <c r="E200">
        <v>128.55199999999999</v>
      </c>
      <c r="F200">
        <v>60</v>
      </c>
      <c r="G200">
        <v>63.923999999999999</v>
      </c>
      <c r="H200">
        <v>2.9997000000000003</v>
      </c>
    </row>
    <row r="201" spans="1:8" x14ac:dyDescent="0.2">
      <c r="A201">
        <v>2119.3919999999998</v>
      </c>
      <c r="B201">
        <v>-13.481999999999999</v>
      </c>
      <c r="C201">
        <v>-13.478</v>
      </c>
      <c r="D201">
        <v>9.1059999999999999</v>
      </c>
      <c r="E201">
        <v>127.52800000000001</v>
      </c>
      <c r="F201">
        <v>60</v>
      </c>
      <c r="G201">
        <v>64.007999999999996</v>
      </c>
      <c r="H201">
        <v>2.9656000000000002</v>
      </c>
    </row>
    <row r="202" spans="1:8" x14ac:dyDescent="0.2">
      <c r="A202">
        <v>2120.002</v>
      </c>
      <c r="B202">
        <v>-13.534000000000001</v>
      </c>
      <c r="C202">
        <v>-13.53</v>
      </c>
      <c r="D202">
        <v>8.5579999999999998</v>
      </c>
      <c r="E202">
        <v>126.587</v>
      </c>
      <c r="F202">
        <v>60</v>
      </c>
      <c r="G202">
        <v>63.966999999999999</v>
      </c>
      <c r="H202">
        <v>2.9348000000000005</v>
      </c>
    </row>
    <row r="203" spans="1:8" x14ac:dyDescent="0.2">
      <c r="A203">
        <v>2120.6120000000001</v>
      </c>
      <c r="B203">
        <v>-13.584</v>
      </c>
      <c r="C203">
        <v>-13.58</v>
      </c>
      <c r="D203">
        <v>8.1959999999999997</v>
      </c>
      <c r="E203">
        <v>126.13500000000001</v>
      </c>
      <c r="F203">
        <v>60</v>
      </c>
      <c r="G203">
        <v>63.959000000000003</v>
      </c>
      <c r="H203">
        <v>2.9205000000000001</v>
      </c>
    </row>
    <row r="204" spans="1:8" x14ac:dyDescent="0.2">
      <c r="A204">
        <v>2121.2240000000002</v>
      </c>
      <c r="B204">
        <v>-13.634</v>
      </c>
      <c r="C204">
        <v>-13.63</v>
      </c>
      <c r="D204">
        <v>8.1739999999999995</v>
      </c>
      <c r="E204">
        <v>126.169</v>
      </c>
      <c r="F204">
        <v>60</v>
      </c>
      <c r="G204">
        <v>64.084000000000003</v>
      </c>
      <c r="H204">
        <v>2.9216000000000002</v>
      </c>
    </row>
    <row r="205" spans="1:8" x14ac:dyDescent="0.2">
      <c r="A205">
        <v>2121.8330000000001</v>
      </c>
      <c r="B205">
        <v>-13.685</v>
      </c>
      <c r="C205">
        <v>-13.680999999999999</v>
      </c>
      <c r="D205">
        <v>8.3070000000000004</v>
      </c>
      <c r="E205">
        <v>125.931</v>
      </c>
      <c r="F205">
        <v>60</v>
      </c>
      <c r="G205">
        <v>63.884999999999998</v>
      </c>
      <c r="H205">
        <v>2.9139000000000004</v>
      </c>
    </row>
    <row r="206" spans="1:8" x14ac:dyDescent="0.2">
      <c r="A206">
        <v>2122.7460000000001</v>
      </c>
      <c r="B206">
        <v>-13.757999999999999</v>
      </c>
      <c r="C206">
        <v>-13.753</v>
      </c>
      <c r="D206">
        <v>7.9640000000000004</v>
      </c>
      <c r="E206">
        <v>125.267</v>
      </c>
      <c r="F206">
        <v>60</v>
      </c>
      <c r="G206">
        <v>64.013000000000005</v>
      </c>
      <c r="H206">
        <v>2.8919000000000001</v>
      </c>
    </row>
    <row r="207" spans="1:8" x14ac:dyDescent="0.2">
      <c r="A207">
        <v>2123.663</v>
      </c>
      <c r="B207">
        <v>-13.827999999999999</v>
      </c>
      <c r="C207">
        <v>-13.824</v>
      </c>
      <c r="D207">
        <v>7.6559999999999997</v>
      </c>
      <c r="E207">
        <v>125.15</v>
      </c>
      <c r="F207">
        <v>60</v>
      </c>
      <c r="G207">
        <v>63.993000000000002</v>
      </c>
      <c r="H207">
        <v>2.8886000000000003</v>
      </c>
    </row>
    <row r="208" spans="1:8" x14ac:dyDescent="0.2">
      <c r="A208">
        <v>2124.5770000000002</v>
      </c>
      <c r="B208">
        <v>-13.901</v>
      </c>
      <c r="C208">
        <v>-13.896000000000001</v>
      </c>
      <c r="D208">
        <v>7.9489999999999998</v>
      </c>
      <c r="E208">
        <v>126.30500000000001</v>
      </c>
      <c r="F208">
        <v>60</v>
      </c>
      <c r="G208">
        <v>63.813000000000002</v>
      </c>
      <c r="H208">
        <v>2.9260000000000006</v>
      </c>
    </row>
    <row r="209" spans="1:8" x14ac:dyDescent="0.2">
      <c r="A209">
        <v>2125.4920000000002</v>
      </c>
      <c r="B209">
        <v>-13.975</v>
      </c>
      <c r="C209">
        <v>-13.97</v>
      </c>
      <c r="D209">
        <v>8.0969999999999995</v>
      </c>
      <c r="E209">
        <v>126.43600000000001</v>
      </c>
      <c r="F209">
        <v>60</v>
      </c>
      <c r="G209">
        <v>63.856000000000002</v>
      </c>
      <c r="H209">
        <v>2.9304000000000006</v>
      </c>
    </row>
    <row r="210" spans="1:8" x14ac:dyDescent="0.2">
      <c r="A210">
        <v>2126.4050000000002</v>
      </c>
      <c r="B210">
        <v>-14.047000000000001</v>
      </c>
      <c r="C210">
        <v>-14.042</v>
      </c>
      <c r="D210">
        <v>7.86</v>
      </c>
      <c r="E210">
        <v>125.48399999999999</v>
      </c>
      <c r="F210">
        <v>60</v>
      </c>
      <c r="G210">
        <v>63.783000000000001</v>
      </c>
      <c r="H210">
        <v>2.8984999999999999</v>
      </c>
    </row>
    <row r="211" spans="1:8" x14ac:dyDescent="0.2">
      <c r="A211">
        <v>2127.3229999999999</v>
      </c>
      <c r="B211">
        <v>-14.121</v>
      </c>
      <c r="C211">
        <v>-14.116</v>
      </c>
      <c r="D211">
        <v>8.0890000000000004</v>
      </c>
      <c r="E211">
        <v>122.157</v>
      </c>
      <c r="F211">
        <v>60</v>
      </c>
      <c r="G211">
        <v>64.213999999999999</v>
      </c>
      <c r="H211">
        <v>2.7917999999999998</v>
      </c>
    </row>
    <row r="212" spans="1:8" x14ac:dyDescent="0.2">
      <c r="A212">
        <v>2128.2359999999999</v>
      </c>
      <c r="B212">
        <v>-14.185</v>
      </c>
      <c r="C212">
        <v>-14.18</v>
      </c>
      <c r="D212">
        <v>7.0030000000000001</v>
      </c>
      <c r="E212">
        <v>119.693</v>
      </c>
      <c r="F212">
        <v>60</v>
      </c>
      <c r="G212">
        <v>64.47</v>
      </c>
      <c r="H212">
        <v>2.7148000000000003</v>
      </c>
    </row>
    <row r="213" spans="1:8" x14ac:dyDescent="0.2">
      <c r="A213">
        <v>2129.152</v>
      </c>
      <c r="B213">
        <v>-14.250999999999999</v>
      </c>
      <c r="C213">
        <v>-14.246</v>
      </c>
      <c r="D213">
        <v>7.1369999999999996</v>
      </c>
      <c r="E213">
        <v>115.917</v>
      </c>
      <c r="F213">
        <v>60</v>
      </c>
      <c r="G213">
        <v>65.016000000000005</v>
      </c>
      <c r="H213">
        <v>2.5993000000000004</v>
      </c>
    </row>
    <row r="214" spans="1:8" x14ac:dyDescent="0.2">
      <c r="A214">
        <v>2129.7640000000001</v>
      </c>
      <c r="B214">
        <v>-14.303000000000001</v>
      </c>
      <c r="C214">
        <v>-14.297000000000001</v>
      </c>
      <c r="D214">
        <v>8.4559999999999995</v>
      </c>
      <c r="E214">
        <v>112.79900000000001</v>
      </c>
      <c r="F214">
        <v>60</v>
      </c>
      <c r="G214">
        <v>65.138000000000005</v>
      </c>
      <c r="H214">
        <v>2.5058000000000002</v>
      </c>
    </row>
    <row r="215" spans="1:8" x14ac:dyDescent="0.2">
      <c r="A215">
        <v>2130.6779999999999</v>
      </c>
      <c r="B215">
        <v>-14.374000000000001</v>
      </c>
      <c r="C215">
        <v>-14.369</v>
      </c>
      <c r="D215">
        <v>7.7789999999999999</v>
      </c>
      <c r="E215">
        <v>110.17700000000001</v>
      </c>
      <c r="F215">
        <v>60</v>
      </c>
      <c r="G215">
        <v>65.323999999999998</v>
      </c>
      <c r="H215">
        <v>2.4288000000000003</v>
      </c>
    </row>
    <row r="216" spans="1:8" x14ac:dyDescent="0.2">
      <c r="A216">
        <v>2131.5940000000001</v>
      </c>
      <c r="B216">
        <v>-14.435</v>
      </c>
      <c r="C216">
        <v>-14.429</v>
      </c>
      <c r="D216">
        <v>6.6349999999999998</v>
      </c>
      <c r="E216">
        <v>111.316</v>
      </c>
      <c r="F216">
        <v>60</v>
      </c>
      <c r="G216">
        <v>65.263000000000005</v>
      </c>
      <c r="H216">
        <v>2.4628999999999999</v>
      </c>
    </row>
    <row r="217" spans="1:8" x14ac:dyDescent="0.2">
      <c r="A217">
        <v>2132.5100000000002</v>
      </c>
      <c r="B217">
        <v>-14.502000000000001</v>
      </c>
      <c r="C217">
        <v>-14.497</v>
      </c>
      <c r="D217">
        <v>7.3369999999999997</v>
      </c>
      <c r="E217">
        <v>109.85599999999999</v>
      </c>
      <c r="F217">
        <v>60</v>
      </c>
      <c r="G217">
        <v>65.212000000000003</v>
      </c>
      <c r="H217">
        <v>2.4200000000000004</v>
      </c>
    </row>
    <row r="218" spans="1:8" x14ac:dyDescent="0.2">
      <c r="A218">
        <v>2133.4229999999998</v>
      </c>
      <c r="B218">
        <v>-14.571999999999999</v>
      </c>
      <c r="C218">
        <v>-14.566000000000001</v>
      </c>
      <c r="D218">
        <v>7.6150000000000002</v>
      </c>
      <c r="E218">
        <v>110.61799999999999</v>
      </c>
      <c r="F218">
        <v>60</v>
      </c>
      <c r="G218">
        <v>64.965999999999994</v>
      </c>
      <c r="H218">
        <v>2.4420000000000006</v>
      </c>
    </row>
    <row r="219" spans="1:8" x14ac:dyDescent="0.2">
      <c r="A219">
        <v>2134.3359999999998</v>
      </c>
      <c r="B219">
        <v>-14.64</v>
      </c>
      <c r="C219">
        <v>-14.634</v>
      </c>
      <c r="D219">
        <v>7.476</v>
      </c>
      <c r="E219">
        <v>113.767</v>
      </c>
      <c r="F219">
        <v>60</v>
      </c>
      <c r="G219">
        <v>64.724999999999994</v>
      </c>
      <c r="H219">
        <v>2.5344000000000002</v>
      </c>
    </row>
    <row r="220" spans="1:8" x14ac:dyDescent="0.2">
      <c r="A220">
        <v>2135.2510000000002</v>
      </c>
      <c r="B220">
        <v>-14.704000000000001</v>
      </c>
      <c r="C220">
        <v>-14.699</v>
      </c>
      <c r="D220">
        <v>7.0410000000000004</v>
      </c>
      <c r="E220">
        <v>116.557</v>
      </c>
      <c r="F220">
        <v>60</v>
      </c>
      <c r="G220">
        <v>64.403999999999996</v>
      </c>
      <c r="H220">
        <v>2.6191</v>
      </c>
    </row>
    <row r="221" spans="1:8" x14ac:dyDescent="0.2">
      <c r="A221">
        <v>2136.1640000000002</v>
      </c>
      <c r="B221">
        <v>-14.766</v>
      </c>
      <c r="C221">
        <v>-14.760999999999999</v>
      </c>
      <c r="D221">
        <v>6.77</v>
      </c>
      <c r="E221">
        <v>118.413</v>
      </c>
      <c r="F221">
        <v>60</v>
      </c>
      <c r="G221">
        <v>64.400000000000006</v>
      </c>
      <c r="H221">
        <v>2.6752000000000002</v>
      </c>
    </row>
    <row r="222" spans="1:8" x14ac:dyDescent="0.2">
      <c r="A222">
        <v>2137.08</v>
      </c>
      <c r="B222">
        <v>-14.827</v>
      </c>
      <c r="C222">
        <v>-14.821</v>
      </c>
      <c r="D222">
        <v>6.6459999999999999</v>
      </c>
      <c r="E222">
        <v>119.024</v>
      </c>
      <c r="F222">
        <v>60</v>
      </c>
      <c r="G222">
        <v>64.498999999999995</v>
      </c>
      <c r="H222">
        <v>2.6939000000000002</v>
      </c>
    </row>
    <row r="223" spans="1:8" x14ac:dyDescent="0.2">
      <c r="A223">
        <v>2137.9949999999999</v>
      </c>
      <c r="B223">
        <v>-14.888999999999999</v>
      </c>
      <c r="C223">
        <v>-14.882999999999999</v>
      </c>
      <c r="D223">
        <v>6.7229999999999999</v>
      </c>
      <c r="E223">
        <v>116.21899999999999</v>
      </c>
      <c r="F223">
        <v>60</v>
      </c>
      <c r="G223">
        <v>64.888999999999996</v>
      </c>
      <c r="H223">
        <v>2.6081000000000003</v>
      </c>
    </row>
    <row r="224" spans="1:8" x14ac:dyDescent="0.2">
      <c r="A224">
        <v>2138.9110000000001</v>
      </c>
      <c r="B224">
        <v>-14.948</v>
      </c>
      <c r="C224">
        <v>-14.942</v>
      </c>
      <c r="D224">
        <v>6.4240000000000004</v>
      </c>
      <c r="E224">
        <v>111.48699999999999</v>
      </c>
      <c r="F224">
        <v>60</v>
      </c>
      <c r="G224">
        <v>65.233000000000004</v>
      </c>
      <c r="H224">
        <v>2.4673000000000003</v>
      </c>
    </row>
    <row r="225" spans="1:8" x14ac:dyDescent="0.2">
      <c r="A225">
        <v>2140.14</v>
      </c>
      <c r="B225">
        <v>-15.006</v>
      </c>
      <c r="C225">
        <v>-15</v>
      </c>
      <c r="D225">
        <v>4.7389999999999999</v>
      </c>
      <c r="E225">
        <v>109.066</v>
      </c>
      <c r="F225">
        <v>60</v>
      </c>
      <c r="G225">
        <v>65.171000000000006</v>
      </c>
      <c r="H225">
        <v>2.3969</v>
      </c>
    </row>
    <row r="226" spans="1:8" x14ac:dyDescent="0.2">
      <c r="A226">
        <v>18210.099999999999</v>
      </c>
      <c r="B226">
        <v>-15.064</v>
      </c>
      <c r="C226">
        <v>-15.064</v>
      </c>
      <c r="D226">
        <v>0</v>
      </c>
      <c r="E226">
        <v>100.852</v>
      </c>
      <c r="F226">
        <v>60</v>
      </c>
      <c r="G226">
        <v>64.507000000000005</v>
      </c>
      <c r="H226">
        <v>2.1659000000000002</v>
      </c>
    </row>
    <row r="227" spans="1:8" x14ac:dyDescent="0.2">
      <c r="A227">
        <v>18210.721000000001</v>
      </c>
      <c r="B227">
        <v>-15.12</v>
      </c>
      <c r="C227">
        <v>-15.12</v>
      </c>
      <c r="D227">
        <v>9.0459999999999994</v>
      </c>
      <c r="E227">
        <v>110.88</v>
      </c>
      <c r="F227">
        <v>60</v>
      </c>
      <c r="G227">
        <v>64.233000000000004</v>
      </c>
      <c r="H227">
        <v>2.4497</v>
      </c>
    </row>
    <row r="228" spans="1:8" x14ac:dyDescent="0.2">
      <c r="A228">
        <v>18211.335999999999</v>
      </c>
      <c r="B228">
        <v>-15.178000000000001</v>
      </c>
      <c r="C228">
        <v>-15.179</v>
      </c>
      <c r="D228">
        <v>9.5429999999999993</v>
      </c>
      <c r="E228">
        <v>115.616</v>
      </c>
      <c r="F228">
        <v>60</v>
      </c>
      <c r="G228">
        <v>64.185000000000002</v>
      </c>
      <c r="H228">
        <v>2.5905</v>
      </c>
    </row>
    <row r="229" spans="1:8" x14ac:dyDescent="0.2">
      <c r="A229">
        <v>18211.953000000001</v>
      </c>
      <c r="B229">
        <v>-15.244</v>
      </c>
      <c r="C229">
        <v>-15.244</v>
      </c>
      <c r="D229">
        <v>10.598000000000001</v>
      </c>
      <c r="E229">
        <v>115.72799999999999</v>
      </c>
      <c r="F229">
        <v>60</v>
      </c>
      <c r="G229">
        <v>64.248000000000005</v>
      </c>
      <c r="H229">
        <v>2.5938000000000003</v>
      </c>
    </row>
    <row r="230" spans="1:8" x14ac:dyDescent="0.2">
      <c r="A230">
        <v>18212.572</v>
      </c>
      <c r="B230">
        <v>-15.308999999999999</v>
      </c>
      <c r="C230">
        <v>-15.31</v>
      </c>
      <c r="D230">
        <v>10.605</v>
      </c>
      <c r="E230">
        <v>114.554</v>
      </c>
      <c r="F230">
        <v>60</v>
      </c>
      <c r="G230">
        <v>64.686000000000007</v>
      </c>
      <c r="H230">
        <v>2.5586000000000002</v>
      </c>
    </row>
    <row r="231" spans="1:8" x14ac:dyDescent="0.2">
      <c r="A231">
        <v>18213.188999999998</v>
      </c>
      <c r="B231">
        <v>-15.374000000000001</v>
      </c>
      <c r="C231">
        <v>-15.375</v>
      </c>
      <c r="D231">
        <v>10.496</v>
      </c>
      <c r="E231">
        <v>111.523</v>
      </c>
      <c r="F231">
        <v>60</v>
      </c>
      <c r="G231">
        <v>65.05</v>
      </c>
      <c r="H231">
        <v>2.4684000000000004</v>
      </c>
    </row>
    <row r="232" spans="1:8" x14ac:dyDescent="0.2">
      <c r="A232">
        <v>18213.809000000001</v>
      </c>
      <c r="B232">
        <v>-15.436999999999999</v>
      </c>
      <c r="C232">
        <v>-15.438000000000001</v>
      </c>
      <c r="D232">
        <v>10.32</v>
      </c>
      <c r="E232">
        <v>108.20399999999999</v>
      </c>
      <c r="F232">
        <v>60</v>
      </c>
      <c r="G232">
        <v>65.552999999999997</v>
      </c>
      <c r="H232">
        <v>2.3727</v>
      </c>
    </row>
    <row r="233" spans="1:8" x14ac:dyDescent="0.2">
      <c r="A233">
        <v>18214.423999999999</v>
      </c>
      <c r="B233">
        <v>-15.502000000000001</v>
      </c>
      <c r="C233">
        <v>-15.503</v>
      </c>
      <c r="D233">
        <v>10.481999999999999</v>
      </c>
      <c r="E233">
        <v>105.33</v>
      </c>
      <c r="F233">
        <v>60</v>
      </c>
      <c r="G233">
        <v>65.683999999999997</v>
      </c>
      <c r="H233">
        <v>2.2902</v>
      </c>
    </row>
    <row r="234" spans="1:8" x14ac:dyDescent="0.2">
      <c r="A234">
        <v>18215.046999999999</v>
      </c>
      <c r="B234">
        <v>-15.567</v>
      </c>
      <c r="C234">
        <v>-15.568</v>
      </c>
      <c r="D234">
        <v>10.488</v>
      </c>
      <c r="E234">
        <v>102.995</v>
      </c>
      <c r="F234">
        <v>60</v>
      </c>
      <c r="G234">
        <v>65.572000000000003</v>
      </c>
      <c r="H234">
        <v>2.2253000000000003</v>
      </c>
    </row>
    <row r="235" spans="1:8" x14ac:dyDescent="0.2">
      <c r="A235">
        <v>18215.662</v>
      </c>
      <c r="B235">
        <v>-15.632</v>
      </c>
      <c r="C235">
        <v>-15.632999999999999</v>
      </c>
      <c r="D235">
        <v>10.583</v>
      </c>
      <c r="E235">
        <v>102.82299999999999</v>
      </c>
      <c r="F235">
        <v>60</v>
      </c>
      <c r="G235">
        <v>65.480999999999995</v>
      </c>
      <c r="H235">
        <v>2.2209000000000003</v>
      </c>
    </row>
    <row r="236" spans="1:8" x14ac:dyDescent="0.2">
      <c r="A236">
        <v>18216.280999999999</v>
      </c>
      <c r="B236">
        <v>-15.695</v>
      </c>
      <c r="C236">
        <v>-15.696999999999999</v>
      </c>
      <c r="D236">
        <v>10.273</v>
      </c>
      <c r="E236">
        <v>103.605</v>
      </c>
      <c r="F236">
        <v>60</v>
      </c>
      <c r="G236">
        <v>65.334000000000003</v>
      </c>
      <c r="H236">
        <v>2.2418</v>
      </c>
    </row>
    <row r="237" spans="1:8" x14ac:dyDescent="0.2">
      <c r="A237">
        <v>18216.898000000001</v>
      </c>
      <c r="B237">
        <v>-15.757</v>
      </c>
      <c r="C237">
        <v>-15.759</v>
      </c>
      <c r="D237">
        <v>10.002000000000001</v>
      </c>
      <c r="E237">
        <v>104.206</v>
      </c>
      <c r="F237">
        <v>60</v>
      </c>
      <c r="G237">
        <v>65.158000000000001</v>
      </c>
      <c r="H237">
        <v>2.2593999999999999</v>
      </c>
    </row>
    <row r="238" spans="1:8" x14ac:dyDescent="0.2">
      <c r="A238">
        <v>18217.516</v>
      </c>
      <c r="B238">
        <v>-15.819000000000001</v>
      </c>
      <c r="C238">
        <v>-15.821</v>
      </c>
      <c r="D238">
        <v>10.109</v>
      </c>
      <c r="E238">
        <v>107.54300000000001</v>
      </c>
      <c r="F238">
        <v>60</v>
      </c>
      <c r="G238">
        <v>64.819999999999993</v>
      </c>
      <c r="H238">
        <v>2.3529</v>
      </c>
    </row>
    <row r="239" spans="1:8" x14ac:dyDescent="0.2">
      <c r="A239">
        <v>18218.134999999998</v>
      </c>
      <c r="B239">
        <v>-15.882</v>
      </c>
      <c r="C239">
        <v>-15.884</v>
      </c>
      <c r="D239">
        <v>10.144</v>
      </c>
      <c r="E239">
        <v>109.67</v>
      </c>
      <c r="F239">
        <v>60</v>
      </c>
      <c r="G239">
        <v>64.537999999999997</v>
      </c>
      <c r="H239">
        <v>2.4144999999999999</v>
      </c>
    </row>
    <row r="240" spans="1:8" x14ac:dyDescent="0.2">
      <c r="A240">
        <v>18218.756000000001</v>
      </c>
      <c r="B240">
        <v>-15.946</v>
      </c>
      <c r="C240">
        <v>-15.948</v>
      </c>
      <c r="D240">
        <v>10.318</v>
      </c>
      <c r="E240">
        <v>110.886</v>
      </c>
      <c r="F240">
        <v>60</v>
      </c>
      <c r="G240">
        <v>64.611000000000004</v>
      </c>
      <c r="H240">
        <v>2.4497</v>
      </c>
    </row>
    <row r="241" spans="1:8" x14ac:dyDescent="0.2">
      <c r="A241">
        <v>18219.370999999999</v>
      </c>
      <c r="B241">
        <v>-16.010000000000002</v>
      </c>
      <c r="C241">
        <v>-16.012</v>
      </c>
      <c r="D241">
        <v>10.467000000000001</v>
      </c>
      <c r="E241">
        <v>109.245</v>
      </c>
      <c r="F241">
        <v>60</v>
      </c>
      <c r="G241">
        <v>65.137</v>
      </c>
      <c r="H241">
        <v>2.4024000000000005</v>
      </c>
    </row>
    <row r="242" spans="1:8" x14ac:dyDescent="0.2">
      <c r="A242">
        <v>18219.98</v>
      </c>
      <c r="B242">
        <v>-16.073</v>
      </c>
      <c r="C242">
        <v>-16.076000000000001</v>
      </c>
      <c r="D242">
        <v>10.42</v>
      </c>
      <c r="E242">
        <v>106.197</v>
      </c>
      <c r="F242">
        <v>60</v>
      </c>
      <c r="G242">
        <v>65.375</v>
      </c>
      <c r="H242">
        <v>2.3155000000000001</v>
      </c>
    </row>
    <row r="243" spans="1:8" x14ac:dyDescent="0.2">
      <c r="A243">
        <v>18220.592000000001</v>
      </c>
      <c r="B243">
        <v>-16.135000000000002</v>
      </c>
      <c r="C243">
        <v>-16.137</v>
      </c>
      <c r="D243">
        <v>10.081</v>
      </c>
      <c r="E243">
        <v>102.733</v>
      </c>
      <c r="F243">
        <v>60</v>
      </c>
      <c r="G243">
        <v>65.960999999999999</v>
      </c>
      <c r="H243">
        <v>2.2176</v>
      </c>
    </row>
    <row r="244" spans="1:8" x14ac:dyDescent="0.2">
      <c r="A244">
        <v>18221.201000000001</v>
      </c>
      <c r="B244">
        <v>-16.195</v>
      </c>
      <c r="C244">
        <v>-16.196999999999999</v>
      </c>
      <c r="D244">
        <v>9.8179999999999996</v>
      </c>
      <c r="E244">
        <v>96.906999999999996</v>
      </c>
      <c r="F244">
        <v>60</v>
      </c>
      <c r="G244">
        <v>66.239999999999995</v>
      </c>
      <c r="H244">
        <v>2.0603000000000002</v>
      </c>
    </row>
    <row r="245" spans="1:8" x14ac:dyDescent="0.2">
      <c r="A245">
        <v>18221.811000000002</v>
      </c>
      <c r="B245">
        <v>-16.254000000000001</v>
      </c>
      <c r="C245">
        <v>-16.257000000000001</v>
      </c>
      <c r="D245">
        <v>9.73</v>
      </c>
      <c r="E245">
        <v>96.882000000000005</v>
      </c>
      <c r="F245">
        <v>60</v>
      </c>
      <c r="G245">
        <v>65.730999999999995</v>
      </c>
      <c r="H245">
        <v>2.0592000000000001</v>
      </c>
    </row>
    <row r="246" spans="1:8" x14ac:dyDescent="0.2">
      <c r="A246">
        <v>18222.421999999999</v>
      </c>
      <c r="B246">
        <v>-16.312000000000001</v>
      </c>
      <c r="C246">
        <v>-16.315000000000001</v>
      </c>
      <c r="D246">
        <v>9.5389999999999997</v>
      </c>
      <c r="E246">
        <v>100.505</v>
      </c>
      <c r="F246">
        <v>60</v>
      </c>
      <c r="G246">
        <v>65.111999999999995</v>
      </c>
      <c r="H246">
        <v>2.1571000000000002</v>
      </c>
    </row>
    <row r="247" spans="1:8" x14ac:dyDescent="0.2">
      <c r="A247">
        <v>18223.030999999999</v>
      </c>
      <c r="B247">
        <v>-16.37</v>
      </c>
      <c r="C247">
        <v>-16.373999999999999</v>
      </c>
      <c r="D247">
        <v>9.6069999999999993</v>
      </c>
      <c r="E247">
        <v>105.779</v>
      </c>
      <c r="F247">
        <v>60</v>
      </c>
      <c r="G247">
        <v>64.701999999999998</v>
      </c>
      <c r="H247">
        <v>2.3033999999999999</v>
      </c>
    </row>
    <row r="248" spans="1:8" x14ac:dyDescent="0.2">
      <c r="A248">
        <v>18223.641</v>
      </c>
      <c r="B248">
        <v>-16.43</v>
      </c>
      <c r="C248">
        <v>-16.433</v>
      </c>
      <c r="D248">
        <v>9.7799999999999994</v>
      </c>
      <c r="E248">
        <v>109.63</v>
      </c>
      <c r="F248">
        <v>60</v>
      </c>
      <c r="G248">
        <v>64.655000000000001</v>
      </c>
      <c r="H248">
        <v>2.4134000000000002</v>
      </c>
    </row>
    <row r="249" spans="1:8" x14ac:dyDescent="0.2">
      <c r="A249">
        <v>18224.259999999998</v>
      </c>
      <c r="B249">
        <v>-16.489999999999998</v>
      </c>
      <c r="C249">
        <v>-16.494</v>
      </c>
      <c r="D249">
        <v>9.8030000000000008</v>
      </c>
      <c r="E249">
        <v>108.447</v>
      </c>
      <c r="F249">
        <v>60</v>
      </c>
      <c r="G249">
        <v>65.024000000000001</v>
      </c>
      <c r="H249">
        <v>2.3793000000000002</v>
      </c>
    </row>
    <row r="250" spans="1:8" x14ac:dyDescent="0.2">
      <c r="A250">
        <v>18224.881000000001</v>
      </c>
      <c r="B250">
        <v>-16.55</v>
      </c>
      <c r="C250">
        <v>-16.553999999999998</v>
      </c>
      <c r="D250">
        <v>9.7089999999999996</v>
      </c>
      <c r="E250">
        <v>107.883</v>
      </c>
      <c r="F250">
        <v>60</v>
      </c>
      <c r="G250">
        <v>65.105000000000004</v>
      </c>
      <c r="H250">
        <v>2.3628000000000005</v>
      </c>
    </row>
    <row r="251" spans="1:8" x14ac:dyDescent="0.2">
      <c r="A251">
        <v>18225.504000000001</v>
      </c>
      <c r="B251">
        <v>-16.61</v>
      </c>
      <c r="C251">
        <v>-16.614000000000001</v>
      </c>
      <c r="D251">
        <v>9.5860000000000003</v>
      </c>
      <c r="E251">
        <v>105.539</v>
      </c>
      <c r="F251">
        <v>60</v>
      </c>
      <c r="G251">
        <v>65.338999999999999</v>
      </c>
      <c r="H251">
        <v>2.2968000000000002</v>
      </c>
    </row>
    <row r="252" spans="1:8" x14ac:dyDescent="0.2">
      <c r="A252">
        <v>18226.118999999999</v>
      </c>
      <c r="B252">
        <v>-16.667999999999999</v>
      </c>
      <c r="C252">
        <v>-16.672000000000001</v>
      </c>
      <c r="D252">
        <v>9.3620000000000001</v>
      </c>
      <c r="E252">
        <v>104.244</v>
      </c>
      <c r="F252">
        <v>60</v>
      </c>
      <c r="G252">
        <v>65.209000000000003</v>
      </c>
      <c r="H252">
        <v>2.2605000000000004</v>
      </c>
    </row>
    <row r="253" spans="1:8" x14ac:dyDescent="0.2">
      <c r="A253">
        <v>18226.738000000001</v>
      </c>
      <c r="B253">
        <v>-16.724</v>
      </c>
      <c r="C253">
        <v>-16.728000000000002</v>
      </c>
      <c r="D253">
        <v>9.0609999999999999</v>
      </c>
      <c r="E253">
        <v>106.08</v>
      </c>
      <c r="F253">
        <v>60</v>
      </c>
      <c r="G253">
        <v>64.899000000000001</v>
      </c>
      <c r="H253">
        <v>2.3122000000000003</v>
      </c>
    </row>
    <row r="254" spans="1:8" x14ac:dyDescent="0.2">
      <c r="A254">
        <v>18227.357</v>
      </c>
      <c r="B254">
        <v>-16.777999999999999</v>
      </c>
      <c r="C254">
        <v>-16.782</v>
      </c>
      <c r="D254">
        <v>8.7240000000000002</v>
      </c>
      <c r="E254">
        <v>107.56100000000001</v>
      </c>
      <c r="F254">
        <v>60</v>
      </c>
      <c r="G254">
        <v>64.725999999999999</v>
      </c>
      <c r="H254">
        <v>2.3540000000000005</v>
      </c>
    </row>
    <row r="255" spans="1:8" x14ac:dyDescent="0.2">
      <c r="A255">
        <v>18227.976999999999</v>
      </c>
      <c r="B255">
        <v>-16.831</v>
      </c>
      <c r="C255">
        <v>-16.835000000000001</v>
      </c>
      <c r="D255">
        <v>8.5839999999999996</v>
      </c>
      <c r="E255">
        <v>108.855</v>
      </c>
      <c r="F255">
        <v>60</v>
      </c>
      <c r="G255">
        <v>64.665000000000006</v>
      </c>
      <c r="H255">
        <v>2.3914</v>
      </c>
    </row>
    <row r="256" spans="1:8" x14ac:dyDescent="0.2">
      <c r="A256">
        <v>18228.599999999999</v>
      </c>
      <c r="B256">
        <v>-16.882999999999999</v>
      </c>
      <c r="C256">
        <v>-16.888000000000002</v>
      </c>
      <c r="D256">
        <v>8.4979999999999993</v>
      </c>
      <c r="E256">
        <v>110.467</v>
      </c>
      <c r="F256">
        <v>60</v>
      </c>
      <c r="G256">
        <v>64.55</v>
      </c>
      <c r="H256">
        <v>2.4376000000000002</v>
      </c>
    </row>
    <row r="257" spans="1:8" x14ac:dyDescent="0.2">
      <c r="A257">
        <v>18229.219000000001</v>
      </c>
      <c r="B257">
        <v>-16.937000000000001</v>
      </c>
      <c r="C257">
        <v>-16.940999999999999</v>
      </c>
      <c r="D257">
        <v>8.6289999999999996</v>
      </c>
      <c r="E257">
        <v>110.265</v>
      </c>
      <c r="F257">
        <v>60</v>
      </c>
      <c r="G257">
        <v>64.671000000000006</v>
      </c>
      <c r="H257">
        <v>2.4321000000000002</v>
      </c>
    </row>
    <row r="258" spans="1:8" x14ac:dyDescent="0.2">
      <c r="A258">
        <v>18229.84</v>
      </c>
      <c r="B258">
        <v>-16.989999999999998</v>
      </c>
      <c r="C258">
        <v>-16.995000000000001</v>
      </c>
      <c r="D258">
        <v>8.641</v>
      </c>
      <c r="E258">
        <v>108.20099999999999</v>
      </c>
      <c r="F258">
        <v>60</v>
      </c>
      <c r="G258">
        <v>64.909000000000006</v>
      </c>
      <c r="H258">
        <v>2.3716000000000004</v>
      </c>
    </row>
    <row r="259" spans="1:8" x14ac:dyDescent="0.2">
      <c r="A259">
        <v>18230.458999999999</v>
      </c>
      <c r="B259">
        <v>-17.042999999999999</v>
      </c>
      <c r="C259">
        <v>-17.047000000000001</v>
      </c>
      <c r="D259">
        <v>8.5169999999999995</v>
      </c>
      <c r="E259">
        <v>106.752</v>
      </c>
      <c r="F259">
        <v>60</v>
      </c>
      <c r="G259">
        <v>65.123999999999995</v>
      </c>
      <c r="H259">
        <v>2.3309000000000006</v>
      </c>
    </row>
    <row r="260" spans="1:8" x14ac:dyDescent="0.2">
      <c r="A260">
        <v>18231.078000000001</v>
      </c>
      <c r="B260">
        <v>-17.094000000000001</v>
      </c>
      <c r="C260">
        <v>-17.099</v>
      </c>
      <c r="D260">
        <v>8.3480000000000008</v>
      </c>
      <c r="E260">
        <v>104.887</v>
      </c>
      <c r="F260">
        <v>60</v>
      </c>
      <c r="G260">
        <v>65.230999999999995</v>
      </c>
      <c r="H260">
        <v>2.2781000000000002</v>
      </c>
    </row>
    <row r="261" spans="1:8" x14ac:dyDescent="0.2">
      <c r="A261">
        <v>18231.697</v>
      </c>
      <c r="B261">
        <v>-17.145</v>
      </c>
      <c r="C261">
        <v>-17.149999999999999</v>
      </c>
      <c r="D261">
        <v>8.2810000000000006</v>
      </c>
      <c r="E261">
        <v>103.366</v>
      </c>
      <c r="F261">
        <v>60</v>
      </c>
      <c r="G261">
        <v>65.373000000000005</v>
      </c>
      <c r="H261">
        <v>2.2352000000000003</v>
      </c>
    </row>
    <row r="262" spans="1:8" x14ac:dyDescent="0.2">
      <c r="A262">
        <v>18232.315999999999</v>
      </c>
      <c r="B262">
        <v>-17.196000000000002</v>
      </c>
      <c r="C262">
        <v>-17.201000000000001</v>
      </c>
      <c r="D262">
        <v>8.1809999999999992</v>
      </c>
      <c r="E262">
        <v>102.6</v>
      </c>
      <c r="F262">
        <v>60</v>
      </c>
      <c r="G262">
        <v>65.186999999999998</v>
      </c>
      <c r="H262">
        <v>2.2143000000000002</v>
      </c>
    </row>
    <row r="263" spans="1:8" x14ac:dyDescent="0.2">
      <c r="A263">
        <v>18233.245999999999</v>
      </c>
      <c r="B263">
        <v>-17.271000000000001</v>
      </c>
      <c r="C263">
        <v>-17.276</v>
      </c>
      <c r="D263">
        <v>8.0909999999999993</v>
      </c>
      <c r="E263">
        <v>104.083</v>
      </c>
      <c r="F263">
        <v>60</v>
      </c>
      <c r="G263">
        <v>65.134</v>
      </c>
      <c r="H263">
        <v>2.2561000000000004</v>
      </c>
    </row>
    <row r="264" spans="1:8" x14ac:dyDescent="0.2">
      <c r="A264">
        <v>18234.173999999999</v>
      </c>
      <c r="B264">
        <v>-17.344999999999999</v>
      </c>
      <c r="C264">
        <v>-17.350000000000001</v>
      </c>
      <c r="D264">
        <v>7.984</v>
      </c>
      <c r="E264">
        <v>102.863</v>
      </c>
      <c r="F264">
        <v>60</v>
      </c>
      <c r="G264">
        <v>65.346000000000004</v>
      </c>
      <c r="H264">
        <v>2.2220000000000004</v>
      </c>
    </row>
    <row r="265" spans="1:8" x14ac:dyDescent="0.2">
      <c r="A265">
        <v>18235.105</v>
      </c>
      <c r="B265">
        <v>-17.417000000000002</v>
      </c>
      <c r="C265">
        <v>-17.422999999999998</v>
      </c>
      <c r="D265">
        <v>7.8</v>
      </c>
      <c r="E265">
        <v>98.192999999999998</v>
      </c>
      <c r="F265">
        <v>60</v>
      </c>
      <c r="G265">
        <v>66.072999999999993</v>
      </c>
      <c r="H265">
        <v>2.0944000000000003</v>
      </c>
    </row>
    <row r="266" spans="1:8" x14ac:dyDescent="0.2">
      <c r="A266">
        <v>18236.028999999999</v>
      </c>
      <c r="B266">
        <v>-17.488</v>
      </c>
      <c r="C266">
        <v>-17.492999999999999</v>
      </c>
      <c r="D266">
        <v>7.6139999999999999</v>
      </c>
      <c r="E266">
        <v>91.418999999999997</v>
      </c>
      <c r="F266">
        <v>60</v>
      </c>
      <c r="G266">
        <v>66.754999999999995</v>
      </c>
      <c r="H266">
        <v>1.9162000000000001</v>
      </c>
    </row>
    <row r="267" spans="1:8" x14ac:dyDescent="0.2">
      <c r="A267">
        <v>18236.956999999999</v>
      </c>
      <c r="B267">
        <v>-17.556999999999999</v>
      </c>
      <c r="C267">
        <v>-17.562999999999999</v>
      </c>
      <c r="D267">
        <v>7.4939999999999998</v>
      </c>
      <c r="E267">
        <v>84.51</v>
      </c>
      <c r="F267">
        <v>60</v>
      </c>
      <c r="G267">
        <v>67.213999999999999</v>
      </c>
      <c r="H267">
        <v>1.7413000000000001</v>
      </c>
    </row>
    <row r="268" spans="1:8" x14ac:dyDescent="0.2">
      <c r="A268">
        <v>18237.886999999999</v>
      </c>
      <c r="B268">
        <v>-17.626000000000001</v>
      </c>
      <c r="C268">
        <v>-17.632000000000001</v>
      </c>
      <c r="D268">
        <v>7.407</v>
      </c>
      <c r="E268">
        <v>80.995000000000005</v>
      </c>
      <c r="F268">
        <v>60</v>
      </c>
      <c r="G268">
        <v>67.275999999999996</v>
      </c>
      <c r="H268">
        <v>1.6544000000000001</v>
      </c>
    </row>
    <row r="269" spans="1:8" x14ac:dyDescent="0.2">
      <c r="A269">
        <v>18238.813999999998</v>
      </c>
      <c r="B269">
        <v>-17.693999999999999</v>
      </c>
      <c r="C269">
        <v>-17.701000000000001</v>
      </c>
      <c r="D269">
        <v>7.4180000000000001</v>
      </c>
      <c r="E269">
        <v>79.986000000000004</v>
      </c>
      <c r="F269">
        <v>60</v>
      </c>
      <c r="G269">
        <v>67.206999999999994</v>
      </c>
      <c r="H269">
        <v>1.6302000000000001</v>
      </c>
    </row>
    <row r="270" spans="1:8" x14ac:dyDescent="0.2">
      <c r="A270">
        <v>18239.740000000002</v>
      </c>
      <c r="B270">
        <v>-17.763000000000002</v>
      </c>
      <c r="C270">
        <v>-17.77</v>
      </c>
      <c r="D270">
        <v>7.4429999999999996</v>
      </c>
      <c r="E270">
        <v>79.814999999999998</v>
      </c>
      <c r="F270">
        <v>60</v>
      </c>
      <c r="G270">
        <v>66.989000000000004</v>
      </c>
      <c r="H270">
        <v>1.6258000000000001</v>
      </c>
    </row>
    <row r="271" spans="1:8" x14ac:dyDescent="0.2">
      <c r="A271">
        <v>18240.66</v>
      </c>
      <c r="B271">
        <v>-17.831</v>
      </c>
      <c r="C271">
        <v>-17.837</v>
      </c>
      <c r="D271">
        <v>7.3540000000000001</v>
      </c>
      <c r="E271">
        <v>80.290000000000006</v>
      </c>
      <c r="F271">
        <v>60</v>
      </c>
      <c r="G271">
        <v>67.123000000000005</v>
      </c>
      <c r="H271">
        <v>1.6379000000000001</v>
      </c>
    </row>
    <row r="272" spans="1:8" x14ac:dyDescent="0.2">
      <c r="A272">
        <v>18241.574000000001</v>
      </c>
      <c r="B272">
        <v>-17.896000000000001</v>
      </c>
      <c r="C272">
        <v>-17.902999999999999</v>
      </c>
      <c r="D272">
        <v>7.1760000000000002</v>
      </c>
      <c r="E272">
        <v>79.465999999999994</v>
      </c>
      <c r="F272">
        <v>60</v>
      </c>
      <c r="G272">
        <v>67.114000000000004</v>
      </c>
      <c r="H272">
        <v>1.6181000000000003</v>
      </c>
    </row>
    <row r="273" spans="1:8" x14ac:dyDescent="0.2">
      <c r="A273">
        <v>18242.488000000001</v>
      </c>
      <c r="B273">
        <v>-17.96</v>
      </c>
      <c r="C273">
        <v>-17.966999999999999</v>
      </c>
      <c r="D273">
        <v>7.0190000000000001</v>
      </c>
      <c r="E273">
        <v>82.463999999999999</v>
      </c>
      <c r="F273">
        <v>60</v>
      </c>
      <c r="G273">
        <v>66.721999999999994</v>
      </c>
      <c r="H273">
        <v>1.6907000000000001</v>
      </c>
    </row>
    <row r="274" spans="1:8" x14ac:dyDescent="0.2">
      <c r="A274">
        <v>18243.407999999999</v>
      </c>
      <c r="B274">
        <v>-18.023</v>
      </c>
      <c r="C274">
        <v>-18.03</v>
      </c>
      <c r="D274">
        <v>6.8230000000000004</v>
      </c>
      <c r="E274">
        <v>84.471999999999994</v>
      </c>
      <c r="F274">
        <v>60</v>
      </c>
      <c r="G274">
        <v>66.691999999999993</v>
      </c>
      <c r="H274">
        <v>1.7402000000000002</v>
      </c>
    </row>
    <row r="275" spans="1:8" x14ac:dyDescent="0.2">
      <c r="A275">
        <v>18244.338</v>
      </c>
      <c r="B275">
        <v>-18.084</v>
      </c>
      <c r="C275">
        <v>-18.091000000000001</v>
      </c>
      <c r="D275">
        <v>6.5949999999999998</v>
      </c>
      <c r="E275">
        <v>88.402000000000001</v>
      </c>
      <c r="F275">
        <v>60</v>
      </c>
      <c r="G275">
        <v>66.251000000000005</v>
      </c>
      <c r="H275">
        <v>1.8392000000000002</v>
      </c>
    </row>
    <row r="276" spans="1:8" x14ac:dyDescent="0.2">
      <c r="A276">
        <v>18245.266</v>
      </c>
      <c r="B276">
        <v>-18.143999999999998</v>
      </c>
      <c r="C276">
        <v>-18.151</v>
      </c>
      <c r="D276">
        <v>6.4630000000000001</v>
      </c>
      <c r="E276">
        <v>93.195999999999998</v>
      </c>
      <c r="F276">
        <v>60</v>
      </c>
      <c r="G276">
        <v>66.004000000000005</v>
      </c>
      <c r="H276">
        <v>1.9624000000000001</v>
      </c>
    </row>
    <row r="277" spans="1:8" x14ac:dyDescent="0.2">
      <c r="A277">
        <v>18246.190999999999</v>
      </c>
      <c r="B277">
        <v>-18.202999999999999</v>
      </c>
      <c r="C277">
        <v>-18.21</v>
      </c>
      <c r="D277">
        <v>6.4050000000000002</v>
      </c>
      <c r="E277">
        <v>93.09</v>
      </c>
      <c r="F277">
        <v>60</v>
      </c>
      <c r="G277">
        <v>66.316000000000003</v>
      </c>
      <c r="H277">
        <v>1.9591000000000001</v>
      </c>
    </row>
    <row r="278" spans="1:8" x14ac:dyDescent="0.2">
      <c r="A278">
        <v>18247.105</v>
      </c>
      <c r="B278">
        <v>-18.259</v>
      </c>
      <c r="C278">
        <v>-18.266999999999999</v>
      </c>
      <c r="D278">
        <v>6.2110000000000003</v>
      </c>
      <c r="E278">
        <v>93.272000000000006</v>
      </c>
      <c r="F278">
        <v>60</v>
      </c>
      <c r="G278">
        <v>66.111999999999995</v>
      </c>
      <c r="H278">
        <v>1.9635</v>
      </c>
    </row>
    <row r="279" spans="1:8" x14ac:dyDescent="0.2">
      <c r="A279">
        <v>18248.02</v>
      </c>
      <c r="B279">
        <v>-18.314</v>
      </c>
      <c r="C279">
        <v>-18.321999999999999</v>
      </c>
      <c r="D279">
        <v>6.0060000000000002</v>
      </c>
      <c r="E279">
        <v>95.885000000000005</v>
      </c>
      <c r="F279">
        <v>60</v>
      </c>
      <c r="G279">
        <v>65.778000000000006</v>
      </c>
      <c r="H279">
        <v>2.0328000000000004</v>
      </c>
    </row>
    <row r="280" spans="1:8" x14ac:dyDescent="0.2">
      <c r="A280">
        <v>18248.947</v>
      </c>
      <c r="B280">
        <v>-18.367999999999999</v>
      </c>
      <c r="C280">
        <v>-18.376000000000001</v>
      </c>
      <c r="D280">
        <v>5.7750000000000004</v>
      </c>
      <c r="E280">
        <v>98.775000000000006</v>
      </c>
      <c r="F280">
        <v>60</v>
      </c>
      <c r="G280">
        <v>65.623000000000005</v>
      </c>
      <c r="H280">
        <v>2.1097999999999999</v>
      </c>
    </row>
    <row r="281" spans="1:8" x14ac:dyDescent="0.2">
      <c r="A281">
        <v>18249.877</v>
      </c>
      <c r="B281">
        <v>-18.420000000000002</v>
      </c>
      <c r="C281">
        <v>-18.428000000000001</v>
      </c>
      <c r="D281">
        <v>5.6879999999999997</v>
      </c>
      <c r="E281">
        <v>97.503</v>
      </c>
      <c r="F281">
        <v>60</v>
      </c>
      <c r="G281">
        <v>65.885999999999996</v>
      </c>
      <c r="H281">
        <v>2.0757000000000003</v>
      </c>
    </row>
    <row r="282" spans="1:8" x14ac:dyDescent="0.2">
      <c r="A282">
        <v>18250.807000000001</v>
      </c>
      <c r="B282">
        <v>-18.471</v>
      </c>
      <c r="C282">
        <v>-18.478999999999999</v>
      </c>
      <c r="D282">
        <v>5.4459999999999997</v>
      </c>
      <c r="E282">
        <v>96.161000000000001</v>
      </c>
      <c r="F282">
        <v>60</v>
      </c>
      <c r="G282">
        <v>65.915999999999997</v>
      </c>
      <c r="H282">
        <v>2.0405000000000002</v>
      </c>
    </row>
    <row r="283" spans="1:8" x14ac:dyDescent="0.2">
      <c r="A283">
        <v>18252.044999999998</v>
      </c>
      <c r="B283">
        <v>-18.536000000000001</v>
      </c>
      <c r="C283">
        <v>-18.544</v>
      </c>
      <c r="D283">
        <v>5.2309999999999999</v>
      </c>
      <c r="E283">
        <v>96.313000000000002</v>
      </c>
      <c r="F283">
        <v>60</v>
      </c>
      <c r="G283">
        <v>65.834000000000003</v>
      </c>
      <c r="H283">
        <v>2.0438000000000001</v>
      </c>
    </row>
    <row r="284" spans="1:8" x14ac:dyDescent="0.2">
      <c r="A284">
        <v>18253.282999999999</v>
      </c>
      <c r="B284">
        <v>-18.600999999999999</v>
      </c>
      <c r="C284">
        <v>-18.609000000000002</v>
      </c>
      <c r="D284">
        <v>5.2670000000000003</v>
      </c>
      <c r="E284">
        <v>96.132000000000005</v>
      </c>
      <c r="F284">
        <v>60</v>
      </c>
      <c r="G284">
        <v>65.924999999999997</v>
      </c>
      <c r="H284">
        <v>2.0394000000000001</v>
      </c>
    </row>
    <row r="285" spans="1:8" x14ac:dyDescent="0.2">
      <c r="A285">
        <v>18254.521000000001</v>
      </c>
      <c r="B285">
        <v>-18.664000000000001</v>
      </c>
      <c r="C285">
        <v>-18.672999999999998</v>
      </c>
      <c r="D285">
        <v>5.1680000000000001</v>
      </c>
      <c r="E285">
        <v>95.295000000000002</v>
      </c>
      <c r="F285">
        <v>60</v>
      </c>
      <c r="G285">
        <v>65.912999999999997</v>
      </c>
      <c r="H285">
        <v>2.0174000000000003</v>
      </c>
    </row>
    <row r="286" spans="1:8" x14ac:dyDescent="0.2">
      <c r="A286">
        <v>18255.759999999998</v>
      </c>
      <c r="B286">
        <v>-18.728000000000002</v>
      </c>
      <c r="C286">
        <v>-18.736000000000001</v>
      </c>
      <c r="D286">
        <v>5.101</v>
      </c>
      <c r="E286">
        <v>96.275999999999996</v>
      </c>
      <c r="F286">
        <v>60</v>
      </c>
      <c r="G286">
        <v>65.706000000000003</v>
      </c>
      <c r="H286">
        <v>2.0427</v>
      </c>
    </row>
    <row r="287" spans="1:8" x14ac:dyDescent="0.2">
      <c r="A287">
        <v>18256.998</v>
      </c>
      <c r="B287">
        <v>-18.79</v>
      </c>
      <c r="C287">
        <v>-18.798999999999999</v>
      </c>
      <c r="D287">
        <v>5.0659999999999998</v>
      </c>
      <c r="E287">
        <v>97.881</v>
      </c>
      <c r="F287">
        <v>60</v>
      </c>
      <c r="G287">
        <v>65.632000000000005</v>
      </c>
      <c r="H287">
        <v>2.0855999999999999</v>
      </c>
    </row>
    <row r="288" spans="1:8" x14ac:dyDescent="0.2">
      <c r="A288">
        <v>18258.234</v>
      </c>
      <c r="B288">
        <v>-18.852</v>
      </c>
      <c r="C288">
        <v>-18.861000000000001</v>
      </c>
      <c r="D288">
        <v>5.0229999999999997</v>
      </c>
      <c r="E288">
        <v>98.634</v>
      </c>
      <c r="F288">
        <v>60</v>
      </c>
      <c r="G288">
        <v>65.492000000000004</v>
      </c>
      <c r="H288">
        <v>2.1065</v>
      </c>
    </row>
    <row r="289" spans="1:8" x14ac:dyDescent="0.2">
      <c r="A289">
        <v>18259.473000000002</v>
      </c>
      <c r="B289">
        <v>-18.911999999999999</v>
      </c>
      <c r="C289">
        <v>-18.920999999999999</v>
      </c>
      <c r="D289">
        <v>4.8460000000000001</v>
      </c>
      <c r="E289">
        <v>100.521</v>
      </c>
      <c r="F289">
        <v>60</v>
      </c>
      <c r="G289">
        <v>65.344999999999999</v>
      </c>
      <c r="H289">
        <v>2.1571000000000002</v>
      </c>
    </row>
    <row r="290" spans="1:8" x14ac:dyDescent="0.2">
      <c r="A290">
        <v>18260.717000000001</v>
      </c>
      <c r="B290">
        <v>-18.972999999999999</v>
      </c>
      <c r="C290">
        <v>-18.981999999999999</v>
      </c>
      <c r="D290">
        <v>4.891</v>
      </c>
      <c r="E290">
        <v>100.91500000000001</v>
      </c>
      <c r="F290">
        <v>60</v>
      </c>
      <c r="G290">
        <v>65.314999999999998</v>
      </c>
      <c r="H290">
        <v>2.1681000000000004</v>
      </c>
    </row>
    <row r="291" spans="1:8" x14ac:dyDescent="0.2">
      <c r="A291">
        <v>18261.960999999999</v>
      </c>
      <c r="B291">
        <v>-19.032</v>
      </c>
      <c r="C291">
        <v>-19.041</v>
      </c>
      <c r="D291">
        <v>4.766</v>
      </c>
      <c r="E291">
        <v>103.801</v>
      </c>
      <c r="F291">
        <v>60</v>
      </c>
      <c r="G291">
        <v>65.040000000000006</v>
      </c>
      <c r="H291">
        <v>2.2473000000000005</v>
      </c>
    </row>
    <row r="292" spans="1:8" x14ac:dyDescent="0.2">
      <c r="A292">
        <v>18263.188999999998</v>
      </c>
      <c r="B292">
        <v>-19.091000000000001</v>
      </c>
      <c r="C292">
        <v>-19.100000000000001</v>
      </c>
      <c r="D292">
        <v>4.827</v>
      </c>
      <c r="E292">
        <v>106.72199999999999</v>
      </c>
      <c r="F292">
        <v>60</v>
      </c>
      <c r="G292">
        <v>64.707999999999998</v>
      </c>
      <c r="H292">
        <v>2.3298000000000001</v>
      </c>
    </row>
    <row r="293" spans="1:8" x14ac:dyDescent="0.2">
      <c r="A293">
        <v>18264.41</v>
      </c>
      <c r="B293">
        <v>-19.148</v>
      </c>
      <c r="C293">
        <v>-19.158000000000001</v>
      </c>
      <c r="D293">
        <v>4.7119999999999997</v>
      </c>
      <c r="E293">
        <v>107.621</v>
      </c>
      <c r="F293">
        <v>60</v>
      </c>
      <c r="G293">
        <v>64.757000000000005</v>
      </c>
      <c r="H293">
        <v>2.3551000000000002</v>
      </c>
    </row>
    <row r="294" spans="1:8" x14ac:dyDescent="0.2">
      <c r="A294">
        <v>18265.638999999999</v>
      </c>
      <c r="B294">
        <v>-19.204000000000001</v>
      </c>
      <c r="C294">
        <v>-19.213999999999999</v>
      </c>
      <c r="D294">
        <v>4.5410000000000004</v>
      </c>
      <c r="E294">
        <v>108.224</v>
      </c>
      <c r="F294">
        <v>60</v>
      </c>
      <c r="G294">
        <v>64.619</v>
      </c>
      <c r="H294">
        <v>2.3727</v>
      </c>
    </row>
    <row r="295" spans="1:8" x14ac:dyDescent="0.2">
      <c r="A295">
        <v>18267.162</v>
      </c>
      <c r="B295">
        <v>-19.265999999999998</v>
      </c>
      <c r="C295">
        <v>-19.276</v>
      </c>
      <c r="D295">
        <v>4.0830000000000002</v>
      </c>
      <c r="E295">
        <v>109.056</v>
      </c>
      <c r="F295">
        <v>60</v>
      </c>
      <c r="G295">
        <v>64.483000000000004</v>
      </c>
      <c r="H295">
        <v>2.3969</v>
      </c>
    </row>
    <row r="296" spans="1:8" x14ac:dyDescent="0.2">
      <c r="A296">
        <v>18268.383000000002</v>
      </c>
      <c r="B296">
        <v>-19.321000000000002</v>
      </c>
      <c r="C296">
        <v>-19.331</v>
      </c>
      <c r="D296">
        <v>4.4710000000000001</v>
      </c>
      <c r="E296">
        <v>109.167</v>
      </c>
      <c r="F296">
        <v>60</v>
      </c>
      <c r="G296">
        <v>64.513999999999996</v>
      </c>
      <c r="H296">
        <v>2.4002000000000003</v>
      </c>
    </row>
    <row r="297" spans="1:8" x14ac:dyDescent="0.2">
      <c r="A297">
        <v>18269.603999999999</v>
      </c>
      <c r="B297">
        <v>-19.376999999999999</v>
      </c>
      <c r="C297">
        <v>-19.388000000000002</v>
      </c>
      <c r="D297">
        <v>4.6689999999999996</v>
      </c>
      <c r="E297">
        <v>109.681</v>
      </c>
      <c r="F297">
        <v>60</v>
      </c>
      <c r="G297">
        <v>64.275999999999996</v>
      </c>
      <c r="H297">
        <v>2.4144999999999999</v>
      </c>
    </row>
    <row r="298" spans="1:8" x14ac:dyDescent="0.2">
      <c r="A298">
        <v>18270.824000000001</v>
      </c>
      <c r="B298">
        <v>-19.434999999999999</v>
      </c>
      <c r="C298">
        <v>-19.446000000000002</v>
      </c>
      <c r="D298">
        <v>4.7699999999999996</v>
      </c>
      <c r="E298">
        <v>110.66</v>
      </c>
      <c r="F298">
        <v>60</v>
      </c>
      <c r="G298">
        <v>64.08</v>
      </c>
      <c r="H298">
        <v>2.4431000000000003</v>
      </c>
    </row>
    <row r="299" spans="1:8" x14ac:dyDescent="0.2">
      <c r="A299">
        <v>18272.039000000001</v>
      </c>
      <c r="B299">
        <v>-19.492999999999999</v>
      </c>
      <c r="C299">
        <v>-19.503</v>
      </c>
      <c r="D299">
        <v>4.7140000000000004</v>
      </c>
      <c r="E299">
        <v>113.35299999999999</v>
      </c>
      <c r="F299">
        <v>60</v>
      </c>
      <c r="G299">
        <v>63.987000000000002</v>
      </c>
      <c r="H299">
        <v>2.5223000000000004</v>
      </c>
    </row>
    <row r="300" spans="1:8" x14ac:dyDescent="0.2">
      <c r="A300">
        <v>18273.258000000002</v>
      </c>
      <c r="B300">
        <v>-19.547999999999998</v>
      </c>
      <c r="C300">
        <v>-19.559000000000001</v>
      </c>
      <c r="D300">
        <v>4.5780000000000003</v>
      </c>
      <c r="E300">
        <v>113.89700000000001</v>
      </c>
      <c r="F300">
        <v>60</v>
      </c>
      <c r="G300">
        <v>63.898000000000003</v>
      </c>
      <c r="H300">
        <v>2.5388000000000002</v>
      </c>
    </row>
    <row r="301" spans="1:8" x14ac:dyDescent="0.2">
      <c r="A301">
        <v>18274.476999999999</v>
      </c>
      <c r="B301">
        <v>-19.603000000000002</v>
      </c>
      <c r="C301">
        <v>-19.613</v>
      </c>
      <c r="D301">
        <v>4.4749999999999996</v>
      </c>
      <c r="E301">
        <v>114.474</v>
      </c>
      <c r="F301">
        <v>60</v>
      </c>
      <c r="G301">
        <v>63.558999999999997</v>
      </c>
      <c r="H301">
        <v>2.5564</v>
      </c>
    </row>
    <row r="302" spans="1:8" x14ac:dyDescent="0.2">
      <c r="A302">
        <v>18275.699000000001</v>
      </c>
      <c r="B302">
        <v>-19.655999999999999</v>
      </c>
      <c r="C302">
        <v>-19.666</v>
      </c>
      <c r="D302">
        <v>4.3360000000000003</v>
      </c>
      <c r="E302">
        <v>116.01300000000001</v>
      </c>
      <c r="F302">
        <v>60</v>
      </c>
      <c r="G302">
        <v>63.667000000000002</v>
      </c>
      <c r="H302">
        <v>2.6026000000000002</v>
      </c>
    </row>
    <row r="303" spans="1:8" x14ac:dyDescent="0.2">
      <c r="A303">
        <v>18276.940999999999</v>
      </c>
      <c r="B303">
        <v>-19.709</v>
      </c>
      <c r="C303">
        <v>-19.72</v>
      </c>
      <c r="D303">
        <v>4.3259999999999996</v>
      </c>
      <c r="E303">
        <v>113.81</v>
      </c>
      <c r="F303">
        <v>60</v>
      </c>
      <c r="G303">
        <v>63.96</v>
      </c>
      <c r="H303">
        <v>2.5366000000000004</v>
      </c>
    </row>
    <row r="304" spans="1:8" x14ac:dyDescent="0.2">
      <c r="A304">
        <v>18278.166000000001</v>
      </c>
      <c r="B304">
        <v>-19.760000000000002</v>
      </c>
      <c r="C304">
        <v>-19.771000000000001</v>
      </c>
      <c r="D304">
        <v>4.1820000000000004</v>
      </c>
      <c r="E304">
        <v>112.30800000000001</v>
      </c>
      <c r="F304">
        <v>60</v>
      </c>
      <c r="G304">
        <v>64.012</v>
      </c>
      <c r="H304">
        <v>2.4915000000000003</v>
      </c>
    </row>
    <row r="305" spans="1:8" x14ac:dyDescent="0.2">
      <c r="A305">
        <v>18279.998</v>
      </c>
      <c r="B305">
        <v>-19.818000000000001</v>
      </c>
      <c r="C305">
        <v>-19.829000000000001</v>
      </c>
      <c r="D305">
        <v>3.1589999999999998</v>
      </c>
      <c r="E305">
        <v>111.083</v>
      </c>
      <c r="F305">
        <v>60</v>
      </c>
      <c r="G305">
        <v>63.997</v>
      </c>
      <c r="H305">
        <v>2.4552000000000005</v>
      </c>
    </row>
    <row r="306" spans="1:8" x14ac:dyDescent="0.2">
      <c r="A306">
        <v>18281.844000000001</v>
      </c>
      <c r="B306">
        <v>-19.870999999999999</v>
      </c>
      <c r="C306">
        <v>-19.882999999999999</v>
      </c>
      <c r="D306">
        <v>2.891</v>
      </c>
      <c r="E306">
        <v>112.92</v>
      </c>
      <c r="F306">
        <v>60</v>
      </c>
      <c r="G306">
        <v>63.725999999999999</v>
      </c>
      <c r="H306">
        <v>2.5091000000000006</v>
      </c>
    </row>
    <row r="307" spans="1:8" x14ac:dyDescent="0.2">
      <c r="A307">
        <v>18283.386999999999</v>
      </c>
      <c r="B307">
        <v>-19.931999999999999</v>
      </c>
      <c r="C307">
        <v>-19.943000000000001</v>
      </c>
      <c r="D307">
        <v>3.9169999999999998</v>
      </c>
      <c r="E307">
        <v>110.91800000000001</v>
      </c>
      <c r="F307">
        <v>60</v>
      </c>
      <c r="G307">
        <v>64.274000000000001</v>
      </c>
      <c r="H307">
        <v>2.4508000000000005</v>
      </c>
    </row>
    <row r="308" spans="1:8" x14ac:dyDescent="0.2">
      <c r="A308">
        <v>18284.912</v>
      </c>
      <c r="B308">
        <v>-19.988</v>
      </c>
      <c r="C308">
        <v>-20</v>
      </c>
      <c r="D308">
        <v>3.7360000000000002</v>
      </c>
      <c r="E308">
        <v>105.67400000000001</v>
      </c>
      <c r="F308">
        <v>60</v>
      </c>
      <c r="G308">
        <v>64.652000000000001</v>
      </c>
      <c r="H308">
        <v>2.3001000000000005</v>
      </c>
    </row>
    <row r="309" spans="1:8" x14ac:dyDescent="0.2">
      <c r="A309">
        <v>18351.535</v>
      </c>
      <c r="B309">
        <v>-20.056000000000001</v>
      </c>
      <c r="C309">
        <v>-20.053000000000001</v>
      </c>
      <c r="D309">
        <v>0</v>
      </c>
      <c r="E309">
        <v>117.91200000000001</v>
      </c>
      <c r="F309">
        <v>60</v>
      </c>
      <c r="G309">
        <v>62.366</v>
      </c>
      <c r="H309">
        <v>2.6598000000000002</v>
      </c>
    </row>
    <row r="310" spans="1:8" x14ac:dyDescent="0.2">
      <c r="A310">
        <v>18353.078000000001</v>
      </c>
      <c r="B310">
        <v>-20.116</v>
      </c>
      <c r="C310">
        <v>-20.108000000000001</v>
      </c>
      <c r="D310">
        <v>3.6059999999999999</v>
      </c>
      <c r="E310">
        <v>120.652</v>
      </c>
      <c r="F310">
        <v>60</v>
      </c>
      <c r="G310">
        <v>62.045999999999999</v>
      </c>
      <c r="H310">
        <v>2.7445000000000004</v>
      </c>
    </row>
    <row r="311" spans="1:8" x14ac:dyDescent="0.2">
      <c r="A311">
        <v>18354.629000000001</v>
      </c>
      <c r="B311">
        <v>-20.172999999999998</v>
      </c>
      <c r="C311">
        <v>-20.161999999999999</v>
      </c>
      <c r="D311">
        <v>3.472</v>
      </c>
      <c r="E311">
        <v>119.85299999999999</v>
      </c>
      <c r="F311">
        <v>60</v>
      </c>
      <c r="G311">
        <v>62.122999999999998</v>
      </c>
      <c r="H311">
        <v>2.7202999999999999</v>
      </c>
    </row>
    <row r="312" spans="1:8" x14ac:dyDescent="0.2">
      <c r="A312">
        <v>18356.178</v>
      </c>
      <c r="B312">
        <v>-20.234999999999999</v>
      </c>
      <c r="C312">
        <v>-20.221</v>
      </c>
      <c r="D312">
        <v>3.7829999999999999</v>
      </c>
      <c r="E312">
        <v>117.637</v>
      </c>
      <c r="F312">
        <v>60</v>
      </c>
      <c r="G312">
        <v>62.601999999999997</v>
      </c>
      <c r="H312">
        <v>2.6521000000000003</v>
      </c>
    </row>
    <row r="313" spans="1:8" x14ac:dyDescent="0.2">
      <c r="A313">
        <v>18357.419999999998</v>
      </c>
      <c r="B313">
        <v>-20.29</v>
      </c>
      <c r="C313">
        <v>-20.271999999999998</v>
      </c>
      <c r="D313">
        <v>4.1360000000000001</v>
      </c>
      <c r="E313">
        <v>115.331</v>
      </c>
      <c r="F313">
        <v>60</v>
      </c>
      <c r="G313">
        <v>62.856000000000002</v>
      </c>
      <c r="H313">
        <v>2.5817000000000001</v>
      </c>
    </row>
    <row r="314" spans="1:8" x14ac:dyDescent="0.2">
      <c r="A314">
        <v>18358.655999999999</v>
      </c>
      <c r="B314">
        <v>-20.349</v>
      </c>
      <c r="C314">
        <v>-20.326000000000001</v>
      </c>
      <c r="D314">
        <v>4.4080000000000004</v>
      </c>
      <c r="E314">
        <v>114.364</v>
      </c>
      <c r="F314">
        <v>60</v>
      </c>
      <c r="G314">
        <v>63.006</v>
      </c>
      <c r="H314">
        <v>2.5531000000000006</v>
      </c>
    </row>
    <row r="315" spans="1:8" x14ac:dyDescent="0.2">
      <c r="A315">
        <v>18359.895</v>
      </c>
      <c r="B315">
        <v>-20.399999999999999</v>
      </c>
      <c r="C315">
        <v>-20.375</v>
      </c>
      <c r="D315">
        <v>3.9020000000000001</v>
      </c>
      <c r="E315">
        <v>114.571</v>
      </c>
      <c r="F315">
        <v>60</v>
      </c>
      <c r="G315">
        <v>62.893999999999998</v>
      </c>
      <c r="H315">
        <v>2.5586000000000002</v>
      </c>
    </row>
    <row r="316" spans="1:8" x14ac:dyDescent="0.2">
      <c r="A316">
        <v>18361.131000000001</v>
      </c>
      <c r="B316">
        <v>-20.452000000000002</v>
      </c>
      <c r="C316">
        <v>-20.422999999999998</v>
      </c>
      <c r="D316">
        <v>3.9169999999999998</v>
      </c>
      <c r="E316">
        <v>113.48</v>
      </c>
      <c r="F316">
        <v>60</v>
      </c>
      <c r="G316">
        <v>62.832999999999998</v>
      </c>
      <c r="H316">
        <v>2.5267000000000004</v>
      </c>
    </row>
    <row r="317" spans="1:8" x14ac:dyDescent="0.2">
      <c r="A317">
        <v>18362.366999999998</v>
      </c>
      <c r="B317">
        <v>-20.503</v>
      </c>
      <c r="C317">
        <v>-20.472000000000001</v>
      </c>
      <c r="D317">
        <v>3.9140000000000001</v>
      </c>
      <c r="E317">
        <v>116.197</v>
      </c>
      <c r="F317">
        <v>60</v>
      </c>
      <c r="G317">
        <v>62.54</v>
      </c>
      <c r="H317">
        <v>2.6081000000000003</v>
      </c>
    </row>
    <row r="318" spans="1:8" x14ac:dyDescent="0.2">
      <c r="A318">
        <v>18363.601999999999</v>
      </c>
      <c r="B318">
        <v>-20.553999999999998</v>
      </c>
      <c r="C318">
        <v>-20.518999999999998</v>
      </c>
      <c r="D318">
        <v>3.8340000000000001</v>
      </c>
      <c r="E318">
        <v>117.16500000000001</v>
      </c>
      <c r="F318">
        <v>60</v>
      </c>
      <c r="G318">
        <v>62.497</v>
      </c>
      <c r="H318">
        <v>2.6366999999999998</v>
      </c>
    </row>
    <row r="319" spans="1:8" x14ac:dyDescent="0.2">
      <c r="A319">
        <v>18364.824000000001</v>
      </c>
      <c r="B319">
        <v>-20.606000000000002</v>
      </c>
      <c r="C319">
        <v>-20.568000000000001</v>
      </c>
      <c r="D319">
        <v>4.008</v>
      </c>
      <c r="E319">
        <v>118.446</v>
      </c>
      <c r="F319">
        <v>60</v>
      </c>
      <c r="G319">
        <v>62.371000000000002</v>
      </c>
      <c r="H319">
        <v>2.6762999999999999</v>
      </c>
    </row>
    <row r="320" spans="1:8" x14ac:dyDescent="0.2">
      <c r="A320">
        <v>18366.044999999998</v>
      </c>
      <c r="B320">
        <v>-20.658000000000001</v>
      </c>
      <c r="C320">
        <v>-20.617000000000001</v>
      </c>
      <c r="D320">
        <v>3.9950000000000001</v>
      </c>
      <c r="E320">
        <v>112.92700000000001</v>
      </c>
      <c r="F320">
        <v>60</v>
      </c>
      <c r="G320">
        <v>63.197000000000003</v>
      </c>
      <c r="H320">
        <v>2.5102000000000002</v>
      </c>
    </row>
    <row r="321" spans="1:8" x14ac:dyDescent="0.2">
      <c r="A321">
        <v>18367.57</v>
      </c>
      <c r="B321">
        <v>-20.719000000000001</v>
      </c>
      <c r="C321">
        <v>-20.673999999999999</v>
      </c>
      <c r="D321">
        <v>3.7469999999999999</v>
      </c>
      <c r="E321">
        <v>108.16200000000001</v>
      </c>
      <c r="F321">
        <v>60</v>
      </c>
      <c r="G321">
        <v>63.581000000000003</v>
      </c>
      <c r="H321">
        <v>2.3704999999999998</v>
      </c>
    </row>
    <row r="322" spans="1:8" x14ac:dyDescent="0.2">
      <c r="A322">
        <v>18369.094000000001</v>
      </c>
      <c r="B322">
        <v>-20.774999999999999</v>
      </c>
      <c r="C322">
        <v>-20.725999999999999</v>
      </c>
      <c r="D322">
        <v>3.4279999999999999</v>
      </c>
      <c r="E322">
        <v>106.291</v>
      </c>
      <c r="F322">
        <v>60</v>
      </c>
      <c r="G322">
        <v>63.688000000000002</v>
      </c>
      <c r="H322">
        <v>2.3177000000000003</v>
      </c>
    </row>
    <row r="323" spans="1:8" x14ac:dyDescent="0.2">
      <c r="A323">
        <v>18370.620999999999</v>
      </c>
      <c r="B323">
        <v>-20.831</v>
      </c>
      <c r="C323">
        <v>-20.779</v>
      </c>
      <c r="D323">
        <v>3.4529999999999998</v>
      </c>
      <c r="E323">
        <v>108.82299999999999</v>
      </c>
      <c r="F323">
        <v>60</v>
      </c>
      <c r="G323">
        <v>63.223999999999997</v>
      </c>
      <c r="H323">
        <v>2.3903000000000003</v>
      </c>
    </row>
    <row r="324" spans="1:8" x14ac:dyDescent="0.2">
      <c r="A324">
        <v>18372.148000000001</v>
      </c>
      <c r="B324">
        <v>-20.885000000000002</v>
      </c>
      <c r="C324">
        <v>-20.829000000000001</v>
      </c>
      <c r="D324">
        <v>3.2669999999999999</v>
      </c>
      <c r="E324">
        <v>109.422</v>
      </c>
      <c r="F324">
        <v>60</v>
      </c>
      <c r="G324">
        <v>63.570999999999998</v>
      </c>
      <c r="H324">
        <v>2.4068000000000005</v>
      </c>
    </row>
    <row r="325" spans="1:8" x14ac:dyDescent="0.2">
      <c r="A325">
        <v>18373.684000000001</v>
      </c>
      <c r="B325">
        <v>-20.934999999999999</v>
      </c>
      <c r="C325">
        <v>-20.876000000000001</v>
      </c>
      <c r="D325">
        <v>3.0630000000000002</v>
      </c>
      <c r="E325">
        <v>108.151</v>
      </c>
      <c r="F325">
        <v>60</v>
      </c>
      <c r="G325">
        <v>63.719000000000001</v>
      </c>
      <c r="H325">
        <v>2.3704999999999998</v>
      </c>
    </row>
    <row r="326" spans="1:8" x14ac:dyDescent="0.2">
      <c r="A326">
        <v>18375.516</v>
      </c>
      <c r="B326">
        <v>-20.994</v>
      </c>
      <c r="C326">
        <v>-20.931000000000001</v>
      </c>
      <c r="D326">
        <v>3.0129999999999999</v>
      </c>
      <c r="E326">
        <v>104.42700000000001</v>
      </c>
      <c r="F326">
        <v>60</v>
      </c>
      <c r="G326">
        <v>63.972999999999999</v>
      </c>
      <c r="H326">
        <v>2.2649000000000004</v>
      </c>
    </row>
    <row r="327" spans="1:8" x14ac:dyDescent="0.2">
      <c r="A327">
        <v>18377.348000000002</v>
      </c>
      <c r="B327">
        <v>-21.052</v>
      </c>
      <c r="C327">
        <v>-20.986000000000001</v>
      </c>
      <c r="D327">
        <v>3.0009999999999999</v>
      </c>
      <c r="E327">
        <v>104.643</v>
      </c>
      <c r="F327">
        <v>60</v>
      </c>
      <c r="G327">
        <v>63.962000000000003</v>
      </c>
      <c r="H327">
        <v>2.2715000000000001</v>
      </c>
    </row>
    <row r="328" spans="1:8" x14ac:dyDescent="0.2">
      <c r="A328">
        <v>18379.18</v>
      </c>
      <c r="B328">
        <v>-21.106999999999999</v>
      </c>
      <c r="C328">
        <v>-21.036999999999999</v>
      </c>
      <c r="D328">
        <v>2.7989999999999999</v>
      </c>
      <c r="E328">
        <v>103.093</v>
      </c>
      <c r="F328">
        <v>60</v>
      </c>
      <c r="G328">
        <v>64.024000000000001</v>
      </c>
      <c r="H328">
        <v>2.2286000000000001</v>
      </c>
    </row>
    <row r="329" spans="1:8" x14ac:dyDescent="0.2">
      <c r="A329">
        <v>18381.009999999998</v>
      </c>
      <c r="B329">
        <v>-21.161000000000001</v>
      </c>
      <c r="C329">
        <v>-21.087</v>
      </c>
      <c r="D329">
        <v>2.7429999999999999</v>
      </c>
      <c r="E329">
        <v>102.613</v>
      </c>
      <c r="F329">
        <v>60</v>
      </c>
      <c r="G329">
        <v>64.167000000000002</v>
      </c>
      <c r="H329">
        <v>2.2143000000000002</v>
      </c>
    </row>
    <row r="330" spans="1:8" x14ac:dyDescent="0.2">
      <c r="A330">
        <v>18382.844000000001</v>
      </c>
      <c r="B330">
        <v>-21.213000000000001</v>
      </c>
      <c r="C330">
        <v>-21.137</v>
      </c>
      <c r="D330">
        <v>2.6859999999999999</v>
      </c>
      <c r="E330">
        <v>101.682</v>
      </c>
      <c r="F330">
        <v>60</v>
      </c>
      <c r="G330">
        <v>64.144000000000005</v>
      </c>
      <c r="H330">
        <v>2.1890000000000001</v>
      </c>
    </row>
    <row r="331" spans="1:8" x14ac:dyDescent="0.2">
      <c r="A331">
        <v>18384.673999999999</v>
      </c>
      <c r="B331">
        <v>-21.263999999999999</v>
      </c>
      <c r="C331">
        <v>-21.184000000000001</v>
      </c>
      <c r="D331">
        <v>2.609</v>
      </c>
      <c r="E331">
        <v>100.71</v>
      </c>
      <c r="F331">
        <v>60</v>
      </c>
      <c r="G331">
        <v>64.376000000000005</v>
      </c>
      <c r="H331">
        <v>2.1626000000000003</v>
      </c>
    </row>
    <row r="332" spans="1:8" x14ac:dyDescent="0.2">
      <c r="A332">
        <v>18386.509999999998</v>
      </c>
      <c r="B332">
        <v>-21.318000000000001</v>
      </c>
      <c r="C332">
        <v>-21.234999999999999</v>
      </c>
      <c r="D332">
        <v>2.7639999999999998</v>
      </c>
      <c r="E332">
        <v>100.133</v>
      </c>
      <c r="F332">
        <v>60</v>
      </c>
      <c r="G332">
        <v>64.384</v>
      </c>
      <c r="H332">
        <v>2.1472000000000002</v>
      </c>
    </row>
    <row r="333" spans="1:8" x14ac:dyDescent="0.2">
      <c r="A333">
        <v>18388.342000000001</v>
      </c>
      <c r="B333">
        <v>-21.378</v>
      </c>
      <c r="C333">
        <v>-21.291</v>
      </c>
      <c r="D333">
        <v>3.0579999999999998</v>
      </c>
      <c r="E333">
        <v>97.073999999999998</v>
      </c>
      <c r="F333">
        <v>60</v>
      </c>
      <c r="G333">
        <v>64.540999999999997</v>
      </c>
      <c r="H333">
        <v>2.0647000000000002</v>
      </c>
    </row>
    <row r="334" spans="1:8" x14ac:dyDescent="0.2">
      <c r="A334">
        <v>18389.865000000002</v>
      </c>
      <c r="B334">
        <v>-21.431999999999999</v>
      </c>
      <c r="C334">
        <v>-21.341999999999999</v>
      </c>
      <c r="D334">
        <v>3.3039999999999998</v>
      </c>
      <c r="E334">
        <v>100.042</v>
      </c>
      <c r="F334">
        <v>60</v>
      </c>
      <c r="G334">
        <v>64.384</v>
      </c>
      <c r="H334">
        <v>2.1439000000000004</v>
      </c>
    </row>
    <row r="335" spans="1:8" x14ac:dyDescent="0.2">
      <c r="A335">
        <v>18391.391</v>
      </c>
      <c r="B335">
        <v>-21.484999999999999</v>
      </c>
      <c r="C335">
        <v>-21.390999999999998</v>
      </c>
      <c r="D335">
        <v>3.2559999999999998</v>
      </c>
      <c r="E335">
        <v>97.444999999999993</v>
      </c>
      <c r="F335">
        <v>60</v>
      </c>
      <c r="G335">
        <v>64.626999999999995</v>
      </c>
      <c r="H335">
        <v>2.0746000000000002</v>
      </c>
    </row>
    <row r="336" spans="1:8" x14ac:dyDescent="0.2">
      <c r="A336">
        <v>18393.224999999999</v>
      </c>
      <c r="B336">
        <v>-21.541</v>
      </c>
      <c r="C336">
        <v>-21.443999999999999</v>
      </c>
      <c r="D336">
        <v>2.8639999999999999</v>
      </c>
      <c r="E336">
        <v>99.801000000000002</v>
      </c>
      <c r="F336">
        <v>60</v>
      </c>
      <c r="G336">
        <v>64.299000000000007</v>
      </c>
      <c r="H336">
        <v>2.1373000000000002</v>
      </c>
    </row>
    <row r="337" spans="1:8" x14ac:dyDescent="0.2">
      <c r="A337">
        <v>18395.055</v>
      </c>
      <c r="B337">
        <v>-21.597999999999999</v>
      </c>
      <c r="C337">
        <v>-21.497</v>
      </c>
      <c r="D337">
        <v>2.8889999999999998</v>
      </c>
      <c r="E337">
        <v>100.02</v>
      </c>
      <c r="F337">
        <v>60</v>
      </c>
      <c r="G337">
        <v>64.379000000000005</v>
      </c>
      <c r="H337">
        <v>2.1439000000000004</v>
      </c>
    </row>
    <row r="338" spans="1:8" x14ac:dyDescent="0.2">
      <c r="A338">
        <v>18396.884999999998</v>
      </c>
      <c r="B338">
        <v>-21.655000000000001</v>
      </c>
      <c r="C338">
        <v>-21.55</v>
      </c>
      <c r="D338">
        <v>2.9390000000000001</v>
      </c>
      <c r="E338">
        <v>100.503</v>
      </c>
      <c r="F338">
        <v>60</v>
      </c>
      <c r="G338">
        <v>64.278000000000006</v>
      </c>
      <c r="H338">
        <v>2.1571000000000002</v>
      </c>
    </row>
    <row r="339" spans="1:8" x14ac:dyDescent="0.2">
      <c r="A339">
        <v>18398.715</v>
      </c>
      <c r="B339">
        <v>-21.710999999999999</v>
      </c>
      <c r="C339">
        <v>-21.602</v>
      </c>
      <c r="D339">
        <v>2.8450000000000002</v>
      </c>
      <c r="E339">
        <v>100.151</v>
      </c>
      <c r="F339">
        <v>60</v>
      </c>
      <c r="G339">
        <v>64.522999999999996</v>
      </c>
      <c r="H339">
        <v>2.1472000000000002</v>
      </c>
    </row>
    <row r="340" spans="1:8" x14ac:dyDescent="0.2">
      <c r="A340">
        <v>18400.550999999999</v>
      </c>
      <c r="B340">
        <v>-21.763000000000002</v>
      </c>
      <c r="C340">
        <v>-21.652000000000001</v>
      </c>
      <c r="D340">
        <v>2.673</v>
      </c>
      <c r="E340">
        <v>98.218000000000004</v>
      </c>
      <c r="F340">
        <v>60</v>
      </c>
      <c r="G340">
        <v>64.447999999999993</v>
      </c>
      <c r="H340">
        <v>2.0944000000000003</v>
      </c>
    </row>
    <row r="341" spans="1:8" x14ac:dyDescent="0.2">
      <c r="A341">
        <v>18402.401999999998</v>
      </c>
      <c r="B341">
        <v>-21.814</v>
      </c>
      <c r="C341">
        <v>-21.7</v>
      </c>
      <c r="D341">
        <v>2.5979999999999999</v>
      </c>
      <c r="E341">
        <v>103.202</v>
      </c>
      <c r="F341">
        <v>60</v>
      </c>
      <c r="G341">
        <v>64.284000000000006</v>
      </c>
      <c r="H341">
        <v>2.2308000000000003</v>
      </c>
    </row>
    <row r="342" spans="1:8" x14ac:dyDescent="0.2">
      <c r="A342">
        <v>18404.557000000001</v>
      </c>
      <c r="B342">
        <v>-21.870999999999999</v>
      </c>
      <c r="C342">
        <v>-21.753</v>
      </c>
      <c r="D342">
        <v>2.4870000000000001</v>
      </c>
      <c r="E342">
        <v>104.59</v>
      </c>
      <c r="F342">
        <v>60</v>
      </c>
      <c r="G342">
        <v>63.872999999999998</v>
      </c>
      <c r="H342">
        <v>2.2693000000000003</v>
      </c>
    </row>
    <row r="343" spans="1:8" x14ac:dyDescent="0.2">
      <c r="A343">
        <v>18406.414000000001</v>
      </c>
      <c r="B343">
        <v>-21.923999999999999</v>
      </c>
      <c r="C343">
        <v>-21.802</v>
      </c>
      <c r="D343">
        <v>2.6389999999999998</v>
      </c>
      <c r="E343">
        <v>107.696</v>
      </c>
      <c r="F343">
        <v>60</v>
      </c>
      <c r="G343">
        <v>63.587000000000003</v>
      </c>
      <c r="H343">
        <v>2.3573</v>
      </c>
    </row>
    <row r="344" spans="1:8" x14ac:dyDescent="0.2">
      <c r="A344">
        <v>18408.276999999998</v>
      </c>
      <c r="B344">
        <v>-21.975999999999999</v>
      </c>
      <c r="C344">
        <v>-21.850999999999999</v>
      </c>
      <c r="D344">
        <v>2.6070000000000002</v>
      </c>
      <c r="E344">
        <v>106.071</v>
      </c>
      <c r="F344">
        <v>60</v>
      </c>
      <c r="G344">
        <v>63.968000000000004</v>
      </c>
      <c r="H344">
        <v>2.3111000000000002</v>
      </c>
    </row>
    <row r="345" spans="1:8" x14ac:dyDescent="0.2">
      <c r="A345">
        <v>18410.136999999999</v>
      </c>
      <c r="B345">
        <v>-22.026</v>
      </c>
      <c r="C345">
        <v>-21.898</v>
      </c>
      <c r="D345">
        <v>2.5259999999999998</v>
      </c>
      <c r="E345">
        <v>106.721</v>
      </c>
      <c r="F345">
        <v>60</v>
      </c>
      <c r="G345">
        <v>63.776000000000003</v>
      </c>
      <c r="H345">
        <v>2.3298000000000001</v>
      </c>
    </row>
    <row r="346" spans="1:8" x14ac:dyDescent="0.2">
      <c r="A346">
        <v>18412.303</v>
      </c>
      <c r="B346">
        <v>-22.082000000000001</v>
      </c>
      <c r="C346">
        <v>-21.95</v>
      </c>
      <c r="D346">
        <v>2.42</v>
      </c>
      <c r="E346">
        <v>107.41500000000001</v>
      </c>
      <c r="F346">
        <v>60</v>
      </c>
      <c r="G346">
        <v>63.595999999999997</v>
      </c>
      <c r="H346">
        <v>2.3496000000000001</v>
      </c>
    </row>
    <row r="347" spans="1:8" x14ac:dyDescent="0.2">
      <c r="A347">
        <v>18414.471000000001</v>
      </c>
      <c r="B347">
        <v>-22.134</v>
      </c>
      <c r="C347">
        <v>-21.998999999999999</v>
      </c>
      <c r="D347">
        <v>2.2370000000000001</v>
      </c>
      <c r="E347">
        <v>108.43</v>
      </c>
      <c r="F347">
        <v>60</v>
      </c>
      <c r="G347">
        <v>63.639000000000003</v>
      </c>
      <c r="H347">
        <v>2.3782000000000001</v>
      </c>
    </row>
    <row r="348" spans="1:8" x14ac:dyDescent="0.2">
      <c r="A348">
        <v>18416.947</v>
      </c>
      <c r="B348">
        <v>-22.19</v>
      </c>
      <c r="C348">
        <v>-22.052</v>
      </c>
      <c r="D348">
        <v>2.1419999999999999</v>
      </c>
      <c r="E348">
        <v>107.64</v>
      </c>
      <c r="F348">
        <v>60</v>
      </c>
      <c r="G348">
        <v>63.712000000000003</v>
      </c>
      <c r="H348">
        <v>2.3562000000000003</v>
      </c>
    </row>
    <row r="349" spans="1:8" x14ac:dyDescent="0.2">
      <c r="A349">
        <v>18419.423999999999</v>
      </c>
      <c r="B349">
        <v>-22.245999999999999</v>
      </c>
      <c r="C349">
        <v>-22.103999999999999</v>
      </c>
      <c r="D349">
        <v>2.117</v>
      </c>
      <c r="E349">
        <v>109.646</v>
      </c>
      <c r="F349">
        <v>60</v>
      </c>
      <c r="G349">
        <v>63.335000000000001</v>
      </c>
      <c r="H349">
        <v>2.4134000000000002</v>
      </c>
    </row>
    <row r="350" spans="1:8" x14ac:dyDescent="0.2">
      <c r="A350">
        <v>18421.907999999999</v>
      </c>
      <c r="B350">
        <v>-22.3</v>
      </c>
      <c r="C350">
        <v>-22.154</v>
      </c>
      <c r="D350">
        <v>2.0150000000000001</v>
      </c>
      <c r="E350">
        <v>112.89700000000001</v>
      </c>
      <c r="F350">
        <v>60</v>
      </c>
      <c r="G350">
        <v>63.073</v>
      </c>
      <c r="H350">
        <v>2.5091000000000006</v>
      </c>
    </row>
    <row r="351" spans="1:8" x14ac:dyDescent="0.2">
      <c r="A351">
        <v>18424.384999999998</v>
      </c>
      <c r="B351">
        <v>-22.352</v>
      </c>
      <c r="C351">
        <v>-22.204000000000001</v>
      </c>
      <c r="D351">
        <v>1.9910000000000001</v>
      </c>
      <c r="E351">
        <v>111.13200000000001</v>
      </c>
      <c r="F351">
        <v>60</v>
      </c>
      <c r="G351">
        <v>63.207000000000001</v>
      </c>
      <c r="H351">
        <v>2.4574000000000003</v>
      </c>
    </row>
    <row r="352" spans="1:8" x14ac:dyDescent="0.2">
      <c r="A352">
        <v>18426.863000000001</v>
      </c>
      <c r="B352">
        <v>-22.402999999999999</v>
      </c>
      <c r="C352">
        <v>-22.251000000000001</v>
      </c>
      <c r="D352">
        <v>1.9079999999999999</v>
      </c>
      <c r="E352">
        <v>112.133</v>
      </c>
      <c r="F352">
        <v>60</v>
      </c>
      <c r="G352">
        <v>63.289000000000001</v>
      </c>
      <c r="H352">
        <v>2.4859999999999998</v>
      </c>
    </row>
    <row r="353" spans="1:8" x14ac:dyDescent="0.2">
      <c r="A353">
        <v>18429.643</v>
      </c>
      <c r="B353">
        <v>-22.454999999999998</v>
      </c>
      <c r="C353">
        <v>-22.3</v>
      </c>
      <c r="D353">
        <v>1.7689999999999999</v>
      </c>
      <c r="E353">
        <v>111.113</v>
      </c>
      <c r="F353">
        <v>60</v>
      </c>
      <c r="G353">
        <v>63.308999999999997</v>
      </c>
      <c r="H353">
        <v>2.4563000000000001</v>
      </c>
    </row>
    <row r="354" spans="1:8" x14ac:dyDescent="0.2">
      <c r="A354">
        <v>18723.73</v>
      </c>
      <c r="B354">
        <v>-22.353000000000002</v>
      </c>
      <c r="C354">
        <v>-22.353000000000002</v>
      </c>
      <c r="D354">
        <v>0</v>
      </c>
      <c r="E354">
        <v>83.665999999999997</v>
      </c>
      <c r="F354">
        <v>60</v>
      </c>
      <c r="G354">
        <v>66.325999999999993</v>
      </c>
      <c r="H354">
        <v>1.7204000000000002</v>
      </c>
    </row>
    <row r="355" spans="1:8" x14ac:dyDescent="0.2">
      <c r="A355">
        <v>18726.171999999999</v>
      </c>
      <c r="B355">
        <v>-22.408999999999999</v>
      </c>
      <c r="C355">
        <v>-22.407</v>
      </c>
      <c r="D355">
        <v>2.2410000000000001</v>
      </c>
      <c r="E355">
        <v>94.070999999999998</v>
      </c>
      <c r="F355">
        <v>60</v>
      </c>
      <c r="G355">
        <v>65.754000000000005</v>
      </c>
      <c r="H355">
        <v>1.9844000000000002</v>
      </c>
    </row>
    <row r="356" spans="1:8" x14ac:dyDescent="0.2">
      <c r="A356">
        <v>18728.623</v>
      </c>
      <c r="B356">
        <v>-22.465</v>
      </c>
      <c r="C356">
        <v>-22.463000000000001</v>
      </c>
      <c r="D356">
        <v>2.2719999999999998</v>
      </c>
      <c r="E356">
        <v>94.120999999999995</v>
      </c>
      <c r="F356">
        <v>60</v>
      </c>
      <c r="G356">
        <v>65.900999999999996</v>
      </c>
      <c r="H356">
        <v>1.9866000000000001</v>
      </c>
    </row>
    <row r="357" spans="1:8" x14ac:dyDescent="0.2">
      <c r="A357">
        <v>18731.065999999999</v>
      </c>
      <c r="B357">
        <v>-22.521999999999998</v>
      </c>
      <c r="C357">
        <v>-22.518999999999998</v>
      </c>
      <c r="D357">
        <v>2.2839999999999998</v>
      </c>
      <c r="E357">
        <v>89.147999999999996</v>
      </c>
      <c r="F357">
        <v>60</v>
      </c>
      <c r="G357">
        <v>66.081999999999994</v>
      </c>
      <c r="H357">
        <v>1.8579000000000001</v>
      </c>
    </row>
    <row r="358" spans="1:8" x14ac:dyDescent="0.2">
      <c r="A358">
        <v>18733.201000000001</v>
      </c>
      <c r="B358">
        <v>-22.573</v>
      </c>
      <c r="C358">
        <v>-22.568999999999999</v>
      </c>
      <c r="D358">
        <v>2.35</v>
      </c>
      <c r="E358">
        <v>89.769000000000005</v>
      </c>
      <c r="F358">
        <v>60</v>
      </c>
      <c r="G358">
        <v>65.909000000000006</v>
      </c>
      <c r="H358">
        <v>1.8733000000000002</v>
      </c>
    </row>
    <row r="359" spans="1:8" x14ac:dyDescent="0.2">
      <c r="A359">
        <v>18735.682000000001</v>
      </c>
      <c r="B359">
        <v>-22.623999999999999</v>
      </c>
      <c r="C359">
        <v>-22.62</v>
      </c>
      <c r="D359">
        <v>2.06</v>
      </c>
      <c r="E359">
        <v>87.65</v>
      </c>
      <c r="F359">
        <v>60</v>
      </c>
      <c r="G359">
        <v>66.263999999999996</v>
      </c>
      <c r="H359">
        <v>1.8194000000000001</v>
      </c>
    </row>
    <row r="360" spans="1:8" x14ac:dyDescent="0.2">
      <c r="A360">
        <v>18738.157999999999</v>
      </c>
      <c r="B360">
        <v>-22.68</v>
      </c>
      <c r="C360">
        <v>-22.675000000000001</v>
      </c>
      <c r="D360">
        <v>2.2000000000000002</v>
      </c>
      <c r="E360">
        <v>86.007000000000005</v>
      </c>
      <c r="F360">
        <v>60</v>
      </c>
      <c r="G360">
        <v>66.16</v>
      </c>
      <c r="H360">
        <v>1.7787000000000002</v>
      </c>
    </row>
    <row r="361" spans="1:8" x14ac:dyDescent="0.2">
      <c r="A361">
        <v>18740.620999999999</v>
      </c>
      <c r="B361">
        <v>-22.734999999999999</v>
      </c>
      <c r="C361">
        <v>-22.728999999999999</v>
      </c>
      <c r="D361">
        <v>2.23</v>
      </c>
      <c r="E361">
        <v>92.846000000000004</v>
      </c>
      <c r="F361">
        <v>60</v>
      </c>
      <c r="G361">
        <v>65.361999999999995</v>
      </c>
      <c r="H361">
        <v>1.9525000000000001</v>
      </c>
    </row>
    <row r="362" spans="1:8" x14ac:dyDescent="0.2">
      <c r="A362">
        <v>18743.062000000002</v>
      </c>
      <c r="B362">
        <v>-22.792999999999999</v>
      </c>
      <c r="C362">
        <v>-22.786000000000001</v>
      </c>
      <c r="D362">
        <v>2.3109999999999999</v>
      </c>
      <c r="E362">
        <v>99.590999999999994</v>
      </c>
      <c r="F362">
        <v>60</v>
      </c>
      <c r="G362">
        <v>64.742999999999995</v>
      </c>
      <c r="H362">
        <v>2.1318000000000001</v>
      </c>
    </row>
    <row r="363" spans="1:8" x14ac:dyDescent="0.2">
      <c r="A363">
        <v>18745.523000000001</v>
      </c>
      <c r="B363">
        <v>-22.847000000000001</v>
      </c>
      <c r="C363">
        <v>-22.838999999999999</v>
      </c>
      <c r="D363">
        <v>2.169</v>
      </c>
      <c r="E363">
        <v>101.435</v>
      </c>
      <c r="F363">
        <v>60</v>
      </c>
      <c r="G363">
        <v>64.677000000000007</v>
      </c>
      <c r="H363">
        <v>2.1824000000000003</v>
      </c>
    </row>
    <row r="364" spans="1:8" x14ac:dyDescent="0.2">
      <c r="A364">
        <v>18747.969000000001</v>
      </c>
      <c r="B364">
        <v>-22.902000000000001</v>
      </c>
      <c r="C364">
        <v>-22.893999999999998</v>
      </c>
      <c r="D364">
        <v>2.238</v>
      </c>
      <c r="E364">
        <v>101.38500000000001</v>
      </c>
      <c r="F364">
        <v>60</v>
      </c>
      <c r="G364">
        <v>64.471999999999994</v>
      </c>
      <c r="H364">
        <v>2.1813000000000002</v>
      </c>
    </row>
    <row r="365" spans="1:8" x14ac:dyDescent="0.2">
      <c r="A365">
        <v>18750.41</v>
      </c>
      <c r="B365">
        <v>-22.956</v>
      </c>
      <c r="C365">
        <v>-22.946999999999999</v>
      </c>
      <c r="D365">
        <v>2.1659999999999999</v>
      </c>
      <c r="E365">
        <v>106.97</v>
      </c>
      <c r="F365">
        <v>60</v>
      </c>
      <c r="G365">
        <v>63.994</v>
      </c>
      <c r="H365">
        <v>2.3375000000000004</v>
      </c>
    </row>
    <row r="366" spans="1:8" x14ac:dyDescent="0.2">
      <c r="A366">
        <v>18753.155999999999</v>
      </c>
      <c r="B366">
        <v>-23.01</v>
      </c>
      <c r="C366">
        <v>-23</v>
      </c>
      <c r="D366">
        <v>1.9339999999999999</v>
      </c>
      <c r="E366">
        <v>111.44199999999999</v>
      </c>
      <c r="F366">
        <v>60</v>
      </c>
      <c r="G366">
        <v>63.719000000000001</v>
      </c>
      <c r="H366">
        <v>2.4662000000000002</v>
      </c>
    </row>
    <row r="367" spans="1:8" x14ac:dyDescent="0.2">
      <c r="A367">
        <v>25390.223000000002</v>
      </c>
      <c r="B367">
        <v>-23.05</v>
      </c>
      <c r="C367">
        <v>-23.05</v>
      </c>
      <c r="D367">
        <v>0</v>
      </c>
      <c r="E367">
        <v>87.793000000000006</v>
      </c>
      <c r="F367">
        <v>60</v>
      </c>
      <c r="G367">
        <v>64.876999999999995</v>
      </c>
      <c r="H367">
        <v>1.8238000000000001</v>
      </c>
    </row>
    <row r="368" spans="1:8" x14ac:dyDescent="0.2">
      <c r="A368">
        <v>25392.662</v>
      </c>
      <c r="B368">
        <v>-23.103999999999999</v>
      </c>
      <c r="C368">
        <v>-23.103999999999999</v>
      </c>
      <c r="D368">
        <v>2.214</v>
      </c>
      <c r="E368">
        <v>94.39</v>
      </c>
      <c r="F368">
        <v>60</v>
      </c>
      <c r="G368">
        <v>64.578000000000003</v>
      </c>
      <c r="H368">
        <v>1.9932000000000003</v>
      </c>
    </row>
    <row r="369" spans="1:8" x14ac:dyDescent="0.2">
      <c r="A369">
        <v>25394.798999999999</v>
      </c>
      <c r="B369">
        <v>-23.154</v>
      </c>
      <c r="C369">
        <v>-23.154</v>
      </c>
      <c r="D369">
        <v>2.3530000000000002</v>
      </c>
      <c r="E369">
        <v>94.56</v>
      </c>
      <c r="F369">
        <v>60</v>
      </c>
      <c r="G369">
        <v>64.436999999999998</v>
      </c>
      <c r="H369">
        <v>1.9976000000000003</v>
      </c>
    </row>
    <row r="370" spans="1:8" x14ac:dyDescent="0.2">
      <c r="A370">
        <v>25396.936000000002</v>
      </c>
      <c r="B370">
        <v>-23.204999999999998</v>
      </c>
      <c r="C370">
        <v>-23.204999999999998</v>
      </c>
      <c r="D370">
        <v>2.3519999999999999</v>
      </c>
      <c r="E370">
        <v>104.61799999999999</v>
      </c>
      <c r="F370">
        <v>60</v>
      </c>
      <c r="G370">
        <v>63.262999999999998</v>
      </c>
      <c r="H370">
        <v>2.2704000000000004</v>
      </c>
    </row>
    <row r="371" spans="1:8" x14ac:dyDescent="0.2">
      <c r="A371">
        <v>25398.768</v>
      </c>
      <c r="B371">
        <v>-23.259</v>
      </c>
      <c r="C371">
        <v>-23.259</v>
      </c>
      <c r="D371">
        <v>2.9430000000000001</v>
      </c>
      <c r="E371">
        <v>113.023</v>
      </c>
      <c r="F371">
        <v>60</v>
      </c>
      <c r="G371">
        <v>62.484000000000002</v>
      </c>
      <c r="H371">
        <v>2.5124</v>
      </c>
    </row>
    <row r="372" spans="1:8" x14ac:dyDescent="0.2">
      <c r="A372">
        <v>25400.6</v>
      </c>
      <c r="B372">
        <v>-23.31</v>
      </c>
      <c r="C372">
        <v>-23.31</v>
      </c>
      <c r="D372">
        <v>2.8039999999999998</v>
      </c>
      <c r="E372">
        <v>113.16</v>
      </c>
      <c r="F372">
        <v>60</v>
      </c>
      <c r="G372">
        <v>62.594000000000001</v>
      </c>
      <c r="H372">
        <v>2.5167999999999999</v>
      </c>
    </row>
    <row r="373" spans="1:8" x14ac:dyDescent="0.2">
      <c r="A373">
        <v>25402.432000000001</v>
      </c>
      <c r="B373">
        <v>-23.364999999999998</v>
      </c>
      <c r="C373">
        <v>-23.364999999999998</v>
      </c>
      <c r="D373">
        <v>3.0070000000000001</v>
      </c>
      <c r="E373">
        <v>115.74299999999999</v>
      </c>
      <c r="F373">
        <v>60</v>
      </c>
      <c r="G373">
        <v>62.351999999999997</v>
      </c>
      <c r="H373">
        <v>2.5938000000000003</v>
      </c>
    </row>
    <row r="374" spans="1:8" x14ac:dyDescent="0.2">
      <c r="A374">
        <v>25404.261999999999</v>
      </c>
      <c r="B374">
        <v>-23.420999999999999</v>
      </c>
      <c r="C374">
        <v>-23.420999999999999</v>
      </c>
      <c r="D374">
        <v>3.0659999999999998</v>
      </c>
      <c r="E374">
        <v>117.77800000000001</v>
      </c>
      <c r="F374">
        <v>60</v>
      </c>
      <c r="G374">
        <v>62.154000000000003</v>
      </c>
      <c r="H374">
        <v>2.6565000000000003</v>
      </c>
    </row>
    <row r="375" spans="1:8" x14ac:dyDescent="0.2">
      <c r="A375">
        <v>25406.094000000001</v>
      </c>
      <c r="B375">
        <v>-23.478999999999999</v>
      </c>
      <c r="C375">
        <v>-23.478999999999999</v>
      </c>
      <c r="D375">
        <v>3.1589999999999998</v>
      </c>
      <c r="E375">
        <v>111.485</v>
      </c>
      <c r="F375">
        <v>60</v>
      </c>
      <c r="G375">
        <v>62.915999999999997</v>
      </c>
      <c r="H375">
        <v>2.4673000000000003</v>
      </c>
    </row>
    <row r="376" spans="1:8" x14ac:dyDescent="0.2">
      <c r="A376">
        <v>25407.928</v>
      </c>
      <c r="B376">
        <v>-23.535</v>
      </c>
      <c r="C376">
        <v>-23.535</v>
      </c>
      <c r="D376">
        <v>3.073</v>
      </c>
      <c r="E376">
        <v>105.714</v>
      </c>
      <c r="F376">
        <v>60</v>
      </c>
      <c r="G376">
        <v>63.371000000000002</v>
      </c>
      <c r="H376">
        <v>2.3012000000000001</v>
      </c>
    </row>
    <row r="377" spans="1:8" x14ac:dyDescent="0.2">
      <c r="A377">
        <v>25409.758000000002</v>
      </c>
      <c r="B377">
        <v>-23.591999999999999</v>
      </c>
      <c r="C377">
        <v>-23.591999999999999</v>
      </c>
      <c r="D377">
        <v>3.0750000000000002</v>
      </c>
      <c r="E377">
        <v>108.376</v>
      </c>
      <c r="F377">
        <v>60</v>
      </c>
      <c r="G377">
        <v>62.792999999999999</v>
      </c>
      <c r="H377">
        <v>2.3771000000000004</v>
      </c>
    </row>
    <row r="378" spans="1:8" x14ac:dyDescent="0.2">
      <c r="A378">
        <v>25411.611000000001</v>
      </c>
      <c r="B378">
        <v>-23.646999999999998</v>
      </c>
      <c r="C378">
        <v>-23.646999999999998</v>
      </c>
      <c r="D378">
        <v>2.972</v>
      </c>
      <c r="E378">
        <v>109.684</v>
      </c>
      <c r="F378">
        <v>60</v>
      </c>
      <c r="G378">
        <v>62.865000000000002</v>
      </c>
      <c r="H378">
        <v>2.4144999999999999</v>
      </c>
    </row>
    <row r="379" spans="1:8" x14ac:dyDescent="0.2">
      <c r="A379">
        <v>25413.451000000001</v>
      </c>
      <c r="B379">
        <v>-23.701000000000001</v>
      </c>
      <c r="C379">
        <v>-23.701000000000001</v>
      </c>
      <c r="D379">
        <v>2.95</v>
      </c>
      <c r="E379">
        <v>110.61</v>
      </c>
      <c r="F379">
        <v>60</v>
      </c>
      <c r="G379">
        <v>62.764000000000003</v>
      </c>
      <c r="H379">
        <v>2.4420000000000006</v>
      </c>
    </row>
    <row r="380" spans="1:8" x14ac:dyDescent="0.2">
      <c r="A380">
        <v>25415.282999999999</v>
      </c>
      <c r="B380">
        <v>-23.754000000000001</v>
      </c>
      <c r="C380">
        <v>-23.754000000000001</v>
      </c>
      <c r="D380">
        <v>2.8889999999999998</v>
      </c>
      <c r="E380">
        <v>111.376</v>
      </c>
      <c r="F380">
        <v>60</v>
      </c>
      <c r="G380">
        <v>62.451000000000001</v>
      </c>
      <c r="H380">
        <v>2.4640000000000004</v>
      </c>
    </row>
    <row r="381" spans="1:8" x14ac:dyDescent="0.2">
      <c r="A381">
        <v>25417.118999999999</v>
      </c>
      <c r="B381">
        <v>-23.808</v>
      </c>
      <c r="C381">
        <v>-23.808</v>
      </c>
      <c r="D381">
        <v>2.9369999999999998</v>
      </c>
      <c r="E381">
        <v>114.834</v>
      </c>
      <c r="F381">
        <v>60</v>
      </c>
      <c r="G381">
        <v>62.341999999999999</v>
      </c>
      <c r="H381">
        <v>2.5663000000000005</v>
      </c>
    </row>
    <row r="382" spans="1:8" x14ac:dyDescent="0.2">
      <c r="A382">
        <v>25418.951000000001</v>
      </c>
      <c r="B382">
        <v>-23.861000000000001</v>
      </c>
      <c r="C382">
        <v>-23.861000000000001</v>
      </c>
      <c r="D382">
        <v>2.87</v>
      </c>
      <c r="E382">
        <v>112.00700000000001</v>
      </c>
      <c r="F382">
        <v>60</v>
      </c>
      <c r="G382">
        <v>62.401000000000003</v>
      </c>
      <c r="H382">
        <v>2.4827000000000004</v>
      </c>
    </row>
    <row r="383" spans="1:8" x14ac:dyDescent="0.2">
      <c r="A383">
        <v>25420.793000000001</v>
      </c>
      <c r="B383">
        <v>-23.913</v>
      </c>
      <c r="C383">
        <v>-23.913</v>
      </c>
      <c r="D383">
        <v>2.87</v>
      </c>
      <c r="E383">
        <v>118.09699999999999</v>
      </c>
      <c r="F383">
        <v>60</v>
      </c>
      <c r="G383">
        <v>61.707999999999998</v>
      </c>
      <c r="H383">
        <v>2.6653000000000002</v>
      </c>
    </row>
    <row r="384" spans="1:8" x14ac:dyDescent="0.2">
      <c r="A384">
        <v>25422.651999999998</v>
      </c>
      <c r="B384">
        <v>-23.966000000000001</v>
      </c>
      <c r="C384">
        <v>-23.966000000000001</v>
      </c>
      <c r="D384">
        <v>2.8210000000000002</v>
      </c>
      <c r="E384">
        <v>122.786</v>
      </c>
      <c r="F384">
        <v>60</v>
      </c>
      <c r="G384">
        <v>61.396999999999998</v>
      </c>
      <c r="H384">
        <v>2.8127</v>
      </c>
    </row>
    <row r="385" spans="1:8" x14ac:dyDescent="0.2">
      <c r="A385">
        <v>25424.482</v>
      </c>
      <c r="B385">
        <v>-24.015999999999998</v>
      </c>
      <c r="C385">
        <v>-24.015999999999998</v>
      </c>
      <c r="D385">
        <v>2.7450000000000001</v>
      </c>
      <c r="E385">
        <v>120.994</v>
      </c>
      <c r="F385">
        <v>60</v>
      </c>
      <c r="G385">
        <v>61.619</v>
      </c>
      <c r="H385">
        <v>2.7555000000000001</v>
      </c>
    </row>
    <row r="386" spans="1:8" x14ac:dyDescent="0.2">
      <c r="A386">
        <v>25426.615000000002</v>
      </c>
      <c r="B386">
        <v>-24.073</v>
      </c>
      <c r="C386">
        <v>-24.073</v>
      </c>
      <c r="D386">
        <v>2.6739999999999999</v>
      </c>
      <c r="E386">
        <v>120.59399999999999</v>
      </c>
      <c r="F386">
        <v>60</v>
      </c>
      <c r="G386">
        <v>61.563000000000002</v>
      </c>
      <c r="H386">
        <v>2.7434000000000003</v>
      </c>
    </row>
    <row r="387" spans="1:8" x14ac:dyDescent="0.2">
      <c r="A387">
        <v>25428.449000000001</v>
      </c>
      <c r="B387">
        <v>-24.123999999999999</v>
      </c>
      <c r="C387">
        <v>-24.123999999999999</v>
      </c>
      <c r="D387">
        <v>2.77</v>
      </c>
      <c r="E387">
        <v>120.34399999999999</v>
      </c>
      <c r="F387">
        <v>60</v>
      </c>
      <c r="G387">
        <v>61.484999999999999</v>
      </c>
      <c r="H387">
        <v>2.7357000000000005</v>
      </c>
    </row>
    <row r="388" spans="1:8" x14ac:dyDescent="0.2">
      <c r="A388">
        <v>25430.311000000002</v>
      </c>
      <c r="B388">
        <v>-24.173999999999999</v>
      </c>
      <c r="C388">
        <v>-24.173999999999999</v>
      </c>
      <c r="D388">
        <v>2.7109999999999999</v>
      </c>
      <c r="E388">
        <v>118.151</v>
      </c>
      <c r="F388">
        <v>60</v>
      </c>
      <c r="G388">
        <v>61.798999999999999</v>
      </c>
      <c r="H388">
        <v>2.6675</v>
      </c>
    </row>
    <row r="389" spans="1:8" x14ac:dyDescent="0.2">
      <c r="A389">
        <v>25432.168000000001</v>
      </c>
      <c r="B389">
        <v>-24.228000000000002</v>
      </c>
      <c r="C389">
        <v>-24.228000000000002</v>
      </c>
      <c r="D389">
        <v>2.8919999999999999</v>
      </c>
      <c r="E389">
        <v>117.753</v>
      </c>
      <c r="F389">
        <v>60</v>
      </c>
      <c r="G389">
        <v>61.720999999999997</v>
      </c>
      <c r="H389">
        <v>2.6554000000000002</v>
      </c>
    </row>
    <row r="390" spans="1:8" x14ac:dyDescent="0.2">
      <c r="A390">
        <v>25434.030999999999</v>
      </c>
      <c r="B390">
        <v>-24.282</v>
      </c>
      <c r="C390">
        <v>-24.282</v>
      </c>
      <c r="D390">
        <v>2.9169999999999998</v>
      </c>
      <c r="E390">
        <v>123.812</v>
      </c>
      <c r="F390">
        <v>60</v>
      </c>
      <c r="G390">
        <v>61.177999999999997</v>
      </c>
      <c r="H390">
        <v>2.8446000000000002</v>
      </c>
    </row>
    <row r="391" spans="1:8" x14ac:dyDescent="0.2">
      <c r="A391">
        <v>25435.886999999999</v>
      </c>
      <c r="B391">
        <v>-24.335999999999999</v>
      </c>
      <c r="C391">
        <v>-24.335999999999999</v>
      </c>
      <c r="D391">
        <v>2.8959999999999999</v>
      </c>
      <c r="E391">
        <v>126.702</v>
      </c>
      <c r="F391">
        <v>60</v>
      </c>
      <c r="G391">
        <v>60.682000000000002</v>
      </c>
      <c r="H391">
        <v>2.9380999999999999</v>
      </c>
    </row>
    <row r="392" spans="1:8" x14ac:dyDescent="0.2">
      <c r="A392">
        <v>25437.743999999999</v>
      </c>
      <c r="B392">
        <v>-24.388000000000002</v>
      </c>
      <c r="C392">
        <v>-24.388000000000002</v>
      </c>
      <c r="D392">
        <v>2.8119999999999998</v>
      </c>
      <c r="E392">
        <v>131.39099999999999</v>
      </c>
      <c r="F392">
        <v>60</v>
      </c>
      <c r="G392">
        <v>60.37</v>
      </c>
      <c r="H392">
        <v>3.0954000000000002</v>
      </c>
    </row>
    <row r="393" spans="1:8" x14ac:dyDescent="0.2">
      <c r="A393">
        <v>25439.607</v>
      </c>
      <c r="B393">
        <v>-24.443000000000001</v>
      </c>
      <c r="C393">
        <v>-24.443000000000001</v>
      </c>
      <c r="D393">
        <v>2.9409999999999998</v>
      </c>
      <c r="E393">
        <v>129.99299999999999</v>
      </c>
      <c r="F393">
        <v>60</v>
      </c>
      <c r="G393">
        <v>60.587000000000003</v>
      </c>
      <c r="H393">
        <v>3.0481000000000003</v>
      </c>
    </row>
    <row r="394" spans="1:8" x14ac:dyDescent="0.2">
      <c r="A394">
        <v>25441.465</v>
      </c>
      <c r="B394">
        <v>-24.495999999999999</v>
      </c>
      <c r="C394">
        <v>-24.495999999999999</v>
      </c>
      <c r="D394">
        <v>2.8210000000000002</v>
      </c>
      <c r="E394">
        <v>128.00800000000001</v>
      </c>
      <c r="F394">
        <v>60</v>
      </c>
      <c r="G394">
        <v>60.767000000000003</v>
      </c>
      <c r="H394">
        <v>2.9821</v>
      </c>
    </row>
    <row r="395" spans="1:8" x14ac:dyDescent="0.2">
      <c r="A395">
        <v>25443.328000000001</v>
      </c>
      <c r="B395">
        <v>-24.55</v>
      </c>
      <c r="C395">
        <v>-24.55</v>
      </c>
      <c r="D395">
        <v>2.9180000000000001</v>
      </c>
      <c r="E395">
        <v>125.345</v>
      </c>
      <c r="F395">
        <v>60</v>
      </c>
      <c r="G395">
        <v>60.929000000000002</v>
      </c>
      <c r="H395">
        <v>2.8940999999999999</v>
      </c>
    </row>
    <row r="396" spans="1:8" x14ac:dyDescent="0.2">
      <c r="A396">
        <v>25445.162</v>
      </c>
      <c r="B396">
        <v>-24.606000000000002</v>
      </c>
      <c r="C396">
        <v>-24.606000000000002</v>
      </c>
      <c r="D396">
        <v>3.04</v>
      </c>
      <c r="E396">
        <v>125.505</v>
      </c>
      <c r="F396">
        <v>60</v>
      </c>
      <c r="G396">
        <v>60.994</v>
      </c>
      <c r="H396">
        <v>2.8996000000000004</v>
      </c>
    </row>
    <row r="397" spans="1:8" x14ac:dyDescent="0.2">
      <c r="A397">
        <v>25446.993999999999</v>
      </c>
      <c r="B397">
        <v>-24.663</v>
      </c>
      <c r="C397">
        <v>-24.663</v>
      </c>
      <c r="D397">
        <v>3.141</v>
      </c>
      <c r="E397">
        <v>126.274</v>
      </c>
      <c r="F397">
        <v>60</v>
      </c>
      <c r="G397">
        <v>60.908000000000001</v>
      </c>
      <c r="H397">
        <v>2.9249000000000001</v>
      </c>
    </row>
    <row r="398" spans="1:8" x14ac:dyDescent="0.2">
      <c r="A398">
        <v>25448.824000000001</v>
      </c>
      <c r="B398">
        <v>-24.722000000000001</v>
      </c>
      <c r="C398">
        <v>-24.722000000000001</v>
      </c>
      <c r="D398">
        <v>3.1960000000000002</v>
      </c>
      <c r="E398">
        <v>126.32899999999999</v>
      </c>
      <c r="F398">
        <v>60</v>
      </c>
      <c r="G398">
        <v>61.027999999999999</v>
      </c>
      <c r="H398">
        <v>2.9260000000000006</v>
      </c>
    </row>
    <row r="399" spans="1:8" x14ac:dyDescent="0.2">
      <c r="A399">
        <v>25450.655999999999</v>
      </c>
      <c r="B399">
        <v>-24.780999999999999</v>
      </c>
      <c r="C399">
        <v>-24.780999999999999</v>
      </c>
      <c r="D399">
        <v>3.234</v>
      </c>
      <c r="E399">
        <v>126.084</v>
      </c>
      <c r="F399">
        <v>60</v>
      </c>
      <c r="G399">
        <v>60.953000000000003</v>
      </c>
      <c r="H399">
        <v>2.9183000000000003</v>
      </c>
    </row>
    <row r="400" spans="1:8" x14ac:dyDescent="0.2">
      <c r="A400">
        <v>25452.488000000001</v>
      </c>
      <c r="B400">
        <v>-24.838000000000001</v>
      </c>
      <c r="C400">
        <v>-24.838000000000001</v>
      </c>
      <c r="D400">
        <v>3.109</v>
      </c>
      <c r="E400">
        <v>127.608</v>
      </c>
      <c r="F400">
        <v>60</v>
      </c>
      <c r="G400">
        <v>60.781999999999996</v>
      </c>
      <c r="H400">
        <v>2.9689000000000001</v>
      </c>
    </row>
    <row r="401" spans="1:8" x14ac:dyDescent="0.2">
      <c r="A401">
        <v>25454.322</v>
      </c>
      <c r="B401">
        <v>-24.896000000000001</v>
      </c>
      <c r="C401">
        <v>-24.896000000000001</v>
      </c>
      <c r="D401">
        <v>3.15</v>
      </c>
      <c r="E401">
        <v>128.048</v>
      </c>
      <c r="F401">
        <v>60</v>
      </c>
      <c r="G401">
        <v>60.716999999999999</v>
      </c>
      <c r="H401">
        <v>2.9832000000000005</v>
      </c>
    </row>
    <row r="402" spans="1:8" x14ac:dyDescent="0.2">
      <c r="A402">
        <v>25500.846000000001</v>
      </c>
      <c r="B402">
        <v>-24.954000000000001</v>
      </c>
      <c r="C402">
        <v>-24.952999999999999</v>
      </c>
      <c r="D402">
        <v>0</v>
      </c>
      <c r="E402">
        <v>136.50399999999999</v>
      </c>
      <c r="F402">
        <v>60</v>
      </c>
      <c r="G402">
        <v>60.17</v>
      </c>
      <c r="H402">
        <v>3.2725000000000004</v>
      </c>
    </row>
    <row r="403" spans="1:8" x14ac:dyDescent="0.2">
      <c r="A403">
        <v>25502.675999999999</v>
      </c>
      <c r="B403">
        <v>-25.01</v>
      </c>
      <c r="C403">
        <v>-25.009</v>
      </c>
      <c r="D403">
        <v>3.0649999999999999</v>
      </c>
      <c r="E403">
        <v>137.14500000000001</v>
      </c>
      <c r="F403">
        <v>60</v>
      </c>
      <c r="G403">
        <v>60.313000000000002</v>
      </c>
      <c r="H403">
        <v>3.2945000000000002</v>
      </c>
    </row>
    <row r="404" spans="1:8" x14ac:dyDescent="0.2">
      <c r="A404">
        <v>25504.51</v>
      </c>
      <c r="B404">
        <v>-25.068000000000001</v>
      </c>
      <c r="C404">
        <v>-25.065999999999999</v>
      </c>
      <c r="D404">
        <v>3.109</v>
      </c>
      <c r="E404">
        <v>138.49</v>
      </c>
      <c r="F404">
        <v>60</v>
      </c>
      <c r="G404">
        <v>60.179000000000002</v>
      </c>
      <c r="H404">
        <v>3.3429000000000006</v>
      </c>
    </row>
    <row r="405" spans="1:8" x14ac:dyDescent="0.2">
      <c r="A405">
        <v>25506.032999999999</v>
      </c>
      <c r="B405">
        <v>-25.117999999999999</v>
      </c>
      <c r="C405">
        <v>-25.116</v>
      </c>
      <c r="D405">
        <v>3.2869999999999999</v>
      </c>
      <c r="E405">
        <v>139.22900000000001</v>
      </c>
      <c r="F405">
        <v>60</v>
      </c>
      <c r="G405">
        <v>60.145000000000003</v>
      </c>
      <c r="H405">
        <v>3.3693000000000004</v>
      </c>
    </row>
    <row r="406" spans="1:8" x14ac:dyDescent="0.2">
      <c r="A406">
        <v>25507.562000000002</v>
      </c>
      <c r="B406">
        <v>-25.170999999999999</v>
      </c>
      <c r="C406">
        <v>-25.169</v>
      </c>
      <c r="D406">
        <v>3.45</v>
      </c>
      <c r="E406">
        <v>137.08500000000001</v>
      </c>
      <c r="F406">
        <v>60</v>
      </c>
      <c r="G406">
        <v>60.424999999999997</v>
      </c>
      <c r="H406">
        <v>3.2923</v>
      </c>
    </row>
    <row r="407" spans="1:8" x14ac:dyDescent="0.2">
      <c r="A407">
        <v>25509.088</v>
      </c>
      <c r="B407">
        <v>-25.222999999999999</v>
      </c>
      <c r="C407">
        <v>-25.221</v>
      </c>
      <c r="D407">
        <v>3.3660000000000001</v>
      </c>
      <c r="E407">
        <v>132.53399999999999</v>
      </c>
      <c r="F407">
        <v>60</v>
      </c>
      <c r="G407">
        <v>61.04</v>
      </c>
      <c r="H407">
        <v>3.1339000000000006</v>
      </c>
    </row>
    <row r="408" spans="1:8" x14ac:dyDescent="0.2">
      <c r="A408">
        <v>25510.611000000001</v>
      </c>
      <c r="B408">
        <v>-25.274999999999999</v>
      </c>
      <c r="C408">
        <v>-25.271000000000001</v>
      </c>
      <c r="D408">
        <v>3.3420000000000001</v>
      </c>
      <c r="E408">
        <v>129.76300000000001</v>
      </c>
      <c r="F408">
        <v>60</v>
      </c>
      <c r="G408">
        <v>61.177999999999997</v>
      </c>
      <c r="H408">
        <v>3.0404</v>
      </c>
    </row>
    <row r="409" spans="1:8" x14ac:dyDescent="0.2">
      <c r="A409">
        <v>25512.134999999998</v>
      </c>
      <c r="B409">
        <v>-25.324999999999999</v>
      </c>
      <c r="C409">
        <v>-25.321000000000002</v>
      </c>
      <c r="D409">
        <v>3.2719999999999998</v>
      </c>
      <c r="E409">
        <v>129.072</v>
      </c>
      <c r="F409">
        <v>60</v>
      </c>
      <c r="G409">
        <v>61.316000000000003</v>
      </c>
      <c r="H409">
        <v>3.0173000000000001</v>
      </c>
    </row>
    <row r="410" spans="1:8" x14ac:dyDescent="0.2">
      <c r="A410">
        <v>25513.967000000001</v>
      </c>
      <c r="B410">
        <v>-25.382000000000001</v>
      </c>
      <c r="C410">
        <v>-25.378</v>
      </c>
      <c r="D410">
        <v>3.089</v>
      </c>
      <c r="E410">
        <v>127.592</v>
      </c>
      <c r="F410">
        <v>60</v>
      </c>
      <c r="G410">
        <v>61.29</v>
      </c>
      <c r="H410">
        <v>2.9678</v>
      </c>
    </row>
    <row r="411" spans="1:8" x14ac:dyDescent="0.2">
      <c r="A411">
        <v>25515.798999999999</v>
      </c>
      <c r="B411">
        <v>-25.44</v>
      </c>
      <c r="C411">
        <v>-25.436</v>
      </c>
      <c r="D411">
        <v>3.15</v>
      </c>
      <c r="E411">
        <v>125.19499999999999</v>
      </c>
      <c r="F411">
        <v>60</v>
      </c>
      <c r="G411">
        <v>61.656999999999996</v>
      </c>
      <c r="H411">
        <v>2.8896999999999999</v>
      </c>
    </row>
    <row r="412" spans="1:8" x14ac:dyDescent="0.2">
      <c r="A412">
        <v>25517.643</v>
      </c>
      <c r="B412">
        <v>-25.498999999999999</v>
      </c>
      <c r="C412">
        <v>-25.494</v>
      </c>
      <c r="D412">
        <v>3.149</v>
      </c>
      <c r="E412">
        <v>121.71299999999999</v>
      </c>
      <c r="F412">
        <v>60</v>
      </c>
      <c r="G412">
        <v>62.073999999999998</v>
      </c>
      <c r="H412">
        <v>2.7786</v>
      </c>
    </row>
    <row r="413" spans="1:8" x14ac:dyDescent="0.2">
      <c r="A413">
        <v>25519.5</v>
      </c>
      <c r="B413">
        <v>-25.558</v>
      </c>
      <c r="C413">
        <v>-25.553000000000001</v>
      </c>
      <c r="D413">
        <v>3.1819999999999999</v>
      </c>
      <c r="E413">
        <v>118.46599999999999</v>
      </c>
      <c r="F413">
        <v>60</v>
      </c>
      <c r="G413">
        <v>62.183</v>
      </c>
      <c r="H413">
        <v>2.6774000000000004</v>
      </c>
    </row>
    <row r="414" spans="1:8" x14ac:dyDescent="0.2">
      <c r="A414">
        <v>25521.357</v>
      </c>
      <c r="B414">
        <v>-25.617000000000001</v>
      </c>
      <c r="C414">
        <v>-25.611000000000001</v>
      </c>
      <c r="D414">
        <v>3.121</v>
      </c>
      <c r="E414">
        <v>120.14400000000001</v>
      </c>
      <c r="F414">
        <v>60</v>
      </c>
      <c r="G414">
        <v>62.145000000000003</v>
      </c>
      <c r="H414">
        <v>2.7290999999999999</v>
      </c>
    </row>
    <row r="415" spans="1:8" x14ac:dyDescent="0.2">
      <c r="A415">
        <v>25523.197</v>
      </c>
      <c r="B415">
        <v>-25.672999999999998</v>
      </c>
      <c r="C415">
        <v>-25.667000000000002</v>
      </c>
      <c r="D415">
        <v>3.052</v>
      </c>
      <c r="E415">
        <v>119.337</v>
      </c>
      <c r="F415">
        <v>60</v>
      </c>
      <c r="G415">
        <v>62.22</v>
      </c>
      <c r="H415">
        <v>2.7038000000000002</v>
      </c>
    </row>
    <row r="416" spans="1:8" x14ac:dyDescent="0.2">
      <c r="A416">
        <v>25524.721000000001</v>
      </c>
      <c r="B416">
        <v>-25.725000000000001</v>
      </c>
      <c r="C416">
        <v>-25.718</v>
      </c>
      <c r="D416">
        <v>3.351</v>
      </c>
      <c r="E416">
        <v>116.70399999999999</v>
      </c>
      <c r="F416">
        <v>60</v>
      </c>
      <c r="G416">
        <v>62.496000000000002</v>
      </c>
      <c r="H416">
        <v>2.6234999999999999</v>
      </c>
    </row>
    <row r="417" spans="1:8" x14ac:dyDescent="0.2">
      <c r="A417">
        <v>25526.245999999999</v>
      </c>
      <c r="B417">
        <v>-25.774999999999999</v>
      </c>
      <c r="C417">
        <v>-25.768000000000001</v>
      </c>
      <c r="D417">
        <v>3.2730000000000001</v>
      </c>
      <c r="E417">
        <v>116.205</v>
      </c>
      <c r="F417">
        <v>60</v>
      </c>
      <c r="G417">
        <v>62.636000000000003</v>
      </c>
      <c r="H417">
        <v>2.6081000000000003</v>
      </c>
    </row>
    <row r="418" spans="1:8" x14ac:dyDescent="0.2">
      <c r="A418">
        <v>25528.078000000001</v>
      </c>
      <c r="B418">
        <v>-25.832000000000001</v>
      </c>
      <c r="C418">
        <v>-25.824000000000002</v>
      </c>
      <c r="D418">
        <v>3.0640000000000001</v>
      </c>
      <c r="E418">
        <v>116.379</v>
      </c>
      <c r="F418">
        <v>60</v>
      </c>
      <c r="G418">
        <v>62.451000000000001</v>
      </c>
      <c r="H418">
        <v>2.6135999999999999</v>
      </c>
    </row>
    <row r="419" spans="1:8" x14ac:dyDescent="0.2">
      <c r="A419">
        <v>25529.601999999999</v>
      </c>
      <c r="B419">
        <v>-25.882000000000001</v>
      </c>
      <c r="C419">
        <v>-25.873999999999999</v>
      </c>
      <c r="D419">
        <v>3.2629999999999999</v>
      </c>
      <c r="E419">
        <v>114.143</v>
      </c>
      <c r="F419">
        <v>60</v>
      </c>
      <c r="G419">
        <v>62.948</v>
      </c>
      <c r="H419">
        <v>2.5465</v>
      </c>
    </row>
    <row r="420" spans="1:8" x14ac:dyDescent="0.2">
      <c r="A420">
        <v>25531.129000000001</v>
      </c>
      <c r="B420">
        <v>-25.934000000000001</v>
      </c>
      <c r="C420">
        <v>-25.925000000000001</v>
      </c>
      <c r="D420">
        <v>3.3780000000000001</v>
      </c>
      <c r="E420">
        <v>108.524</v>
      </c>
      <c r="F420">
        <v>60</v>
      </c>
      <c r="G420">
        <v>63.655000000000001</v>
      </c>
      <c r="H420">
        <v>2.3815000000000004</v>
      </c>
    </row>
    <row r="421" spans="1:8" x14ac:dyDescent="0.2">
      <c r="A421">
        <v>25532.653999999999</v>
      </c>
      <c r="B421">
        <v>-25.986999999999998</v>
      </c>
      <c r="C421">
        <v>-25.978000000000002</v>
      </c>
      <c r="D421">
        <v>3.44</v>
      </c>
      <c r="E421">
        <v>102.274</v>
      </c>
      <c r="F421">
        <v>60</v>
      </c>
      <c r="G421">
        <v>64.3</v>
      </c>
      <c r="H421">
        <v>2.2055000000000002</v>
      </c>
    </row>
    <row r="422" spans="1:8" x14ac:dyDescent="0.2">
      <c r="A422">
        <v>25534.184000000001</v>
      </c>
      <c r="B422">
        <v>-26.041</v>
      </c>
      <c r="C422">
        <v>-26.032</v>
      </c>
      <c r="D422">
        <v>3.5310000000000001</v>
      </c>
      <c r="E422">
        <v>94.72</v>
      </c>
      <c r="F422">
        <v>60</v>
      </c>
      <c r="G422">
        <v>64.899000000000001</v>
      </c>
      <c r="H422">
        <v>2.0020000000000002</v>
      </c>
    </row>
    <row r="423" spans="1:8" x14ac:dyDescent="0.2">
      <c r="A423">
        <v>25535.734</v>
      </c>
      <c r="B423">
        <v>-26.093</v>
      </c>
      <c r="C423">
        <v>-26.082999999999998</v>
      </c>
      <c r="D423">
        <v>3.302</v>
      </c>
      <c r="E423">
        <v>94.582999999999998</v>
      </c>
      <c r="F423">
        <v>60</v>
      </c>
      <c r="G423">
        <v>64.703999999999994</v>
      </c>
      <c r="H423">
        <v>1.9987000000000001</v>
      </c>
    </row>
    <row r="424" spans="1:8" x14ac:dyDescent="0.2">
      <c r="A424">
        <v>25537.594000000001</v>
      </c>
      <c r="B424">
        <v>-26.152000000000001</v>
      </c>
      <c r="C424">
        <v>-26.141999999999999</v>
      </c>
      <c r="D424">
        <v>3.17</v>
      </c>
      <c r="E424">
        <v>93.646000000000001</v>
      </c>
      <c r="F424">
        <v>60</v>
      </c>
      <c r="G424">
        <v>64.75</v>
      </c>
      <c r="H424">
        <v>1.9734000000000003</v>
      </c>
    </row>
    <row r="425" spans="1:8" x14ac:dyDescent="0.2">
      <c r="A425">
        <v>25539.453000000001</v>
      </c>
      <c r="B425">
        <v>-26.210999999999999</v>
      </c>
      <c r="C425">
        <v>-26.2</v>
      </c>
      <c r="D425">
        <v>3.137</v>
      </c>
      <c r="E425">
        <v>96.256</v>
      </c>
      <c r="F425">
        <v>60</v>
      </c>
      <c r="G425">
        <v>64.73</v>
      </c>
      <c r="H425">
        <v>2.0427</v>
      </c>
    </row>
    <row r="426" spans="1:8" x14ac:dyDescent="0.2">
      <c r="A426">
        <v>25541.004000000001</v>
      </c>
      <c r="B426">
        <v>-26.262</v>
      </c>
      <c r="C426">
        <v>-26.25</v>
      </c>
      <c r="D426">
        <v>3.2320000000000002</v>
      </c>
      <c r="E426">
        <v>94.471999999999994</v>
      </c>
      <c r="F426">
        <v>60</v>
      </c>
      <c r="G426">
        <v>65.045000000000002</v>
      </c>
      <c r="H426">
        <v>1.9954000000000003</v>
      </c>
    </row>
    <row r="427" spans="1:8" x14ac:dyDescent="0.2">
      <c r="A427">
        <v>25542.861000000001</v>
      </c>
      <c r="B427">
        <v>-26.321000000000002</v>
      </c>
      <c r="C427">
        <v>-26.309000000000001</v>
      </c>
      <c r="D427">
        <v>3.1640000000000001</v>
      </c>
      <c r="E427">
        <v>57.390999999999998</v>
      </c>
      <c r="F427">
        <v>60</v>
      </c>
      <c r="G427">
        <v>68.86</v>
      </c>
      <c r="H427">
        <v>1.1143000000000001</v>
      </c>
    </row>
    <row r="428" spans="1:8" x14ac:dyDescent="0.2">
      <c r="A428">
        <v>25544.723000000002</v>
      </c>
      <c r="B428">
        <v>-26.381</v>
      </c>
      <c r="C428">
        <v>-26.367999999999999</v>
      </c>
      <c r="D428">
        <v>3.18</v>
      </c>
      <c r="E428">
        <v>42.734999999999999</v>
      </c>
      <c r="F428">
        <v>60</v>
      </c>
      <c r="G428">
        <v>68.47</v>
      </c>
      <c r="H428">
        <v>0.80740000000000001</v>
      </c>
    </row>
    <row r="429" spans="1:8" x14ac:dyDescent="0.2">
      <c r="A429">
        <v>25546.27</v>
      </c>
      <c r="B429">
        <v>-26.431999999999999</v>
      </c>
      <c r="C429">
        <v>-26.419</v>
      </c>
      <c r="D429">
        <v>3.2919999999999998</v>
      </c>
      <c r="E429">
        <v>73.236999999999995</v>
      </c>
      <c r="F429">
        <v>60</v>
      </c>
      <c r="G429">
        <v>66.311000000000007</v>
      </c>
      <c r="H429">
        <v>1.4696000000000002</v>
      </c>
    </row>
    <row r="430" spans="1:8" x14ac:dyDescent="0.2">
      <c r="A430">
        <v>25548.129000000001</v>
      </c>
      <c r="B430">
        <v>-26.488</v>
      </c>
      <c r="C430">
        <v>-26.475000000000001</v>
      </c>
      <c r="D430">
        <v>2.992</v>
      </c>
      <c r="E430">
        <v>79.161000000000001</v>
      </c>
      <c r="F430">
        <v>60</v>
      </c>
      <c r="G430">
        <v>66.382999999999996</v>
      </c>
      <c r="H430">
        <v>1.6104000000000001</v>
      </c>
    </row>
    <row r="431" spans="1:8" x14ac:dyDescent="0.2">
      <c r="A431">
        <v>25549.986000000001</v>
      </c>
      <c r="B431">
        <v>-26.542999999999999</v>
      </c>
      <c r="C431">
        <v>-26.529</v>
      </c>
      <c r="D431">
        <v>2.9169999999999998</v>
      </c>
      <c r="E431">
        <v>84.295000000000002</v>
      </c>
      <c r="F431">
        <v>60</v>
      </c>
      <c r="G431">
        <v>65.923000000000002</v>
      </c>
      <c r="H431">
        <v>1.7358000000000002</v>
      </c>
    </row>
    <row r="432" spans="1:8" x14ac:dyDescent="0.2">
      <c r="A432">
        <v>25551.848000000002</v>
      </c>
      <c r="B432">
        <v>-26.597999999999999</v>
      </c>
      <c r="C432">
        <v>-26.582999999999998</v>
      </c>
      <c r="D432">
        <v>2.9249999999999998</v>
      </c>
      <c r="E432">
        <v>86.123000000000005</v>
      </c>
      <c r="F432">
        <v>60</v>
      </c>
      <c r="G432">
        <v>65.900000000000006</v>
      </c>
      <c r="H432">
        <v>1.7809000000000001</v>
      </c>
    </row>
    <row r="433" spans="1:8" x14ac:dyDescent="0.2">
      <c r="A433">
        <v>25553.701000000001</v>
      </c>
      <c r="B433">
        <v>-26.65</v>
      </c>
      <c r="C433">
        <v>-26.635999999999999</v>
      </c>
      <c r="D433">
        <v>2.8090000000000002</v>
      </c>
      <c r="E433">
        <v>94.039000000000001</v>
      </c>
      <c r="F433">
        <v>60</v>
      </c>
      <c r="G433">
        <v>64.872</v>
      </c>
      <c r="H433">
        <v>1.9844000000000002</v>
      </c>
    </row>
    <row r="434" spans="1:8" x14ac:dyDescent="0.2">
      <c r="A434">
        <v>25555.557000000001</v>
      </c>
      <c r="B434">
        <v>-26.702999999999999</v>
      </c>
      <c r="C434">
        <v>-26.687000000000001</v>
      </c>
      <c r="D434">
        <v>2.7959999999999998</v>
      </c>
      <c r="E434">
        <v>107.13500000000001</v>
      </c>
      <c r="F434">
        <v>60</v>
      </c>
      <c r="G434">
        <v>63.837000000000003</v>
      </c>
      <c r="H434">
        <v>2.3419000000000003</v>
      </c>
    </row>
    <row r="435" spans="1:8" x14ac:dyDescent="0.2">
      <c r="A435">
        <v>25557.384999999998</v>
      </c>
      <c r="B435">
        <v>-26.754000000000001</v>
      </c>
      <c r="C435">
        <v>-26.739000000000001</v>
      </c>
      <c r="D435">
        <v>2.8010000000000002</v>
      </c>
      <c r="E435">
        <v>113.634</v>
      </c>
      <c r="F435">
        <v>60</v>
      </c>
      <c r="G435">
        <v>63.542000000000002</v>
      </c>
      <c r="H435">
        <v>2.5311000000000003</v>
      </c>
    </row>
    <row r="436" spans="1:8" x14ac:dyDescent="0.2">
      <c r="A436">
        <v>25559.521000000001</v>
      </c>
      <c r="B436">
        <v>-26.81</v>
      </c>
      <c r="C436">
        <v>-26.794</v>
      </c>
      <c r="D436">
        <v>2.581</v>
      </c>
      <c r="E436">
        <v>120.331</v>
      </c>
      <c r="F436">
        <v>60</v>
      </c>
      <c r="G436">
        <v>62.771999999999998</v>
      </c>
      <c r="H436">
        <v>2.7346000000000004</v>
      </c>
    </row>
    <row r="437" spans="1:8" x14ac:dyDescent="0.2">
      <c r="A437">
        <v>25561.657999999999</v>
      </c>
      <c r="B437">
        <v>-26.863</v>
      </c>
      <c r="C437">
        <v>-26.847000000000001</v>
      </c>
      <c r="D437">
        <v>2.472</v>
      </c>
      <c r="E437">
        <v>121.40300000000001</v>
      </c>
      <c r="F437">
        <v>60</v>
      </c>
      <c r="G437">
        <v>63.064999999999998</v>
      </c>
      <c r="H437">
        <v>2.7686999999999999</v>
      </c>
    </row>
    <row r="438" spans="1:8" x14ac:dyDescent="0.2">
      <c r="A438">
        <v>25563.793000000001</v>
      </c>
      <c r="B438">
        <v>-26.914999999999999</v>
      </c>
      <c r="C438">
        <v>-26.898</v>
      </c>
      <c r="D438">
        <v>2.3969999999999998</v>
      </c>
      <c r="E438">
        <v>117.76</v>
      </c>
      <c r="F438">
        <v>60</v>
      </c>
      <c r="G438">
        <v>63.463999999999999</v>
      </c>
      <c r="H438">
        <v>2.6554000000000002</v>
      </c>
    </row>
    <row r="439" spans="1:8" x14ac:dyDescent="0.2">
      <c r="A439">
        <v>25565.928</v>
      </c>
      <c r="B439">
        <v>-26.965</v>
      </c>
      <c r="C439">
        <v>-26.948</v>
      </c>
      <c r="D439">
        <v>2.3439999999999999</v>
      </c>
      <c r="E439">
        <v>109.82299999999999</v>
      </c>
      <c r="F439">
        <v>60</v>
      </c>
      <c r="G439">
        <v>64.141000000000005</v>
      </c>
      <c r="H439">
        <v>2.4188999999999998</v>
      </c>
    </row>
    <row r="440" spans="1:8" x14ac:dyDescent="0.2">
      <c r="A440">
        <v>25568.366999999998</v>
      </c>
      <c r="B440">
        <v>-27.018000000000001</v>
      </c>
      <c r="C440">
        <v>-27</v>
      </c>
      <c r="D440">
        <v>2.1360000000000001</v>
      </c>
      <c r="E440">
        <v>92.775999999999996</v>
      </c>
      <c r="F440">
        <v>60</v>
      </c>
      <c r="G440">
        <v>65.495999999999995</v>
      </c>
      <c r="H440">
        <v>1.9514000000000002</v>
      </c>
    </row>
    <row r="441" spans="1:8" x14ac:dyDescent="0.2">
      <c r="A441">
        <v>25570.807000000001</v>
      </c>
      <c r="B441">
        <v>-27.071000000000002</v>
      </c>
      <c r="C441">
        <v>-27.053000000000001</v>
      </c>
      <c r="D441">
        <v>2.1720000000000002</v>
      </c>
      <c r="E441">
        <v>88.453000000000003</v>
      </c>
      <c r="F441">
        <v>60</v>
      </c>
      <c r="G441">
        <v>65.897999999999996</v>
      </c>
      <c r="H441">
        <v>1.8403000000000003</v>
      </c>
    </row>
    <row r="442" spans="1:8" x14ac:dyDescent="0.2">
      <c r="A442">
        <v>25573.261999999999</v>
      </c>
      <c r="B442">
        <v>-27.123000000000001</v>
      </c>
      <c r="C442">
        <v>-27.105</v>
      </c>
      <c r="D442">
        <v>2.1059999999999999</v>
      </c>
      <c r="E442">
        <v>87.942999999999998</v>
      </c>
      <c r="F442">
        <v>60</v>
      </c>
      <c r="G442">
        <v>65.992999999999995</v>
      </c>
      <c r="H442">
        <v>1.8271000000000002</v>
      </c>
    </row>
    <row r="443" spans="1:8" x14ac:dyDescent="0.2">
      <c r="A443">
        <v>25575.713</v>
      </c>
      <c r="B443">
        <v>-27.177</v>
      </c>
      <c r="C443">
        <v>-27.158000000000001</v>
      </c>
      <c r="D443">
        <v>2.1669999999999998</v>
      </c>
      <c r="E443">
        <v>93.867999999999995</v>
      </c>
      <c r="F443">
        <v>60</v>
      </c>
      <c r="G443">
        <v>65.41</v>
      </c>
      <c r="H443">
        <v>1.9800000000000002</v>
      </c>
    </row>
    <row r="444" spans="1:8" x14ac:dyDescent="0.2">
      <c r="A444">
        <v>25578.456999999999</v>
      </c>
      <c r="B444">
        <v>-27.231999999999999</v>
      </c>
      <c r="C444">
        <v>-27.212</v>
      </c>
      <c r="D444">
        <v>1.99</v>
      </c>
      <c r="E444">
        <v>95.709000000000003</v>
      </c>
      <c r="F444">
        <v>60</v>
      </c>
      <c r="G444">
        <v>65.27</v>
      </c>
      <c r="H444">
        <v>2.0284000000000004</v>
      </c>
    </row>
    <row r="445" spans="1:8" x14ac:dyDescent="0.2">
      <c r="A445">
        <v>25581.203000000001</v>
      </c>
      <c r="B445">
        <v>-27.286000000000001</v>
      </c>
      <c r="C445">
        <v>-27.265999999999998</v>
      </c>
      <c r="D445">
        <v>1.966</v>
      </c>
      <c r="E445">
        <v>94.456999999999994</v>
      </c>
      <c r="F445">
        <v>60</v>
      </c>
      <c r="G445">
        <v>65.605000000000004</v>
      </c>
      <c r="H445">
        <v>1.9954000000000003</v>
      </c>
    </row>
    <row r="446" spans="1:8" x14ac:dyDescent="0.2">
      <c r="A446">
        <v>25583.951000000001</v>
      </c>
      <c r="B446">
        <v>-27.338999999999999</v>
      </c>
      <c r="C446">
        <v>-27.318999999999999</v>
      </c>
      <c r="D446">
        <v>1.9</v>
      </c>
      <c r="E446">
        <v>99.991</v>
      </c>
      <c r="F446">
        <v>60</v>
      </c>
      <c r="G446">
        <v>64.888000000000005</v>
      </c>
      <c r="H446">
        <v>2.1428000000000003</v>
      </c>
    </row>
    <row r="447" spans="1:8" x14ac:dyDescent="0.2">
      <c r="A447">
        <v>25587.004000000001</v>
      </c>
      <c r="B447">
        <v>-27.393999999999998</v>
      </c>
      <c r="C447">
        <v>-27.373000000000001</v>
      </c>
      <c r="D447">
        <v>1.7949999999999999</v>
      </c>
      <c r="E447">
        <v>109.66</v>
      </c>
      <c r="F447">
        <v>60</v>
      </c>
      <c r="G447">
        <v>64.057000000000002</v>
      </c>
      <c r="H447">
        <v>2.4144999999999999</v>
      </c>
    </row>
    <row r="448" spans="1:8" x14ac:dyDescent="0.2">
      <c r="A448">
        <v>25590.053</v>
      </c>
      <c r="B448">
        <v>-27.449000000000002</v>
      </c>
      <c r="C448">
        <v>-27.427</v>
      </c>
      <c r="D448">
        <v>1.768</v>
      </c>
      <c r="E448">
        <v>112.95699999999999</v>
      </c>
      <c r="F448">
        <v>60</v>
      </c>
      <c r="G448">
        <v>64.007000000000005</v>
      </c>
      <c r="H448">
        <v>2.5102000000000002</v>
      </c>
    </row>
    <row r="449" spans="1:8" x14ac:dyDescent="0.2">
      <c r="A449">
        <v>25593.1</v>
      </c>
      <c r="B449">
        <v>-27.501999999999999</v>
      </c>
      <c r="C449">
        <v>-27.481000000000002</v>
      </c>
      <c r="D449">
        <v>1.75</v>
      </c>
      <c r="E449">
        <v>110.364</v>
      </c>
      <c r="F449">
        <v>60</v>
      </c>
      <c r="G449">
        <v>64.126999999999995</v>
      </c>
      <c r="H449">
        <v>2.4343000000000004</v>
      </c>
    </row>
    <row r="450" spans="1:8" x14ac:dyDescent="0.2">
      <c r="A450">
        <v>25596.153999999999</v>
      </c>
      <c r="B450">
        <v>-27.553000000000001</v>
      </c>
      <c r="C450">
        <v>-27.530999999999999</v>
      </c>
      <c r="D450">
        <v>1.6439999999999999</v>
      </c>
      <c r="E450">
        <v>109.235</v>
      </c>
      <c r="F450">
        <v>60</v>
      </c>
      <c r="G450">
        <v>64.201999999999998</v>
      </c>
      <c r="H450">
        <v>2.4024000000000005</v>
      </c>
    </row>
    <row r="451" spans="1:8" x14ac:dyDescent="0.2">
      <c r="A451">
        <v>25599.210999999999</v>
      </c>
      <c r="B451">
        <v>-27.603999999999999</v>
      </c>
      <c r="C451">
        <v>-27.582000000000001</v>
      </c>
      <c r="D451">
        <v>1.669</v>
      </c>
      <c r="E451">
        <v>110.44199999999999</v>
      </c>
      <c r="F451">
        <v>60</v>
      </c>
      <c r="G451">
        <v>64.122</v>
      </c>
      <c r="H451">
        <v>2.4365000000000001</v>
      </c>
    </row>
    <row r="452" spans="1:8" x14ac:dyDescent="0.2">
      <c r="A452">
        <v>25602.307000000001</v>
      </c>
      <c r="B452">
        <v>-27.657</v>
      </c>
      <c r="C452">
        <v>-27.634</v>
      </c>
      <c r="D452">
        <v>1.6879999999999999</v>
      </c>
      <c r="E452">
        <v>106.684</v>
      </c>
      <c r="F452">
        <v>60</v>
      </c>
      <c r="G452">
        <v>64.504000000000005</v>
      </c>
      <c r="H452">
        <v>2.3287</v>
      </c>
    </row>
    <row r="453" spans="1:8" x14ac:dyDescent="0.2">
      <c r="A453">
        <v>25605.401999999998</v>
      </c>
      <c r="B453">
        <v>-27.713000000000001</v>
      </c>
      <c r="C453">
        <v>-27.689</v>
      </c>
      <c r="D453">
        <v>1.7789999999999999</v>
      </c>
      <c r="E453">
        <v>108.01600000000001</v>
      </c>
      <c r="F453">
        <v>60</v>
      </c>
      <c r="G453">
        <v>64.33</v>
      </c>
      <c r="H453">
        <v>2.3672000000000004</v>
      </c>
    </row>
    <row r="454" spans="1:8" x14ac:dyDescent="0.2">
      <c r="A454">
        <v>25608.187000000002</v>
      </c>
      <c r="B454">
        <v>-27.765000000000001</v>
      </c>
      <c r="C454">
        <v>-27.741</v>
      </c>
      <c r="D454">
        <v>1.855</v>
      </c>
      <c r="E454">
        <v>106.279</v>
      </c>
      <c r="F454">
        <v>60</v>
      </c>
      <c r="G454">
        <v>64.45</v>
      </c>
      <c r="H454">
        <v>2.3177000000000003</v>
      </c>
    </row>
    <row r="455" spans="1:8" x14ac:dyDescent="0.2">
      <c r="A455">
        <v>25610.976999999999</v>
      </c>
      <c r="B455">
        <v>-27.82</v>
      </c>
      <c r="C455">
        <v>-27.795000000000002</v>
      </c>
      <c r="D455">
        <v>1.956</v>
      </c>
      <c r="E455">
        <v>105.914</v>
      </c>
      <c r="F455">
        <v>60</v>
      </c>
      <c r="G455">
        <v>64.367000000000004</v>
      </c>
      <c r="H455">
        <v>2.3067000000000002</v>
      </c>
    </row>
    <row r="456" spans="1:8" x14ac:dyDescent="0.2">
      <c r="A456">
        <v>25613.453000000001</v>
      </c>
      <c r="B456">
        <v>-27.87</v>
      </c>
      <c r="C456">
        <v>-27.844999999999999</v>
      </c>
      <c r="D456">
        <v>2.0150000000000001</v>
      </c>
      <c r="E456">
        <v>107.794</v>
      </c>
      <c r="F456">
        <v>60</v>
      </c>
      <c r="G456">
        <v>64.338999999999999</v>
      </c>
      <c r="H456">
        <v>2.3606000000000003</v>
      </c>
    </row>
    <row r="457" spans="1:8" x14ac:dyDescent="0.2">
      <c r="A457">
        <v>25615.934000000001</v>
      </c>
      <c r="B457">
        <v>-27.922999999999998</v>
      </c>
      <c r="C457">
        <v>-27.898</v>
      </c>
      <c r="D457">
        <v>2.1259999999999999</v>
      </c>
      <c r="E457">
        <v>107.497</v>
      </c>
      <c r="F457">
        <v>60</v>
      </c>
      <c r="G457">
        <v>64.436999999999998</v>
      </c>
      <c r="H457">
        <v>2.3517999999999999</v>
      </c>
    </row>
    <row r="458" spans="1:8" x14ac:dyDescent="0.2">
      <c r="A458">
        <v>25618.373</v>
      </c>
      <c r="B458">
        <v>-27.975000000000001</v>
      </c>
      <c r="C458">
        <v>-27.949000000000002</v>
      </c>
      <c r="D458">
        <v>2.109</v>
      </c>
      <c r="E458">
        <v>106.874</v>
      </c>
      <c r="F458">
        <v>60</v>
      </c>
      <c r="G458">
        <v>64.510999999999996</v>
      </c>
      <c r="H458">
        <v>2.3342000000000001</v>
      </c>
    </row>
    <row r="459" spans="1:8" x14ac:dyDescent="0.2">
      <c r="A459">
        <v>25620.844000000001</v>
      </c>
      <c r="B459">
        <v>-28.029</v>
      </c>
      <c r="C459">
        <v>-28.003</v>
      </c>
      <c r="D459">
        <v>2.1760000000000002</v>
      </c>
      <c r="E459">
        <v>100.92</v>
      </c>
      <c r="F459">
        <v>60</v>
      </c>
      <c r="G459">
        <v>65.040999999999997</v>
      </c>
      <c r="H459">
        <v>2.1681000000000004</v>
      </c>
    </row>
    <row r="460" spans="1:8" x14ac:dyDescent="0.2">
      <c r="A460">
        <v>25623.282999999999</v>
      </c>
      <c r="B460">
        <v>-28.082000000000001</v>
      </c>
      <c r="C460">
        <v>-28.055</v>
      </c>
      <c r="D460">
        <v>2.125</v>
      </c>
      <c r="E460">
        <v>99.090999999999994</v>
      </c>
      <c r="F460">
        <v>60</v>
      </c>
      <c r="G460">
        <v>65.47</v>
      </c>
      <c r="H460">
        <v>2.1186000000000003</v>
      </c>
    </row>
    <row r="461" spans="1:8" x14ac:dyDescent="0.2">
      <c r="A461">
        <v>25625.748</v>
      </c>
      <c r="B461">
        <v>-28.135000000000002</v>
      </c>
      <c r="C461">
        <v>-28.108000000000001</v>
      </c>
      <c r="D461">
        <v>2.1339999999999999</v>
      </c>
      <c r="E461">
        <v>94.625</v>
      </c>
      <c r="F461">
        <v>60</v>
      </c>
      <c r="G461">
        <v>65.332999999999998</v>
      </c>
      <c r="H461">
        <v>1.9998000000000002</v>
      </c>
    </row>
    <row r="462" spans="1:8" x14ac:dyDescent="0.2">
      <c r="A462">
        <v>25628.226999999999</v>
      </c>
      <c r="B462">
        <v>-28.187000000000001</v>
      </c>
      <c r="C462">
        <v>-28.158999999999999</v>
      </c>
      <c r="D462">
        <v>2.0830000000000002</v>
      </c>
      <c r="E462">
        <v>101.377</v>
      </c>
      <c r="F462">
        <v>60</v>
      </c>
      <c r="G462">
        <v>64.875</v>
      </c>
      <c r="H462">
        <v>2.1802000000000001</v>
      </c>
    </row>
    <row r="463" spans="1:8" x14ac:dyDescent="0.2">
      <c r="A463">
        <v>25630.695</v>
      </c>
      <c r="B463">
        <v>-28.238</v>
      </c>
      <c r="C463">
        <v>-28.21</v>
      </c>
      <c r="D463">
        <v>2.0499999999999998</v>
      </c>
      <c r="E463">
        <v>110.334</v>
      </c>
      <c r="F463">
        <v>60</v>
      </c>
      <c r="G463">
        <v>64.253</v>
      </c>
      <c r="H463">
        <v>2.4343000000000004</v>
      </c>
    </row>
    <row r="464" spans="1:8" x14ac:dyDescent="0.2">
      <c r="A464">
        <v>25633.438999999998</v>
      </c>
      <c r="B464">
        <v>-28.292999999999999</v>
      </c>
      <c r="C464">
        <v>-28.265000000000001</v>
      </c>
      <c r="D464">
        <v>1.99</v>
      </c>
      <c r="E464">
        <v>111.569</v>
      </c>
      <c r="F464">
        <v>60</v>
      </c>
      <c r="G464">
        <v>63.823</v>
      </c>
      <c r="H464">
        <v>2.4695000000000005</v>
      </c>
    </row>
    <row r="465" spans="1:8" x14ac:dyDescent="0.2">
      <c r="A465">
        <v>25636.184000000001</v>
      </c>
      <c r="B465">
        <v>-28.346</v>
      </c>
      <c r="C465">
        <v>-28.317</v>
      </c>
      <c r="D465">
        <v>1.9219999999999999</v>
      </c>
      <c r="E465">
        <v>116.004</v>
      </c>
      <c r="F465">
        <v>60</v>
      </c>
      <c r="G465">
        <v>63.805999999999997</v>
      </c>
      <c r="H465">
        <v>2.6015000000000006</v>
      </c>
    </row>
    <row r="466" spans="1:8" x14ac:dyDescent="0.2">
      <c r="A466">
        <v>25638.937000000002</v>
      </c>
      <c r="B466">
        <v>-28.4</v>
      </c>
      <c r="C466">
        <v>-28.370999999999999</v>
      </c>
      <c r="D466">
        <v>1.9419999999999999</v>
      </c>
      <c r="E466">
        <v>112.786</v>
      </c>
      <c r="F466">
        <v>60</v>
      </c>
      <c r="G466">
        <v>64.034999999999997</v>
      </c>
      <c r="H466">
        <v>2.5058000000000002</v>
      </c>
    </row>
    <row r="467" spans="1:8" x14ac:dyDescent="0.2">
      <c r="A467">
        <v>25641.726999999999</v>
      </c>
      <c r="B467">
        <v>-28.456</v>
      </c>
      <c r="C467">
        <v>-28.425999999999998</v>
      </c>
      <c r="D467">
        <v>1.976</v>
      </c>
      <c r="E467">
        <v>105.258</v>
      </c>
      <c r="F467">
        <v>60</v>
      </c>
      <c r="G467">
        <v>64.855000000000004</v>
      </c>
      <c r="H467">
        <v>2.2891000000000004</v>
      </c>
    </row>
    <row r="468" spans="1:8" x14ac:dyDescent="0.2">
      <c r="A468">
        <v>25644.495999999999</v>
      </c>
      <c r="B468">
        <v>-28.51</v>
      </c>
      <c r="C468">
        <v>-28.48</v>
      </c>
      <c r="D468">
        <v>1.9630000000000001</v>
      </c>
      <c r="E468">
        <v>94.040999999999997</v>
      </c>
      <c r="F468">
        <v>60</v>
      </c>
      <c r="G468">
        <v>65.759</v>
      </c>
      <c r="H468">
        <v>1.9844000000000002</v>
      </c>
    </row>
    <row r="469" spans="1:8" x14ac:dyDescent="0.2">
      <c r="A469">
        <v>25647.24</v>
      </c>
      <c r="B469">
        <v>-28.564</v>
      </c>
      <c r="C469">
        <v>-28.533000000000001</v>
      </c>
      <c r="D469">
        <v>1.925</v>
      </c>
      <c r="E469">
        <v>99.840999999999994</v>
      </c>
      <c r="F469">
        <v>60</v>
      </c>
      <c r="G469">
        <v>65.149000000000001</v>
      </c>
      <c r="H469">
        <v>2.1384000000000003</v>
      </c>
    </row>
    <row r="470" spans="1:8" x14ac:dyDescent="0.2">
      <c r="A470">
        <v>25649.984</v>
      </c>
      <c r="B470">
        <v>-28.617000000000001</v>
      </c>
      <c r="C470">
        <v>-28.585999999999999</v>
      </c>
      <c r="D470">
        <v>1.919</v>
      </c>
      <c r="E470">
        <v>97.265000000000001</v>
      </c>
      <c r="F470">
        <v>60</v>
      </c>
      <c r="G470">
        <v>65.52</v>
      </c>
      <c r="H470">
        <v>2.0691000000000002</v>
      </c>
    </row>
    <row r="471" spans="1:8" x14ac:dyDescent="0.2">
      <c r="A471">
        <v>25652.732</v>
      </c>
      <c r="B471">
        <v>-28.669</v>
      </c>
      <c r="C471">
        <v>-28.638000000000002</v>
      </c>
      <c r="D471">
        <v>1.899</v>
      </c>
      <c r="E471">
        <v>100.39</v>
      </c>
      <c r="F471">
        <v>60</v>
      </c>
      <c r="G471">
        <v>65.180999999999997</v>
      </c>
      <c r="H471">
        <v>2.1537999999999999</v>
      </c>
    </row>
    <row r="472" spans="1:8" x14ac:dyDescent="0.2">
      <c r="A472">
        <v>25655.476999999999</v>
      </c>
      <c r="B472">
        <v>-28.721</v>
      </c>
      <c r="C472">
        <v>-28.689</v>
      </c>
      <c r="D472">
        <v>1.8720000000000001</v>
      </c>
      <c r="E472">
        <v>102.809</v>
      </c>
      <c r="F472">
        <v>60</v>
      </c>
      <c r="G472">
        <v>64.897000000000006</v>
      </c>
      <c r="H472">
        <v>2.2197999999999998</v>
      </c>
    </row>
    <row r="473" spans="1:8" x14ac:dyDescent="0.2">
      <c r="A473">
        <v>25658.567999999999</v>
      </c>
      <c r="B473">
        <v>-28.773</v>
      </c>
      <c r="C473">
        <v>-28.74</v>
      </c>
      <c r="D473">
        <v>1.6439999999999999</v>
      </c>
      <c r="E473">
        <v>109.947</v>
      </c>
      <c r="F473">
        <v>60</v>
      </c>
      <c r="G473">
        <v>64.266999999999996</v>
      </c>
      <c r="H473">
        <v>2.4222000000000001</v>
      </c>
    </row>
    <row r="474" spans="1:8" x14ac:dyDescent="0.2">
      <c r="A474">
        <v>25661.361000000001</v>
      </c>
      <c r="B474">
        <v>-28.826000000000001</v>
      </c>
      <c r="C474">
        <v>-28.794</v>
      </c>
      <c r="D474">
        <v>1.915</v>
      </c>
      <c r="E474">
        <v>108.968</v>
      </c>
      <c r="F474">
        <v>60</v>
      </c>
      <c r="G474">
        <v>64.292000000000002</v>
      </c>
      <c r="H474">
        <v>2.3947000000000003</v>
      </c>
    </row>
    <row r="475" spans="1:8" x14ac:dyDescent="0.2">
      <c r="A475">
        <v>25664.148000000001</v>
      </c>
      <c r="B475">
        <v>-28.881</v>
      </c>
      <c r="C475">
        <v>-28.847999999999999</v>
      </c>
      <c r="D475">
        <v>1.9370000000000001</v>
      </c>
      <c r="E475">
        <v>113.834</v>
      </c>
      <c r="F475">
        <v>60</v>
      </c>
      <c r="G475">
        <v>63.88</v>
      </c>
      <c r="H475">
        <v>2.5366000000000004</v>
      </c>
    </row>
    <row r="476" spans="1:8" x14ac:dyDescent="0.2">
      <c r="A476">
        <v>25666.629000000001</v>
      </c>
      <c r="B476">
        <v>-28.931000000000001</v>
      </c>
      <c r="C476">
        <v>-28.896999999999998</v>
      </c>
      <c r="D476">
        <v>2.0059999999999998</v>
      </c>
      <c r="E476">
        <v>115.373</v>
      </c>
      <c r="F476">
        <v>60</v>
      </c>
      <c r="G476">
        <v>63.956000000000003</v>
      </c>
      <c r="H476">
        <v>2.5828000000000002</v>
      </c>
    </row>
    <row r="477" spans="1:8" x14ac:dyDescent="0.2">
      <c r="A477">
        <v>25669.414000000001</v>
      </c>
      <c r="B477">
        <v>-28.986000000000001</v>
      </c>
      <c r="C477">
        <v>-28.952000000000002</v>
      </c>
      <c r="D477">
        <v>1.954</v>
      </c>
      <c r="E477">
        <v>109.58799999999999</v>
      </c>
      <c r="F477">
        <v>60</v>
      </c>
      <c r="G477">
        <v>64.319999999999993</v>
      </c>
      <c r="H477">
        <v>2.4123000000000001</v>
      </c>
    </row>
    <row r="478" spans="1:8" x14ac:dyDescent="0.2">
      <c r="A478">
        <v>25672.186000000002</v>
      </c>
      <c r="B478">
        <v>-29.041</v>
      </c>
      <c r="C478">
        <v>-29.006</v>
      </c>
      <c r="D478">
        <v>1.9630000000000001</v>
      </c>
      <c r="E478">
        <v>106.492</v>
      </c>
      <c r="F478">
        <v>60</v>
      </c>
      <c r="G478">
        <v>64.486000000000004</v>
      </c>
      <c r="H478">
        <v>2.3232000000000004</v>
      </c>
    </row>
    <row r="479" spans="1:8" x14ac:dyDescent="0.2">
      <c r="A479">
        <v>25674.93</v>
      </c>
      <c r="B479">
        <v>-29.093</v>
      </c>
      <c r="C479">
        <v>-29.058</v>
      </c>
      <c r="D479">
        <v>1.895</v>
      </c>
      <c r="E479">
        <v>115.04900000000001</v>
      </c>
      <c r="F479">
        <v>60</v>
      </c>
      <c r="G479">
        <v>63.662999999999997</v>
      </c>
      <c r="H479">
        <v>2.5729000000000002</v>
      </c>
    </row>
    <row r="480" spans="1:8" x14ac:dyDescent="0.2">
      <c r="A480">
        <v>25677.978999999999</v>
      </c>
      <c r="B480">
        <v>-29.149000000000001</v>
      </c>
      <c r="C480">
        <v>-29.113</v>
      </c>
      <c r="D480">
        <v>1.8149999999999999</v>
      </c>
      <c r="E480">
        <v>104.20399999999999</v>
      </c>
      <c r="F480">
        <v>60</v>
      </c>
      <c r="G480">
        <v>65.138999999999996</v>
      </c>
      <c r="H480">
        <v>2.2593999999999999</v>
      </c>
    </row>
    <row r="481" spans="1:8" x14ac:dyDescent="0.2">
      <c r="A481">
        <v>25680.728999999999</v>
      </c>
      <c r="B481">
        <v>-29.202999999999999</v>
      </c>
      <c r="C481">
        <v>-29.167000000000002</v>
      </c>
      <c r="D481">
        <v>1.9470000000000001</v>
      </c>
      <c r="E481">
        <v>101.027</v>
      </c>
      <c r="F481">
        <v>60</v>
      </c>
      <c r="G481">
        <v>65.081000000000003</v>
      </c>
      <c r="H481">
        <v>2.1714000000000002</v>
      </c>
    </row>
    <row r="482" spans="1:8" x14ac:dyDescent="0.2">
      <c r="A482">
        <v>25683.471000000001</v>
      </c>
      <c r="B482">
        <v>-29.254999999999999</v>
      </c>
      <c r="C482">
        <v>-29.219000000000001</v>
      </c>
      <c r="D482">
        <v>1.8839999999999999</v>
      </c>
      <c r="E482">
        <v>102.157</v>
      </c>
      <c r="F482">
        <v>60</v>
      </c>
      <c r="G482">
        <v>65.06</v>
      </c>
      <c r="H482">
        <v>2.2021999999999999</v>
      </c>
    </row>
    <row r="483" spans="1:8" x14ac:dyDescent="0.2">
      <c r="A483">
        <v>25686.219000000001</v>
      </c>
      <c r="B483">
        <v>-29.309000000000001</v>
      </c>
      <c r="C483">
        <v>-29.271999999999998</v>
      </c>
      <c r="D483">
        <v>1.9279999999999999</v>
      </c>
      <c r="E483">
        <v>93.442999999999998</v>
      </c>
      <c r="F483">
        <v>60</v>
      </c>
      <c r="G483">
        <v>65.861999999999995</v>
      </c>
      <c r="H483">
        <v>1.9679</v>
      </c>
    </row>
    <row r="484" spans="1:8" x14ac:dyDescent="0.2">
      <c r="A484">
        <v>25688.657999999999</v>
      </c>
      <c r="B484">
        <v>-29.359000000000002</v>
      </c>
      <c r="C484">
        <v>-29.321999999999999</v>
      </c>
      <c r="D484">
        <v>2.06</v>
      </c>
      <c r="E484">
        <v>98.247</v>
      </c>
      <c r="F484">
        <v>60</v>
      </c>
      <c r="G484">
        <v>65.150999999999996</v>
      </c>
      <c r="H484">
        <v>2.0955000000000004</v>
      </c>
    </row>
    <row r="485" spans="1:8" x14ac:dyDescent="0.2">
      <c r="A485">
        <v>25691.1</v>
      </c>
      <c r="B485">
        <v>-29.41</v>
      </c>
      <c r="C485">
        <v>-29.373000000000001</v>
      </c>
      <c r="D485">
        <v>2.0739999999999998</v>
      </c>
      <c r="E485">
        <v>106.754</v>
      </c>
      <c r="F485">
        <v>60</v>
      </c>
      <c r="G485">
        <v>64.5</v>
      </c>
      <c r="H485">
        <v>2.3309000000000006</v>
      </c>
    </row>
    <row r="486" spans="1:8" x14ac:dyDescent="0.2">
      <c r="A486">
        <v>25693.23</v>
      </c>
      <c r="B486">
        <v>-29.46</v>
      </c>
      <c r="C486">
        <v>-29.422000000000001</v>
      </c>
      <c r="D486">
        <v>2.3290000000000002</v>
      </c>
      <c r="E486">
        <v>108.38500000000001</v>
      </c>
      <c r="F486">
        <v>60</v>
      </c>
      <c r="G486">
        <v>64.537999999999997</v>
      </c>
      <c r="H486">
        <v>2.3771000000000004</v>
      </c>
    </row>
    <row r="487" spans="1:8" x14ac:dyDescent="0.2">
      <c r="A487">
        <v>25695.673999999999</v>
      </c>
      <c r="B487">
        <v>-29.515000000000001</v>
      </c>
      <c r="C487">
        <v>-29.475999999999999</v>
      </c>
      <c r="D487">
        <v>2.2130000000000001</v>
      </c>
      <c r="E487">
        <v>108.8</v>
      </c>
      <c r="F487">
        <v>60</v>
      </c>
      <c r="G487">
        <v>64.524000000000001</v>
      </c>
      <c r="H487">
        <v>2.3892000000000002</v>
      </c>
    </row>
    <row r="488" spans="1:8" x14ac:dyDescent="0.2">
      <c r="A488">
        <v>25698.113000000001</v>
      </c>
      <c r="B488">
        <v>-29.568000000000001</v>
      </c>
      <c r="C488">
        <v>-29.529</v>
      </c>
      <c r="D488">
        <v>2.1429999999999998</v>
      </c>
      <c r="E488">
        <v>101.06399999999999</v>
      </c>
      <c r="F488">
        <v>60</v>
      </c>
      <c r="G488">
        <v>65.369</v>
      </c>
      <c r="H488">
        <v>2.1725000000000003</v>
      </c>
    </row>
    <row r="489" spans="1:8" x14ac:dyDescent="0.2">
      <c r="A489">
        <v>25700.553</v>
      </c>
      <c r="B489">
        <v>-29.620999999999999</v>
      </c>
      <c r="C489">
        <v>-29.582000000000001</v>
      </c>
      <c r="D489">
        <v>2.1739999999999999</v>
      </c>
      <c r="E489">
        <v>102.98</v>
      </c>
      <c r="F489">
        <v>60</v>
      </c>
      <c r="G489">
        <v>65.111999999999995</v>
      </c>
      <c r="H489">
        <v>2.2253000000000003</v>
      </c>
    </row>
    <row r="490" spans="1:8" x14ac:dyDescent="0.2">
      <c r="A490">
        <v>25702.988000000001</v>
      </c>
      <c r="B490">
        <v>-29.675999999999998</v>
      </c>
      <c r="C490">
        <v>-29.635999999999999</v>
      </c>
      <c r="D490">
        <v>2.2469999999999999</v>
      </c>
      <c r="E490">
        <v>94.245999999999995</v>
      </c>
      <c r="F490">
        <v>60</v>
      </c>
      <c r="G490">
        <v>65.456999999999994</v>
      </c>
      <c r="H490">
        <v>1.9899</v>
      </c>
    </row>
    <row r="491" spans="1:8" x14ac:dyDescent="0.2">
      <c r="A491">
        <v>25705.421999999999</v>
      </c>
      <c r="B491">
        <v>-29.728000000000002</v>
      </c>
      <c r="C491">
        <v>-29.687000000000001</v>
      </c>
      <c r="D491">
        <v>2.0910000000000002</v>
      </c>
      <c r="E491">
        <v>92.646000000000001</v>
      </c>
      <c r="F491">
        <v>60</v>
      </c>
      <c r="G491">
        <v>65.881</v>
      </c>
      <c r="H491">
        <v>1.9481000000000002</v>
      </c>
    </row>
    <row r="492" spans="1:8" x14ac:dyDescent="0.2">
      <c r="A492">
        <v>25707.857</v>
      </c>
      <c r="B492">
        <v>-29.783000000000001</v>
      </c>
      <c r="C492">
        <v>-29.742000000000001</v>
      </c>
      <c r="D492">
        <v>2.238</v>
      </c>
      <c r="E492">
        <v>105.86499999999999</v>
      </c>
      <c r="F492">
        <v>60</v>
      </c>
      <c r="G492">
        <v>64.504999999999995</v>
      </c>
      <c r="H492">
        <v>2.3056000000000001</v>
      </c>
    </row>
    <row r="493" spans="1:8" x14ac:dyDescent="0.2">
      <c r="A493">
        <v>25710.298999999999</v>
      </c>
      <c r="B493">
        <v>-29.835000000000001</v>
      </c>
      <c r="C493">
        <v>-29.794</v>
      </c>
      <c r="D493">
        <v>2.1339999999999999</v>
      </c>
      <c r="E493">
        <v>111.01</v>
      </c>
      <c r="F493">
        <v>60</v>
      </c>
      <c r="G493">
        <v>64.34</v>
      </c>
      <c r="H493">
        <v>2.4530000000000003</v>
      </c>
    </row>
    <row r="494" spans="1:8" x14ac:dyDescent="0.2">
      <c r="A494">
        <v>25713.353999999999</v>
      </c>
      <c r="B494">
        <v>-29.89</v>
      </c>
      <c r="C494">
        <v>-29.847999999999999</v>
      </c>
      <c r="D494">
        <v>1.784</v>
      </c>
      <c r="E494">
        <v>102.754</v>
      </c>
      <c r="F494">
        <v>60</v>
      </c>
      <c r="G494">
        <v>65.215999999999994</v>
      </c>
      <c r="H494">
        <v>2.2187000000000001</v>
      </c>
    </row>
    <row r="495" spans="1:8" x14ac:dyDescent="0.2">
      <c r="A495">
        <v>25716.400000000001</v>
      </c>
      <c r="B495">
        <v>-29.942</v>
      </c>
      <c r="C495">
        <v>-29.9</v>
      </c>
      <c r="D495">
        <v>1.6970000000000001</v>
      </c>
      <c r="E495">
        <v>101.95399999999999</v>
      </c>
      <c r="F495">
        <v>60</v>
      </c>
      <c r="G495">
        <v>64.900000000000006</v>
      </c>
      <c r="H495">
        <v>2.1967000000000003</v>
      </c>
    </row>
    <row r="496" spans="1:8" x14ac:dyDescent="0.2">
      <c r="A496">
        <v>8346.0159999999996</v>
      </c>
      <c r="B496">
        <v>-29.951000000000001</v>
      </c>
      <c r="C496">
        <v>-29.951000000000001</v>
      </c>
      <c r="D496">
        <v>0</v>
      </c>
      <c r="E496">
        <v>74.295000000000002</v>
      </c>
      <c r="F496">
        <v>60</v>
      </c>
      <c r="G496">
        <v>66.664000000000001</v>
      </c>
      <c r="H496">
        <v>1.4806000000000001</v>
      </c>
    </row>
    <row r="497" spans="1:8" x14ac:dyDescent="0.2">
      <c r="A497">
        <v>8349.7440000000006</v>
      </c>
      <c r="B497">
        <v>-30.003</v>
      </c>
      <c r="C497">
        <v>-30.001999999999999</v>
      </c>
      <c r="D497">
        <v>1.3759999999999999</v>
      </c>
      <c r="E497">
        <v>89.314999999999998</v>
      </c>
      <c r="F497">
        <v>60</v>
      </c>
      <c r="G497">
        <v>65.432000000000002</v>
      </c>
      <c r="H497">
        <v>1.8436000000000001</v>
      </c>
    </row>
    <row r="498" spans="1:8" x14ac:dyDescent="0.2">
      <c r="A498">
        <v>8353.0939999999991</v>
      </c>
      <c r="B498">
        <v>-30.058</v>
      </c>
      <c r="C498">
        <v>-30.056999999999999</v>
      </c>
      <c r="D498">
        <v>1.645</v>
      </c>
      <c r="E498">
        <v>95.718000000000004</v>
      </c>
      <c r="F498">
        <v>60</v>
      </c>
      <c r="G498">
        <v>64.7</v>
      </c>
      <c r="H498">
        <v>2.0075000000000003</v>
      </c>
    </row>
    <row r="499" spans="1:8" x14ac:dyDescent="0.2">
      <c r="A499">
        <v>8355.8369999999995</v>
      </c>
      <c r="B499">
        <v>-30.109000000000002</v>
      </c>
      <c r="C499">
        <v>-30.108000000000001</v>
      </c>
      <c r="D499">
        <v>1.861</v>
      </c>
      <c r="E499">
        <v>97.302999999999997</v>
      </c>
      <c r="F499">
        <v>60</v>
      </c>
      <c r="G499">
        <v>64.652000000000001</v>
      </c>
      <c r="H499">
        <v>2.0493000000000001</v>
      </c>
    </row>
    <row r="500" spans="1:8" x14ac:dyDescent="0.2">
      <c r="A500">
        <v>8358.5769999999993</v>
      </c>
      <c r="B500">
        <v>-30.164000000000001</v>
      </c>
      <c r="C500">
        <v>-30.163</v>
      </c>
      <c r="D500">
        <v>1.9850000000000001</v>
      </c>
      <c r="E500">
        <v>97.489000000000004</v>
      </c>
      <c r="F500">
        <v>60</v>
      </c>
      <c r="G500">
        <v>64.486000000000004</v>
      </c>
      <c r="H500">
        <v>2.0548000000000002</v>
      </c>
    </row>
    <row r="501" spans="1:8" x14ac:dyDescent="0.2">
      <c r="A501">
        <v>8361.3580000000002</v>
      </c>
      <c r="B501">
        <v>-30.215</v>
      </c>
      <c r="C501">
        <v>-30.213999999999999</v>
      </c>
      <c r="D501">
        <v>1.8340000000000001</v>
      </c>
      <c r="E501">
        <v>102.782</v>
      </c>
      <c r="F501">
        <v>60</v>
      </c>
      <c r="G501">
        <v>63.942</v>
      </c>
      <c r="H501">
        <v>2.1967000000000003</v>
      </c>
    </row>
    <row r="502" spans="1:8" x14ac:dyDescent="0.2">
      <c r="A502">
        <v>8363.8240000000005</v>
      </c>
      <c r="B502">
        <v>-30.268999999999998</v>
      </c>
      <c r="C502">
        <v>-30.265999999999998</v>
      </c>
      <c r="D502">
        <v>2.1459999999999999</v>
      </c>
      <c r="E502">
        <v>102.736</v>
      </c>
      <c r="F502">
        <v>60</v>
      </c>
      <c r="G502">
        <v>63.902000000000001</v>
      </c>
      <c r="H502">
        <v>2.1956000000000002</v>
      </c>
    </row>
    <row r="503" spans="1:8" x14ac:dyDescent="0.2">
      <c r="A503">
        <v>8366.2569999999996</v>
      </c>
      <c r="B503">
        <v>-30.323</v>
      </c>
      <c r="C503">
        <v>-30.321000000000002</v>
      </c>
      <c r="D503">
        <v>2.23</v>
      </c>
      <c r="E503">
        <v>106.215</v>
      </c>
      <c r="F503">
        <v>60</v>
      </c>
      <c r="G503">
        <v>63.564999999999998</v>
      </c>
      <c r="H503">
        <v>2.2913000000000006</v>
      </c>
    </row>
    <row r="504" spans="1:8" x14ac:dyDescent="0.2">
      <c r="A504">
        <v>8368.6939999999995</v>
      </c>
      <c r="B504">
        <v>-30.376999999999999</v>
      </c>
      <c r="C504">
        <v>-30.375</v>
      </c>
      <c r="D504">
        <v>2.21</v>
      </c>
      <c r="E504">
        <v>106.423</v>
      </c>
      <c r="F504">
        <v>60</v>
      </c>
      <c r="G504">
        <v>63.573999999999998</v>
      </c>
      <c r="H504">
        <v>2.2979000000000003</v>
      </c>
    </row>
    <row r="505" spans="1:8" x14ac:dyDescent="0.2">
      <c r="A505">
        <v>8370.8649999999998</v>
      </c>
      <c r="B505">
        <v>-30.428999999999998</v>
      </c>
      <c r="C505">
        <v>-30.425999999999998</v>
      </c>
      <c r="D505">
        <v>2.37</v>
      </c>
      <c r="E505">
        <v>104.687</v>
      </c>
      <c r="F505">
        <v>60</v>
      </c>
      <c r="G505">
        <v>63.415999999999997</v>
      </c>
      <c r="H505">
        <v>2.2495000000000003</v>
      </c>
    </row>
    <row r="506" spans="1:8" x14ac:dyDescent="0.2">
      <c r="A506">
        <v>8373.0419999999995</v>
      </c>
      <c r="B506">
        <v>-30.486999999999998</v>
      </c>
      <c r="C506">
        <v>-30.483000000000001</v>
      </c>
      <c r="D506">
        <v>2.6139999999999999</v>
      </c>
      <c r="E506">
        <v>109.462</v>
      </c>
      <c r="F506">
        <v>60</v>
      </c>
      <c r="G506">
        <v>63.011000000000003</v>
      </c>
      <c r="H506">
        <v>2.3837000000000002</v>
      </c>
    </row>
    <row r="507" spans="1:8" x14ac:dyDescent="0.2">
      <c r="A507">
        <v>8375.1869999999999</v>
      </c>
      <c r="B507">
        <v>-30.541</v>
      </c>
      <c r="C507">
        <v>-30.536999999999999</v>
      </c>
      <c r="D507">
        <v>2.524</v>
      </c>
      <c r="E507">
        <v>110.824</v>
      </c>
      <c r="F507">
        <v>60</v>
      </c>
      <c r="G507">
        <v>63</v>
      </c>
      <c r="H507">
        <v>2.4222000000000001</v>
      </c>
    </row>
    <row r="508" spans="1:8" x14ac:dyDescent="0.2">
      <c r="A508">
        <v>8377.3169999999991</v>
      </c>
      <c r="B508">
        <v>-30.591999999999999</v>
      </c>
      <c r="C508">
        <v>-30.588000000000001</v>
      </c>
      <c r="D508">
        <v>2.4009999999999998</v>
      </c>
      <c r="E508">
        <v>110.14400000000001</v>
      </c>
      <c r="F508">
        <v>60</v>
      </c>
      <c r="G508">
        <v>63.12</v>
      </c>
      <c r="H508">
        <v>2.4035000000000002</v>
      </c>
    </row>
    <row r="509" spans="1:8" x14ac:dyDescent="0.2">
      <c r="A509">
        <v>8379.4509999999991</v>
      </c>
      <c r="B509">
        <v>-30.645</v>
      </c>
      <c r="C509">
        <v>-30.64</v>
      </c>
      <c r="D509">
        <v>2.4380000000000002</v>
      </c>
      <c r="E509">
        <v>107.622</v>
      </c>
      <c r="F509">
        <v>60</v>
      </c>
      <c r="G509">
        <v>63.597000000000001</v>
      </c>
      <c r="H509">
        <v>2.3309000000000006</v>
      </c>
    </row>
    <row r="510" spans="1:8" x14ac:dyDescent="0.2">
      <c r="A510">
        <v>8381.5840000000007</v>
      </c>
      <c r="B510">
        <v>-30.696000000000002</v>
      </c>
      <c r="C510">
        <v>-30.690999999999999</v>
      </c>
      <c r="D510">
        <v>2.3889999999999998</v>
      </c>
      <c r="E510">
        <v>101.71299999999999</v>
      </c>
      <c r="F510">
        <v>60</v>
      </c>
      <c r="G510">
        <v>64.11</v>
      </c>
      <c r="H510">
        <v>2.1681000000000004</v>
      </c>
    </row>
    <row r="511" spans="1:8" x14ac:dyDescent="0.2">
      <c r="A511">
        <v>8383.7139999999999</v>
      </c>
      <c r="B511">
        <v>-30.748000000000001</v>
      </c>
      <c r="C511">
        <v>-30.742999999999999</v>
      </c>
      <c r="D511">
        <v>2.4350000000000001</v>
      </c>
      <c r="E511">
        <v>100.90600000000001</v>
      </c>
      <c r="F511">
        <v>60</v>
      </c>
      <c r="G511">
        <v>64.08</v>
      </c>
      <c r="H511">
        <v>2.1461000000000001</v>
      </c>
    </row>
    <row r="512" spans="1:8" x14ac:dyDescent="0.2">
      <c r="A512">
        <v>8385.8439999999991</v>
      </c>
      <c r="B512">
        <v>-30.8</v>
      </c>
      <c r="C512">
        <v>-30.794</v>
      </c>
      <c r="D512">
        <v>2.4</v>
      </c>
      <c r="E512">
        <v>105.008</v>
      </c>
      <c r="F512">
        <v>60</v>
      </c>
      <c r="G512">
        <v>63.823999999999998</v>
      </c>
      <c r="H512">
        <v>2.2583000000000002</v>
      </c>
    </row>
    <row r="513" spans="1:8" x14ac:dyDescent="0.2">
      <c r="A513">
        <v>8387.9760000000006</v>
      </c>
      <c r="B513">
        <v>-30.852</v>
      </c>
      <c r="C513">
        <v>-30.847000000000001</v>
      </c>
      <c r="D513">
        <v>2.46</v>
      </c>
      <c r="E513">
        <v>103.19799999999999</v>
      </c>
      <c r="F513">
        <v>60</v>
      </c>
      <c r="G513">
        <v>64.253</v>
      </c>
      <c r="H513">
        <v>2.2088000000000001</v>
      </c>
    </row>
    <row r="514" spans="1:8" x14ac:dyDescent="0.2">
      <c r="A514">
        <v>8390.1049999999996</v>
      </c>
      <c r="B514">
        <v>-30.904</v>
      </c>
      <c r="C514">
        <v>-30.898</v>
      </c>
      <c r="D514">
        <v>2.411</v>
      </c>
      <c r="E514">
        <v>101.13</v>
      </c>
      <c r="F514">
        <v>60</v>
      </c>
      <c r="G514">
        <v>64.366</v>
      </c>
      <c r="H514">
        <v>2.1516000000000002</v>
      </c>
    </row>
    <row r="515" spans="1:8" x14ac:dyDescent="0.2">
      <c r="A515">
        <v>8392.2340000000004</v>
      </c>
      <c r="B515">
        <v>-30.957000000000001</v>
      </c>
      <c r="C515">
        <v>-30.95</v>
      </c>
      <c r="D515">
        <v>2.4620000000000002</v>
      </c>
      <c r="E515">
        <v>99.27</v>
      </c>
      <c r="F515">
        <v>60</v>
      </c>
      <c r="G515">
        <v>64.796999999999997</v>
      </c>
      <c r="H515">
        <v>2.1021000000000001</v>
      </c>
    </row>
    <row r="516" spans="1:8" x14ac:dyDescent="0.2">
      <c r="A516">
        <v>8394.6890000000003</v>
      </c>
      <c r="B516">
        <v>-31.013999999999999</v>
      </c>
      <c r="C516">
        <v>-31.007000000000001</v>
      </c>
      <c r="D516">
        <v>2.3050000000000002</v>
      </c>
      <c r="E516">
        <v>88.287000000000006</v>
      </c>
      <c r="F516">
        <v>60</v>
      </c>
      <c r="G516">
        <v>65.728999999999999</v>
      </c>
      <c r="H516">
        <v>1.8183000000000002</v>
      </c>
    </row>
    <row r="517" spans="1:8" x14ac:dyDescent="0.2">
      <c r="A517">
        <v>8396.8649999999998</v>
      </c>
      <c r="B517">
        <v>-31.064</v>
      </c>
      <c r="C517">
        <v>-31.056999999999999</v>
      </c>
      <c r="D517">
        <v>2.2999999999999998</v>
      </c>
      <c r="E517">
        <v>86.721999999999994</v>
      </c>
      <c r="F517">
        <v>60</v>
      </c>
      <c r="G517">
        <v>65.861000000000004</v>
      </c>
      <c r="H517">
        <v>1.7787000000000002</v>
      </c>
    </row>
    <row r="518" spans="1:8" x14ac:dyDescent="0.2">
      <c r="A518">
        <v>8399.3559999999998</v>
      </c>
      <c r="B518">
        <v>-31.119</v>
      </c>
      <c r="C518">
        <v>-31.111999999999998</v>
      </c>
      <c r="D518">
        <v>2.2050000000000001</v>
      </c>
      <c r="E518">
        <v>83.566999999999993</v>
      </c>
      <c r="F518">
        <v>60</v>
      </c>
      <c r="G518">
        <v>66.37</v>
      </c>
      <c r="H518">
        <v>1.7017</v>
      </c>
    </row>
    <row r="519" spans="1:8" x14ac:dyDescent="0.2">
      <c r="A519">
        <v>8401.8459999999995</v>
      </c>
      <c r="B519">
        <v>-31.173999999999999</v>
      </c>
      <c r="C519">
        <v>-31.166</v>
      </c>
      <c r="D519">
        <v>2.1920000000000002</v>
      </c>
      <c r="E519">
        <v>77.296999999999997</v>
      </c>
      <c r="F519">
        <v>60</v>
      </c>
      <c r="G519">
        <v>66.936000000000007</v>
      </c>
      <c r="H519">
        <v>1.5509999999999999</v>
      </c>
    </row>
    <row r="520" spans="1:8" x14ac:dyDescent="0.2">
      <c r="A520">
        <v>8404.3330000000005</v>
      </c>
      <c r="B520">
        <v>-31.225000000000001</v>
      </c>
      <c r="C520">
        <v>-31.216999999999999</v>
      </c>
      <c r="D520">
        <v>2.0129999999999999</v>
      </c>
      <c r="E520">
        <v>76.938000000000002</v>
      </c>
      <c r="F520">
        <v>60</v>
      </c>
      <c r="G520">
        <v>66.965000000000003</v>
      </c>
      <c r="H520">
        <v>1.5422</v>
      </c>
    </row>
    <row r="521" spans="1:8" x14ac:dyDescent="0.2">
      <c r="A521">
        <v>8406.81</v>
      </c>
      <c r="B521">
        <v>-31.277000000000001</v>
      </c>
      <c r="C521">
        <v>-31.268000000000001</v>
      </c>
      <c r="D521">
        <v>2.0950000000000002</v>
      </c>
      <c r="E521">
        <v>76.465000000000003</v>
      </c>
      <c r="F521">
        <v>60</v>
      </c>
      <c r="G521">
        <v>67.188999999999993</v>
      </c>
      <c r="H521">
        <v>1.5312000000000001</v>
      </c>
    </row>
    <row r="522" spans="1:8" x14ac:dyDescent="0.2">
      <c r="A522">
        <v>8409.2929999999997</v>
      </c>
      <c r="B522">
        <v>-31.327999999999999</v>
      </c>
      <c r="C522">
        <v>-31.32</v>
      </c>
      <c r="D522">
        <v>2.056</v>
      </c>
      <c r="E522">
        <v>74.173000000000002</v>
      </c>
      <c r="F522">
        <v>60</v>
      </c>
      <c r="G522">
        <v>67.635000000000005</v>
      </c>
      <c r="H522">
        <v>1.4773000000000001</v>
      </c>
    </row>
    <row r="523" spans="1:8" x14ac:dyDescent="0.2">
      <c r="A523">
        <v>8411.7790000000005</v>
      </c>
      <c r="B523">
        <v>-31.38</v>
      </c>
      <c r="C523">
        <v>-31.370999999999999</v>
      </c>
      <c r="D523">
        <v>2.0750000000000002</v>
      </c>
      <c r="E523">
        <v>68.849999999999994</v>
      </c>
      <c r="F523">
        <v>60</v>
      </c>
      <c r="G523">
        <v>67.997</v>
      </c>
      <c r="H523">
        <v>1.3563000000000003</v>
      </c>
    </row>
    <row r="524" spans="1:8" x14ac:dyDescent="0.2">
      <c r="A524">
        <v>8414.2729999999992</v>
      </c>
      <c r="B524">
        <v>-31.43</v>
      </c>
      <c r="C524">
        <v>-31.420999999999999</v>
      </c>
      <c r="D524">
        <v>2.0059999999999998</v>
      </c>
      <c r="E524">
        <v>71.756</v>
      </c>
      <c r="F524">
        <v>60</v>
      </c>
      <c r="G524">
        <v>67.748000000000005</v>
      </c>
      <c r="H524">
        <v>1.4223000000000001</v>
      </c>
    </row>
    <row r="525" spans="1:8" x14ac:dyDescent="0.2">
      <c r="A525">
        <v>8417.0159999999996</v>
      </c>
      <c r="B525">
        <v>-31.484999999999999</v>
      </c>
      <c r="C525">
        <v>-31.475999999999999</v>
      </c>
      <c r="D525">
        <v>1.988</v>
      </c>
      <c r="E525">
        <v>77.094999999999999</v>
      </c>
      <c r="F525">
        <v>60</v>
      </c>
      <c r="G525">
        <v>67.471000000000004</v>
      </c>
      <c r="H525">
        <v>1.5455000000000001</v>
      </c>
    </row>
    <row r="526" spans="1:8" x14ac:dyDescent="0.2">
      <c r="A526">
        <v>8419.7559999999994</v>
      </c>
      <c r="B526">
        <v>-31.538</v>
      </c>
      <c r="C526">
        <v>-31.527999999999999</v>
      </c>
      <c r="D526">
        <v>1.9179999999999999</v>
      </c>
      <c r="E526">
        <v>82.933999999999997</v>
      </c>
      <c r="F526">
        <v>60</v>
      </c>
      <c r="G526">
        <v>67.173000000000002</v>
      </c>
      <c r="H526">
        <v>1.6863000000000001</v>
      </c>
    </row>
    <row r="527" spans="1:8" x14ac:dyDescent="0.2">
      <c r="A527">
        <v>8422.5409999999993</v>
      </c>
      <c r="B527">
        <v>-31.59</v>
      </c>
      <c r="C527">
        <v>-31.579000000000001</v>
      </c>
      <c r="D527">
        <v>1.837</v>
      </c>
      <c r="E527">
        <v>82.043000000000006</v>
      </c>
      <c r="F527">
        <v>60</v>
      </c>
      <c r="G527">
        <v>67.313999999999993</v>
      </c>
      <c r="H527">
        <v>1.6643000000000001</v>
      </c>
    </row>
    <row r="528" spans="1:8" x14ac:dyDescent="0.2">
      <c r="A528">
        <v>8425.3359999999993</v>
      </c>
      <c r="B528">
        <v>-31.640999999999998</v>
      </c>
      <c r="C528">
        <v>-31.63</v>
      </c>
      <c r="D528">
        <v>1.821</v>
      </c>
      <c r="E528">
        <v>84.209000000000003</v>
      </c>
      <c r="F528">
        <v>60</v>
      </c>
      <c r="G528">
        <v>67.103999999999999</v>
      </c>
      <c r="H528">
        <v>1.7171000000000001</v>
      </c>
    </row>
    <row r="529" spans="1:8" x14ac:dyDescent="0.2">
      <c r="A529">
        <v>8428.1360000000004</v>
      </c>
      <c r="B529">
        <v>-31.692</v>
      </c>
      <c r="C529">
        <v>-31.681000000000001</v>
      </c>
      <c r="D529">
        <v>1.8120000000000001</v>
      </c>
      <c r="E529">
        <v>93.38</v>
      </c>
      <c r="F529">
        <v>60</v>
      </c>
      <c r="G529">
        <v>66.366</v>
      </c>
      <c r="H529">
        <v>1.9470000000000003</v>
      </c>
    </row>
    <row r="530" spans="1:8" x14ac:dyDescent="0.2">
      <c r="A530">
        <v>8430.9330000000009</v>
      </c>
      <c r="B530">
        <v>-31.745000000000001</v>
      </c>
      <c r="C530">
        <v>-31.734000000000002</v>
      </c>
      <c r="D530">
        <v>1.903</v>
      </c>
      <c r="E530">
        <v>95.712999999999994</v>
      </c>
      <c r="F530">
        <v>60</v>
      </c>
      <c r="G530">
        <v>66.191000000000003</v>
      </c>
      <c r="H530">
        <v>2.0075000000000003</v>
      </c>
    </row>
    <row r="531" spans="1:8" x14ac:dyDescent="0.2">
      <c r="A531">
        <v>8433.73</v>
      </c>
      <c r="B531">
        <v>-31.797999999999998</v>
      </c>
      <c r="C531">
        <v>-31.786000000000001</v>
      </c>
      <c r="D531">
        <v>1.861</v>
      </c>
      <c r="E531">
        <v>106.56399999999999</v>
      </c>
      <c r="F531">
        <v>60</v>
      </c>
      <c r="G531">
        <v>64.977000000000004</v>
      </c>
      <c r="H531">
        <v>2.3012000000000001</v>
      </c>
    </row>
    <row r="532" spans="1:8" x14ac:dyDescent="0.2">
      <c r="A532">
        <v>8436.5239999999994</v>
      </c>
      <c r="B532">
        <v>-31.850999999999999</v>
      </c>
      <c r="C532">
        <v>-31.84</v>
      </c>
      <c r="D532">
        <v>1.9059999999999999</v>
      </c>
      <c r="E532">
        <v>121.815</v>
      </c>
      <c r="F532">
        <v>60</v>
      </c>
      <c r="G532">
        <v>63.36</v>
      </c>
      <c r="H532">
        <v>2.7522000000000002</v>
      </c>
    </row>
    <row r="533" spans="1:8" x14ac:dyDescent="0.2">
      <c r="A533">
        <v>8439.32</v>
      </c>
      <c r="B533">
        <v>-31.905999999999999</v>
      </c>
      <c r="C533">
        <v>-31.893000000000001</v>
      </c>
      <c r="D533">
        <v>1.9219999999999999</v>
      </c>
      <c r="E533">
        <v>129.28399999999999</v>
      </c>
      <c r="F533">
        <v>60</v>
      </c>
      <c r="G533">
        <v>62.722999999999999</v>
      </c>
      <c r="H533">
        <v>2.9908999999999999</v>
      </c>
    </row>
    <row r="534" spans="1:8" x14ac:dyDescent="0.2">
      <c r="A534">
        <v>8442.0669999999991</v>
      </c>
      <c r="B534">
        <v>-31.957999999999998</v>
      </c>
      <c r="C534">
        <v>-31.946000000000002</v>
      </c>
      <c r="D534">
        <v>1.9159999999999999</v>
      </c>
      <c r="E534">
        <v>125.23699999999999</v>
      </c>
      <c r="F534">
        <v>60</v>
      </c>
      <c r="G534">
        <v>63.131</v>
      </c>
      <c r="H534">
        <v>2.8600000000000003</v>
      </c>
    </row>
    <row r="535" spans="1:8" x14ac:dyDescent="0.2">
      <c r="A535">
        <v>8444.8559999999998</v>
      </c>
      <c r="B535">
        <v>-32.01</v>
      </c>
      <c r="C535">
        <v>-31.998000000000001</v>
      </c>
      <c r="D535">
        <v>1.8540000000000001</v>
      </c>
      <c r="E535">
        <v>129.631</v>
      </c>
      <c r="F535">
        <v>60</v>
      </c>
      <c r="G535">
        <v>62.561</v>
      </c>
      <c r="H535">
        <v>3.0019000000000005</v>
      </c>
    </row>
    <row r="536" spans="1:8" x14ac:dyDescent="0.2">
      <c r="A536">
        <v>8447.6560000000009</v>
      </c>
      <c r="B536">
        <v>-32.064</v>
      </c>
      <c r="C536">
        <v>-32.051000000000002</v>
      </c>
      <c r="D536">
        <v>1.9059999999999999</v>
      </c>
      <c r="E536">
        <v>135.09200000000001</v>
      </c>
      <c r="F536">
        <v>60</v>
      </c>
      <c r="G536">
        <v>61.561999999999998</v>
      </c>
      <c r="H536">
        <v>3.1867000000000001</v>
      </c>
    </row>
    <row r="537" spans="1:8" x14ac:dyDescent="0.2">
      <c r="A537">
        <v>8450.4560000000001</v>
      </c>
      <c r="B537">
        <v>-32.116999999999997</v>
      </c>
      <c r="C537">
        <v>-32.103000000000002</v>
      </c>
      <c r="D537">
        <v>1.86</v>
      </c>
      <c r="E537">
        <v>135.762</v>
      </c>
      <c r="F537">
        <v>60</v>
      </c>
      <c r="G537">
        <v>61.732999999999997</v>
      </c>
      <c r="H537">
        <v>3.2098000000000004</v>
      </c>
    </row>
    <row r="538" spans="1:8" x14ac:dyDescent="0.2">
      <c r="A538">
        <v>8453.2420000000002</v>
      </c>
      <c r="B538">
        <v>-32.170999999999999</v>
      </c>
      <c r="C538">
        <v>-32.156999999999996</v>
      </c>
      <c r="D538">
        <v>1.9239999999999999</v>
      </c>
      <c r="E538">
        <v>139.495</v>
      </c>
      <c r="F538">
        <v>60</v>
      </c>
      <c r="G538">
        <v>61.232999999999997</v>
      </c>
      <c r="H538">
        <v>3.3407</v>
      </c>
    </row>
    <row r="539" spans="1:8" x14ac:dyDescent="0.2">
      <c r="A539">
        <v>8456.0400000000009</v>
      </c>
      <c r="B539">
        <v>-32.223999999999997</v>
      </c>
      <c r="C539">
        <v>-32.21</v>
      </c>
      <c r="D539">
        <v>1.891</v>
      </c>
      <c r="E539">
        <v>138.298</v>
      </c>
      <c r="F539">
        <v>60</v>
      </c>
      <c r="G539">
        <v>61.212000000000003</v>
      </c>
      <c r="H539">
        <v>3.2978000000000005</v>
      </c>
    </row>
    <row r="540" spans="1:8" x14ac:dyDescent="0.2">
      <c r="A540">
        <v>8458.8109999999997</v>
      </c>
      <c r="B540">
        <v>-32.277000000000001</v>
      </c>
      <c r="C540">
        <v>-32.262</v>
      </c>
      <c r="D540">
        <v>1.9</v>
      </c>
      <c r="E540">
        <v>138.43700000000001</v>
      </c>
      <c r="F540">
        <v>60</v>
      </c>
      <c r="G540">
        <v>61.177999999999997</v>
      </c>
      <c r="H540">
        <v>3.3033000000000006</v>
      </c>
    </row>
    <row r="541" spans="1:8" x14ac:dyDescent="0.2">
      <c r="A541">
        <v>8461.5499999999993</v>
      </c>
      <c r="B541">
        <v>-32.326999999999998</v>
      </c>
      <c r="C541">
        <v>-32.311999999999998</v>
      </c>
      <c r="D541">
        <v>1.8260000000000001</v>
      </c>
      <c r="E541">
        <v>136.727</v>
      </c>
      <c r="F541">
        <v>60</v>
      </c>
      <c r="G541">
        <v>61.152000000000001</v>
      </c>
      <c r="H541">
        <v>3.2428000000000003</v>
      </c>
    </row>
    <row r="542" spans="1:8" x14ac:dyDescent="0.2">
      <c r="A542">
        <v>8464.2890000000007</v>
      </c>
      <c r="B542">
        <v>-32.378</v>
      </c>
      <c r="C542">
        <v>-32.363</v>
      </c>
      <c r="D542">
        <v>1.8440000000000001</v>
      </c>
      <c r="E542">
        <v>137.75700000000001</v>
      </c>
      <c r="F542">
        <v>60</v>
      </c>
      <c r="G542">
        <v>61.015999999999998</v>
      </c>
      <c r="H542">
        <v>3.2791000000000001</v>
      </c>
    </row>
    <row r="543" spans="1:8" x14ac:dyDescent="0.2">
      <c r="A543">
        <v>8467.3349999999991</v>
      </c>
      <c r="B543">
        <v>-32.433</v>
      </c>
      <c r="C543">
        <v>-32.417999999999999</v>
      </c>
      <c r="D543">
        <v>1.8029999999999999</v>
      </c>
      <c r="E543">
        <v>138.88999999999999</v>
      </c>
      <c r="F543">
        <v>60</v>
      </c>
      <c r="G543">
        <v>60.715000000000003</v>
      </c>
      <c r="H543">
        <v>3.3187000000000002</v>
      </c>
    </row>
    <row r="544" spans="1:8" x14ac:dyDescent="0.2">
      <c r="A544">
        <v>8470.3770000000004</v>
      </c>
      <c r="B544">
        <v>-32.485999999999997</v>
      </c>
      <c r="C544">
        <v>-32.470999999999997</v>
      </c>
      <c r="D544">
        <v>1.7430000000000001</v>
      </c>
      <c r="E544">
        <v>136.33500000000001</v>
      </c>
      <c r="F544">
        <v>60</v>
      </c>
      <c r="G544">
        <v>61.064999999999998</v>
      </c>
      <c r="H544">
        <v>3.2296</v>
      </c>
    </row>
    <row r="545" spans="1:8" x14ac:dyDescent="0.2">
      <c r="A545">
        <v>8473.4169999999995</v>
      </c>
      <c r="B545">
        <v>-32.540999999999997</v>
      </c>
      <c r="C545">
        <v>-32.524999999999999</v>
      </c>
      <c r="D545">
        <v>1.7869999999999999</v>
      </c>
      <c r="E545">
        <v>137.059</v>
      </c>
      <c r="F545">
        <v>60</v>
      </c>
      <c r="G545">
        <v>60.91</v>
      </c>
      <c r="H545">
        <v>3.2549000000000001</v>
      </c>
    </row>
    <row r="546" spans="1:8" x14ac:dyDescent="0.2">
      <c r="A546">
        <v>8476.1560000000009</v>
      </c>
      <c r="B546">
        <v>-32.591999999999999</v>
      </c>
      <c r="C546">
        <v>-32.575000000000003</v>
      </c>
      <c r="D546">
        <v>1.839</v>
      </c>
      <c r="E546">
        <v>136.233</v>
      </c>
      <c r="F546">
        <v>60</v>
      </c>
      <c r="G546">
        <v>61.091000000000001</v>
      </c>
      <c r="H546">
        <v>3.2263000000000002</v>
      </c>
    </row>
    <row r="547" spans="1:8" x14ac:dyDescent="0.2">
      <c r="A547">
        <v>8478.8979999999992</v>
      </c>
      <c r="B547">
        <v>-32.643999999999998</v>
      </c>
      <c r="C547">
        <v>-32.627000000000002</v>
      </c>
      <c r="D547">
        <v>1.8859999999999999</v>
      </c>
      <c r="E547">
        <v>130.791</v>
      </c>
      <c r="F547">
        <v>60</v>
      </c>
      <c r="G547">
        <v>61.601999999999997</v>
      </c>
      <c r="H547">
        <v>3.0404</v>
      </c>
    </row>
    <row r="548" spans="1:8" x14ac:dyDescent="0.2">
      <c r="A548">
        <v>8481.6370000000006</v>
      </c>
      <c r="B548">
        <v>-32.695999999999998</v>
      </c>
      <c r="C548">
        <v>-32.679000000000002</v>
      </c>
      <c r="D548">
        <v>1.889</v>
      </c>
      <c r="E548">
        <v>136.6</v>
      </c>
      <c r="F548">
        <v>60</v>
      </c>
      <c r="G548">
        <v>60.795000000000002</v>
      </c>
      <c r="H548">
        <v>3.2384000000000004</v>
      </c>
    </row>
    <row r="549" spans="1:8" x14ac:dyDescent="0.2">
      <c r="A549">
        <v>8484.3790000000008</v>
      </c>
      <c r="B549">
        <v>-32.747</v>
      </c>
      <c r="C549">
        <v>-32.729999999999997</v>
      </c>
      <c r="D549">
        <v>1.863</v>
      </c>
      <c r="E549">
        <v>138.55099999999999</v>
      </c>
      <c r="F549">
        <v>60</v>
      </c>
      <c r="G549">
        <v>60.692</v>
      </c>
      <c r="H549">
        <v>3.3077000000000005</v>
      </c>
    </row>
    <row r="550" spans="1:8" x14ac:dyDescent="0.2">
      <c r="A550">
        <v>8487.1200000000008</v>
      </c>
      <c r="B550">
        <v>-32.796999999999997</v>
      </c>
      <c r="C550">
        <v>-32.78</v>
      </c>
      <c r="D550">
        <v>1.8140000000000001</v>
      </c>
      <c r="E550">
        <v>138.61699999999999</v>
      </c>
      <c r="F550">
        <v>60</v>
      </c>
      <c r="G550">
        <v>60.768999999999998</v>
      </c>
      <c r="H550">
        <v>3.3099000000000003</v>
      </c>
    </row>
    <row r="551" spans="1:8" x14ac:dyDescent="0.2">
      <c r="A551">
        <v>8489.8590000000004</v>
      </c>
      <c r="B551">
        <v>-32.848999999999997</v>
      </c>
      <c r="C551">
        <v>-32.831000000000003</v>
      </c>
      <c r="D551">
        <v>1.885</v>
      </c>
      <c r="E551">
        <v>134.399</v>
      </c>
      <c r="F551">
        <v>60</v>
      </c>
      <c r="G551">
        <v>60.981999999999999</v>
      </c>
      <c r="H551">
        <v>3.1625000000000001</v>
      </c>
    </row>
    <row r="552" spans="1:8" x14ac:dyDescent="0.2">
      <c r="A552">
        <v>8492.6</v>
      </c>
      <c r="B552">
        <v>-32.899000000000001</v>
      </c>
      <c r="C552">
        <v>-32.881</v>
      </c>
      <c r="D552">
        <v>1.8140000000000001</v>
      </c>
      <c r="E552">
        <v>133.322</v>
      </c>
      <c r="F552">
        <v>60</v>
      </c>
      <c r="G552">
        <v>61.07</v>
      </c>
      <c r="H552">
        <v>3.1262000000000003</v>
      </c>
    </row>
    <row r="553" spans="1:8" x14ac:dyDescent="0.2">
      <c r="A553">
        <v>8495.6440000000002</v>
      </c>
      <c r="B553">
        <v>-32.953000000000003</v>
      </c>
      <c r="C553">
        <v>-32.933999999999997</v>
      </c>
      <c r="D553">
        <v>1.74</v>
      </c>
      <c r="E553">
        <v>134.035</v>
      </c>
      <c r="F553">
        <v>60</v>
      </c>
      <c r="G553">
        <v>61.048999999999999</v>
      </c>
      <c r="H553">
        <v>3.1504000000000003</v>
      </c>
    </row>
    <row r="554" spans="1:8" x14ac:dyDescent="0.2">
      <c r="A554">
        <v>8498.3870000000006</v>
      </c>
      <c r="B554">
        <v>-33.005000000000003</v>
      </c>
      <c r="C554">
        <v>-32.985999999999997</v>
      </c>
      <c r="D554">
        <v>1.893</v>
      </c>
      <c r="E554">
        <v>134.524</v>
      </c>
      <c r="F554">
        <v>60</v>
      </c>
      <c r="G554">
        <v>60.819000000000003</v>
      </c>
      <c r="H554">
        <v>3.1669</v>
      </c>
    </row>
    <row r="555" spans="1:8" x14ac:dyDescent="0.2">
      <c r="A555">
        <v>8501.125</v>
      </c>
      <c r="B555">
        <v>-33.058999999999997</v>
      </c>
      <c r="C555">
        <v>-33.04</v>
      </c>
      <c r="D555">
        <v>1.976</v>
      </c>
      <c r="E555">
        <v>133.40100000000001</v>
      </c>
      <c r="F555">
        <v>60</v>
      </c>
      <c r="G555">
        <v>61.015999999999998</v>
      </c>
      <c r="H555">
        <v>3.1284000000000001</v>
      </c>
    </row>
    <row r="556" spans="1:8" x14ac:dyDescent="0.2">
      <c r="A556">
        <v>8504.1689999999999</v>
      </c>
      <c r="B556">
        <v>-33.112000000000002</v>
      </c>
      <c r="C556">
        <v>-33.091999999999999</v>
      </c>
      <c r="D556">
        <v>1.712</v>
      </c>
      <c r="E556">
        <v>133.16900000000001</v>
      </c>
      <c r="F556">
        <v>60</v>
      </c>
      <c r="G556">
        <v>61.023000000000003</v>
      </c>
      <c r="H556">
        <v>3.1207000000000003</v>
      </c>
    </row>
    <row r="557" spans="1:8" x14ac:dyDescent="0.2">
      <c r="A557">
        <v>8506.9120000000003</v>
      </c>
      <c r="B557">
        <v>-33.165999999999997</v>
      </c>
      <c r="C557">
        <v>-33.146000000000001</v>
      </c>
      <c r="D557">
        <v>1.9610000000000001</v>
      </c>
      <c r="E557">
        <v>131.345</v>
      </c>
      <c r="F557">
        <v>60</v>
      </c>
      <c r="G557">
        <v>61.293999999999997</v>
      </c>
      <c r="H557">
        <v>3.0591000000000004</v>
      </c>
    </row>
    <row r="558" spans="1:8" x14ac:dyDescent="0.2">
      <c r="A558">
        <v>8509.9699999999993</v>
      </c>
      <c r="B558">
        <v>-33.22</v>
      </c>
      <c r="C558">
        <v>-33.200000000000003</v>
      </c>
      <c r="D558">
        <v>1.7669999999999999</v>
      </c>
      <c r="E558">
        <v>134.596</v>
      </c>
      <c r="F558">
        <v>60</v>
      </c>
      <c r="G558">
        <v>60.478000000000002</v>
      </c>
      <c r="H558">
        <v>3.1690999999999998</v>
      </c>
    </row>
    <row r="559" spans="1:8" x14ac:dyDescent="0.2">
      <c r="A559">
        <v>8512.7739999999994</v>
      </c>
      <c r="B559">
        <v>-33.273000000000003</v>
      </c>
      <c r="C559">
        <v>-33.253</v>
      </c>
      <c r="D559">
        <v>1.8879999999999999</v>
      </c>
      <c r="E559">
        <v>138.02699999999999</v>
      </c>
      <c r="F559">
        <v>60</v>
      </c>
      <c r="G559">
        <v>60.762</v>
      </c>
      <c r="H559">
        <v>3.2890000000000006</v>
      </c>
    </row>
    <row r="560" spans="1:8" x14ac:dyDescent="0.2">
      <c r="A560">
        <v>8515.5380000000005</v>
      </c>
      <c r="B560">
        <v>-33.323999999999998</v>
      </c>
      <c r="C560">
        <v>-33.302999999999997</v>
      </c>
      <c r="D560">
        <v>1.823</v>
      </c>
      <c r="E560">
        <v>143.35</v>
      </c>
      <c r="F560">
        <v>60</v>
      </c>
      <c r="G560">
        <v>59.744999999999997</v>
      </c>
      <c r="H560">
        <v>3.4804000000000004</v>
      </c>
    </row>
    <row r="561" spans="1:8" x14ac:dyDescent="0.2">
      <c r="A561">
        <v>8518.3220000000001</v>
      </c>
      <c r="B561">
        <v>-33.375</v>
      </c>
      <c r="C561">
        <v>-33.353000000000002</v>
      </c>
      <c r="D561">
        <v>1.802</v>
      </c>
      <c r="E561">
        <v>133.71100000000001</v>
      </c>
      <c r="F561">
        <v>60</v>
      </c>
      <c r="G561">
        <v>61.145000000000003</v>
      </c>
      <c r="H561">
        <v>3.1394000000000002</v>
      </c>
    </row>
    <row r="562" spans="1:8" x14ac:dyDescent="0.2">
      <c r="A562">
        <v>8521.1219999999994</v>
      </c>
      <c r="B562">
        <v>-33.427</v>
      </c>
      <c r="C562">
        <v>-33.405000000000001</v>
      </c>
      <c r="D562">
        <v>1.843</v>
      </c>
      <c r="E562">
        <v>123.518</v>
      </c>
      <c r="F562">
        <v>60</v>
      </c>
      <c r="G562">
        <v>61.917999999999999</v>
      </c>
      <c r="H562">
        <v>2.8050000000000002</v>
      </c>
    </row>
    <row r="563" spans="1:8" x14ac:dyDescent="0.2">
      <c r="A563">
        <v>8523.8960000000006</v>
      </c>
      <c r="B563">
        <v>-33.478000000000002</v>
      </c>
      <c r="C563">
        <v>-33.456000000000003</v>
      </c>
      <c r="D563">
        <v>1.849</v>
      </c>
      <c r="E563">
        <v>123.214</v>
      </c>
      <c r="F563">
        <v>60</v>
      </c>
      <c r="G563">
        <v>61.893999999999998</v>
      </c>
      <c r="H563">
        <v>2.7951000000000001</v>
      </c>
    </row>
    <row r="564" spans="1:8" x14ac:dyDescent="0.2">
      <c r="A564">
        <v>8526.9390000000003</v>
      </c>
      <c r="B564">
        <v>-33.533000000000001</v>
      </c>
      <c r="C564">
        <v>-33.511000000000003</v>
      </c>
      <c r="D564">
        <v>1.8049999999999999</v>
      </c>
      <c r="E564">
        <v>126.97499999999999</v>
      </c>
      <c r="F564">
        <v>60</v>
      </c>
      <c r="G564">
        <v>61.536000000000001</v>
      </c>
      <c r="H564">
        <v>2.915</v>
      </c>
    </row>
    <row r="565" spans="1:8" x14ac:dyDescent="0.2">
      <c r="A565">
        <v>8529.9830000000002</v>
      </c>
      <c r="B565">
        <v>-33.585000000000001</v>
      </c>
      <c r="C565">
        <v>-33.563000000000002</v>
      </c>
      <c r="D565">
        <v>1.702</v>
      </c>
      <c r="E565">
        <v>131.94800000000001</v>
      </c>
      <c r="F565">
        <v>60</v>
      </c>
      <c r="G565">
        <v>61.121000000000002</v>
      </c>
      <c r="H565">
        <v>3.0789</v>
      </c>
    </row>
    <row r="566" spans="1:8" x14ac:dyDescent="0.2">
      <c r="A566">
        <v>8533.0300000000007</v>
      </c>
      <c r="B566">
        <v>-33.636000000000003</v>
      </c>
      <c r="C566">
        <v>-33.613999999999997</v>
      </c>
      <c r="D566">
        <v>1.6579999999999999</v>
      </c>
      <c r="E566">
        <v>132.13499999999999</v>
      </c>
      <c r="F566">
        <v>60</v>
      </c>
      <c r="G566">
        <v>61.161000000000001</v>
      </c>
      <c r="H566">
        <v>3.0855000000000006</v>
      </c>
    </row>
    <row r="567" spans="1:8" x14ac:dyDescent="0.2">
      <c r="A567">
        <v>8536.3770000000004</v>
      </c>
      <c r="B567">
        <v>-33.691000000000003</v>
      </c>
      <c r="C567">
        <v>-33.667999999999999</v>
      </c>
      <c r="D567">
        <v>1.623</v>
      </c>
      <c r="E567">
        <v>126.90300000000001</v>
      </c>
      <c r="F567">
        <v>60</v>
      </c>
      <c r="G567">
        <v>61.82</v>
      </c>
      <c r="H567">
        <v>2.9128000000000003</v>
      </c>
    </row>
    <row r="568" spans="1:8" x14ac:dyDescent="0.2">
      <c r="A568">
        <v>8539.4189999999999</v>
      </c>
      <c r="B568">
        <v>-33.741</v>
      </c>
      <c r="C568">
        <v>-33.718000000000004</v>
      </c>
      <c r="D568">
        <v>1.6459999999999999</v>
      </c>
      <c r="E568">
        <v>125.22199999999999</v>
      </c>
      <c r="F568">
        <v>60</v>
      </c>
      <c r="G568">
        <v>61.75</v>
      </c>
      <c r="H568">
        <v>2.8589000000000007</v>
      </c>
    </row>
    <row r="569" spans="1:8" x14ac:dyDescent="0.2">
      <c r="A569">
        <v>8542.4650000000001</v>
      </c>
      <c r="B569">
        <v>-33.792000000000002</v>
      </c>
      <c r="C569">
        <v>-33.768999999999998</v>
      </c>
      <c r="D569">
        <v>1.6659999999999999</v>
      </c>
      <c r="E569">
        <v>131.465</v>
      </c>
      <c r="F569">
        <v>60</v>
      </c>
      <c r="G569">
        <v>60.917999999999999</v>
      </c>
      <c r="H569">
        <v>3.0635000000000003</v>
      </c>
    </row>
    <row r="570" spans="1:8" x14ac:dyDescent="0.2">
      <c r="A570">
        <v>8545.509</v>
      </c>
      <c r="B570">
        <v>-33.843000000000004</v>
      </c>
      <c r="C570">
        <v>-33.819000000000003</v>
      </c>
      <c r="D570">
        <v>1.651</v>
      </c>
      <c r="E570">
        <v>133.578</v>
      </c>
      <c r="F570">
        <v>60</v>
      </c>
      <c r="G570">
        <v>60.936</v>
      </c>
      <c r="H570">
        <v>3.1350000000000002</v>
      </c>
    </row>
    <row r="571" spans="1:8" x14ac:dyDescent="0.2">
      <c r="A571">
        <v>8548.857</v>
      </c>
      <c r="B571">
        <v>-33.896999999999998</v>
      </c>
      <c r="C571">
        <v>-33.872</v>
      </c>
      <c r="D571">
        <v>1.5980000000000001</v>
      </c>
      <c r="E571">
        <v>135.47900000000001</v>
      </c>
      <c r="F571">
        <v>60</v>
      </c>
      <c r="G571">
        <v>60.704000000000001</v>
      </c>
      <c r="H571">
        <v>3.1999</v>
      </c>
    </row>
    <row r="572" spans="1:8" x14ac:dyDescent="0.2">
      <c r="A572">
        <v>8552.2620000000006</v>
      </c>
      <c r="B572">
        <v>-33.948999999999998</v>
      </c>
      <c r="C572">
        <v>-33.924999999999997</v>
      </c>
      <c r="D572">
        <v>1.5349999999999999</v>
      </c>
      <c r="E572">
        <v>131.029</v>
      </c>
      <c r="F572">
        <v>60</v>
      </c>
      <c r="G572">
        <v>61.212000000000003</v>
      </c>
      <c r="H572">
        <v>3.0481000000000003</v>
      </c>
    </row>
    <row r="573" spans="1:8" x14ac:dyDescent="0.2">
      <c r="A573">
        <v>8555.6869999999999</v>
      </c>
      <c r="B573">
        <v>-34</v>
      </c>
      <c r="C573">
        <v>-33.975000000000001</v>
      </c>
      <c r="D573">
        <v>1.476</v>
      </c>
      <c r="E573">
        <v>126.46</v>
      </c>
      <c r="F573">
        <v>60</v>
      </c>
      <c r="G573">
        <v>61.66</v>
      </c>
      <c r="H573">
        <v>2.8984999999999999</v>
      </c>
    </row>
    <row r="574" spans="1:8" x14ac:dyDescent="0.2">
      <c r="A574">
        <v>8559.3909999999996</v>
      </c>
      <c r="B574">
        <v>-34.054000000000002</v>
      </c>
      <c r="C574">
        <v>-34.029000000000003</v>
      </c>
      <c r="D574">
        <v>1.452</v>
      </c>
      <c r="E574">
        <v>131.31299999999999</v>
      </c>
      <c r="F574">
        <v>60</v>
      </c>
      <c r="G574">
        <v>61.061</v>
      </c>
      <c r="H574">
        <v>3.0579999999999998</v>
      </c>
    </row>
    <row r="575" spans="1:8" x14ac:dyDescent="0.2">
      <c r="A575">
        <v>8563.348</v>
      </c>
      <c r="B575">
        <v>-34.104999999999997</v>
      </c>
      <c r="C575">
        <v>-34.08</v>
      </c>
      <c r="D575">
        <v>1.282</v>
      </c>
      <c r="E575">
        <v>136.28</v>
      </c>
      <c r="F575">
        <v>60</v>
      </c>
      <c r="G575">
        <v>60.728000000000002</v>
      </c>
      <c r="H575">
        <v>3.2274000000000003</v>
      </c>
    </row>
    <row r="576" spans="1:8" x14ac:dyDescent="0.2">
      <c r="A576">
        <v>8567.3089999999993</v>
      </c>
      <c r="B576">
        <v>-34.156999999999996</v>
      </c>
      <c r="C576">
        <v>-34.131</v>
      </c>
      <c r="D576">
        <v>1.282</v>
      </c>
      <c r="E576">
        <v>133.80000000000001</v>
      </c>
      <c r="F576">
        <v>60</v>
      </c>
      <c r="G576">
        <v>60.889000000000003</v>
      </c>
      <c r="H576">
        <v>3.1415999999999999</v>
      </c>
    </row>
    <row r="577" spans="1:8" x14ac:dyDescent="0.2">
      <c r="A577">
        <v>8571.3169999999991</v>
      </c>
      <c r="B577">
        <v>-34.207000000000001</v>
      </c>
      <c r="C577">
        <v>-34.180999999999997</v>
      </c>
      <c r="D577">
        <v>1.2470000000000001</v>
      </c>
      <c r="E577">
        <v>137.28100000000001</v>
      </c>
      <c r="F577">
        <v>60</v>
      </c>
      <c r="G577">
        <v>60.392000000000003</v>
      </c>
      <c r="H577">
        <v>3.2626000000000004</v>
      </c>
    </row>
    <row r="578" spans="1:8" x14ac:dyDescent="0.2">
      <c r="A578">
        <v>8575.3189999999995</v>
      </c>
      <c r="B578">
        <v>-34.256999999999998</v>
      </c>
      <c r="C578">
        <v>-34.231000000000002</v>
      </c>
      <c r="D578">
        <v>1.2509999999999999</v>
      </c>
      <c r="E578">
        <v>136.548</v>
      </c>
      <c r="F578">
        <v>60</v>
      </c>
      <c r="G578">
        <v>60.523000000000003</v>
      </c>
      <c r="H578">
        <v>3.2373000000000003</v>
      </c>
    </row>
    <row r="579" spans="1:8" x14ac:dyDescent="0.2">
      <c r="A579">
        <v>8579.5769999999993</v>
      </c>
      <c r="B579">
        <v>-34.308999999999997</v>
      </c>
      <c r="C579">
        <v>-34.281999999999996</v>
      </c>
      <c r="D579">
        <v>1.2</v>
      </c>
      <c r="E579">
        <v>133.87700000000001</v>
      </c>
      <c r="F579">
        <v>60</v>
      </c>
      <c r="G579">
        <v>60.978999999999999</v>
      </c>
      <c r="H579">
        <v>3.1449000000000003</v>
      </c>
    </row>
    <row r="580" spans="1:8" x14ac:dyDescent="0.2">
      <c r="A580">
        <v>8583.8809999999994</v>
      </c>
      <c r="B580">
        <v>-34.360999999999997</v>
      </c>
      <c r="C580">
        <v>-34.334000000000003</v>
      </c>
      <c r="D580">
        <v>1.2130000000000001</v>
      </c>
      <c r="E580">
        <v>130.06899999999999</v>
      </c>
      <c r="F580">
        <v>60</v>
      </c>
      <c r="G580">
        <v>61.197000000000003</v>
      </c>
      <c r="H580">
        <v>3.0162000000000004</v>
      </c>
    </row>
    <row r="581" spans="1:8" x14ac:dyDescent="0.2">
      <c r="A581">
        <v>8588.5349999999999</v>
      </c>
      <c r="B581">
        <v>-34.414000000000001</v>
      </c>
      <c r="C581">
        <v>-34.386000000000003</v>
      </c>
      <c r="D581">
        <v>1.1279999999999999</v>
      </c>
      <c r="E581">
        <v>134.91399999999999</v>
      </c>
      <c r="F581">
        <v>60</v>
      </c>
      <c r="G581">
        <v>60.466999999999999</v>
      </c>
      <c r="H581">
        <v>3.1801000000000004</v>
      </c>
    </row>
    <row r="582" spans="1:8" x14ac:dyDescent="0.2">
      <c r="A582">
        <v>8593.107</v>
      </c>
      <c r="B582">
        <v>-34.466999999999999</v>
      </c>
      <c r="C582">
        <v>-34.439</v>
      </c>
      <c r="D582">
        <v>1.149</v>
      </c>
      <c r="E582">
        <v>138.17400000000001</v>
      </c>
      <c r="F582">
        <v>60</v>
      </c>
      <c r="G582">
        <v>60.435000000000002</v>
      </c>
      <c r="H582">
        <v>3.2934000000000005</v>
      </c>
    </row>
    <row r="583" spans="1:8" x14ac:dyDescent="0.2">
      <c r="A583">
        <v>8597.6759999999995</v>
      </c>
      <c r="B583">
        <v>-34.518000000000001</v>
      </c>
      <c r="C583">
        <v>-34.488999999999997</v>
      </c>
      <c r="D583">
        <v>1.105</v>
      </c>
      <c r="E583">
        <v>137.71899999999999</v>
      </c>
      <c r="F583">
        <v>60</v>
      </c>
      <c r="G583">
        <v>60.354999999999997</v>
      </c>
      <c r="H583">
        <v>3.278</v>
      </c>
    </row>
    <row r="584" spans="1:8" x14ac:dyDescent="0.2">
      <c r="A584">
        <v>8602.2459999999992</v>
      </c>
      <c r="B584">
        <v>-34.567999999999998</v>
      </c>
      <c r="C584">
        <v>-34.54</v>
      </c>
      <c r="D584">
        <v>1.0980000000000001</v>
      </c>
      <c r="E584">
        <v>134.70599999999999</v>
      </c>
      <c r="F584">
        <v>60</v>
      </c>
      <c r="G584">
        <v>60.582000000000001</v>
      </c>
      <c r="H584">
        <v>3.1735000000000002</v>
      </c>
    </row>
    <row r="585" spans="1:8" x14ac:dyDescent="0.2">
      <c r="A585">
        <v>8606.8119999999999</v>
      </c>
      <c r="B585">
        <v>-34.619</v>
      </c>
      <c r="C585">
        <v>-34.590000000000003</v>
      </c>
      <c r="D585">
        <v>1.1060000000000001</v>
      </c>
      <c r="E585">
        <v>138.32499999999999</v>
      </c>
      <c r="F585">
        <v>60</v>
      </c>
      <c r="G585">
        <v>60.24</v>
      </c>
      <c r="H585">
        <v>3.2989000000000006</v>
      </c>
    </row>
    <row r="586" spans="1:8" x14ac:dyDescent="0.2">
      <c r="A586">
        <v>8611.3790000000008</v>
      </c>
      <c r="B586">
        <v>-34.671999999999997</v>
      </c>
      <c r="C586">
        <v>-34.643000000000001</v>
      </c>
      <c r="D586">
        <v>1.1519999999999999</v>
      </c>
      <c r="E586">
        <v>135.50200000000001</v>
      </c>
      <c r="F586">
        <v>60</v>
      </c>
      <c r="G586">
        <v>60.601999999999997</v>
      </c>
      <c r="H586">
        <v>3.2010000000000005</v>
      </c>
    </row>
    <row r="587" spans="1:8" x14ac:dyDescent="0.2">
      <c r="A587">
        <v>8616.0349999999999</v>
      </c>
      <c r="B587">
        <v>-34.722999999999999</v>
      </c>
      <c r="C587">
        <v>-34.694000000000003</v>
      </c>
      <c r="D587">
        <v>1.0940000000000001</v>
      </c>
      <c r="E587">
        <v>134.583</v>
      </c>
      <c r="F587">
        <v>60</v>
      </c>
      <c r="G587">
        <v>60.686999999999998</v>
      </c>
      <c r="H587">
        <v>3.1690999999999998</v>
      </c>
    </row>
    <row r="588" spans="1:8" x14ac:dyDescent="0.2">
      <c r="A588">
        <v>8620.6049999999996</v>
      </c>
      <c r="B588">
        <v>-34.773000000000003</v>
      </c>
      <c r="C588">
        <v>-34.743000000000002</v>
      </c>
      <c r="D588">
        <v>1.0900000000000001</v>
      </c>
      <c r="E588">
        <v>133.845</v>
      </c>
      <c r="F588">
        <v>60</v>
      </c>
      <c r="G588">
        <v>60.863999999999997</v>
      </c>
      <c r="H588">
        <v>3.1438000000000001</v>
      </c>
    </row>
    <row r="589" spans="1:8" x14ac:dyDescent="0.2">
      <c r="A589">
        <v>8625.5490000000009</v>
      </c>
      <c r="B589">
        <v>-34.825000000000003</v>
      </c>
      <c r="C589">
        <v>-34.795000000000002</v>
      </c>
      <c r="D589">
        <v>1.0409999999999999</v>
      </c>
      <c r="E589">
        <v>135.24799999999999</v>
      </c>
      <c r="F589">
        <v>60</v>
      </c>
      <c r="G589">
        <v>60.807000000000002</v>
      </c>
      <c r="H589">
        <v>3.1922000000000006</v>
      </c>
    </row>
    <row r="590" spans="1:8" x14ac:dyDescent="0.2">
      <c r="A590">
        <v>8630.7649999999994</v>
      </c>
      <c r="B590">
        <v>-34.877000000000002</v>
      </c>
      <c r="C590">
        <v>-34.847000000000001</v>
      </c>
      <c r="D590">
        <v>0.99099999999999999</v>
      </c>
      <c r="E590">
        <v>132.316</v>
      </c>
      <c r="F590">
        <v>60</v>
      </c>
      <c r="G590">
        <v>60.847000000000001</v>
      </c>
      <c r="H590">
        <v>3.0921000000000003</v>
      </c>
    </row>
    <row r="591" spans="1:8" x14ac:dyDescent="0.2">
      <c r="A591">
        <v>8636.3590000000004</v>
      </c>
      <c r="B591">
        <v>-34.929000000000002</v>
      </c>
      <c r="C591">
        <v>-34.898000000000003</v>
      </c>
      <c r="D591">
        <v>0.92600000000000005</v>
      </c>
      <c r="E591">
        <v>128.03299999999999</v>
      </c>
      <c r="F591">
        <v>60</v>
      </c>
      <c r="G591">
        <v>61.418999999999997</v>
      </c>
      <c r="H591">
        <v>2.9502000000000002</v>
      </c>
    </row>
    <row r="592" spans="1:8" x14ac:dyDescent="0.2">
      <c r="A592">
        <v>8641.9560000000001</v>
      </c>
      <c r="B592">
        <v>-34.979999999999997</v>
      </c>
      <c r="C592">
        <v>-34.948999999999998</v>
      </c>
      <c r="D592">
        <v>0.90700000000000003</v>
      </c>
      <c r="E592">
        <v>136.08199999999999</v>
      </c>
      <c r="F592">
        <v>60</v>
      </c>
      <c r="G592">
        <v>60.427999999999997</v>
      </c>
      <c r="H592">
        <v>3.2208000000000001</v>
      </c>
    </row>
    <row r="593" spans="1:8" x14ac:dyDescent="0.2">
      <c r="A593">
        <v>8648.7970000000005</v>
      </c>
      <c r="B593">
        <v>-35.030999999999999</v>
      </c>
      <c r="C593">
        <v>-35</v>
      </c>
      <c r="D593">
        <v>0.74299999999999999</v>
      </c>
      <c r="E593">
        <v>131.43799999999999</v>
      </c>
      <c r="F593">
        <v>60</v>
      </c>
      <c r="G593">
        <v>60.869</v>
      </c>
      <c r="H593">
        <v>3.0624000000000002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topLeftCell="A52" workbookViewId="0">
      <selection activeCell="L14" sqref="L14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H24" sqref="H24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-15</v>
      </c>
      <c r="E14" s="309">
        <v>-11.603</v>
      </c>
      <c r="F14" s="310" t="s">
        <v>96</v>
      </c>
      <c r="G14" s="308">
        <v>100</v>
      </c>
      <c r="H14" s="308">
        <v>226</v>
      </c>
      <c r="I14" s="311">
        <v>0</v>
      </c>
      <c r="J14" s="173">
        <v>4.8499999999999996</v>
      </c>
      <c r="K14" s="311">
        <v>0</v>
      </c>
      <c r="L14" s="173">
        <v>7.15</v>
      </c>
      <c r="M14" s="311">
        <v>0</v>
      </c>
      <c r="N14" s="294"/>
      <c r="O14" s="295"/>
      <c r="P14" s="308">
        <v>24.72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313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103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-15</v>
      </c>
      <c r="E15" s="309">
        <v>-11.603</v>
      </c>
      <c r="F15" s="310" t="s">
        <v>97</v>
      </c>
      <c r="G15" s="308">
        <v>200</v>
      </c>
      <c r="H15" s="308">
        <v>181</v>
      </c>
      <c r="I15" s="311">
        <v>-19.911999999999999</v>
      </c>
      <c r="J15" s="173">
        <v>4.17</v>
      </c>
      <c r="K15" s="311">
        <v>-14.021000000000001</v>
      </c>
      <c r="L15" s="173">
        <v>6.74</v>
      </c>
      <c r="M15" s="311">
        <v>-5.734</v>
      </c>
      <c r="N15" s="294">
        <f t="shared" ref="N15:N36" si="1">IF(ISNUMBER(Z15), AA15, "")</f>
        <v>119</v>
      </c>
      <c r="O15" s="295" t="str">
        <f t="shared" ref="O15:O36" si="2">IF(ISNUMBER(N14), IF(ISNUMBER(N15), ABS(((ABS(N14-N15))/N14)*100), ""), "")</f>
        <v/>
      </c>
      <c r="P15" s="308">
        <v>25.03</v>
      </c>
      <c r="Q15" s="311">
        <v>1.254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328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119</v>
      </c>
      <c r="AC15" s="312">
        <v>4.7919999999999998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-15</v>
      </c>
      <c r="E16" s="309">
        <v>-11.603</v>
      </c>
      <c r="F16" s="310" t="s">
        <v>98</v>
      </c>
      <c r="G16" s="308">
        <v>300</v>
      </c>
      <c r="H16" s="308">
        <v>171</v>
      </c>
      <c r="I16" s="311">
        <v>-5.5250000000000004</v>
      </c>
      <c r="J16" s="173">
        <v>4.13</v>
      </c>
      <c r="K16" s="311">
        <v>-0.95899999999999996</v>
      </c>
      <c r="L16" s="173">
        <v>6.14</v>
      </c>
      <c r="M16" s="311">
        <v>-8.9019999999999992</v>
      </c>
      <c r="N16" s="294">
        <f t="shared" si="1"/>
        <v>130</v>
      </c>
      <c r="O16" s="295">
        <f t="shared" si="2"/>
        <v>9.2436974789915975</v>
      </c>
      <c r="P16" s="308">
        <v>25.24</v>
      </c>
      <c r="Q16" s="311">
        <v>0.83899999999999997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339</v>
      </c>
      <c r="AA16" s="10">
        <f t="shared" si="4"/>
        <v>130</v>
      </c>
      <c r="AC16" s="312">
        <v>3.3540000000000001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-15</v>
      </c>
      <c r="E17" s="309">
        <v>-11.603</v>
      </c>
      <c r="F17" s="310" t="s">
        <v>99</v>
      </c>
      <c r="G17" s="308">
        <v>400</v>
      </c>
      <c r="H17" s="308">
        <v>180</v>
      </c>
      <c r="I17" s="311">
        <v>5.2629999999999999</v>
      </c>
      <c r="J17" s="173">
        <v>4.12</v>
      </c>
      <c r="K17" s="311">
        <v>-0.24199999999999999</v>
      </c>
      <c r="L17" s="173">
        <v>5.69</v>
      </c>
      <c r="M17" s="311">
        <v>-7.3289999999999997</v>
      </c>
      <c r="N17" s="294">
        <f t="shared" si="1"/>
        <v>114</v>
      </c>
      <c r="O17" s="295">
        <f t="shared" si="2"/>
        <v>12.307692307692308</v>
      </c>
      <c r="P17" s="308">
        <v>25.6</v>
      </c>
      <c r="Q17" s="311">
        <v>1.4259999999999999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323</v>
      </c>
      <c r="AA17" s="10">
        <f t="shared" si="4"/>
        <v>114</v>
      </c>
      <c r="AC17" s="312">
        <v>-4.72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-15</v>
      </c>
      <c r="E18" s="309">
        <v>-11.603</v>
      </c>
      <c r="F18" s="310" t="s">
        <v>100</v>
      </c>
      <c r="G18" s="308">
        <v>400</v>
      </c>
      <c r="H18" s="308">
        <v>179</v>
      </c>
      <c r="I18" s="311">
        <v>-0.55600000000000005</v>
      </c>
      <c r="J18" s="173">
        <v>3.56</v>
      </c>
      <c r="K18" s="311">
        <v>-13.592000000000001</v>
      </c>
      <c r="L18" s="173">
        <v>5.64</v>
      </c>
      <c r="M18" s="311">
        <v>-0.879</v>
      </c>
      <c r="N18" s="294">
        <f t="shared" si="1"/>
        <v>112</v>
      </c>
      <c r="O18" s="295">
        <f t="shared" si="2"/>
        <v>1.7543859649122806</v>
      </c>
      <c r="P18" s="308">
        <v>25.57</v>
      </c>
      <c r="Q18" s="311">
        <v>-0.11700000000000001</v>
      </c>
      <c r="R18" s="274"/>
      <c r="S18" s="286" t="str">
        <f t="shared" si="3"/>
        <v/>
      </c>
      <c r="T18" s="313" t="s">
        <v>101</v>
      </c>
      <c r="U18" s="272"/>
      <c r="V18" s="272"/>
      <c r="W18" s="272"/>
      <c r="X18" s="14"/>
      <c r="Z18" s="312">
        <v>321</v>
      </c>
      <c r="AA18" s="10">
        <f t="shared" si="4"/>
        <v>112</v>
      </c>
      <c r="AC18" s="312">
        <v>-0.61899999999999999</v>
      </c>
    </row>
    <row r="19" spans="1:29" s="10" customFormat="1" ht="39.950000000000003" customHeight="1" x14ac:dyDescent="0.2">
      <c r="A19" s="10">
        <f t="shared" ca="1" si="0"/>
        <v>19</v>
      </c>
      <c r="B19" s="313">
        <v>1</v>
      </c>
      <c r="C19" s="5"/>
      <c r="D19" s="309">
        <v>-15</v>
      </c>
      <c r="E19" s="309">
        <v>-11.603</v>
      </c>
      <c r="F19" s="310" t="s">
        <v>102</v>
      </c>
      <c r="G19" s="308">
        <v>500</v>
      </c>
      <c r="H19" s="308">
        <v>184</v>
      </c>
      <c r="I19" s="311">
        <v>2.7930000000000001</v>
      </c>
      <c r="J19" s="173">
        <v>3.34</v>
      </c>
      <c r="K19" s="311">
        <v>-6.18</v>
      </c>
      <c r="L19" s="173">
        <v>5.37</v>
      </c>
      <c r="M19" s="311">
        <v>-4.7869999999999999</v>
      </c>
      <c r="N19" s="294">
        <f t="shared" si="1"/>
        <v>112</v>
      </c>
      <c r="O19" s="295">
        <f t="shared" si="2"/>
        <v>0</v>
      </c>
      <c r="P19" s="308">
        <v>25.79</v>
      </c>
      <c r="Q19" s="311">
        <v>0.86</v>
      </c>
      <c r="R19" s="274"/>
      <c r="S19" s="286" t="str">
        <f t="shared" si="3"/>
        <v/>
      </c>
      <c r="T19" s="313" t="s">
        <v>129</v>
      </c>
      <c r="U19" s="272"/>
      <c r="V19" s="272"/>
      <c r="W19" s="272"/>
      <c r="X19" s="14"/>
      <c r="Z19" s="312">
        <v>321</v>
      </c>
      <c r="AA19" s="10">
        <f t="shared" si="4"/>
        <v>112</v>
      </c>
      <c r="AC19" s="312">
        <v>0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ref="I20:I36" si="5">IF(ISNUMBER(H19), IF(ISNUMBER(H20), ((ABS(H19-H20))/H19)*100, ""), "")</f>
        <v/>
      </c>
      <c r="J20" s="276"/>
      <c r="K20" s="286" t="str">
        <f t="shared" ref="K20:K36" si="6">IF(ISNUMBER(J19), IF(ISNUMBER(J20), ((ABS(J19-J20))/J19)*100, ""), "")</f>
        <v/>
      </c>
      <c r="L20" s="276"/>
      <c r="M20" s="286" t="str">
        <f t="shared" ref="M20:M36" si="7">IF(ISNUMBER(L19), IF(ISNUMBER(L20), ((ABS(L19-L20))/L19)*100, ""), "")</f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ref="Q20:Q36" si="8">IF(ISNUMBER(P19), IF(ISNUMBER(P20), ABS(((ABS(P19-P20))/P19)*100), ""), "")</f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1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19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T21" sqref="T21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-23</v>
      </c>
      <c r="E14" s="309" t="s">
        <v>124</v>
      </c>
      <c r="F14" s="310" t="s">
        <v>103</v>
      </c>
      <c r="G14" s="308">
        <v>130</v>
      </c>
      <c r="H14" s="308">
        <v>101</v>
      </c>
      <c r="I14" s="311">
        <v>-45.109000000000002</v>
      </c>
      <c r="J14" s="173">
        <v>4.72</v>
      </c>
      <c r="K14" s="311">
        <v>41.317</v>
      </c>
      <c r="L14" s="173">
        <v>5.79</v>
      </c>
      <c r="M14" s="311">
        <v>7.8209999999999997</v>
      </c>
      <c r="N14" s="294"/>
      <c r="O14" s="295"/>
      <c r="P14" s="308">
        <v>27.4</v>
      </c>
      <c r="Q14" s="311">
        <v>6.2430000000000003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335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129</v>
      </c>
      <c r="AC14" s="312">
        <v>4.3609999999999998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-23</v>
      </c>
      <c r="E15" s="309" t="s">
        <v>124</v>
      </c>
      <c r="F15" s="310" t="s">
        <v>104</v>
      </c>
      <c r="G15" s="308">
        <v>200</v>
      </c>
      <c r="H15" s="308">
        <v>85</v>
      </c>
      <c r="I15" s="311">
        <v>-15.842000000000001</v>
      </c>
      <c r="J15" s="173">
        <v>4.8600000000000003</v>
      </c>
      <c r="K15" s="311">
        <v>2.9660000000000002</v>
      </c>
      <c r="L15" s="173">
        <v>5.59</v>
      </c>
      <c r="M15" s="311">
        <v>-3.4540000000000002</v>
      </c>
      <c r="N15" s="294">
        <f t="shared" ref="N15:N36" si="1">IF(ISNUMBER(Z15), AA15, "")</f>
        <v>140</v>
      </c>
      <c r="O15" s="295" t="str">
        <f t="shared" ref="O15:O36" si="2">IF(ISNUMBER(N14), IF(ISNUMBER(N15), ABS(((ABS(N14-N15))/N14)*100), ""), "")</f>
        <v/>
      </c>
      <c r="P15" s="308">
        <v>27.69</v>
      </c>
      <c r="Q15" s="311">
        <v>1.0580000000000001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346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140</v>
      </c>
      <c r="AC15" s="312">
        <v>3.2839999999999998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-23</v>
      </c>
      <c r="E16" s="309" t="s">
        <v>124</v>
      </c>
      <c r="F16" s="310" t="s">
        <v>105</v>
      </c>
      <c r="G16" s="308">
        <v>300</v>
      </c>
      <c r="H16" s="308">
        <v>93</v>
      </c>
      <c r="I16" s="311">
        <v>9.4120000000000008</v>
      </c>
      <c r="J16" s="173">
        <v>4.63</v>
      </c>
      <c r="K16" s="311">
        <v>-4.7329999999999997</v>
      </c>
      <c r="L16" s="173">
        <v>5.37</v>
      </c>
      <c r="M16" s="311">
        <v>-3.9359999999999999</v>
      </c>
      <c r="N16" s="294">
        <f t="shared" si="1"/>
        <v>157</v>
      </c>
      <c r="O16" s="295">
        <f t="shared" si="2"/>
        <v>12.142857142857142</v>
      </c>
      <c r="P16" s="308">
        <v>28.15</v>
      </c>
      <c r="Q16" s="311">
        <v>1.661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359</v>
      </c>
      <c r="AA16" s="10">
        <f t="shared" si="4"/>
        <v>157</v>
      </c>
      <c r="AC16" s="312">
        <v>3.7570000000000001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-23</v>
      </c>
      <c r="E17" s="309" t="s">
        <v>124</v>
      </c>
      <c r="F17" s="310" t="s">
        <v>106</v>
      </c>
      <c r="G17" s="308">
        <v>400</v>
      </c>
      <c r="H17" s="308">
        <v>110</v>
      </c>
      <c r="I17" s="311">
        <v>18.28</v>
      </c>
      <c r="J17" s="173">
        <v>4.43</v>
      </c>
      <c r="K17" s="311">
        <v>-4.32</v>
      </c>
      <c r="L17" s="173">
        <v>5.24</v>
      </c>
      <c r="M17" s="311">
        <v>-2.4209999999999998</v>
      </c>
      <c r="N17" s="294">
        <f t="shared" si="1"/>
        <v>163</v>
      </c>
      <c r="O17" s="295">
        <f t="shared" si="2"/>
        <v>3.8216560509554141</v>
      </c>
      <c r="P17" s="308">
        <v>28.52</v>
      </c>
      <c r="Q17" s="311">
        <v>1.3140000000000001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365</v>
      </c>
      <c r="AA17" s="10">
        <f t="shared" si="4"/>
        <v>163</v>
      </c>
      <c r="AC17" s="312">
        <v>1.671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09">
        <v>-23</v>
      </c>
      <c r="E18" s="309" t="s">
        <v>124</v>
      </c>
      <c r="F18" s="310" t="s">
        <v>107</v>
      </c>
      <c r="G18" s="308">
        <v>500</v>
      </c>
      <c r="H18" s="308">
        <v>124</v>
      </c>
      <c r="I18" s="311">
        <v>12.727</v>
      </c>
      <c r="J18" s="173">
        <v>4.3600000000000003</v>
      </c>
      <c r="K18" s="311">
        <v>-1.58</v>
      </c>
      <c r="L18" s="173">
        <v>5.17</v>
      </c>
      <c r="M18" s="311">
        <v>-1.3360000000000001</v>
      </c>
      <c r="N18" s="294">
        <f t="shared" si="1"/>
        <v>165</v>
      </c>
      <c r="O18" s="295">
        <f t="shared" si="2"/>
        <v>1.2269938650306749</v>
      </c>
      <c r="P18" s="308">
        <v>29.08</v>
      </c>
      <c r="Q18" s="311">
        <v>1.964</v>
      </c>
      <c r="R18" s="274"/>
      <c r="S18" s="286" t="str">
        <f t="shared" si="3"/>
        <v/>
      </c>
      <c r="T18" s="272" t="s">
        <v>127</v>
      </c>
      <c r="U18" s="272"/>
      <c r="V18" s="272"/>
      <c r="W18" s="272"/>
      <c r="X18" s="14"/>
      <c r="Z18" s="312">
        <v>367</v>
      </c>
      <c r="AA18" s="10">
        <f t="shared" si="4"/>
        <v>165</v>
      </c>
      <c r="AC18" s="312">
        <v>0.54800000000000004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2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18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zoomScale="70" zoomScaleNormal="70" zoomScaleSheetLayoutView="75" workbookViewId="0">
      <selection activeCell="M22" sqref="M22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-29.9</v>
      </c>
      <c r="E14" s="309" t="s">
        <v>124</v>
      </c>
      <c r="F14" s="310" t="s">
        <v>108</v>
      </c>
      <c r="G14" s="308">
        <v>100</v>
      </c>
      <c r="H14" s="308">
        <v>201</v>
      </c>
      <c r="I14" s="311">
        <v>62.097000000000001</v>
      </c>
      <c r="J14" s="173">
        <v>4.25</v>
      </c>
      <c r="K14" s="311">
        <v>-2.5230000000000001</v>
      </c>
      <c r="L14" s="173">
        <v>6.09</v>
      </c>
      <c r="M14" s="311">
        <v>17.795000000000002</v>
      </c>
      <c r="N14" s="294"/>
      <c r="O14" s="295"/>
      <c r="P14" s="308">
        <v>30.97</v>
      </c>
      <c r="Q14" s="311">
        <v>6.4989999999999997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328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127</v>
      </c>
      <c r="AC14" s="312">
        <v>-10.627000000000001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-29.9</v>
      </c>
      <c r="E15" s="309" t="s">
        <v>124</v>
      </c>
      <c r="F15" s="310" t="s">
        <v>109</v>
      </c>
      <c r="G15" s="308">
        <v>200</v>
      </c>
      <c r="H15" s="308">
        <v>189</v>
      </c>
      <c r="I15" s="311">
        <v>-5.97</v>
      </c>
      <c r="J15" s="173">
        <v>4.57</v>
      </c>
      <c r="K15" s="311">
        <v>7.5289999999999999</v>
      </c>
      <c r="L15" s="173">
        <v>6.15</v>
      </c>
      <c r="M15" s="311">
        <v>0.98499999999999999</v>
      </c>
      <c r="N15" s="294">
        <f t="shared" ref="N15:N36" si="1">IF(ISNUMBER(Z15), AA15, "")</f>
        <v>130</v>
      </c>
      <c r="O15" s="295" t="str">
        <f t="shared" ref="O15:O36" si="2">IF(ISNUMBER(N14), IF(ISNUMBER(N15), ABS(((ABS(N14-N15))/N14)*100), ""), "")</f>
        <v/>
      </c>
      <c r="P15" s="308">
        <v>31.64</v>
      </c>
      <c r="Q15" s="311">
        <v>2.1629999999999998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331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130</v>
      </c>
      <c r="AC15" s="312">
        <v>0.91500000000000004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-29.9</v>
      </c>
      <c r="E16" s="309" t="s">
        <v>124</v>
      </c>
      <c r="F16" s="310" t="s">
        <v>110</v>
      </c>
      <c r="G16" s="308">
        <v>300</v>
      </c>
      <c r="H16" s="308">
        <v>179</v>
      </c>
      <c r="I16" s="311">
        <v>-5.2910000000000004</v>
      </c>
      <c r="J16" s="173">
        <v>4.45</v>
      </c>
      <c r="K16" s="311">
        <v>-2.6259999999999999</v>
      </c>
      <c r="L16" s="173">
        <v>5.91</v>
      </c>
      <c r="M16" s="311">
        <v>-3.9020000000000001</v>
      </c>
      <c r="N16" s="294">
        <f t="shared" si="1"/>
        <v>149</v>
      </c>
      <c r="O16" s="295">
        <f t="shared" si="2"/>
        <v>14.615384615384617</v>
      </c>
      <c r="P16" s="308">
        <v>32.049999999999997</v>
      </c>
      <c r="Q16" s="311">
        <v>1.296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342</v>
      </c>
      <c r="AA16" s="10">
        <f t="shared" si="4"/>
        <v>149</v>
      </c>
      <c r="AC16" s="312">
        <v>3.323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-29.9</v>
      </c>
      <c r="E17" s="309" t="s">
        <v>124</v>
      </c>
      <c r="F17" s="310" t="s">
        <v>111</v>
      </c>
      <c r="G17" s="308">
        <v>400</v>
      </c>
      <c r="H17" s="308">
        <v>193</v>
      </c>
      <c r="I17" s="311">
        <v>7.8209999999999997</v>
      </c>
      <c r="J17" s="173">
        <v>3.97</v>
      </c>
      <c r="K17" s="311">
        <v>-10.787000000000001</v>
      </c>
      <c r="L17" s="173">
        <v>5.74</v>
      </c>
      <c r="M17" s="311">
        <v>-2.8759999999999999</v>
      </c>
      <c r="N17" s="294">
        <f t="shared" si="1"/>
        <v>133</v>
      </c>
      <c r="O17" s="295">
        <f t="shared" si="2"/>
        <v>10.738255033557047</v>
      </c>
      <c r="P17" s="308">
        <v>32.65</v>
      </c>
      <c r="Q17" s="311">
        <v>1.8720000000000001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326</v>
      </c>
      <c r="AA17" s="10">
        <f t="shared" si="4"/>
        <v>133</v>
      </c>
      <c r="AC17" s="312">
        <v>-4.6779999999999999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09">
        <v>-29.9</v>
      </c>
      <c r="E18" s="309" t="s">
        <v>124</v>
      </c>
      <c r="F18" s="310" t="s">
        <v>112</v>
      </c>
      <c r="G18" s="308">
        <v>500</v>
      </c>
      <c r="H18" s="308">
        <v>204</v>
      </c>
      <c r="I18" s="311">
        <v>5.6989999999999998</v>
      </c>
      <c r="J18" s="173">
        <v>4.13</v>
      </c>
      <c r="K18" s="311">
        <v>4.03</v>
      </c>
      <c r="L18" s="173">
        <v>5.68</v>
      </c>
      <c r="M18" s="311">
        <v>-1.0449999999999999</v>
      </c>
      <c r="N18" s="294">
        <f t="shared" si="1"/>
        <v>123</v>
      </c>
      <c r="O18" s="295">
        <f t="shared" si="2"/>
        <v>7.518796992481203</v>
      </c>
      <c r="P18" s="308">
        <v>32.770000000000003</v>
      </c>
      <c r="Q18" s="311">
        <v>0.36799999999999999</v>
      </c>
      <c r="R18" s="274"/>
      <c r="S18" s="286" t="str">
        <f t="shared" si="3"/>
        <v/>
      </c>
      <c r="T18" s="313" t="s">
        <v>128</v>
      </c>
      <c r="U18" s="272"/>
      <c r="V18" s="272"/>
      <c r="W18" s="272"/>
      <c r="X18" s="14"/>
      <c r="Z18" s="312">
        <v>316</v>
      </c>
      <c r="AA18" s="10">
        <f t="shared" si="4"/>
        <v>123</v>
      </c>
      <c r="AC18" s="312">
        <v>-3.0670000000000002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3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18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F18" sqref="F1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78" t="s">
        <v>17</v>
      </c>
      <c r="E2" s="380" t="str">
        <f>'Groundwater Profile Log'!C2</f>
        <v>Trinity</v>
      </c>
      <c r="F2" s="380"/>
      <c r="G2" s="380"/>
      <c r="H2" s="380"/>
      <c r="I2" s="33"/>
      <c r="J2" s="33"/>
      <c r="K2" s="36" t="s">
        <v>9</v>
      </c>
      <c r="L2" s="36"/>
      <c r="M2" s="6"/>
      <c r="N2" s="33"/>
      <c r="O2" s="382" t="s">
        <v>14</v>
      </c>
      <c r="P2" s="382"/>
      <c r="Q2" s="380" t="str">
        <f>'Groundwater Profile Log'!M2</f>
        <v>DPT-31</v>
      </c>
      <c r="R2" s="380"/>
      <c r="S2" s="175"/>
      <c r="X2" s="5" t="s">
        <v>13</v>
      </c>
    </row>
    <row r="3" spans="1:259" s="9" customFormat="1" ht="12.95" customHeight="1" x14ac:dyDescent="0.3">
      <c r="B3" s="66"/>
      <c r="C3" s="8"/>
      <c r="D3" s="379"/>
      <c r="E3" s="381"/>
      <c r="F3" s="381"/>
      <c r="G3" s="381"/>
      <c r="H3" s="381"/>
      <c r="I3" s="33"/>
      <c r="J3" s="35"/>
      <c r="K3" s="35"/>
      <c r="L3" s="34"/>
      <c r="M3" s="34"/>
      <c r="N3" s="34"/>
      <c r="O3" s="383"/>
      <c r="P3" s="383"/>
      <c r="Q3" s="381"/>
      <c r="R3" s="381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4">
        <f>'Groundwater Profile Log'!C5</f>
        <v>42519</v>
      </c>
      <c r="F5" s="384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Peri Pump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77" t="str">
        <f>'Groundwater Profile Log'!C6</f>
        <v>Marietta, GA</v>
      </c>
      <c r="F6" s="377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39.985850999999997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77">
        <f>'Groundwater Profile Log'!C7</f>
        <v>206201008</v>
      </c>
      <c r="F7" s="377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69.611555999999993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3"/>
      <c r="F8" s="373"/>
      <c r="G8" s="65"/>
      <c r="H8" s="65"/>
      <c r="I8" s="65"/>
      <c r="J8" s="258" t="s">
        <v>34</v>
      </c>
      <c r="K8" s="267">
        <f>'Groundwater Profile Log'!G8</f>
        <v>-10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5" t="s">
        <v>10</v>
      </c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  <c r="P10" s="345"/>
      <c r="Q10" s="345"/>
      <c r="R10" s="345"/>
      <c r="S10" s="345"/>
      <c r="T10" s="345"/>
      <c r="U10" s="345"/>
      <c r="V10" s="345"/>
      <c r="W10" s="345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-35</v>
      </c>
      <c r="E14" s="309">
        <v>-7.282</v>
      </c>
      <c r="F14" s="310" t="s">
        <v>113</v>
      </c>
      <c r="G14" s="308">
        <v>100</v>
      </c>
      <c r="H14" s="308">
        <v>221</v>
      </c>
      <c r="I14" s="311">
        <v>0</v>
      </c>
      <c r="J14" s="173">
        <v>5.36</v>
      </c>
      <c r="K14" s="311">
        <v>0</v>
      </c>
      <c r="L14" s="173">
        <v>7.05</v>
      </c>
      <c r="M14" s="311">
        <v>0</v>
      </c>
      <c r="N14" s="294"/>
      <c r="O14" s="295"/>
      <c r="P14" s="308">
        <v>26.88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280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74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-35</v>
      </c>
      <c r="E15" s="309">
        <v>-7.282</v>
      </c>
      <c r="F15" s="310" t="s">
        <v>114</v>
      </c>
      <c r="G15" s="308">
        <v>200</v>
      </c>
      <c r="H15" s="308">
        <v>189</v>
      </c>
      <c r="I15" s="311">
        <v>-14.48</v>
      </c>
      <c r="J15" s="173">
        <v>4.7300000000000004</v>
      </c>
      <c r="K15" s="311">
        <v>-11.754</v>
      </c>
      <c r="L15" s="173">
        <v>6.77</v>
      </c>
      <c r="M15" s="311">
        <v>-3.972</v>
      </c>
      <c r="N15" s="294">
        <f t="shared" ref="N15:N36" si="1">IF(ISNUMBER(Z15), AA15, "")</f>
        <v>95</v>
      </c>
      <c r="O15" s="295" t="str">
        <f t="shared" ref="O15:O36" si="2">IF(ISNUMBER(N14), IF(ISNUMBER(N15), ABS(((ABS(N14-N15))/N14)*100), ""), "")</f>
        <v/>
      </c>
      <c r="P15" s="308">
        <v>27.39</v>
      </c>
      <c r="Q15" s="311">
        <v>1.897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301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95</v>
      </c>
      <c r="AC15" s="312">
        <v>7.5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-35</v>
      </c>
      <c r="E16" s="309">
        <v>-7.282</v>
      </c>
      <c r="F16" s="310" t="s">
        <v>115</v>
      </c>
      <c r="G16" s="308">
        <v>300</v>
      </c>
      <c r="H16" s="308">
        <v>176</v>
      </c>
      <c r="I16" s="311">
        <v>-6.8780000000000001</v>
      </c>
      <c r="J16" s="173">
        <v>4.05</v>
      </c>
      <c r="K16" s="311">
        <v>-14.375999999999999</v>
      </c>
      <c r="L16" s="173">
        <v>6.2</v>
      </c>
      <c r="M16" s="311">
        <v>-8.4190000000000005</v>
      </c>
      <c r="N16" s="294">
        <f t="shared" si="1"/>
        <v>112</v>
      </c>
      <c r="O16" s="295">
        <f t="shared" si="2"/>
        <v>17.894736842105264</v>
      </c>
      <c r="P16" s="308">
        <v>27.88</v>
      </c>
      <c r="Q16" s="311">
        <v>1.7889999999999999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318</v>
      </c>
      <c r="AA16" s="10">
        <f t="shared" si="4"/>
        <v>112</v>
      </c>
      <c r="AC16" s="312">
        <v>5.6479999999999997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-35</v>
      </c>
      <c r="E17" s="309">
        <v>-7.282</v>
      </c>
      <c r="F17" s="310" t="s">
        <v>116</v>
      </c>
      <c r="G17" s="308">
        <v>400</v>
      </c>
      <c r="H17" s="308">
        <v>193</v>
      </c>
      <c r="I17" s="311">
        <v>9.6590000000000007</v>
      </c>
      <c r="J17" s="173">
        <v>3.79</v>
      </c>
      <c r="K17" s="311">
        <v>-6.42</v>
      </c>
      <c r="L17" s="173">
        <v>5.89</v>
      </c>
      <c r="M17" s="311">
        <v>-5</v>
      </c>
      <c r="N17" s="294">
        <f t="shared" si="1"/>
        <v>126</v>
      </c>
      <c r="O17" s="295">
        <f t="shared" si="2"/>
        <v>12.5</v>
      </c>
      <c r="P17" s="308">
        <v>28.48</v>
      </c>
      <c r="Q17" s="311">
        <v>2.1520000000000001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328</v>
      </c>
      <c r="AA17" s="10">
        <f t="shared" si="4"/>
        <v>126</v>
      </c>
      <c r="AC17" s="312">
        <v>3.145</v>
      </c>
    </row>
    <row r="18" spans="1:29" s="10" customFormat="1" ht="39.950000000000003" customHeight="1" x14ac:dyDescent="0.2">
      <c r="A18" s="10">
        <f t="shared" ca="1" si="0"/>
        <v>18</v>
      </c>
      <c r="B18" s="313">
        <v>1</v>
      </c>
      <c r="C18" s="5"/>
      <c r="D18" s="309">
        <v>-35</v>
      </c>
      <c r="E18" s="309">
        <v>-7.282</v>
      </c>
      <c r="F18" s="310" t="s">
        <v>117</v>
      </c>
      <c r="G18" s="308">
        <v>500</v>
      </c>
      <c r="H18" s="308">
        <v>209</v>
      </c>
      <c r="I18" s="311">
        <v>8.2899999999999991</v>
      </c>
      <c r="J18" s="173">
        <v>3.46</v>
      </c>
      <c r="K18" s="311">
        <v>-8.7070000000000007</v>
      </c>
      <c r="L18" s="173">
        <v>5.74</v>
      </c>
      <c r="M18" s="311">
        <v>-2.5470000000000002</v>
      </c>
      <c r="N18" s="294">
        <f t="shared" si="1"/>
        <v>121</v>
      </c>
      <c r="O18" s="295">
        <f t="shared" si="2"/>
        <v>3.9682539682539679</v>
      </c>
      <c r="P18" s="308">
        <v>28.67</v>
      </c>
      <c r="Q18" s="311">
        <v>0.66700000000000004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323</v>
      </c>
      <c r="AA18" s="10">
        <f t="shared" si="4"/>
        <v>121</v>
      </c>
      <c r="AC18" s="312">
        <v>-1.524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ref="I19:I36" si="5">IF(ISNUMBER(H18), IF(ISNUMBER(H19), ((ABS(H18-H19))/H18)*100, ""), "")</f>
        <v/>
      </c>
      <c r="J19" s="276"/>
      <c r="K19" s="286" t="str">
        <f t="shared" ref="K19:K36" si="6">IF(ISNUMBER(J18), IF(ISNUMBER(J19), ((ABS(J18-J19))/J18)*100, ""), "")</f>
        <v/>
      </c>
      <c r="L19" s="276"/>
      <c r="M19" s="286" t="str">
        <f t="shared" ref="M19:M36" si="7">IF(ISNUMBER(L18), IF(ISNUMBER(L19), ((ABS(L18-L19))/L18)*100, ""), "")</f>
        <v/>
      </c>
      <c r="N19" s="294" t="str">
        <f t="shared" si="1"/>
        <v/>
      </c>
      <c r="O19" s="295" t="str">
        <f t="shared" si="2"/>
        <v/>
      </c>
      <c r="P19" s="274"/>
      <c r="Q19" s="286" t="str">
        <f t="shared" ref="Q19:Q36" si="8">IF(ISNUMBER(P18), IF(ISNUMBER(P19), ABS(((ABS(P18-P19))/P18)*100), ""), "")</f>
        <v/>
      </c>
      <c r="R19" s="274"/>
      <c r="S19" s="286" t="str">
        <f t="shared" si="3"/>
        <v/>
      </c>
      <c r="T19" s="272"/>
      <c r="U19" s="272"/>
      <c r="V19" s="272"/>
      <c r="W19" s="272"/>
      <c r="X19" s="14"/>
      <c r="AA19" s="10">
        <f t="shared" si="4"/>
        <v>-237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5"/>
        <v/>
      </c>
      <c r="J20" s="276"/>
      <c r="K20" s="286" t="str">
        <f t="shared" si="6"/>
        <v/>
      </c>
      <c r="L20" s="276"/>
      <c r="M20" s="286" t="str">
        <f t="shared" si="7"/>
        <v/>
      </c>
      <c r="N20" s="294" t="str">
        <f t="shared" si="1"/>
        <v/>
      </c>
      <c r="O20" s="295" t="str">
        <f t="shared" si="2"/>
        <v/>
      </c>
      <c r="P20" s="274"/>
      <c r="Q20" s="286" t="str">
        <f t="shared" si="8"/>
        <v/>
      </c>
      <c r="R20" s="274"/>
      <c r="S20" s="286" t="str">
        <f t="shared" si="3"/>
        <v/>
      </c>
      <c r="T20" s="272"/>
      <c r="U20" s="272"/>
      <c r="V20" s="272"/>
      <c r="W20" s="272"/>
      <c r="X20" s="14"/>
      <c r="AA20" s="10">
        <f t="shared" si="4"/>
        <v>-237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5"/>
        <v/>
      </c>
      <c r="J21" s="276"/>
      <c r="K21" s="286" t="str">
        <f t="shared" si="6"/>
        <v/>
      </c>
      <c r="L21" s="276"/>
      <c r="M21" s="286" t="str">
        <f t="shared" si="7"/>
        <v/>
      </c>
      <c r="N21" s="294" t="str">
        <f t="shared" si="1"/>
        <v/>
      </c>
      <c r="O21" s="295" t="str">
        <f t="shared" si="2"/>
        <v/>
      </c>
      <c r="P21" s="274"/>
      <c r="Q21" s="286" t="str">
        <f t="shared" si="8"/>
        <v/>
      </c>
      <c r="R21" s="274"/>
      <c r="S21" s="286" t="str">
        <f t="shared" si="3"/>
        <v/>
      </c>
      <c r="T21" s="272"/>
      <c r="U21" s="272"/>
      <c r="V21" s="272"/>
      <c r="W21" s="272"/>
      <c r="X21" s="14"/>
      <c r="AA21" s="10">
        <f t="shared" si="4"/>
        <v>-237</v>
      </c>
    </row>
    <row r="22" spans="1:29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5"/>
        <v/>
      </c>
      <c r="J22" s="276"/>
      <c r="K22" s="286" t="str">
        <f t="shared" si="6"/>
        <v/>
      </c>
      <c r="L22" s="276"/>
      <c r="M22" s="286" t="str">
        <f t="shared" si="7"/>
        <v/>
      </c>
      <c r="N22" s="294" t="str">
        <f t="shared" si="1"/>
        <v/>
      </c>
      <c r="O22" s="295" t="str">
        <f t="shared" si="2"/>
        <v/>
      </c>
      <c r="P22" s="274"/>
      <c r="Q22" s="286" t="str">
        <f t="shared" si="8"/>
        <v/>
      </c>
      <c r="R22" s="274"/>
      <c r="S22" s="286" t="str">
        <f t="shared" si="3"/>
        <v/>
      </c>
      <c r="T22" s="272"/>
      <c r="U22" s="272"/>
      <c r="V22" s="272"/>
      <c r="W22" s="272"/>
      <c r="X22" s="14"/>
      <c r="AA22" s="10">
        <f t="shared" si="4"/>
        <v>-237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5"/>
        <v/>
      </c>
      <c r="J23" s="276"/>
      <c r="K23" s="286" t="str">
        <f t="shared" si="6"/>
        <v/>
      </c>
      <c r="L23" s="276"/>
      <c r="M23" s="286" t="str">
        <f t="shared" si="7"/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si="8"/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AFP6\APS\MSTJV\[DPT31_Groundwater Profiling Log_MSTJV.xlsx]Sample 4</v>
      </c>
      <c r="F38" s="4"/>
    </row>
    <row r="39" spans="1:27" ht="12.75" customHeight="1" x14ac:dyDescent="0.2">
      <c r="F39" s="4"/>
      <c r="V39" s="374" t="s">
        <v>24</v>
      </c>
      <c r="W39" s="374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5" t="s">
        <v>58</v>
      </c>
      <c r="C49" s="352"/>
      <c r="D49" s="353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76">
        <f ca="1">MAX(A14:A36)</f>
        <v>18</v>
      </c>
      <c r="C50" s="354"/>
      <c r="D50" s="355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2020-05-30T16:11:15Z</cp:lastPrinted>
  <dcterms:created xsi:type="dcterms:W3CDTF">1999-09-28T02:07:07Z</dcterms:created>
  <dcterms:modified xsi:type="dcterms:W3CDTF">2020-05-30T16:12:36Z</dcterms:modified>
</cp:coreProperties>
</file>