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2FDC8D53-C260-456B-BB25-245CAF6AA862}" xr6:coauthVersionLast="45" xr6:coauthVersionMax="45" xr10:uidLastSave="{00000000-0000-0000-0000-000000000000}"/>
  <bookViews>
    <workbookView xWindow="-28920" yWindow="-25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Behavior'!$B$1:$K$44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7" i="152"/>
  <c r="P6" i="152"/>
  <c r="P5" i="152"/>
  <c r="Q2" i="152"/>
  <c r="P7" i="151"/>
  <c r="P6" i="151"/>
  <c r="P5" i="151"/>
  <c r="Q2" i="151"/>
  <c r="P7" i="150"/>
  <c r="P6" i="150"/>
  <c r="P5" i="150"/>
  <c r="Q2" i="150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O26" i="161"/>
  <c r="N26" i="161"/>
  <c r="O27" i="161" s="1"/>
  <c r="M26" i="161"/>
  <c r="K26" i="161"/>
  <c r="I26" i="161"/>
  <c r="A26" i="161"/>
  <c r="AA25" i="161"/>
  <c r="S25" i="161"/>
  <c r="Q25" i="161"/>
  <c r="N25" i="16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O25" i="160"/>
  <c r="N25" i="160"/>
  <c r="M25" i="160"/>
  <c r="K25" i="160"/>
  <c r="I25" i="160"/>
  <c r="A25" i="160"/>
  <c r="AA24" i="160"/>
  <c r="S24" i="160"/>
  <c r="Q24" i="160"/>
  <c r="N24" i="160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N17" i="160"/>
  <c r="O18" i="160" s="1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O34" i="159"/>
  <c r="N34" i="159"/>
  <c r="O35" i="159" s="1"/>
  <c r="M34" i="159"/>
  <c r="K34" i="159"/>
  <c r="I34" i="159"/>
  <c r="A34" i="159"/>
  <c r="AA33" i="159"/>
  <c r="S33" i="159"/>
  <c r="Q33" i="159"/>
  <c r="N33" i="159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N30" i="159"/>
  <c r="O31" i="159" s="1"/>
  <c r="M30" i="159"/>
  <c r="K30" i="159"/>
  <c r="I30" i="159"/>
  <c r="A30" i="159"/>
  <c r="AA29" i="159"/>
  <c r="S29" i="159"/>
  <c r="Q29" i="159"/>
  <c r="N29" i="159"/>
  <c r="O30" i="159" s="1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O22" i="159" s="1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N30" i="158"/>
  <c r="O31" i="158" s="1"/>
  <c r="M30" i="158"/>
  <c r="K30" i="158"/>
  <c r="I30" i="158"/>
  <c r="A30" i="158"/>
  <c r="AA29" i="158"/>
  <c r="S29" i="158"/>
  <c r="Q29" i="158"/>
  <c r="N29" i="158"/>
  <c r="O30" i="158" s="1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O22" i="158"/>
  <c r="N22" i="158"/>
  <c r="O23" i="158" s="1"/>
  <c r="M22" i="158"/>
  <c r="K22" i="158"/>
  <c r="I22" i="158"/>
  <c r="A22" i="158"/>
  <c r="AA21" i="158"/>
  <c r="S21" i="158"/>
  <c r="Q21" i="158"/>
  <c r="O21" i="158"/>
  <c r="N21" i="158"/>
  <c r="M21" i="158"/>
  <c r="K21" i="158"/>
  <c r="I21" i="158"/>
  <c r="A21" i="158"/>
  <c r="AA20" i="158"/>
  <c r="S20" i="158"/>
  <c r="Q20" i="158"/>
  <c r="N20" i="158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O18" i="157"/>
  <c r="N18" i="157"/>
  <c r="O19" i="157" s="1"/>
  <c r="M18" i="157"/>
  <c r="K18" i="157"/>
  <c r="I18" i="157"/>
  <c r="A18" i="157"/>
  <c r="AA17" i="157"/>
  <c r="S17" i="157"/>
  <c r="Q17" i="157"/>
  <c r="N17" i="157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O34" i="156" s="1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O18" i="156" s="1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N35" i="155"/>
  <c r="O36" i="155" s="1"/>
  <c r="M35" i="155"/>
  <c r="K35" i="155"/>
  <c r="I35" i="155"/>
  <c r="A35" i="155"/>
  <c r="AA34" i="155"/>
  <c r="S34" i="155"/>
  <c r="Q34" i="155"/>
  <c r="N34" i="155"/>
  <c r="O35" i="155" s="1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O27" i="155"/>
  <c r="N27" i="155"/>
  <c r="O28" i="155" s="1"/>
  <c r="M27" i="155"/>
  <c r="K27" i="155"/>
  <c r="I27" i="155"/>
  <c r="A27" i="155"/>
  <c r="AA26" i="155"/>
  <c r="S26" i="155"/>
  <c r="Q26" i="155"/>
  <c r="O26" i="155"/>
  <c r="N26" i="155"/>
  <c r="M26" i="155"/>
  <c r="K26" i="155"/>
  <c r="I26" i="155"/>
  <c r="A26" i="155"/>
  <c r="AA25" i="155"/>
  <c r="S25" i="155"/>
  <c r="Q25" i="155"/>
  <c r="N25" i="155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N19" i="155"/>
  <c r="O20" i="155" s="1"/>
  <c r="M19" i="155"/>
  <c r="K19" i="155"/>
  <c r="I19" i="155"/>
  <c r="A19" i="155"/>
  <c r="AA18" i="155"/>
  <c r="S18" i="155"/>
  <c r="Q18" i="155"/>
  <c r="N18" i="155"/>
  <c r="O19" i="155" s="1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O26" i="140" s="1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O35" i="52"/>
  <c r="N35" i="52"/>
  <c r="O36" i="52" s="1"/>
  <c r="M35" i="52"/>
  <c r="K35" i="52"/>
  <c r="I35" i="52"/>
  <c r="A35" i="52"/>
  <c r="AA34" i="52"/>
  <c r="S34" i="52"/>
  <c r="Q34" i="52"/>
  <c r="O34" i="52"/>
  <c r="N34" i="52"/>
  <c r="M34" i="52"/>
  <c r="K34" i="52"/>
  <c r="I34" i="52"/>
  <c r="A34" i="52"/>
  <c r="AA33" i="52"/>
  <c r="S33" i="52"/>
  <c r="Q33" i="52"/>
  <c r="N33" i="52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N27" i="52"/>
  <c r="O28" i="52" s="1"/>
  <c r="M27" i="52"/>
  <c r="K27" i="52"/>
  <c r="I27" i="52"/>
  <c r="A27" i="52"/>
  <c r="AA26" i="52"/>
  <c r="S26" i="52"/>
  <c r="Q26" i="52"/>
  <c r="N26" i="52"/>
  <c r="O27" i="52" s="1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O19" i="52"/>
  <c r="N19" i="52"/>
  <c r="O20" i="52" s="1"/>
  <c r="M19" i="52"/>
  <c r="K19" i="52"/>
  <c r="I19" i="52"/>
  <c r="A19" i="52"/>
  <c r="AA18" i="52"/>
  <c r="S18" i="52"/>
  <c r="Q18" i="52"/>
  <c r="O18" i="52"/>
  <c r="N18" i="52"/>
  <c r="M18" i="52"/>
  <c r="K18" i="52"/>
  <c r="I18" i="52"/>
  <c r="A18" i="52"/>
  <c r="AA17" i="52"/>
  <c r="S17" i="52"/>
  <c r="Q17" i="52"/>
  <c r="N17" i="52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O30" i="142"/>
  <c r="N30" i="142"/>
  <c r="O31" i="142" s="1"/>
  <c r="M30" i="142"/>
  <c r="K30" i="142"/>
  <c r="I30" i="142"/>
  <c r="A30" i="142"/>
  <c r="AA29" i="142"/>
  <c r="S29" i="142"/>
  <c r="Q29" i="142"/>
  <c r="N29" i="142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N21" i="142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O22" i="141"/>
  <c r="N22" i="141"/>
  <c r="O23" i="141" s="1"/>
  <c r="M22" i="141"/>
  <c r="K22" i="141"/>
  <c r="I22" i="141"/>
  <c r="A22" i="141"/>
  <c r="AA21" i="141"/>
  <c r="S21" i="141"/>
  <c r="Q21" i="141"/>
  <c r="N21" i="14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O30" i="146" s="1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N21" i="146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O31" i="143"/>
  <c r="N31" i="143"/>
  <c r="O32" i="143" s="1"/>
  <c r="M31" i="143"/>
  <c r="K31" i="143"/>
  <c r="I31" i="143"/>
  <c r="A31" i="143"/>
  <c r="AA30" i="143"/>
  <c r="S30" i="143"/>
  <c r="Q30" i="143"/>
  <c r="O30" i="143"/>
  <c r="N30" i="143"/>
  <c r="M30" i="143"/>
  <c r="K30" i="143"/>
  <c r="I30" i="143"/>
  <c r="A30" i="143"/>
  <c r="AA29" i="143"/>
  <c r="S29" i="143"/>
  <c r="Q29" i="143"/>
  <c r="N29" i="143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N23" i="143"/>
  <c r="O24" i="143" s="1"/>
  <c r="M23" i="143"/>
  <c r="K23" i="143"/>
  <c r="I23" i="143"/>
  <c r="A23" i="143"/>
  <c r="AA22" i="143"/>
  <c r="S22" i="143"/>
  <c r="Q22" i="143"/>
  <c r="N22" i="143"/>
  <c r="O23" i="143" s="1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O22" i="144"/>
  <c r="N22" i="144"/>
  <c r="O23" i="144" s="1"/>
  <c r="M22" i="144"/>
  <c r="K22" i="144"/>
  <c r="I22" i="144"/>
  <c r="A22" i="144"/>
  <c r="AA21" i="144"/>
  <c r="S21" i="144"/>
  <c r="Q21" i="144"/>
  <c r="N21" i="144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N34" i="154"/>
  <c r="O35" i="154" s="1"/>
  <c r="M34" i="154"/>
  <c r="K34" i="154"/>
  <c r="I34" i="154"/>
  <c r="A34" i="154"/>
  <c r="AA33" i="154"/>
  <c r="S33" i="154"/>
  <c r="Q33" i="154"/>
  <c r="N33" i="154"/>
  <c r="O34" i="154" s="1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O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N18" i="154"/>
  <c r="O19" i="154" s="1"/>
  <c r="M18" i="154"/>
  <c r="K18" i="154"/>
  <c r="I18" i="154"/>
  <c r="A18" i="154"/>
  <c r="AA17" i="154"/>
  <c r="S17" i="154"/>
  <c r="Q17" i="154"/>
  <c r="N17" i="154"/>
  <c r="O18" i="154" s="1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O30" i="153"/>
  <c r="N30" i="153"/>
  <c r="O31" i="153" s="1"/>
  <c r="M30" i="153"/>
  <c r="K30" i="153"/>
  <c r="I30" i="153"/>
  <c r="A30" i="153"/>
  <c r="AA29" i="153"/>
  <c r="S29" i="153"/>
  <c r="Q29" i="153"/>
  <c r="N29" i="153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O34" i="152"/>
  <c r="N34" i="152"/>
  <c r="O35" i="152" s="1"/>
  <c r="M34" i="152"/>
  <c r="K34" i="152"/>
  <c r="I34" i="152"/>
  <c r="A34" i="152"/>
  <c r="AA33" i="152"/>
  <c r="S33" i="152"/>
  <c r="Q33" i="152"/>
  <c r="N33" i="152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O26" i="152"/>
  <c r="N26" i="152"/>
  <c r="O27" i="152" s="1"/>
  <c r="M26" i="152"/>
  <c r="K26" i="152"/>
  <c r="I26" i="152"/>
  <c r="A26" i="152"/>
  <c r="AA25" i="152"/>
  <c r="S25" i="152"/>
  <c r="Q25" i="152"/>
  <c r="N25" i="152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N16" i="152" s="1"/>
  <c r="O17" i="152" s="1"/>
  <c r="S16" i="152"/>
  <c r="A16" i="152"/>
  <c r="AA15" i="152"/>
  <c r="N15" i="152" s="1"/>
  <c r="S15" i="152"/>
  <c r="O15" i="152"/>
  <c r="A15" i="152"/>
  <c r="AA14" i="152"/>
  <c r="S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N23" i="151" s="1"/>
  <c r="S23" i="151"/>
  <c r="A23" i="151"/>
  <c r="AA22" i="151"/>
  <c r="N22" i="151" s="1"/>
  <c r="S22" i="151"/>
  <c r="A22" i="151"/>
  <c r="AA21" i="151"/>
  <c r="N21" i="151" s="1"/>
  <c r="S21" i="151"/>
  <c r="A21" i="151"/>
  <c r="AA20" i="151"/>
  <c r="N20" i="151" s="1"/>
  <c r="S20" i="151"/>
  <c r="A20" i="151"/>
  <c r="AA19" i="151"/>
  <c r="S19" i="151"/>
  <c r="N19" i="151"/>
  <c r="A19" i="151"/>
  <c r="AA18" i="151"/>
  <c r="S18" i="151"/>
  <c r="N18" i="151"/>
  <c r="A18" i="151"/>
  <c r="AA17" i="151"/>
  <c r="S17" i="151"/>
  <c r="N17" i="151"/>
  <c r="A17" i="151"/>
  <c r="AA16" i="151"/>
  <c r="S16" i="151"/>
  <c r="N16" i="151"/>
  <c r="A16" i="151"/>
  <c r="AA15" i="151"/>
  <c r="S15" i="151"/>
  <c r="O15" i="151"/>
  <c r="N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N18" i="150" s="1"/>
  <c r="O19" i="150" s="1"/>
  <c r="S18" i="150"/>
  <c r="A18" i="150"/>
  <c r="AA17" i="150"/>
  <c r="N17" i="150" s="1"/>
  <c r="S17" i="150"/>
  <c r="A17" i="150"/>
  <c r="AA16" i="150"/>
  <c r="N16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N19" i="149" s="1"/>
  <c r="O20" i="149" s="1"/>
  <c r="S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O30" i="148"/>
  <c r="N30" i="148"/>
  <c r="O31" i="148" s="1"/>
  <c r="M30" i="148"/>
  <c r="K30" i="148"/>
  <c r="I30" i="148"/>
  <c r="A30" i="148"/>
  <c r="AA29" i="148"/>
  <c r="S29" i="148"/>
  <c r="Q29" i="148"/>
  <c r="N29" i="148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S21" i="148"/>
  <c r="Q21" i="148"/>
  <c r="N21" i="148"/>
  <c r="O22" i="148" s="1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S19" i="148"/>
  <c r="Q19" i="148"/>
  <c r="N19" i="148"/>
  <c r="O20" i="148" s="1"/>
  <c r="M19" i="148"/>
  <c r="K19" i="148"/>
  <c r="I19" i="148"/>
  <c r="A19" i="148"/>
  <c r="AA18" i="148"/>
  <c r="S18" i="148"/>
  <c r="Q18" i="148"/>
  <c r="N18" i="148"/>
  <c r="O19" i="148" s="1"/>
  <c r="M18" i="148"/>
  <c r="K18" i="148"/>
  <c r="I18" i="148"/>
  <c r="A18" i="148"/>
  <c r="AA17" i="148"/>
  <c r="S17" i="148"/>
  <c r="Q17" i="148"/>
  <c r="N17" i="148"/>
  <c r="O18" i="148" s="1"/>
  <c r="M17" i="148"/>
  <c r="K17" i="148"/>
  <c r="I17" i="148"/>
  <c r="A17" i="148"/>
  <c r="AA16" i="148"/>
  <c r="S16" i="148"/>
  <c r="Q16" i="148"/>
  <c r="N16" i="148"/>
  <c r="O17" i="148" s="1"/>
  <c r="M16" i="148"/>
  <c r="K16" i="148"/>
  <c r="I16" i="148"/>
  <c r="A16" i="148"/>
  <c r="AA15" i="148"/>
  <c r="N15" i="148" s="1"/>
  <c r="O16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2" i="148"/>
  <c r="E7" i="147"/>
  <c r="E6" i="147"/>
  <c r="O24" i="151" l="1"/>
  <c r="O16" i="152"/>
  <c r="O23" i="151"/>
  <c r="O22" i="151"/>
  <c r="O21" i="151"/>
  <c r="O20" i="151"/>
  <c r="O19" i="151"/>
  <c r="O18" i="151"/>
  <c r="O17" i="151"/>
  <c r="O16" i="151"/>
  <c r="O18" i="150"/>
  <c r="O17" i="150"/>
  <c r="O16" i="150"/>
  <c r="O19" i="149"/>
  <c r="O18" i="149"/>
  <c r="O17" i="149"/>
  <c r="O16" i="149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0" i="147"/>
  <c r="N21" i="147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AA21" i="147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Q21" i="147"/>
  <c r="O21" i="147"/>
  <c r="M21" i="147"/>
  <c r="K21" i="147"/>
  <c r="I21" i="147"/>
  <c r="A21" i="147"/>
  <c r="S20" i="147"/>
  <c r="Q20" i="147"/>
  <c r="O20" i="147"/>
  <c r="M20" i="147"/>
  <c r="K20" i="147"/>
  <c r="I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<sst xmlns="http://schemas.openxmlformats.org/spreadsheetml/2006/main" count="1674" uniqueCount="178">
  <si>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</si>
  <si>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</si>
  <si>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</si>
  <si>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</si>
  <si>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</si>
  <si>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</si>
  <si>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</si>
  <si>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</si>
  <si>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</si>
  <si>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</si>
  <si>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</si>
  <si>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</si>
  <si>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</si>
  <si>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</si>
  <si>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</si>
  <si>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</si>
  <si>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</si>
  <si>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</si>
  <si>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</si>
  <si>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</si>
  <si>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</si>
  <si>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</si>
  <si>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</si>
  <si>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</si>
  <si>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</si>
  <si>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</si>
  <si>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</si>
  <si>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</si>
  <si>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</si>
  <si>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</si>
  <si>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</si>
  <si>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</si>
  <si>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</si>
  <si>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</si>
  <si>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</si>
  <si>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</si>
  <si>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</si>
  <si>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</si>
  <si>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</si>
  <si>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</si>
  <si>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</si>
  <si>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</si>
  <si>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</si>
  <si>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</si>
  <si>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</si>
  <si>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</si>
  <si>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</si>
  <si>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</si>
  <si>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</si>
  <si>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</si>
  <si>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</si>
  <si>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</si>
  <si>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</si>
  <si>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</si>
  <si>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</si>
  <si>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</si>
  <si>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</si>
  <si>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</si>
  <si>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</si>
  <si>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</si>
  <si>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</si>
  <si>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</si>
  <si>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</si>
  <si>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</si>
  <si>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</si>
  <si>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</si>
  <si>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</si>
  <si>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</si>
  <si>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</si>
  <si>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</si>
  <si>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</si>
  <si>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</si>
  <si>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</si>
  <si>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</si>
  <si>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</si>
  <si>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</si>
  <si>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</si>
  <si>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</si>
  <si>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</si>
  <si>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</si>
  <si>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Peri Pump</t>
  </si>
  <si>
    <t>DPT-35</t>
  </si>
  <si>
    <t>Trinity</t>
  </si>
  <si>
    <t>No Change When Hammer Stopped</t>
  </si>
  <si>
    <t>6/8/2020:11:44:38</t>
  </si>
  <si>
    <t>NA</t>
  </si>
  <si>
    <t>6/8/2020:11:46:06</t>
  </si>
  <si>
    <t>IK Decreased When Hammer Stopped</t>
  </si>
  <si>
    <t>6/8/2020:11:47:29</t>
  </si>
  <si>
    <t>6/8/2020:11:47:49</t>
  </si>
  <si>
    <t>6/8/2020:11:48:34</t>
  </si>
  <si>
    <t>6/8/2020:11:51:12</t>
  </si>
  <si>
    <t>IK Increased When Hammer Stopped</t>
  </si>
  <si>
    <t>6/8/2020:11:52:30</t>
  </si>
  <si>
    <t>6/8/2020:11:56:51</t>
  </si>
  <si>
    <t>6/8/2020:12:19:18</t>
  </si>
  <si>
    <t>6/8/2020:13:46:44</t>
  </si>
  <si>
    <t>6/8/2020:13:49:00</t>
  </si>
  <si>
    <t>6/8/2020:14:31:46</t>
  </si>
  <si>
    <t>6/8/2020:15:20:12</t>
  </si>
  <si>
    <t>6/8/2020:15:20:42</t>
  </si>
  <si>
    <t>6/8/2020:15:21:36</t>
  </si>
  <si>
    <t>6/8/2020:15:22:15</t>
  </si>
  <si>
    <t>6/8/2020:15:24:26</t>
  </si>
  <si>
    <t>6/8/2020:15:25:12</t>
  </si>
  <si>
    <t>6/8/2020:15:25:22</t>
  </si>
  <si>
    <t>6/9/2020:09:16:42</t>
  </si>
  <si>
    <t>6/9/2020:09:18:14</t>
  </si>
  <si>
    <t>6/9/2020:09:18:39</t>
  </si>
  <si>
    <t>6/9/2020:09:19:19</t>
  </si>
  <si>
    <t>6/9/2020:09:21:08</t>
  </si>
  <si>
    <t>6/9/2020:09:21:19</t>
  </si>
  <si>
    <t>6/9/2020:09:24:04</t>
  </si>
  <si>
    <t>6/9/2020:11:40:03</t>
  </si>
  <si>
    <t>6/9/2020:11:44:02</t>
  </si>
  <si>
    <t>6/9/2020:11:57:32</t>
  </si>
  <si>
    <t>6/9/2020:13:28:34</t>
  </si>
  <si>
    <t>6/9/2020:13:32:59</t>
  </si>
  <si>
    <t>6/9/2020:13:35:12</t>
  </si>
  <si>
    <t>6/9/2020:13:35:31</t>
  </si>
  <si>
    <t>6/9/2020:14:33:15</t>
  </si>
  <si>
    <t>6/9/2020:14:37:21</t>
  </si>
  <si>
    <t>6/9/2020:14:38:34</t>
  </si>
  <si>
    <t>6/9/2020:14:46:32</t>
  </si>
  <si>
    <t>6/9/2020:16:36:31</t>
  </si>
  <si>
    <t>ROP Dropped Below Threshold</t>
  </si>
  <si>
    <t>Could Not Produce Water</t>
  </si>
  <si>
    <t>6/8/2020:12:14:59</t>
  </si>
  <si>
    <t>6/8/2020:14:25:56</t>
  </si>
  <si>
    <t>06/08/2020:12:32:43</t>
  </si>
  <si>
    <t>06/08/2020:12:36:51</t>
  </si>
  <si>
    <t>06/08/2020:12:40:58</t>
  </si>
  <si>
    <t>06/08/2020:12:44:54</t>
  </si>
  <si>
    <t>06/08/2020:12:49:31</t>
  </si>
  <si>
    <t>06/08/2020:12:53:16</t>
  </si>
  <si>
    <t xml:space="preserve">PT is 33 min </t>
  </si>
  <si>
    <t>06/08/2020:16:29:37</t>
  </si>
  <si>
    <t>06/08/2020:17:05:32</t>
  </si>
  <si>
    <t>PT is 1 hr 39 min // Pulled sample @ 200 mL @ client's request due to time constraints.</t>
  </si>
  <si>
    <t>06/09/2020:09:39:59</t>
  </si>
  <si>
    <t>06/09/2020:09:43:50</t>
  </si>
  <si>
    <t>06/09/2020:09:47:06</t>
  </si>
  <si>
    <t>06/09/2020:09:50:39</t>
  </si>
  <si>
    <t>06/09/2020:09:54:31</t>
  </si>
  <si>
    <t>06/09/2020:09:58:21</t>
  </si>
  <si>
    <t>06/09/2020:12:17:37</t>
  </si>
  <si>
    <t>06/09/2020:12:24:19</t>
  </si>
  <si>
    <t>06/09/2020:12:31:01</t>
  </si>
  <si>
    <t>06/09/2020:12:36:44</t>
  </si>
  <si>
    <t>06/09/2020:12:43:55</t>
  </si>
  <si>
    <t xml:space="preserve">PT is 45 min </t>
  </si>
  <si>
    <t>06/09/2020:13:44:14</t>
  </si>
  <si>
    <t>06/09/2020:13:45:55</t>
  </si>
  <si>
    <t>06/09/2020:13:47:53</t>
  </si>
  <si>
    <t>06/09/2020:13:49:45</t>
  </si>
  <si>
    <t>06/09/2020:13:51:43</t>
  </si>
  <si>
    <t>06/09/2020:13:53:36</t>
  </si>
  <si>
    <t>06/09/2020:13:55:34</t>
  </si>
  <si>
    <t>06/09/2020:13:57:32</t>
  </si>
  <si>
    <t>06/09/2020:13:59:24</t>
  </si>
  <si>
    <t>06/09/2020:14:01:22</t>
  </si>
  <si>
    <t>PT is 36 min // Pulled sample before stable.  Max Purge Volume met</t>
  </si>
  <si>
    <t>06/09/2020:15:41:04</t>
  </si>
  <si>
    <t>06/09/2020:16:04:02</t>
  </si>
  <si>
    <t>06/09/2020:16:23:19</t>
  </si>
  <si>
    <t xml:space="preserve">PT is 1 hr &amp; 27 min // Pulled sample at 300 mL purge due to time constraints and purge time limit exceeded.  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</si>
  <si>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</si>
  <si>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</si>
  <si>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</si>
  <si>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</si>
  <si>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</si>
  <si>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</si>
  <si>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N/A</t>
  </si>
  <si>
    <t xml:space="preserve">**FEP Tubing Fully Detached Between 20 and 22 feet.  </t>
  </si>
  <si>
    <t>DPT35</t>
  </si>
  <si>
    <t>CS</t>
  </si>
  <si>
    <t>MSTJV</t>
  </si>
  <si>
    <t>6/9/2020:09:33:05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</si>
</sst>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38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0" fontId="21" fillId="6" borderId="19" xfId="0" applyFont="1" applyFill="1" applyBorder="1" applyAlignment="1">
      <alignment horizontal="left" vertical="center" wrapText="1"/>
    </xf>
    <xf numFmtId="0" fontId="21" fillId="6" borderId="26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1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7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Ik'!$H$2:$H$2819</c:f>
              <c:numCache>
                <c:formatCode>General</c:formatCode>
                <c:ptCount val="2818"/>
                <c:pt idx="0">
                  <c:v>4.1690000000000005</c:v>
                </c:pt>
                <c:pt idx="1">
                  <c:v>4.0248999999999997</c:v>
                </c:pt>
                <c:pt idx="2">
                  <c:v>3.9897</c:v>
                </c:pt>
                <c:pt idx="3">
                  <c:v>4.0898000000000003</c:v>
                </c:pt>
                <c:pt idx="4">
                  <c:v>4.0898000000000003</c:v>
                </c:pt>
                <c:pt idx="5">
                  <c:v>4.1008000000000004</c:v>
                </c:pt>
                <c:pt idx="6">
                  <c:v>4.1393000000000004</c:v>
                </c:pt>
                <c:pt idx="7">
                  <c:v>4.2107999999999999</c:v>
                </c:pt>
                <c:pt idx="8">
                  <c:v>4.2713000000000001</c:v>
                </c:pt>
                <c:pt idx="9">
                  <c:v>4.2207000000000008</c:v>
                </c:pt>
                <c:pt idx="10">
                  <c:v>4.2064000000000004</c:v>
                </c:pt>
                <c:pt idx="11">
                  <c:v>4.2229000000000001</c:v>
                </c:pt>
                <c:pt idx="12">
                  <c:v>4.1690000000000005</c:v>
                </c:pt>
                <c:pt idx="13">
                  <c:v>4.1536</c:v>
                </c:pt>
                <c:pt idx="14">
                  <c:v>4.2086000000000006</c:v>
                </c:pt>
                <c:pt idx="15">
                  <c:v>4.2724000000000002</c:v>
                </c:pt>
                <c:pt idx="16">
                  <c:v>4.2471000000000005</c:v>
                </c:pt>
                <c:pt idx="17">
                  <c:v>4.1998000000000006</c:v>
                </c:pt>
                <c:pt idx="18">
                  <c:v>4.1580000000000004</c:v>
                </c:pt>
                <c:pt idx="19">
                  <c:v>4.1932</c:v>
                </c:pt>
                <c:pt idx="20">
                  <c:v>4.1635000000000009</c:v>
                </c:pt>
                <c:pt idx="21">
                  <c:v>4.3065000000000007</c:v>
                </c:pt>
                <c:pt idx="22">
                  <c:v>4.1767000000000003</c:v>
                </c:pt>
                <c:pt idx="23">
                  <c:v>4.2053000000000003</c:v>
                </c:pt>
                <c:pt idx="24">
                  <c:v>4.3559999999999999</c:v>
                </c:pt>
                <c:pt idx="25">
                  <c:v>4.0964000000000009</c:v>
                </c:pt>
                <c:pt idx="26">
                  <c:v>4.1756000000000002</c:v>
                </c:pt>
                <c:pt idx="27">
                  <c:v>4.1998000000000006</c:v>
                </c:pt>
                <c:pt idx="28">
                  <c:v>4.2834000000000003</c:v>
                </c:pt>
                <c:pt idx="29">
                  <c:v>4.1822000000000008</c:v>
                </c:pt>
                <c:pt idx="30">
                  <c:v>4.1085000000000003</c:v>
                </c:pt>
                <c:pt idx="31">
                  <c:v>4.2878000000000007</c:v>
                </c:pt>
                <c:pt idx="32">
                  <c:v>4.1767000000000003</c:v>
                </c:pt>
                <c:pt idx="33">
                  <c:v>4.1668000000000003</c:v>
                </c:pt>
                <c:pt idx="34">
                  <c:v>4.0414000000000003</c:v>
                </c:pt>
                <c:pt idx="35">
                  <c:v>4.0369999999999999</c:v>
                </c:pt>
                <c:pt idx="36">
                  <c:v>4.0425000000000004</c:v>
                </c:pt>
                <c:pt idx="37">
                  <c:v>4.1107000000000005</c:v>
                </c:pt>
                <c:pt idx="38">
                  <c:v>4.0106000000000002</c:v>
                </c:pt>
                <c:pt idx="39">
                  <c:v>3.8610000000000002</c:v>
                </c:pt>
                <c:pt idx="40">
                  <c:v>3.6861000000000002</c:v>
                </c:pt>
                <c:pt idx="41">
                  <c:v>3.7092000000000001</c:v>
                </c:pt>
                <c:pt idx="42">
                  <c:v>3.8566000000000003</c:v>
                </c:pt>
                <c:pt idx="43">
                  <c:v>4.0788000000000002</c:v>
                </c:pt>
                <c:pt idx="44">
                  <c:v>4.2658000000000005</c:v>
                </c:pt>
                <c:pt idx="45">
                  <c:v>4.3131000000000004</c:v>
                </c:pt>
                <c:pt idx="46">
                  <c:v>4.1492000000000004</c:v>
                </c:pt>
                <c:pt idx="47">
                  <c:v>3.7147000000000001</c:v>
                </c:pt>
                <c:pt idx="48">
                  <c:v>3.1999</c:v>
                </c:pt>
                <c:pt idx="49">
                  <c:v>2.8864000000000005</c:v>
                </c:pt>
                <c:pt idx="50">
                  <c:v>2.7588000000000004</c:v>
                </c:pt>
                <c:pt idx="51">
                  <c:v>2.75</c:v>
                </c:pt>
                <c:pt idx="52">
                  <c:v>2.7104000000000004</c:v>
                </c:pt>
                <c:pt idx="53">
                  <c:v>2.4628999999999999</c:v>
                </c:pt>
                <c:pt idx="54">
                  <c:v>2.1109</c:v>
                </c:pt>
                <c:pt idx="55">
                  <c:v>1.8326</c:v>
                </c:pt>
                <c:pt idx="56">
                  <c:v>1.6731</c:v>
                </c:pt>
                <c:pt idx="57">
                  <c:v>1.5488</c:v>
                </c:pt>
                <c:pt idx="58">
                  <c:v>1.4190000000000003</c:v>
                </c:pt>
                <c:pt idx="59">
                  <c:v>1.1803000000000001</c:v>
                </c:pt>
                <c:pt idx="60">
                  <c:v>0.92070000000000007</c:v>
                </c:pt>
                <c:pt idx="61">
                  <c:v>0.86240000000000006</c:v>
                </c:pt>
                <c:pt idx="62">
                  <c:v>1.0637000000000001</c:v>
                </c:pt>
                <c:pt idx="63">
                  <c:v>1.5477000000000001</c:v>
                </c:pt>
                <c:pt idx="64">
                  <c:v>2.1109</c:v>
                </c:pt>
                <c:pt idx="65">
                  <c:v>2.6455000000000002</c:v>
                </c:pt>
                <c:pt idx="66">
                  <c:v>3.1141000000000001</c:v>
                </c:pt>
                <c:pt idx="67">
                  <c:v>3.2890000000000006</c:v>
                </c:pt>
                <c:pt idx="68">
                  <c:v>3.1515000000000004</c:v>
                </c:pt>
                <c:pt idx="69">
                  <c:v>2.8578000000000001</c:v>
                </c:pt>
                <c:pt idx="70">
                  <c:v>2.5344000000000002</c:v>
                </c:pt>
                <c:pt idx="71">
                  <c:v>2.2836000000000003</c:v>
                </c:pt>
                <c:pt idx="72">
                  <c:v>2.0911000000000004</c:v>
                </c:pt>
                <c:pt idx="73">
                  <c:v>2.0383</c:v>
                </c:pt>
                <c:pt idx="74">
                  <c:v>2.5102000000000002</c:v>
                </c:pt>
                <c:pt idx="75">
                  <c:v>3.0931999999999999</c:v>
                </c:pt>
                <c:pt idx="76">
                  <c:v>3.5376000000000003</c:v>
                </c:pt>
                <c:pt idx="77">
                  <c:v>3.8907000000000003</c:v>
                </c:pt>
                <c:pt idx="78">
                  <c:v>3.9347000000000003</c:v>
                </c:pt>
                <c:pt idx="79">
                  <c:v>3.8885000000000005</c:v>
                </c:pt>
                <c:pt idx="80">
                  <c:v>3.7213000000000003</c:v>
                </c:pt>
                <c:pt idx="81">
                  <c:v>3.4419000000000004</c:v>
                </c:pt>
                <c:pt idx="82">
                  <c:v>3.0305</c:v>
                </c:pt>
                <c:pt idx="83">
                  <c:v>2.6026000000000002</c:v>
                </c:pt>
                <c:pt idx="84">
                  <c:v>2.1549</c:v>
                </c:pt>
                <c:pt idx="85">
                  <c:v>1.8458000000000001</c:v>
                </c:pt>
                <c:pt idx="86">
                  <c:v>1.7446000000000002</c:v>
                </c:pt>
                <c:pt idx="87">
                  <c:v>1.7116000000000002</c:v>
                </c:pt>
                <c:pt idx="88">
                  <c:v>1.4729000000000001</c:v>
                </c:pt>
                <c:pt idx="89">
                  <c:v>1.1627000000000001</c:v>
                </c:pt>
                <c:pt idx="90">
                  <c:v>1.0758000000000001</c:v>
                </c:pt>
                <c:pt idx="91">
                  <c:v>1.2716000000000001</c:v>
                </c:pt>
                <c:pt idx="92">
                  <c:v>1.6247000000000003</c:v>
                </c:pt>
                <c:pt idx="93">
                  <c:v>2.0482000000000005</c:v>
                </c:pt>
                <c:pt idx="94">
                  <c:v>2.2484000000000002</c:v>
                </c:pt>
                <c:pt idx="95">
                  <c:v>2.2880000000000003</c:v>
                </c:pt>
                <c:pt idx="96">
                  <c:v>2.1021000000000001</c:v>
                </c:pt>
                <c:pt idx="97">
                  <c:v>1.7677</c:v>
                </c:pt>
                <c:pt idx="98">
                  <c:v>1.3574000000000002</c:v>
                </c:pt>
                <c:pt idx="99">
                  <c:v>2.3760000000000003</c:v>
                </c:pt>
                <c:pt idx="100">
                  <c:v>2.4442000000000004</c:v>
                </c:pt>
                <c:pt idx="101">
                  <c:v>2.3936000000000002</c:v>
                </c:pt>
                <c:pt idx="102">
                  <c:v>2.2231000000000001</c:v>
                </c:pt>
                <c:pt idx="103">
                  <c:v>1.9404000000000001</c:v>
                </c:pt>
                <c:pt idx="104">
                  <c:v>1.7907999999999999</c:v>
                </c:pt>
                <c:pt idx="105">
                  <c:v>1.6467000000000003</c:v>
                </c:pt>
                <c:pt idx="106">
                  <c:v>1.6115000000000002</c:v>
                </c:pt>
                <c:pt idx="107">
                  <c:v>1.3717000000000001</c:v>
                </c:pt>
                <c:pt idx="108">
                  <c:v>1.3816000000000002</c:v>
                </c:pt>
                <c:pt idx="109">
                  <c:v>1.3794000000000002</c:v>
                </c:pt>
                <c:pt idx="110">
                  <c:v>1.4157</c:v>
                </c:pt>
                <c:pt idx="111">
                  <c:v>1.3860000000000001</c:v>
                </c:pt>
                <c:pt idx="112">
                  <c:v>1.3321000000000003</c:v>
                </c:pt>
                <c:pt idx="113">
                  <c:v>1.3376000000000001</c:v>
                </c:pt>
                <c:pt idx="114">
                  <c:v>1.3431000000000002</c:v>
                </c:pt>
                <c:pt idx="115">
                  <c:v>1.4201000000000001</c:v>
                </c:pt>
                <c:pt idx="116">
                  <c:v>1.4960000000000002</c:v>
                </c:pt>
                <c:pt idx="117">
                  <c:v>1.5136000000000001</c:v>
                </c:pt>
                <c:pt idx="118">
                  <c:v>1.4608000000000001</c:v>
                </c:pt>
                <c:pt idx="119">
                  <c:v>1.4597</c:v>
                </c:pt>
                <c:pt idx="120">
                  <c:v>1.4905000000000002</c:v>
                </c:pt>
                <c:pt idx="121">
                  <c:v>1.4619</c:v>
                </c:pt>
                <c:pt idx="122">
                  <c:v>1.4520000000000002</c:v>
                </c:pt>
                <c:pt idx="123">
                  <c:v>1.9096000000000002</c:v>
                </c:pt>
                <c:pt idx="124">
                  <c:v>1.8205000000000002</c:v>
                </c:pt>
                <c:pt idx="125">
                  <c:v>1.7468000000000001</c:v>
                </c:pt>
                <c:pt idx="126">
                  <c:v>1.6973</c:v>
                </c:pt>
                <c:pt idx="127">
                  <c:v>1.6852000000000003</c:v>
                </c:pt>
                <c:pt idx="128">
                  <c:v>1.6093000000000002</c:v>
                </c:pt>
                <c:pt idx="129">
                  <c:v>1.617</c:v>
                </c:pt>
                <c:pt idx="130">
                  <c:v>1.6742000000000001</c:v>
                </c:pt>
                <c:pt idx="131">
                  <c:v>1.7006000000000001</c:v>
                </c:pt>
                <c:pt idx="132">
                  <c:v>2.2649000000000004</c:v>
                </c:pt>
                <c:pt idx="133">
                  <c:v>2.0977000000000001</c:v>
                </c:pt>
                <c:pt idx="134">
                  <c:v>2.0097</c:v>
                </c:pt>
                <c:pt idx="135">
                  <c:v>2.0988000000000002</c:v>
                </c:pt>
                <c:pt idx="136">
                  <c:v>2.2968000000000002</c:v>
                </c:pt>
                <c:pt idx="137">
                  <c:v>2.5366000000000004</c:v>
                </c:pt>
                <c:pt idx="138">
                  <c:v>2.6884000000000001</c:v>
                </c:pt>
                <c:pt idx="139">
                  <c:v>2.5630000000000002</c:v>
                </c:pt>
                <c:pt idx="140">
                  <c:v>2.3815000000000004</c:v>
                </c:pt>
                <c:pt idx="141">
                  <c:v>2.2825000000000002</c:v>
                </c:pt>
                <c:pt idx="142">
                  <c:v>2.1879000000000004</c:v>
                </c:pt>
                <c:pt idx="143">
                  <c:v>2.1384000000000003</c:v>
                </c:pt>
                <c:pt idx="144">
                  <c:v>2.0790000000000002</c:v>
                </c:pt>
                <c:pt idx="145">
                  <c:v>2.0811999999999999</c:v>
                </c:pt>
                <c:pt idx="146">
                  <c:v>2.0493000000000001</c:v>
                </c:pt>
                <c:pt idx="147">
                  <c:v>1.9701000000000002</c:v>
                </c:pt>
                <c:pt idx="148">
                  <c:v>1.8953000000000002</c:v>
                </c:pt>
                <c:pt idx="149">
                  <c:v>2.7093000000000003</c:v>
                </c:pt>
                <c:pt idx="150">
                  <c:v>2.5487000000000002</c:v>
                </c:pt>
                <c:pt idx="151">
                  <c:v>2.3727</c:v>
                </c:pt>
                <c:pt idx="152">
                  <c:v>2.1791000000000005</c:v>
                </c:pt>
                <c:pt idx="153">
                  <c:v>2.0361000000000002</c:v>
                </c:pt>
                <c:pt idx="154">
                  <c:v>1.9217000000000002</c:v>
                </c:pt>
                <c:pt idx="155">
                  <c:v>1.9239000000000002</c:v>
                </c:pt>
                <c:pt idx="156">
                  <c:v>1.9382000000000001</c:v>
                </c:pt>
                <c:pt idx="157">
                  <c:v>1.9316000000000002</c:v>
                </c:pt>
                <c:pt idx="158">
                  <c:v>1.8535000000000001</c:v>
                </c:pt>
                <c:pt idx="159">
                  <c:v>1.7490000000000003</c:v>
                </c:pt>
                <c:pt idx="160">
                  <c:v>1.6764000000000001</c:v>
                </c:pt>
                <c:pt idx="161">
                  <c:v>1.6115000000000002</c:v>
                </c:pt>
                <c:pt idx="162">
                  <c:v>1.7655000000000001</c:v>
                </c:pt>
                <c:pt idx="163">
                  <c:v>1.8293000000000001</c:v>
                </c:pt>
                <c:pt idx="164">
                  <c:v>1.8227000000000002</c:v>
                </c:pt>
                <c:pt idx="165">
                  <c:v>1.6357000000000002</c:v>
                </c:pt>
                <c:pt idx="166">
                  <c:v>2.7654000000000001</c:v>
                </c:pt>
                <c:pt idx="167">
                  <c:v>2.5695999999999999</c:v>
                </c:pt>
                <c:pt idx="168">
                  <c:v>2.5949</c:v>
                </c:pt>
                <c:pt idx="169">
                  <c:v>2.5971000000000006</c:v>
                </c:pt>
                <c:pt idx="170">
                  <c:v>2.4540999999999999</c:v>
                </c:pt>
                <c:pt idx="171">
                  <c:v>2.2902</c:v>
                </c:pt>
                <c:pt idx="172">
                  <c:v>2.2011000000000003</c:v>
                </c:pt>
                <c:pt idx="173">
                  <c:v>2.0933000000000002</c:v>
                </c:pt>
                <c:pt idx="174">
                  <c:v>2.0647000000000002</c:v>
                </c:pt>
                <c:pt idx="175">
                  <c:v>2.0372000000000003</c:v>
                </c:pt>
                <c:pt idx="176">
                  <c:v>1.9415</c:v>
                </c:pt>
                <c:pt idx="177">
                  <c:v>1.8854000000000002</c:v>
                </c:pt>
                <c:pt idx="178">
                  <c:v>2.6444000000000001</c:v>
                </c:pt>
                <c:pt idx="179">
                  <c:v>2.6081000000000003</c:v>
                </c:pt>
                <c:pt idx="180">
                  <c:v>2.4321000000000002</c:v>
                </c:pt>
                <c:pt idx="181">
                  <c:v>2.2902</c:v>
                </c:pt>
                <c:pt idx="182">
                  <c:v>2.1384000000000003</c:v>
                </c:pt>
                <c:pt idx="183">
                  <c:v>2.1604000000000001</c:v>
                </c:pt>
                <c:pt idx="184">
                  <c:v>2.3287</c:v>
                </c:pt>
                <c:pt idx="185">
                  <c:v>2.4563000000000001</c:v>
                </c:pt>
                <c:pt idx="186">
                  <c:v>2.387</c:v>
                </c:pt>
                <c:pt idx="187">
                  <c:v>2.2572000000000001</c:v>
                </c:pt>
                <c:pt idx="188">
                  <c:v>2.1043000000000003</c:v>
                </c:pt>
                <c:pt idx="189">
                  <c:v>2.0141</c:v>
                </c:pt>
                <c:pt idx="190">
                  <c:v>1.9107000000000003</c:v>
                </c:pt>
                <c:pt idx="191">
                  <c:v>1.8315000000000001</c:v>
                </c:pt>
                <c:pt idx="192">
                  <c:v>1.7622000000000002</c:v>
                </c:pt>
                <c:pt idx="193">
                  <c:v>1.6676000000000002</c:v>
                </c:pt>
                <c:pt idx="194">
                  <c:v>1.5928</c:v>
                </c:pt>
                <c:pt idx="195">
                  <c:v>1.5411000000000001</c:v>
                </c:pt>
                <c:pt idx="196">
                  <c:v>1.518</c:v>
                </c:pt>
                <c:pt idx="197">
                  <c:v>1.5323000000000002</c:v>
                </c:pt>
                <c:pt idx="198">
                  <c:v>1.5455000000000001</c:v>
                </c:pt>
                <c:pt idx="199">
                  <c:v>1.4916000000000003</c:v>
                </c:pt>
                <c:pt idx="200">
                  <c:v>1.3860000000000001</c:v>
                </c:pt>
                <c:pt idx="201">
                  <c:v>1.2815000000000001</c:v>
                </c:pt>
                <c:pt idx="202">
                  <c:v>1.2166000000000001</c:v>
                </c:pt>
                <c:pt idx="203">
                  <c:v>1.1704000000000001</c:v>
                </c:pt>
                <c:pt idx="204">
                  <c:v>1.1737</c:v>
                </c:pt>
                <c:pt idx="205">
                  <c:v>1.1682000000000001</c:v>
                </c:pt>
                <c:pt idx="206">
                  <c:v>1.1396000000000002</c:v>
                </c:pt>
                <c:pt idx="207">
                  <c:v>1.1187</c:v>
                </c:pt>
                <c:pt idx="208">
                  <c:v>1.0879000000000001</c:v>
                </c:pt>
                <c:pt idx="209">
                  <c:v>1.0483</c:v>
                </c:pt>
                <c:pt idx="210">
                  <c:v>1.0219</c:v>
                </c:pt>
                <c:pt idx="211">
                  <c:v>1.0021000000000002</c:v>
                </c:pt>
                <c:pt idx="212">
                  <c:v>0.96470000000000011</c:v>
                </c:pt>
                <c:pt idx="213">
                  <c:v>0.93280000000000007</c:v>
                </c:pt>
                <c:pt idx="214">
                  <c:v>0.90639999999999998</c:v>
                </c:pt>
                <c:pt idx="215">
                  <c:v>0.88660000000000017</c:v>
                </c:pt>
                <c:pt idx="216">
                  <c:v>0.8459000000000001</c:v>
                </c:pt>
                <c:pt idx="217">
                  <c:v>0.78980000000000006</c:v>
                </c:pt>
                <c:pt idx="218">
                  <c:v>0.75020000000000009</c:v>
                </c:pt>
                <c:pt idx="219">
                  <c:v>0.71170000000000011</c:v>
                </c:pt>
                <c:pt idx="220">
                  <c:v>0.65890000000000004</c:v>
                </c:pt>
                <c:pt idx="221">
                  <c:v>0.62149999999999994</c:v>
                </c:pt>
                <c:pt idx="222">
                  <c:v>0.62919999999999998</c:v>
                </c:pt>
                <c:pt idx="223">
                  <c:v>1.0098</c:v>
                </c:pt>
                <c:pt idx="224">
                  <c:v>1.2914000000000001</c:v>
                </c:pt>
                <c:pt idx="225">
                  <c:v>1.2429999999999999</c:v>
                </c:pt>
                <c:pt idx="226">
                  <c:v>1.1473</c:v>
                </c:pt>
                <c:pt idx="227">
                  <c:v>1.0109000000000001</c:v>
                </c:pt>
                <c:pt idx="228">
                  <c:v>0.88110000000000011</c:v>
                </c:pt>
                <c:pt idx="229">
                  <c:v>0.77110000000000001</c:v>
                </c:pt>
                <c:pt idx="230">
                  <c:v>0.68310000000000004</c:v>
                </c:pt>
                <c:pt idx="231">
                  <c:v>0.59840000000000004</c:v>
                </c:pt>
                <c:pt idx="232">
                  <c:v>0.49610000000000004</c:v>
                </c:pt>
                <c:pt idx="233">
                  <c:v>0.44110000000000005</c:v>
                </c:pt>
                <c:pt idx="234">
                  <c:v>0.39269999999999999</c:v>
                </c:pt>
                <c:pt idx="235">
                  <c:v>0.33440000000000003</c:v>
                </c:pt>
                <c:pt idx="236">
                  <c:v>0.3201</c:v>
                </c:pt>
                <c:pt idx="237">
                  <c:v>0.43340000000000006</c:v>
                </c:pt>
                <c:pt idx="238">
                  <c:v>0.48950000000000005</c:v>
                </c:pt>
                <c:pt idx="239">
                  <c:v>0.58520000000000005</c:v>
                </c:pt>
                <c:pt idx="240">
                  <c:v>0.84260000000000013</c:v>
                </c:pt>
                <c:pt idx="241">
                  <c:v>1.1682000000000001</c:v>
                </c:pt>
                <c:pt idx="242">
                  <c:v>1.3926000000000001</c:v>
                </c:pt>
                <c:pt idx="243">
                  <c:v>1.4872000000000003</c:v>
                </c:pt>
                <c:pt idx="244">
                  <c:v>1.4520000000000002</c:v>
                </c:pt>
                <c:pt idx="245">
                  <c:v>1.3871</c:v>
                </c:pt>
                <c:pt idx="246">
                  <c:v>1.2815000000000001</c:v>
                </c:pt>
                <c:pt idx="247">
                  <c:v>1.1385000000000001</c:v>
                </c:pt>
                <c:pt idx="248">
                  <c:v>1.0714000000000001</c:v>
                </c:pt>
                <c:pt idx="249">
                  <c:v>0.9779000000000001</c:v>
                </c:pt>
                <c:pt idx="250">
                  <c:v>0.88110000000000011</c:v>
                </c:pt>
                <c:pt idx="251">
                  <c:v>0.81950000000000001</c:v>
                </c:pt>
                <c:pt idx="252">
                  <c:v>0.78760000000000008</c:v>
                </c:pt>
                <c:pt idx="253">
                  <c:v>0.79860000000000009</c:v>
                </c:pt>
                <c:pt idx="254">
                  <c:v>0.8701000000000001</c:v>
                </c:pt>
                <c:pt idx="255">
                  <c:v>0.96910000000000007</c:v>
                </c:pt>
                <c:pt idx="256">
                  <c:v>1.0923</c:v>
                </c:pt>
                <c:pt idx="257">
                  <c:v>1.1726000000000001</c:v>
                </c:pt>
                <c:pt idx="258">
                  <c:v>1.2617</c:v>
                </c:pt>
                <c:pt idx="259">
                  <c:v>1.3277000000000001</c:v>
                </c:pt>
                <c:pt idx="260">
                  <c:v>1.3860000000000001</c:v>
                </c:pt>
                <c:pt idx="261">
                  <c:v>1.4157</c:v>
                </c:pt>
                <c:pt idx="262">
                  <c:v>1.4223000000000001</c:v>
                </c:pt>
                <c:pt idx="263">
                  <c:v>1.4828000000000001</c:v>
                </c:pt>
                <c:pt idx="265">
                  <c:v>2.0757000000000003</c:v>
                </c:pt>
                <c:pt idx="266">
                  <c:v>1.9734000000000003</c:v>
                </c:pt>
                <c:pt idx="267">
                  <c:v>1.8711000000000002</c:v>
                </c:pt>
                <c:pt idx="268">
                  <c:v>1.8095000000000001</c:v>
                </c:pt>
                <c:pt idx="269">
                  <c:v>1.7600000000000002</c:v>
                </c:pt>
                <c:pt idx="270">
                  <c:v>1.7853000000000001</c:v>
                </c:pt>
                <c:pt idx="271">
                  <c:v>1.8205000000000002</c:v>
                </c:pt>
                <c:pt idx="272">
                  <c:v>1.8149999999999999</c:v>
                </c:pt>
                <c:pt idx="273">
                  <c:v>1.7743000000000002</c:v>
                </c:pt>
                <c:pt idx="274">
                  <c:v>1.7479</c:v>
                </c:pt>
                <c:pt idx="275">
                  <c:v>1.6544000000000001</c:v>
                </c:pt>
                <c:pt idx="276">
                  <c:v>1.4773000000000001</c:v>
                </c:pt>
                <c:pt idx="277">
                  <c:v>1.6764000000000001</c:v>
                </c:pt>
                <c:pt idx="278">
                  <c:v>1.7677</c:v>
                </c:pt>
                <c:pt idx="279">
                  <c:v>1.8172000000000001</c:v>
                </c:pt>
                <c:pt idx="280">
                  <c:v>1.8293000000000001</c:v>
                </c:pt>
                <c:pt idx="281">
                  <c:v>1.8447000000000002</c:v>
                </c:pt>
                <c:pt idx="282">
                  <c:v>1.859</c:v>
                </c:pt>
                <c:pt idx="283">
                  <c:v>1.9349000000000001</c:v>
                </c:pt>
                <c:pt idx="284">
                  <c:v>2.0207000000000002</c:v>
                </c:pt>
                <c:pt idx="285">
                  <c:v>2.1208</c:v>
                </c:pt>
                <c:pt idx="286">
                  <c:v>2.1373000000000002</c:v>
                </c:pt>
                <c:pt idx="287">
                  <c:v>1.9349000000000001</c:v>
                </c:pt>
                <c:pt idx="288">
                  <c:v>2.1439000000000004</c:v>
                </c:pt>
                <c:pt idx="289">
                  <c:v>2.3144000000000005</c:v>
                </c:pt>
                <c:pt idx="290">
                  <c:v>2.3704999999999998</c:v>
                </c:pt>
                <c:pt idx="291">
                  <c:v>2.4046000000000003</c:v>
                </c:pt>
                <c:pt idx="292">
                  <c:v>2.4365000000000001</c:v>
                </c:pt>
                <c:pt idx="293">
                  <c:v>2.3441000000000001</c:v>
                </c:pt>
                <c:pt idx="294">
                  <c:v>2.1362000000000001</c:v>
                </c:pt>
                <c:pt idx="295">
                  <c:v>2.2253000000000003</c:v>
                </c:pt>
                <c:pt idx="296">
                  <c:v>2.1890000000000001</c:v>
                </c:pt>
                <c:pt idx="297">
                  <c:v>2.4376000000000002</c:v>
                </c:pt>
                <c:pt idx="298">
                  <c:v>2.4849000000000001</c:v>
                </c:pt>
                <c:pt idx="299">
                  <c:v>2.5167999999999999</c:v>
                </c:pt>
                <c:pt idx="300">
                  <c:v>2.5036</c:v>
                </c:pt>
                <c:pt idx="301">
                  <c:v>2.4992000000000001</c:v>
                </c:pt>
                <c:pt idx="302">
                  <c:v>2.4497</c:v>
                </c:pt>
                <c:pt idx="303">
                  <c:v>1.9481000000000002</c:v>
                </c:pt>
                <c:pt idx="304">
                  <c:v>2.1890000000000001</c:v>
                </c:pt>
                <c:pt idx="305">
                  <c:v>2.1879000000000004</c:v>
                </c:pt>
                <c:pt idx="306">
                  <c:v>2.1736</c:v>
                </c:pt>
                <c:pt idx="307">
                  <c:v>2.1626000000000003</c:v>
                </c:pt>
                <c:pt idx="308">
                  <c:v>2.1120000000000001</c:v>
                </c:pt>
                <c:pt idx="309">
                  <c:v>2.1351000000000004</c:v>
                </c:pt>
                <c:pt idx="310">
                  <c:v>2.1164000000000001</c:v>
                </c:pt>
                <c:pt idx="311">
                  <c:v>2.1406000000000001</c:v>
                </c:pt>
                <c:pt idx="312">
                  <c:v>2.0933000000000002</c:v>
                </c:pt>
                <c:pt idx="313">
                  <c:v>2.0570000000000004</c:v>
                </c:pt>
                <c:pt idx="314">
                  <c:v>2.0240000000000005</c:v>
                </c:pt>
                <c:pt idx="315">
                  <c:v>2.0383</c:v>
                </c:pt>
                <c:pt idx="316">
                  <c:v>2.0657999999999999</c:v>
                </c:pt>
                <c:pt idx="317">
                  <c:v>1.9767000000000001</c:v>
                </c:pt>
                <c:pt idx="318">
                  <c:v>1.9459</c:v>
                </c:pt>
                <c:pt idx="319">
                  <c:v>2.1241000000000003</c:v>
                </c:pt>
                <c:pt idx="320">
                  <c:v>2.1967000000000003</c:v>
                </c:pt>
                <c:pt idx="321">
                  <c:v>2.1417000000000002</c:v>
                </c:pt>
                <c:pt idx="322">
                  <c:v>2.1097999999999999</c:v>
                </c:pt>
                <c:pt idx="323">
                  <c:v>2.0757000000000003</c:v>
                </c:pt>
                <c:pt idx="324">
                  <c:v>2.0064000000000002</c:v>
                </c:pt>
                <c:pt idx="325">
                  <c:v>1.9283000000000001</c:v>
                </c:pt>
                <c:pt idx="326">
                  <c:v>1.9008</c:v>
                </c:pt>
                <c:pt idx="327">
                  <c:v>1.8876000000000002</c:v>
                </c:pt>
                <c:pt idx="328">
                  <c:v>1.8733000000000002</c:v>
                </c:pt>
                <c:pt idx="329">
                  <c:v>1.8491000000000002</c:v>
                </c:pt>
                <c:pt idx="330">
                  <c:v>1.8216000000000001</c:v>
                </c:pt>
                <c:pt idx="331">
                  <c:v>1.8073000000000001</c:v>
                </c:pt>
                <c:pt idx="332">
                  <c:v>1.8106</c:v>
                </c:pt>
                <c:pt idx="333">
                  <c:v>1.7765000000000002</c:v>
                </c:pt>
                <c:pt idx="334">
                  <c:v>1.7611000000000001</c:v>
                </c:pt>
                <c:pt idx="335">
                  <c:v>1.6962000000000002</c:v>
                </c:pt>
                <c:pt idx="336">
                  <c:v>1.7666000000000002</c:v>
                </c:pt>
                <c:pt idx="337">
                  <c:v>1.7765000000000002</c:v>
                </c:pt>
                <c:pt idx="338">
                  <c:v>1.8194000000000001</c:v>
                </c:pt>
                <c:pt idx="339">
                  <c:v>1.8084</c:v>
                </c:pt>
                <c:pt idx="340">
                  <c:v>1.7842000000000002</c:v>
                </c:pt>
                <c:pt idx="341">
                  <c:v>1.8029000000000002</c:v>
                </c:pt>
                <c:pt idx="342">
                  <c:v>1.8007000000000002</c:v>
                </c:pt>
                <c:pt idx="343">
                  <c:v>1.8084</c:v>
                </c:pt>
                <c:pt idx="344">
                  <c:v>1.8117000000000001</c:v>
                </c:pt>
                <c:pt idx="345">
                  <c:v>1.8161000000000003</c:v>
                </c:pt>
                <c:pt idx="346">
                  <c:v>1.7996000000000001</c:v>
                </c:pt>
                <c:pt idx="347">
                  <c:v>1.7512000000000003</c:v>
                </c:pt>
                <c:pt idx="348">
                  <c:v>1.7270000000000003</c:v>
                </c:pt>
                <c:pt idx="349">
                  <c:v>1.7160000000000002</c:v>
                </c:pt>
                <c:pt idx="350">
                  <c:v>1.7215</c:v>
                </c:pt>
                <c:pt idx="351">
                  <c:v>1.8095000000000001</c:v>
                </c:pt>
                <c:pt idx="352">
                  <c:v>1.8348</c:v>
                </c:pt>
                <c:pt idx="353">
                  <c:v>1.6687000000000001</c:v>
                </c:pt>
                <c:pt idx="354">
                  <c:v>1.6148</c:v>
                </c:pt>
                <c:pt idx="355">
                  <c:v>1.5477000000000001</c:v>
                </c:pt>
                <c:pt idx="356">
                  <c:v>1.4883000000000002</c:v>
                </c:pt>
                <c:pt idx="357">
                  <c:v>1.4509000000000001</c:v>
                </c:pt>
                <c:pt idx="358">
                  <c:v>1.4300000000000002</c:v>
                </c:pt>
                <c:pt idx="359">
                  <c:v>1.4157</c:v>
                </c:pt>
                <c:pt idx="360">
                  <c:v>1.4069</c:v>
                </c:pt>
                <c:pt idx="361">
                  <c:v>1.4465000000000001</c:v>
                </c:pt>
                <c:pt idx="362">
                  <c:v>1.4894000000000003</c:v>
                </c:pt>
                <c:pt idx="363">
                  <c:v>1.518</c:v>
                </c:pt>
                <c:pt idx="364">
                  <c:v>1.5213000000000001</c:v>
                </c:pt>
                <c:pt idx="365">
                  <c:v>1.5488</c:v>
                </c:pt>
                <c:pt idx="366">
                  <c:v>1.5411000000000001</c:v>
                </c:pt>
                <c:pt idx="367">
                  <c:v>1.5289999999999999</c:v>
                </c:pt>
                <c:pt idx="368">
                  <c:v>1.5323000000000002</c:v>
                </c:pt>
                <c:pt idx="369">
                  <c:v>1.5235000000000001</c:v>
                </c:pt>
                <c:pt idx="370">
                  <c:v>1.5169000000000001</c:v>
                </c:pt>
                <c:pt idx="371">
                  <c:v>1.4938000000000002</c:v>
                </c:pt>
                <c:pt idx="372">
                  <c:v>1.4883000000000002</c:v>
                </c:pt>
                <c:pt idx="373">
                  <c:v>1.4927000000000001</c:v>
                </c:pt>
                <c:pt idx="374">
                  <c:v>1.4971000000000001</c:v>
                </c:pt>
                <c:pt idx="375">
                  <c:v>1.4883000000000002</c:v>
                </c:pt>
                <c:pt idx="376">
                  <c:v>1.4916000000000003</c:v>
                </c:pt>
                <c:pt idx="377">
                  <c:v>1.4960000000000002</c:v>
                </c:pt>
                <c:pt idx="378">
                  <c:v>1.5037</c:v>
                </c:pt>
                <c:pt idx="379">
                  <c:v>1.5136000000000001</c:v>
                </c:pt>
                <c:pt idx="380">
                  <c:v>1.5289999999999999</c:v>
                </c:pt>
                <c:pt idx="381">
                  <c:v>1.5312000000000001</c:v>
                </c:pt>
                <c:pt idx="382">
                  <c:v>1.5323000000000002</c:v>
                </c:pt>
                <c:pt idx="383">
                  <c:v>1.5289999999999999</c:v>
                </c:pt>
                <c:pt idx="384">
                  <c:v>1.5389000000000002</c:v>
                </c:pt>
                <c:pt idx="385">
                  <c:v>1.5048000000000001</c:v>
                </c:pt>
                <c:pt idx="386">
                  <c:v>1.4872000000000003</c:v>
                </c:pt>
                <c:pt idx="387">
                  <c:v>1.4630000000000003</c:v>
                </c:pt>
                <c:pt idx="388">
                  <c:v>1.4355</c:v>
                </c:pt>
                <c:pt idx="389">
                  <c:v>1.3936999999999999</c:v>
                </c:pt>
                <c:pt idx="390">
                  <c:v>1.3651000000000002</c:v>
                </c:pt>
                <c:pt idx="391">
                  <c:v>1.3552000000000002</c:v>
                </c:pt>
                <c:pt idx="392">
                  <c:v>1.3398000000000001</c:v>
                </c:pt>
                <c:pt idx="393">
                  <c:v>1.3354000000000001</c:v>
                </c:pt>
                <c:pt idx="394">
                  <c:v>1.3233000000000001</c:v>
                </c:pt>
                <c:pt idx="395">
                  <c:v>1.3156000000000001</c:v>
                </c:pt>
                <c:pt idx="396">
                  <c:v>1.3079000000000001</c:v>
                </c:pt>
                <c:pt idx="397">
                  <c:v>1.3233000000000001</c:v>
                </c:pt>
                <c:pt idx="398">
                  <c:v>1.3277000000000001</c:v>
                </c:pt>
                <c:pt idx="399">
                  <c:v>1.3277000000000001</c:v>
                </c:pt>
                <c:pt idx="400">
                  <c:v>1.3079000000000001</c:v>
                </c:pt>
                <c:pt idx="401">
                  <c:v>1.3068</c:v>
                </c:pt>
                <c:pt idx="402">
                  <c:v>1.3178000000000001</c:v>
                </c:pt>
                <c:pt idx="403">
                  <c:v>1.3255000000000001</c:v>
                </c:pt>
                <c:pt idx="404">
                  <c:v>1.3233000000000001</c:v>
                </c:pt>
                <c:pt idx="405">
                  <c:v>1.331</c:v>
                </c:pt>
                <c:pt idx="406">
                  <c:v>1.353</c:v>
                </c:pt>
                <c:pt idx="407">
                  <c:v>1.4025000000000001</c:v>
                </c:pt>
                <c:pt idx="408">
                  <c:v>1.4784000000000002</c:v>
                </c:pt>
                <c:pt idx="409">
                  <c:v>1.5235000000000001</c:v>
                </c:pt>
                <c:pt idx="410">
                  <c:v>1.5587000000000002</c:v>
                </c:pt>
                <c:pt idx="411">
                  <c:v>1.6038000000000001</c:v>
                </c:pt>
                <c:pt idx="412">
                  <c:v>1.6379000000000001</c:v>
                </c:pt>
                <c:pt idx="413">
                  <c:v>1.6665000000000001</c:v>
                </c:pt>
                <c:pt idx="414">
                  <c:v>1.7358000000000002</c:v>
                </c:pt>
                <c:pt idx="415">
                  <c:v>1.8205000000000002</c:v>
                </c:pt>
                <c:pt idx="416">
                  <c:v>1.8414000000000001</c:v>
                </c:pt>
                <c:pt idx="417">
                  <c:v>1.8634000000000002</c:v>
                </c:pt>
                <c:pt idx="418">
                  <c:v>1.8777000000000001</c:v>
                </c:pt>
                <c:pt idx="419">
                  <c:v>1.8898000000000001</c:v>
                </c:pt>
                <c:pt idx="420">
                  <c:v>1.8876000000000002</c:v>
                </c:pt>
                <c:pt idx="421">
                  <c:v>1.8799000000000001</c:v>
                </c:pt>
                <c:pt idx="422">
                  <c:v>1.8689000000000002</c:v>
                </c:pt>
                <c:pt idx="423">
                  <c:v>1.8227000000000002</c:v>
                </c:pt>
                <c:pt idx="424">
                  <c:v>1.7831000000000001</c:v>
                </c:pt>
                <c:pt idx="425">
                  <c:v>1.7314000000000003</c:v>
                </c:pt>
                <c:pt idx="426">
                  <c:v>1.6940000000000002</c:v>
                </c:pt>
                <c:pt idx="427">
                  <c:v>1.6379000000000001</c:v>
                </c:pt>
                <c:pt idx="428">
                  <c:v>1.5939000000000001</c:v>
                </c:pt>
                <c:pt idx="429">
                  <c:v>1.5312000000000001</c:v>
                </c:pt>
                <c:pt idx="430">
                  <c:v>1.4916000000000003</c:v>
                </c:pt>
                <c:pt idx="431">
                  <c:v>1.4586000000000001</c:v>
                </c:pt>
                <c:pt idx="432">
                  <c:v>1.4344000000000001</c:v>
                </c:pt>
                <c:pt idx="433">
                  <c:v>1.4135</c:v>
                </c:pt>
                <c:pt idx="434">
                  <c:v>1.3761000000000001</c:v>
                </c:pt>
                <c:pt idx="435">
                  <c:v>1.353</c:v>
                </c:pt>
                <c:pt idx="436">
                  <c:v>1.3420000000000001</c:v>
                </c:pt>
                <c:pt idx="437">
                  <c:v>1.3464</c:v>
                </c:pt>
                <c:pt idx="438">
                  <c:v>1.331</c:v>
                </c:pt>
                <c:pt idx="439">
                  <c:v>1.3145000000000002</c:v>
                </c:pt>
                <c:pt idx="440">
                  <c:v>1.2903000000000002</c:v>
                </c:pt>
                <c:pt idx="441">
                  <c:v>1.2716000000000001</c:v>
                </c:pt>
                <c:pt idx="442">
                  <c:v>1.2672000000000001</c:v>
                </c:pt>
                <c:pt idx="443">
                  <c:v>1.2551000000000001</c:v>
                </c:pt>
                <c:pt idx="444">
                  <c:v>1.2617</c:v>
                </c:pt>
                <c:pt idx="445">
                  <c:v>1.2595000000000001</c:v>
                </c:pt>
                <c:pt idx="446">
                  <c:v>1.2627999999999999</c:v>
                </c:pt>
                <c:pt idx="447">
                  <c:v>1.2947000000000002</c:v>
                </c:pt>
                <c:pt idx="448">
                  <c:v>1.3222</c:v>
                </c:pt>
                <c:pt idx="449">
                  <c:v>1.3695000000000002</c:v>
                </c:pt>
                <c:pt idx="450">
                  <c:v>1.4366000000000001</c:v>
                </c:pt>
                <c:pt idx="451">
                  <c:v>1.2518</c:v>
                </c:pt>
                <c:pt idx="452">
                  <c:v>1.5642</c:v>
                </c:pt>
                <c:pt idx="453">
                  <c:v>1.6203000000000003</c:v>
                </c:pt>
                <c:pt idx="454">
                  <c:v>1.6478000000000002</c:v>
                </c:pt>
                <c:pt idx="455">
                  <c:v>1.6401000000000003</c:v>
                </c:pt>
                <c:pt idx="456">
                  <c:v>1.6269000000000002</c:v>
                </c:pt>
                <c:pt idx="457">
                  <c:v>1.5983000000000003</c:v>
                </c:pt>
                <c:pt idx="458">
                  <c:v>1.5598000000000001</c:v>
                </c:pt>
                <c:pt idx="459">
                  <c:v>1.4905000000000002</c:v>
                </c:pt>
                <c:pt idx="460">
                  <c:v>1.4344000000000001</c:v>
                </c:pt>
                <c:pt idx="461">
                  <c:v>1.3651000000000002</c:v>
                </c:pt>
                <c:pt idx="462">
                  <c:v>1.3123000000000002</c:v>
                </c:pt>
                <c:pt idx="463">
                  <c:v>1.2407999999999999</c:v>
                </c:pt>
                <c:pt idx="464">
                  <c:v>1.1758999999999999</c:v>
                </c:pt>
                <c:pt idx="465">
                  <c:v>1.1198000000000001</c:v>
                </c:pt>
                <c:pt idx="466">
                  <c:v>1.1066</c:v>
                </c:pt>
                <c:pt idx="467">
                  <c:v>1.1748000000000001</c:v>
                </c:pt>
                <c:pt idx="468">
                  <c:v>1.2991000000000001</c:v>
                </c:pt>
                <c:pt idx="469">
                  <c:v>1.3739000000000001</c:v>
                </c:pt>
                <c:pt idx="470">
                  <c:v>1.4498000000000002</c:v>
                </c:pt>
                <c:pt idx="471">
                  <c:v>1.6258000000000001</c:v>
                </c:pt>
                <c:pt idx="472">
                  <c:v>1.6874000000000002</c:v>
                </c:pt>
                <c:pt idx="473">
                  <c:v>1.7116000000000002</c:v>
                </c:pt>
                <c:pt idx="474">
                  <c:v>1.7369000000000001</c:v>
                </c:pt>
                <c:pt idx="475">
                  <c:v>1.6984000000000001</c:v>
                </c:pt>
                <c:pt idx="476">
                  <c:v>1.6709000000000001</c:v>
                </c:pt>
                <c:pt idx="477">
                  <c:v>1.6522000000000001</c:v>
                </c:pt>
                <c:pt idx="478">
                  <c:v>1.6478000000000002</c:v>
                </c:pt>
                <c:pt idx="479">
                  <c:v>1.6643000000000001</c:v>
                </c:pt>
                <c:pt idx="480">
                  <c:v>1.6500000000000001</c:v>
                </c:pt>
                <c:pt idx="481">
                  <c:v>1.6269000000000002</c:v>
                </c:pt>
                <c:pt idx="482">
                  <c:v>1.6621000000000001</c:v>
                </c:pt>
                <c:pt idx="483">
                  <c:v>1.6852000000000003</c:v>
                </c:pt>
                <c:pt idx="484">
                  <c:v>1.7017</c:v>
                </c:pt>
                <c:pt idx="485">
                  <c:v>1.7644000000000002</c:v>
                </c:pt>
                <c:pt idx="486">
                  <c:v>1.8117000000000001</c:v>
                </c:pt>
                <c:pt idx="487">
                  <c:v>1.8436000000000001</c:v>
                </c:pt>
                <c:pt idx="488">
                  <c:v>1.8854000000000002</c:v>
                </c:pt>
                <c:pt idx="489">
                  <c:v>1.8953000000000002</c:v>
                </c:pt>
                <c:pt idx="490">
                  <c:v>1.8381000000000003</c:v>
                </c:pt>
                <c:pt idx="491">
                  <c:v>1.8304</c:v>
                </c:pt>
                <c:pt idx="492">
                  <c:v>1.8095000000000001</c:v>
                </c:pt>
                <c:pt idx="493">
                  <c:v>1.7710000000000004</c:v>
                </c:pt>
                <c:pt idx="494">
                  <c:v>1.7600000000000002</c:v>
                </c:pt>
                <c:pt idx="495">
                  <c:v>1.7413000000000001</c:v>
                </c:pt>
                <c:pt idx="496">
                  <c:v>1.7017</c:v>
                </c:pt>
                <c:pt idx="497">
                  <c:v>1.6511</c:v>
                </c:pt>
                <c:pt idx="498">
                  <c:v>1.6203000000000003</c:v>
                </c:pt>
                <c:pt idx="499">
                  <c:v>1.5906</c:v>
                </c:pt>
                <c:pt idx="500">
                  <c:v>1.5664</c:v>
                </c:pt>
                <c:pt idx="501">
                  <c:v>1.5884</c:v>
                </c:pt>
                <c:pt idx="502">
                  <c:v>1.6742000000000001</c:v>
                </c:pt>
                <c:pt idx="503">
                  <c:v>1.5796000000000001</c:v>
                </c:pt>
                <c:pt idx="504">
                  <c:v>1.4905000000000002</c:v>
                </c:pt>
                <c:pt idx="505">
                  <c:v>1.3431000000000002</c:v>
                </c:pt>
                <c:pt idx="506">
                  <c:v>1.2122000000000002</c:v>
                </c:pt>
                <c:pt idx="507">
                  <c:v>1.1396000000000002</c:v>
                </c:pt>
                <c:pt idx="508">
                  <c:v>1.0449999999999999</c:v>
                </c:pt>
                <c:pt idx="509">
                  <c:v>1.0241000000000002</c:v>
                </c:pt>
                <c:pt idx="510">
                  <c:v>1.1022000000000001</c:v>
                </c:pt>
                <c:pt idx="511">
                  <c:v>1.2507000000000001</c:v>
                </c:pt>
                <c:pt idx="512">
                  <c:v>1.4454000000000002</c:v>
                </c:pt>
                <c:pt idx="513">
                  <c:v>1.5972000000000002</c:v>
                </c:pt>
                <c:pt idx="514">
                  <c:v>1.7798000000000003</c:v>
                </c:pt>
                <c:pt idx="515">
                  <c:v>1.9294000000000002</c:v>
                </c:pt>
                <c:pt idx="516">
                  <c:v>2.0064000000000002</c:v>
                </c:pt>
                <c:pt idx="517">
                  <c:v>2.0273000000000003</c:v>
                </c:pt>
                <c:pt idx="518">
                  <c:v>0.99990000000000012</c:v>
                </c:pt>
                <c:pt idx="519">
                  <c:v>1.8722000000000001</c:v>
                </c:pt>
                <c:pt idx="520">
                  <c:v>1.9756000000000002</c:v>
                </c:pt>
                <c:pt idx="521">
                  <c:v>2.0306000000000002</c:v>
                </c:pt>
                <c:pt idx="522">
                  <c:v>2.0328000000000004</c:v>
                </c:pt>
                <c:pt idx="523">
                  <c:v>1.9954000000000003</c:v>
                </c:pt>
                <c:pt idx="524">
                  <c:v>1.9173000000000002</c:v>
                </c:pt>
                <c:pt idx="525">
                  <c:v>1.8788</c:v>
                </c:pt>
                <c:pt idx="526">
                  <c:v>1.8623000000000003</c:v>
                </c:pt>
                <c:pt idx="527">
                  <c:v>1.8315000000000001</c:v>
                </c:pt>
                <c:pt idx="528">
                  <c:v>1.7171000000000001</c:v>
                </c:pt>
                <c:pt idx="529">
                  <c:v>1.5752000000000002</c:v>
                </c:pt>
                <c:pt idx="530">
                  <c:v>1.5499000000000001</c:v>
                </c:pt>
                <c:pt idx="531">
                  <c:v>1.3607000000000002</c:v>
                </c:pt>
                <c:pt idx="532">
                  <c:v>1.3684000000000001</c:v>
                </c:pt>
                <c:pt idx="533">
                  <c:v>1.3640000000000001</c:v>
                </c:pt>
                <c:pt idx="534">
                  <c:v>1.3629000000000002</c:v>
                </c:pt>
                <c:pt idx="535">
                  <c:v>1.3343000000000003</c:v>
                </c:pt>
                <c:pt idx="536">
                  <c:v>1.3673000000000002</c:v>
                </c:pt>
                <c:pt idx="537">
                  <c:v>1.3981000000000001</c:v>
                </c:pt>
                <c:pt idx="538">
                  <c:v>1.3948</c:v>
                </c:pt>
                <c:pt idx="539">
                  <c:v>1.3882000000000001</c:v>
                </c:pt>
                <c:pt idx="540">
                  <c:v>1.4069</c:v>
                </c:pt>
                <c:pt idx="541">
                  <c:v>1.4058000000000002</c:v>
                </c:pt>
                <c:pt idx="542">
                  <c:v>1.4388000000000001</c:v>
                </c:pt>
                <c:pt idx="543">
                  <c:v>1.4652000000000003</c:v>
                </c:pt>
                <c:pt idx="544">
                  <c:v>1.5631000000000002</c:v>
                </c:pt>
                <c:pt idx="545">
                  <c:v>1.5939000000000001</c:v>
                </c:pt>
                <c:pt idx="546">
                  <c:v>1.6225000000000003</c:v>
                </c:pt>
                <c:pt idx="547">
                  <c:v>1.6533</c:v>
                </c:pt>
                <c:pt idx="548">
                  <c:v>1.6984000000000001</c:v>
                </c:pt>
                <c:pt idx="549">
                  <c:v>1.7479</c:v>
                </c:pt>
                <c:pt idx="550">
                  <c:v>1.7556000000000003</c:v>
                </c:pt>
                <c:pt idx="551">
                  <c:v>1.7677</c:v>
                </c:pt>
                <c:pt idx="552">
                  <c:v>1.7853000000000001</c:v>
                </c:pt>
                <c:pt idx="553">
                  <c:v>1.8579000000000001</c:v>
                </c:pt>
                <c:pt idx="554">
                  <c:v>1.8579000000000001</c:v>
                </c:pt>
                <c:pt idx="555">
                  <c:v>1.9943000000000002</c:v>
                </c:pt>
                <c:pt idx="556">
                  <c:v>2.4915000000000003</c:v>
                </c:pt>
                <c:pt idx="557">
                  <c:v>2.431</c:v>
                </c:pt>
                <c:pt idx="558">
                  <c:v>2.4628999999999999</c:v>
                </c:pt>
                <c:pt idx="559">
                  <c:v>2.3639000000000001</c:v>
                </c:pt>
                <c:pt idx="560">
                  <c:v>2.3067000000000002</c:v>
                </c:pt>
                <c:pt idx="561">
                  <c:v>2.2913000000000006</c:v>
                </c:pt>
                <c:pt idx="562">
                  <c:v>2.3441000000000001</c:v>
                </c:pt>
                <c:pt idx="563">
                  <c:v>2.3748999999999998</c:v>
                </c:pt>
                <c:pt idx="564">
                  <c:v>2.4486000000000003</c:v>
                </c:pt>
                <c:pt idx="565">
                  <c:v>2.4178000000000002</c:v>
                </c:pt>
                <c:pt idx="566">
                  <c:v>2.4442000000000004</c:v>
                </c:pt>
                <c:pt idx="567">
                  <c:v>2.3716000000000004</c:v>
                </c:pt>
                <c:pt idx="568">
                  <c:v>2.4046000000000003</c:v>
                </c:pt>
                <c:pt idx="569">
                  <c:v>2.4915000000000003</c:v>
                </c:pt>
                <c:pt idx="570">
                  <c:v>2.4640000000000004</c:v>
                </c:pt>
                <c:pt idx="571">
                  <c:v>2.4178000000000002</c:v>
                </c:pt>
                <c:pt idx="572">
                  <c:v>2.4123000000000001</c:v>
                </c:pt>
                <c:pt idx="573">
                  <c:v>2.4628999999999999</c:v>
                </c:pt>
                <c:pt idx="574">
                  <c:v>2.4519000000000002</c:v>
                </c:pt>
                <c:pt idx="575">
                  <c:v>2.4464000000000006</c:v>
                </c:pt>
                <c:pt idx="576">
                  <c:v>2.3704999999999998</c:v>
                </c:pt>
                <c:pt idx="577">
                  <c:v>2.3397000000000001</c:v>
                </c:pt>
                <c:pt idx="578">
                  <c:v>2.3155000000000001</c:v>
                </c:pt>
                <c:pt idx="579">
                  <c:v>2.3760000000000003</c:v>
                </c:pt>
                <c:pt idx="580">
                  <c:v>2.3936000000000002</c:v>
                </c:pt>
                <c:pt idx="581">
                  <c:v>2.3375000000000004</c:v>
                </c:pt>
                <c:pt idx="582">
                  <c:v>2.4046000000000003</c:v>
                </c:pt>
                <c:pt idx="583">
                  <c:v>2.3957999999999999</c:v>
                </c:pt>
                <c:pt idx="584">
                  <c:v>2.3837000000000002</c:v>
                </c:pt>
                <c:pt idx="585">
                  <c:v>2.3298000000000001</c:v>
                </c:pt>
                <c:pt idx="586">
                  <c:v>2.3265000000000002</c:v>
                </c:pt>
                <c:pt idx="587">
                  <c:v>2.2979000000000003</c:v>
                </c:pt>
                <c:pt idx="588">
                  <c:v>2.3441000000000001</c:v>
                </c:pt>
                <c:pt idx="589">
                  <c:v>2.3441000000000001</c:v>
                </c:pt>
                <c:pt idx="590">
                  <c:v>2.3408000000000002</c:v>
                </c:pt>
                <c:pt idx="591">
                  <c:v>2.3033999999999999</c:v>
                </c:pt>
                <c:pt idx="592">
                  <c:v>2.4024000000000005</c:v>
                </c:pt>
                <c:pt idx="593">
                  <c:v>2.3826000000000001</c:v>
                </c:pt>
                <c:pt idx="594">
                  <c:v>2.3980000000000006</c:v>
                </c:pt>
                <c:pt idx="595">
                  <c:v>2.3881000000000001</c:v>
                </c:pt>
                <c:pt idx="596">
                  <c:v>2.4002000000000003</c:v>
                </c:pt>
                <c:pt idx="597">
                  <c:v>2.3584000000000005</c:v>
                </c:pt>
                <c:pt idx="598">
                  <c:v>2.3826000000000001</c:v>
                </c:pt>
                <c:pt idx="599">
                  <c:v>2.3012000000000001</c:v>
                </c:pt>
                <c:pt idx="600">
                  <c:v>2.2495000000000003</c:v>
                </c:pt>
                <c:pt idx="601">
                  <c:v>2.2121000000000004</c:v>
                </c:pt>
                <c:pt idx="602">
                  <c:v>2.1967000000000003</c:v>
                </c:pt>
                <c:pt idx="603">
                  <c:v>2.2275</c:v>
                </c:pt>
                <c:pt idx="604">
                  <c:v>2.2561000000000004</c:v>
                </c:pt>
                <c:pt idx="605">
                  <c:v>2.3067000000000002</c:v>
                </c:pt>
                <c:pt idx="606">
                  <c:v>2.3155000000000001</c:v>
                </c:pt>
                <c:pt idx="607">
                  <c:v>2.3683000000000001</c:v>
                </c:pt>
                <c:pt idx="608">
                  <c:v>2.3463000000000003</c:v>
                </c:pt>
                <c:pt idx="609">
                  <c:v>2.3045000000000004</c:v>
                </c:pt>
                <c:pt idx="610">
                  <c:v>2.2484000000000002</c:v>
                </c:pt>
                <c:pt idx="611">
                  <c:v>2.2088000000000001</c:v>
                </c:pt>
                <c:pt idx="612">
                  <c:v>2.2406999999999999</c:v>
                </c:pt>
                <c:pt idx="613">
                  <c:v>2.2308000000000003</c:v>
                </c:pt>
                <c:pt idx="614">
                  <c:v>2.2649000000000004</c:v>
                </c:pt>
                <c:pt idx="615">
                  <c:v>2.2869000000000006</c:v>
                </c:pt>
                <c:pt idx="616">
                  <c:v>2.2517000000000005</c:v>
                </c:pt>
                <c:pt idx="617">
                  <c:v>2.3023000000000002</c:v>
                </c:pt>
                <c:pt idx="618">
                  <c:v>2.2693000000000003</c:v>
                </c:pt>
                <c:pt idx="619">
                  <c:v>2.2748000000000004</c:v>
                </c:pt>
                <c:pt idx="620">
                  <c:v>2.2374000000000001</c:v>
                </c:pt>
                <c:pt idx="621">
                  <c:v>2.2693000000000003</c:v>
                </c:pt>
                <c:pt idx="622">
                  <c:v>2.2715000000000001</c:v>
                </c:pt>
                <c:pt idx="623">
                  <c:v>2.2726000000000002</c:v>
                </c:pt>
                <c:pt idx="624">
                  <c:v>2.2561000000000004</c:v>
                </c:pt>
                <c:pt idx="625">
                  <c:v>2.2330000000000001</c:v>
                </c:pt>
                <c:pt idx="626">
                  <c:v>2.2715000000000001</c:v>
                </c:pt>
                <c:pt idx="627">
                  <c:v>2.2616000000000001</c:v>
                </c:pt>
                <c:pt idx="628">
                  <c:v>2.2583000000000002</c:v>
                </c:pt>
                <c:pt idx="629">
                  <c:v>2.2440000000000002</c:v>
                </c:pt>
                <c:pt idx="630">
                  <c:v>2.2836000000000003</c:v>
                </c:pt>
                <c:pt idx="631">
                  <c:v>2.2989999999999999</c:v>
                </c:pt>
                <c:pt idx="632">
                  <c:v>2.2803</c:v>
                </c:pt>
                <c:pt idx="633">
                  <c:v>2.2517000000000005</c:v>
                </c:pt>
                <c:pt idx="634">
                  <c:v>2.2176</c:v>
                </c:pt>
                <c:pt idx="635">
                  <c:v>2.2132000000000001</c:v>
                </c:pt>
                <c:pt idx="636">
                  <c:v>2.2406999999999999</c:v>
                </c:pt>
                <c:pt idx="637">
                  <c:v>2.2637999999999998</c:v>
                </c:pt>
                <c:pt idx="638">
                  <c:v>2.2505999999999999</c:v>
                </c:pt>
                <c:pt idx="639">
                  <c:v>2.2858000000000001</c:v>
                </c:pt>
                <c:pt idx="640">
                  <c:v>2.2792000000000003</c:v>
                </c:pt>
                <c:pt idx="641">
                  <c:v>2.2880000000000003</c:v>
                </c:pt>
                <c:pt idx="642">
                  <c:v>2.2726000000000002</c:v>
                </c:pt>
                <c:pt idx="643">
                  <c:v>2.3033999999999999</c:v>
                </c:pt>
                <c:pt idx="644">
                  <c:v>2.2649000000000004</c:v>
                </c:pt>
                <c:pt idx="645">
                  <c:v>2.2286000000000001</c:v>
                </c:pt>
                <c:pt idx="646">
                  <c:v>2.2242000000000002</c:v>
                </c:pt>
                <c:pt idx="647">
                  <c:v>2.2539000000000002</c:v>
                </c:pt>
                <c:pt idx="648">
                  <c:v>2.2627000000000002</c:v>
                </c:pt>
                <c:pt idx="649">
                  <c:v>2.2583000000000002</c:v>
                </c:pt>
                <c:pt idx="650">
                  <c:v>2.5443000000000002</c:v>
                </c:pt>
                <c:pt idx="651">
                  <c:v>2.4915000000000003</c:v>
                </c:pt>
                <c:pt idx="652">
                  <c:v>2.4222000000000001</c:v>
                </c:pt>
                <c:pt idx="653">
                  <c:v>2.3980000000000006</c:v>
                </c:pt>
                <c:pt idx="654">
                  <c:v>2.3881000000000001</c:v>
                </c:pt>
                <c:pt idx="655">
                  <c:v>2.4035000000000002</c:v>
                </c:pt>
                <c:pt idx="656">
                  <c:v>2.3660999999999999</c:v>
                </c:pt>
                <c:pt idx="657">
                  <c:v>2.3606000000000003</c:v>
                </c:pt>
                <c:pt idx="658">
                  <c:v>2.3914</c:v>
                </c:pt>
                <c:pt idx="659">
                  <c:v>2.3716000000000004</c:v>
                </c:pt>
                <c:pt idx="660">
                  <c:v>2.3804000000000003</c:v>
                </c:pt>
                <c:pt idx="661">
                  <c:v>2.4079000000000002</c:v>
                </c:pt>
                <c:pt idx="662">
                  <c:v>2.4431000000000003</c:v>
                </c:pt>
                <c:pt idx="663">
                  <c:v>2.4244000000000003</c:v>
                </c:pt>
                <c:pt idx="664">
                  <c:v>2.4277000000000002</c:v>
                </c:pt>
                <c:pt idx="665">
                  <c:v>2.4100999999999999</c:v>
                </c:pt>
                <c:pt idx="666">
                  <c:v>2.3848000000000003</c:v>
                </c:pt>
                <c:pt idx="667">
                  <c:v>2.4002000000000003</c:v>
                </c:pt>
                <c:pt idx="668">
                  <c:v>2.4508000000000005</c:v>
                </c:pt>
                <c:pt idx="669">
                  <c:v>2.4188999999999998</c:v>
                </c:pt>
                <c:pt idx="670">
                  <c:v>2.4530000000000003</c:v>
                </c:pt>
                <c:pt idx="671">
                  <c:v>2.4717000000000002</c:v>
                </c:pt>
                <c:pt idx="672">
                  <c:v>2.4695000000000005</c:v>
                </c:pt>
                <c:pt idx="673">
                  <c:v>2.4794</c:v>
                </c:pt>
                <c:pt idx="674">
                  <c:v>2.5036</c:v>
                </c:pt>
                <c:pt idx="675">
                  <c:v>2.4871000000000003</c:v>
                </c:pt>
                <c:pt idx="676">
                  <c:v>2.4904000000000002</c:v>
                </c:pt>
                <c:pt idx="677">
                  <c:v>2.5102000000000002</c:v>
                </c:pt>
                <c:pt idx="678">
                  <c:v>2.5014000000000003</c:v>
                </c:pt>
                <c:pt idx="679">
                  <c:v>2.5465</c:v>
                </c:pt>
                <c:pt idx="680">
                  <c:v>2.6004</c:v>
                </c:pt>
                <c:pt idx="681">
                  <c:v>2.5850000000000004</c:v>
                </c:pt>
                <c:pt idx="682">
                  <c:v>2.6268000000000002</c:v>
                </c:pt>
                <c:pt idx="683">
                  <c:v>2.5718000000000001</c:v>
                </c:pt>
                <c:pt idx="684">
                  <c:v>2.6521000000000003</c:v>
                </c:pt>
                <c:pt idx="685">
                  <c:v>2.6873000000000005</c:v>
                </c:pt>
                <c:pt idx="686">
                  <c:v>2.6301000000000001</c:v>
                </c:pt>
                <c:pt idx="687">
                  <c:v>2.6510000000000002</c:v>
                </c:pt>
                <c:pt idx="688">
                  <c:v>2.6609000000000003</c:v>
                </c:pt>
                <c:pt idx="689">
                  <c:v>2.6366999999999998</c:v>
                </c:pt>
                <c:pt idx="690">
                  <c:v>2.7027000000000001</c:v>
                </c:pt>
                <c:pt idx="691">
                  <c:v>2.6686000000000005</c:v>
                </c:pt>
                <c:pt idx="692">
                  <c:v>2.6444000000000001</c:v>
                </c:pt>
                <c:pt idx="693">
                  <c:v>2.6521000000000003</c:v>
                </c:pt>
                <c:pt idx="694">
                  <c:v>2.6994000000000002</c:v>
                </c:pt>
                <c:pt idx="695">
                  <c:v>2.7170000000000005</c:v>
                </c:pt>
                <c:pt idx="696">
                  <c:v>2.6554000000000002</c:v>
                </c:pt>
                <c:pt idx="697">
                  <c:v>2.6257000000000001</c:v>
                </c:pt>
                <c:pt idx="698">
                  <c:v>2.6796000000000002</c:v>
                </c:pt>
                <c:pt idx="699">
                  <c:v>2.6246000000000005</c:v>
                </c:pt>
                <c:pt idx="700">
                  <c:v>2.6356000000000002</c:v>
                </c:pt>
                <c:pt idx="701">
                  <c:v>2.5960000000000001</c:v>
                </c:pt>
                <c:pt idx="702">
                  <c:v>2.5872000000000002</c:v>
                </c:pt>
                <c:pt idx="703">
                  <c:v>2.5201000000000002</c:v>
                </c:pt>
                <c:pt idx="704">
                  <c:v>2.6081000000000003</c:v>
                </c:pt>
                <c:pt idx="705">
                  <c:v>2.5707000000000004</c:v>
                </c:pt>
                <c:pt idx="706">
                  <c:v>2.5024999999999999</c:v>
                </c:pt>
                <c:pt idx="707">
                  <c:v>2.4046000000000003</c:v>
                </c:pt>
                <c:pt idx="708">
                  <c:v>2.3914</c:v>
                </c:pt>
                <c:pt idx="709">
                  <c:v>2.3562000000000003</c:v>
                </c:pt>
                <c:pt idx="710">
                  <c:v>2.2528000000000001</c:v>
                </c:pt>
                <c:pt idx="711">
                  <c:v>2.1494</c:v>
                </c:pt>
                <c:pt idx="712">
                  <c:v>2.2021999999999999</c:v>
                </c:pt>
                <c:pt idx="713">
                  <c:v>2.1868000000000003</c:v>
                </c:pt>
                <c:pt idx="714">
                  <c:v>2.1824000000000003</c:v>
                </c:pt>
                <c:pt idx="715">
                  <c:v>2.2197999999999998</c:v>
                </c:pt>
                <c:pt idx="716">
                  <c:v>2.2374000000000001</c:v>
                </c:pt>
                <c:pt idx="717">
                  <c:v>2.1879000000000004</c:v>
                </c:pt>
                <c:pt idx="718">
                  <c:v>2.2352000000000003</c:v>
                </c:pt>
                <c:pt idx="719">
                  <c:v>2.2197999999999998</c:v>
                </c:pt>
                <c:pt idx="720">
                  <c:v>2.2242000000000002</c:v>
                </c:pt>
                <c:pt idx="721">
                  <c:v>2.2319</c:v>
                </c:pt>
                <c:pt idx="722">
                  <c:v>2.2781000000000002</c:v>
                </c:pt>
                <c:pt idx="723">
                  <c:v>2.2836000000000003</c:v>
                </c:pt>
                <c:pt idx="724">
                  <c:v>2.2847</c:v>
                </c:pt>
                <c:pt idx="725">
                  <c:v>2.3122000000000003</c:v>
                </c:pt>
                <c:pt idx="726">
                  <c:v>2.2726000000000002</c:v>
                </c:pt>
                <c:pt idx="727">
                  <c:v>2.3748999999999998</c:v>
                </c:pt>
                <c:pt idx="728">
                  <c:v>2.3628000000000005</c:v>
                </c:pt>
                <c:pt idx="729">
                  <c:v>2.4321000000000002</c:v>
                </c:pt>
                <c:pt idx="730">
                  <c:v>2.4100999999999999</c:v>
                </c:pt>
                <c:pt idx="731">
                  <c:v>2.5047000000000001</c:v>
                </c:pt>
                <c:pt idx="732">
                  <c:v>2.5278</c:v>
                </c:pt>
                <c:pt idx="733">
                  <c:v>2.5695999999999999</c:v>
                </c:pt>
                <c:pt idx="734">
                  <c:v>2.6785000000000001</c:v>
                </c:pt>
                <c:pt idx="735">
                  <c:v>2.6048</c:v>
                </c:pt>
                <c:pt idx="736">
                  <c:v>2.5806000000000004</c:v>
                </c:pt>
                <c:pt idx="737">
                  <c:v>2.6477000000000004</c:v>
                </c:pt>
                <c:pt idx="738">
                  <c:v>2.6213000000000002</c:v>
                </c:pt>
                <c:pt idx="739">
                  <c:v>2.6455000000000002</c:v>
                </c:pt>
                <c:pt idx="740">
                  <c:v>2.6322999999999999</c:v>
                </c:pt>
                <c:pt idx="741">
                  <c:v>2.6466000000000003</c:v>
                </c:pt>
                <c:pt idx="742">
                  <c:v>2.6147</c:v>
                </c:pt>
                <c:pt idx="743">
                  <c:v>2.9645000000000001</c:v>
                </c:pt>
                <c:pt idx="744">
                  <c:v>3.0723000000000003</c:v>
                </c:pt>
                <c:pt idx="745">
                  <c:v>3.1702000000000004</c:v>
                </c:pt>
                <c:pt idx="746">
                  <c:v>2.9810000000000003</c:v>
                </c:pt>
                <c:pt idx="747">
                  <c:v>2.8655000000000004</c:v>
                </c:pt>
                <c:pt idx="748">
                  <c:v>2.8061000000000003</c:v>
                </c:pt>
                <c:pt idx="749">
                  <c:v>2.7225000000000001</c:v>
                </c:pt>
                <c:pt idx="750">
                  <c:v>2.6598000000000002</c:v>
                </c:pt>
                <c:pt idx="751">
                  <c:v>2.5773000000000001</c:v>
                </c:pt>
                <c:pt idx="752">
                  <c:v>2.6278999999999999</c:v>
                </c:pt>
                <c:pt idx="753">
                  <c:v>2.5883000000000003</c:v>
                </c:pt>
                <c:pt idx="754">
                  <c:v>2.4090000000000003</c:v>
                </c:pt>
                <c:pt idx="755">
                  <c:v>2.1956000000000002</c:v>
                </c:pt>
                <c:pt idx="756">
                  <c:v>2.2153999999999998</c:v>
                </c:pt>
                <c:pt idx="757">
                  <c:v>2.3265000000000002</c:v>
                </c:pt>
                <c:pt idx="758">
                  <c:v>2.3782000000000001</c:v>
                </c:pt>
                <c:pt idx="759">
                  <c:v>2.2946</c:v>
                </c:pt>
                <c:pt idx="760">
                  <c:v>2.1802000000000001</c:v>
                </c:pt>
                <c:pt idx="761">
                  <c:v>1.7171000000000001</c:v>
                </c:pt>
                <c:pt idx="762">
                  <c:v>1.6071000000000002</c:v>
                </c:pt>
                <c:pt idx="763">
                  <c:v>1.2407999999999999</c:v>
                </c:pt>
                <c:pt idx="764">
                  <c:v>0.46750000000000003</c:v>
                </c:pt>
                <c:pt idx="765">
                  <c:v>0.2046</c:v>
                </c:pt>
                <c:pt idx="766">
                  <c:v>0.37510000000000004</c:v>
                </c:pt>
                <c:pt idx="767">
                  <c:v>0.49390000000000006</c:v>
                </c:pt>
                <c:pt idx="768">
                  <c:v>0.36410000000000003</c:v>
                </c:pt>
                <c:pt idx="769">
                  <c:v>0.38280000000000003</c:v>
                </c:pt>
                <c:pt idx="770">
                  <c:v>0.69300000000000006</c:v>
                </c:pt>
                <c:pt idx="771">
                  <c:v>0.97240000000000004</c:v>
                </c:pt>
                <c:pt idx="772">
                  <c:v>1.1396000000000002</c:v>
                </c:pt>
                <c:pt idx="773">
                  <c:v>0.94930000000000003</c:v>
                </c:pt>
                <c:pt idx="774">
                  <c:v>0.74800000000000011</c:v>
                </c:pt>
                <c:pt idx="775">
                  <c:v>1.0791000000000002</c:v>
                </c:pt>
                <c:pt idx="776">
                  <c:v>0.92180000000000006</c:v>
                </c:pt>
                <c:pt idx="777">
                  <c:v>0.77329999999999999</c:v>
                </c:pt>
                <c:pt idx="778">
                  <c:v>0.80410000000000004</c:v>
                </c:pt>
                <c:pt idx="779">
                  <c:v>1.2210000000000003</c:v>
                </c:pt>
                <c:pt idx="780">
                  <c:v>2.0790000000000002</c:v>
                </c:pt>
                <c:pt idx="781">
                  <c:v>2.9447000000000001</c:v>
                </c:pt>
                <c:pt idx="782">
                  <c:v>2.9084000000000003</c:v>
                </c:pt>
                <c:pt idx="783">
                  <c:v>2.7698</c:v>
                </c:pt>
                <c:pt idx="784">
                  <c:v>2.3452000000000002</c:v>
                </c:pt>
                <c:pt idx="785">
                  <c:v>1.8722000000000001</c:v>
                </c:pt>
                <c:pt idx="786">
                  <c:v>1.7006000000000001</c:v>
                </c:pt>
                <c:pt idx="787">
                  <c:v>1.9767000000000001</c:v>
                </c:pt>
                <c:pt idx="788">
                  <c:v>1.8491000000000002</c:v>
                </c:pt>
                <c:pt idx="789">
                  <c:v>1.7677</c:v>
                </c:pt>
                <c:pt idx="790">
                  <c:v>1.6720000000000002</c:v>
                </c:pt>
                <c:pt idx="791">
                  <c:v>1.6346000000000001</c:v>
                </c:pt>
                <c:pt idx="792">
                  <c:v>1.6819</c:v>
                </c:pt>
                <c:pt idx="793">
                  <c:v>1.9129000000000003</c:v>
                </c:pt>
                <c:pt idx="794">
                  <c:v>2.1021000000000001</c:v>
                </c:pt>
                <c:pt idx="795">
                  <c:v>2.1681000000000004</c:v>
                </c:pt>
                <c:pt idx="796">
                  <c:v>1.9954000000000003</c:v>
                </c:pt>
                <c:pt idx="797">
                  <c:v>1.5741000000000003</c:v>
                </c:pt>
                <c:pt idx="798">
                  <c:v>1.1473</c:v>
                </c:pt>
                <c:pt idx="799">
                  <c:v>0.88770000000000016</c:v>
                </c:pt>
                <c:pt idx="800">
                  <c:v>0.74250000000000016</c:v>
                </c:pt>
                <c:pt idx="801">
                  <c:v>0.92949999999999999</c:v>
                </c:pt>
                <c:pt idx="802">
                  <c:v>1.0758000000000001</c:v>
                </c:pt>
                <c:pt idx="803">
                  <c:v>1.7589000000000001</c:v>
                </c:pt>
                <c:pt idx="804">
                  <c:v>2.5839000000000003</c:v>
                </c:pt>
                <c:pt idx="805">
                  <c:v>3.2681000000000004</c:v>
                </c:pt>
                <c:pt idx="806">
                  <c:v>3.3858000000000001</c:v>
                </c:pt>
                <c:pt idx="807">
                  <c:v>3.3682000000000003</c:v>
                </c:pt>
                <c:pt idx="808">
                  <c:v>3.4353000000000007</c:v>
                </c:pt>
                <c:pt idx="809">
                  <c:v>3.3286000000000002</c:v>
                </c:pt>
                <c:pt idx="810">
                  <c:v>3.3253000000000004</c:v>
                </c:pt>
                <c:pt idx="811">
                  <c:v>3.3627000000000002</c:v>
                </c:pt>
                <c:pt idx="812">
                  <c:v>3.3968000000000003</c:v>
                </c:pt>
                <c:pt idx="813">
                  <c:v>3.2890000000000006</c:v>
                </c:pt>
                <c:pt idx="814">
                  <c:v>3.2725000000000004</c:v>
                </c:pt>
                <c:pt idx="815">
                  <c:v>3.0921000000000003</c:v>
                </c:pt>
                <c:pt idx="816">
                  <c:v>3.0481000000000003</c:v>
                </c:pt>
                <c:pt idx="817">
                  <c:v>3.0404</c:v>
                </c:pt>
                <c:pt idx="818">
                  <c:v>3.3153999999999999</c:v>
                </c:pt>
                <c:pt idx="819">
                  <c:v>3.3374000000000001</c:v>
                </c:pt>
                <c:pt idx="820">
                  <c:v>3.4199000000000002</c:v>
                </c:pt>
                <c:pt idx="821">
                  <c:v>3.4045000000000005</c:v>
                </c:pt>
                <c:pt idx="822">
                  <c:v>3.3209000000000004</c:v>
                </c:pt>
                <c:pt idx="823">
                  <c:v>3.3495000000000004</c:v>
                </c:pt>
                <c:pt idx="824">
                  <c:v>3.3946000000000001</c:v>
                </c:pt>
                <c:pt idx="825">
                  <c:v>3.3946000000000001</c:v>
                </c:pt>
                <c:pt idx="826">
                  <c:v>3.4518</c:v>
                </c:pt>
                <c:pt idx="827">
                  <c:v>3.3792000000000004</c:v>
                </c:pt>
                <c:pt idx="828">
                  <c:v>3.3153999999999999</c:v>
                </c:pt>
                <c:pt idx="829">
                  <c:v>3.4463000000000004</c:v>
                </c:pt>
                <c:pt idx="830">
                  <c:v>3.3913000000000006</c:v>
                </c:pt>
                <c:pt idx="831">
                  <c:v>3.3671000000000002</c:v>
                </c:pt>
                <c:pt idx="832">
                  <c:v>3.3935000000000004</c:v>
                </c:pt>
                <c:pt idx="833">
                  <c:v>3.3803000000000001</c:v>
                </c:pt>
                <c:pt idx="834">
                  <c:v>3.3957000000000006</c:v>
                </c:pt>
                <c:pt idx="835">
                  <c:v>3.4045000000000005</c:v>
                </c:pt>
                <c:pt idx="836">
                  <c:v>3.3781000000000003</c:v>
                </c:pt>
                <c:pt idx="837">
                  <c:v>3.3671000000000002</c:v>
                </c:pt>
                <c:pt idx="838">
                  <c:v>3.3319000000000001</c:v>
                </c:pt>
                <c:pt idx="839">
                  <c:v>3.3495000000000004</c:v>
                </c:pt>
                <c:pt idx="840">
                  <c:v>3.3473000000000006</c:v>
                </c:pt>
                <c:pt idx="841">
                  <c:v>3.2967</c:v>
                </c:pt>
                <c:pt idx="842">
                  <c:v>3.2538000000000005</c:v>
                </c:pt>
                <c:pt idx="843">
                  <c:v>3.2791000000000001</c:v>
                </c:pt>
                <c:pt idx="844">
                  <c:v>3.278</c:v>
                </c:pt>
                <c:pt idx="845">
                  <c:v>3.1603000000000003</c:v>
                </c:pt>
                <c:pt idx="846">
                  <c:v>2.6356000000000002</c:v>
                </c:pt>
                <c:pt idx="847">
                  <c:v>1.9459</c:v>
                </c:pt>
                <c:pt idx="848">
                  <c:v>1.5631000000000002</c:v>
                </c:pt>
                <c:pt idx="849">
                  <c:v>1.4003000000000001</c:v>
                </c:pt>
                <c:pt idx="850">
                  <c:v>1.4861000000000002</c:v>
                </c:pt>
                <c:pt idx="851">
                  <c:v>1.7589000000000001</c:v>
                </c:pt>
                <c:pt idx="852">
                  <c:v>1.6665000000000001</c:v>
                </c:pt>
                <c:pt idx="853">
                  <c:v>1.8744000000000001</c:v>
                </c:pt>
                <c:pt idx="854">
                  <c:v>1.9327000000000001</c:v>
                </c:pt>
                <c:pt idx="855">
                  <c:v>2.1945000000000001</c:v>
                </c:pt>
                <c:pt idx="856">
                  <c:v>2.4431000000000003</c:v>
                </c:pt>
                <c:pt idx="857">
                  <c:v>2.5938000000000003</c:v>
                </c:pt>
                <c:pt idx="858">
                  <c:v>3.1174000000000004</c:v>
                </c:pt>
                <c:pt idx="859">
                  <c:v>3.5838000000000001</c:v>
                </c:pt>
                <c:pt idx="860">
                  <c:v>3.3770000000000002</c:v>
                </c:pt>
                <c:pt idx="861">
                  <c:v>4.2097000000000007</c:v>
                </c:pt>
                <c:pt idx="862">
                  <c:v>4.4022000000000006</c:v>
                </c:pt>
                <c:pt idx="863">
                  <c:v>5.1062000000000012</c:v>
                </c:pt>
                <c:pt idx="864">
                  <c:v>6.2227000000000006</c:v>
                </c:pt>
                <c:pt idx="865">
                  <c:v>5.9422000000000006</c:v>
                </c:pt>
                <c:pt idx="866">
                  <c:v>5.2469999999999999</c:v>
                </c:pt>
                <c:pt idx="867">
                  <c:v>4.6409000000000011</c:v>
                </c:pt>
                <c:pt idx="868">
                  <c:v>3.6927000000000003</c:v>
                </c:pt>
                <c:pt idx="869">
                  <c:v>3.3440000000000003</c:v>
                </c:pt>
                <c:pt idx="870">
                  <c:v>2.9337</c:v>
                </c:pt>
                <c:pt idx="871">
                  <c:v>2.7764000000000002</c:v>
                </c:pt>
                <c:pt idx="872">
                  <c:v>3.0491999999999999</c:v>
                </c:pt>
                <c:pt idx="873">
                  <c:v>3.3605000000000005</c:v>
                </c:pt>
                <c:pt idx="874">
                  <c:v>3.2570999999999999</c:v>
                </c:pt>
                <c:pt idx="875">
                  <c:v>3.1229</c:v>
                </c:pt>
                <c:pt idx="876">
                  <c:v>3.0558000000000001</c:v>
                </c:pt>
                <c:pt idx="877">
                  <c:v>3.0899000000000005</c:v>
                </c:pt>
                <c:pt idx="878">
                  <c:v>3.0195000000000003</c:v>
                </c:pt>
                <c:pt idx="879">
                  <c:v>2.9733000000000001</c:v>
                </c:pt>
                <c:pt idx="880">
                  <c:v>3.0019000000000005</c:v>
                </c:pt>
                <c:pt idx="881">
                  <c:v>3.0239000000000003</c:v>
                </c:pt>
                <c:pt idx="882">
                  <c:v>2.9612000000000003</c:v>
                </c:pt>
                <c:pt idx="883">
                  <c:v>2.9601000000000002</c:v>
                </c:pt>
                <c:pt idx="884">
                  <c:v>2.9315000000000002</c:v>
                </c:pt>
                <c:pt idx="885">
                  <c:v>2.8765000000000005</c:v>
                </c:pt>
                <c:pt idx="886">
                  <c:v>2.7786</c:v>
                </c:pt>
                <c:pt idx="887">
                  <c:v>2.8050000000000002</c:v>
                </c:pt>
                <c:pt idx="888">
                  <c:v>2.7907000000000002</c:v>
                </c:pt>
                <c:pt idx="889">
                  <c:v>2.6840000000000002</c:v>
                </c:pt>
                <c:pt idx="890">
                  <c:v>2.6598000000000002</c:v>
                </c:pt>
                <c:pt idx="891">
                  <c:v>2.7192000000000003</c:v>
                </c:pt>
                <c:pt idx="892">
                  <c:v>2.7192000000000003</c:v>
                </c:pt>
                <c:pt idx="893">
                  <c:v>2.6642000000000006</c:v>
                </c:pt>
                <c:pt idx="894">
                  <c:v>2.8160000000000003</c:v>
                </c:pt>
                <c:pt idx="895">
                  <c:v>2.7896000000000001</c:v>
                </c:pt>
                <c:pt idx="896">
                  <c:v>2.7390000000000003</c:v>
                </c:pt>
                <c:pt idx="897">
                  <c:v>2.5762000000000005</c:v>
                </c:pt>
                <c:pt idx="898">
                  <c:v>2.6015000000000006</c:v>
                </c:pt>
                <c:pt idx="899">
                  <c:v>2.5651999999999999</c:v>
                </c:pt>
                <c:pt idx="900">
                  <c:v>2.4662000000000002</c:v>
                </c:pt>
                <c:pt idx="901">
                  <c:v>1.8348</c:v>
                </c:pt>
                <c:pt idx="902">
                  <c:v>1.5862000000000001</c:v>
                </c:pt>
                <c:pt idx="903">
                  <c:v>1.6852000000000003</c:v>
                </c:pt>
                <c:pt idx="904">
                  <c:v>1.9437</c:v>
                </c:pt>
                <c:pt idx="905">
                  <c:v>2.3650000000000002</c:v>
                </c:pt>
                <c:pt idx="906">
                  <c:v>2.3320000000000003</c:v>
                </c:pt>
                <c:pt idx="907">
                  <c:v>1.7996000000000001</c:v>
                </c:pt>
                <c:pt idx="908">
                  <c:v>1.8909000000000002</c:v>
                </c:pt>
                <c:pt idx="909">
                  <c:v>1.8964000000000001</c:v>
                </c:pt>
                <c:pt idx="910">
                  <c:v>1.8216000000000001</c:v>
                </c:pt>
                <c:pt idx="911">
                  <c:v>1.6808000000000001</c:v>
                </c:pt>
                <c:pt idx="912">
                  <c:v>1.6313000000000002</c:v>
                </c:pt>
                <c:pt idx="913">
                  <c:v>1.6588000000000001</c:v>
                </c:pt>
                <c:pt idx="914">
                  <c:v>1.5774000000000001</c:v>
                </c:pt>
                <c:pt idx="915">
                  <c:v>1.6445000000000003</c:v>
                </c:pt>
                <c:pt idx="916">
                  <c:v>1.8645000000000003</c:v>
                </c:pt>
                <c:pt idx="917">
                  <c:v>1.8909000000000002</c:v>
                </c:pt>
                <c:pt idx="918">
                  <c:v>2.0218000000000003</c:v>
                </c:pt>
                <c:pt idx="919">
                  <c:v>1.9778000000000002</c:v>
                </c:pt>
                <c:pt idx="920">
                  <c:v>1.8887000000000003</c:v>
                </c:pt>
                <c:pt idx="921">
                  <c:v>1.9437</c:v>
                </c:pt>
                <c:pt idx="922">
                  <c:v>1.8744000000000001</c:v>
                </c:pt>
                <c:pt idx="923">
                  <c:v>1.7985000000000002</c:v>
                </c:pt>
                <c:pt idx="924">
                  <c:v>1.7171000000000001</c:v>
                </c:pt>
                <c:pt idx="925">
                  <c:v>1.6181000000000003</c:v>
                </c:pt>
                <c:pt idx="926">
                  <c:v>1.4465000000000001</c:v>
                </c:pt>
                <c:pt idx="927">
                  <c:v>1.3089999999999999</c:v>
                </c:pt>
                <c:pt idx="928">
                  <c:v>1.1704000000000001</c:v>
                </c:pt>
                <c:pt idx="929">
                  <c:v>1.1076999999999999</c:v>
                </c:pt>
                <c:pt idx="930">
                  <c:v>1.089</c:v>
                </c:pt>
                <c:pt idx="931">
                  <c:v>1.0461</c:v>
                </c:pt>
                <c:pt idx="932">
                  <c:v>0.98450000000000015</c:v>
                </c:pt>
                <c:pt idx="933">
                  <c:v>1.2056000000000002</c:v>
                </c:pt>
                <c:pt idx="934">
                  <c:v>1.1627000000000001</c:v>
                </c:pt>
                <c:pt idx="935">
                  <c:v>1.3057000000000001</c:v>
                </c:pt>
                <c:pt idx="936">
                  <c:v>1.3893</c:v>
                </c:pt>
                <c:pt idx="937">
                  <c:v>1.4707000000000001</c:v>
                </c:pt>
                <c:pt idx="938">
                  <c:v>1.5818000000000001</c:v>
                </c:pt>
                <c:pt idx="939">
                  <c:v>1.6060000000000001</c:v>
                </c:pt>
                <c:pt idx="940">
                  <c:v>1.6577</c:v>
                </c:pt>
                <c:pt idx="941">
                  <c:v>1.7512000000000003</c:v>
                </c:pt>
                <c:pt idx="942">
                  <c:v>1.7853000000000001</c:v>
                </c:pt>
                <c:pt idx="943">
                  <c:v>1.8788</c:v>
                </c:pt>
                <c:pt idx="944">
                  <c:v>1.8139000000000001</c:v>
                </c:pt>
                <c:pt idx="945">
                  <c:v>1.6005000000000003</c:v>
                </c:pt>
                <c:pt idx="946">
                  <c:v>1.4685000000000001</c:v>
                </c:pt>
                <c:pt idx="947">
                  <c:v>1.4168000000000001</c:v>
                </c:pt>
                <c:pt idx="948">
                  <c:v>1.3453000000000002</c:v>
                </c:pt>
                <c:pt idx="949">
                  <c:v>1.1891</c:v>
                </c:pt>
                <c:pt idx="950">
                  <c:v>1.0956000000000001</c:v>
                </c:pt>
                <c:pt idx="951">
                  <c:v>0.91300000000000003</c:v>
                </c:pt>
                <c:pt idx="952">
                  <c:v>0.74250000000000016</c:v>
                </c:pt>
                <c:pt idx="953">
                  <c:v>0.63249999999999995</c:v>
                </c:pt>
                <c:pt idx="954">
                  <c:v>0.49830000000000008</c:v>
                </c:pt>
                <c:pt idx="955">
                  <c:v>0.49060000000000004</c:v>
                </c:pt>
                <c:pt idx="956">
                  <c:v>0.41140000000000004</c:v>
                </c:pt>
                <c:pt idx="957">
                  <c:v>0.34540000000000004</c:v>
                </c:pt>
                <c:pt idx="958">
                  <c:v>0.36080000000000007</c:v>
                </c:pt>
              </c:numCache>
            </c:numRef>
          </c:xVal>
          <c:yVal>
            <c:numRef>
              <c:f>'Processed Ik'!$C$2:$C$2819</c:f>
              <c:numCache>
                <c:formatCode>General</c:formatCode>
                <c:ptCount val="2818"/>
                <c:pt idx="0">
                  <c:v>-2.649</c:v>
                </c:pt>
                <c:pt idx="1">
                  <c:v>-2.7210000000000001</c:v>
                </c:pt>
                <c:pt idx="2">
                  <c:v>-2.7959999999999998</c:v>
                </c:pt>
                <c:pt idx="3">
                  <c:v>-2.8540000000000001</c:v>
                </c:pt>
                <c:pt idx="4">
                  <c:v>-2.9209999999999998</c:v>
                </c:pt>
                <c:pt idx="5">
                  <c:v>-2.9729999999999999</c:v>
                </c:pt>
                <c:pt idx="6">
                  <c:v>-3.04</c:v>
                </c:pt>
                <c:pt idx="7">
                  <c:v>-3.117</c:v>
                </c:pt>
                <c:pt idx="8">
                  <c:v>-3.1949999999999998</c:v>
                </c:pt>
                <c:pt idx="9">
                  <c:v>-3.2730000000000001</c:v>
                </c:pt>
                <c:pt idx="10">
                  <c:v>-3.3519999999999999</c:v>
                </c:pt>
                <c:pt idx="11">
                  <c:v>-3.4319999999999999</c:v>
                </c:pt>
                <c:pt idx="12">
                  <c:v>-3.5110000000000001</c:v>
                </c:pt>
                <c:pt idx="13">
                  <c:v>-3.59</c:v>
                </c:pt>
                <c:pt idx="14">
                  <c:v>-3.6680000000000001</c:v>
                </c:pt>
                <c:pt idx="15">
                  <c:v>-3.746</c:v>
                </c:pt>
                <c:pt idx="16">
                  <c:v>-3.8239999999999998</c:v>
                </c:pt>
                <c:pt idx="17">
                  <c:v>-3.9009999999999998</c:v>
                </c:pt>
                <c:pt idx="18">
                  <c:v>-3.9780000000000002</c:v>
                </c:pt>
                <c:pt idx="19">
                  <c:v>-4.0529999999999999</c:v>
                </c:pt>
                <c:pt idx="20">
                  <c:v>-4.1280000000000001</c:v>
                </c:pt>
                <c:pt idx="21">
                  <c:v>-4.202</c:v>
                </c:pt>
                <c:pt idx="22">
                  <c:v>-4.2750000000000004</c:v>
                </c:pt>
                <c:pt idx="23">
                  <c:v>-4.3470000000000004</c:v>
                </c:pt>
                <c:pt idx="24">
                  <c:v>-4.4169999999999998</c:v>
                </c:pt>
                <c:pt idx="25">
                  <c:v>-4.4850000000000003</c:v>
                </c:pt>
                <c:pt idx="26">
                  <c:v>-4.5510000000000002</c:v>
                </c:pt>
                <c:pt idx="27">
                  <c:v>-4.6139999999999999</c:v>
                </c:pt>
                <c:pt idx="28">
                  <c:v>-4.673</c:v>
                </c:pt>
                <c:pt idx="29">
                  <c:v>-4.7300000000000004</c:v>
                </c:pt>
                <c:pt idx="30">
                  <c:v>-4.7830000000000004</c:v>
                </c:pt>
                <c:pt idx="31">
                  <c:v>-4.8730000000000002</c:v>
                </c:pt>
                <c:pt idx="32">
                  <c:v>-4.9429999999999996</c:v>
                </c:pt>
                <c:pt idx="33">
                  <c:v>-5</c:v>
                </c:pt>
                <c:pt idx="34">
                  <c:v>-5.0650000000000004</c:v>
                </c:pt>
                <c:pt idx="35">
                  <c:v>-5.1180000000000003</c:v>
                </c:pt>
                <c:pt idx="36">
                  <c:v>-5.1870000000000003</c:v>
                </c:pt>
                <c:pt idx="37">
                  <c:v>-5.2629999999999999</c:v>
                </c:pt>
                <c:pt idx="38">
                  <c:v>-5.3380000000000001</c:v>
                </c:pt>
                <c:pt idx="39">
                  <c:v>-5.4139999999999997</c:v>
                </c:pt>
                <c:pt idx="40">
                  <c:v>-5.4870000000000001</c:v>
                </c:pt>
                <c:pt idx="41">
                  <c:v>-5.5590000000000002</c:v>
                </c:pt>
                <c:pt idx="42">
                  <c:v>-5.633</c:v>
                </c:pt>
                <c:pt idx="43">
                  <c:v>-5.7119999999999997</c:v>
                </c:pt>
                <c:pt idx="44">
                  <c:v>-5.7919999999999998</c:v>
                </c:pt>
                <c:pt idx="45">
                  <c:v>-5.8730000000000002</c:v>
                </c:pt>
                <c:pt idx="46">
                  <c:v>-5.9539999999999997</c:v>
                </c:pt>
                <c:pt idx="47">
                  <c:v>-6.0330000000000004</c:v>
                </c:pt>
                <c:pt idx="48">
                  <c:v>-6.1120000000000001</c:v>
                </c:pt>
                <c:pt idx="49">
                  <c:v>-6.1909999999999998</c:v>
                </c:pt>
                <c:pt idx="50">
                  <c:v>-6.2709999999999999</c:v>
                </c:pt>
                <c:pt idx="51">
                  <c:v>-6.3529999999999998</c:v>
                </c:pt>
                <c:pt idx="52">
                  <c:v>-6.4349999999999996</c:v>
                </c:pt>
                <c:pt idx="53">
                  <c:v>-6.5179999999999998</c:v>
                </c:pt>
                <c:pt idx="54">
                  <c:v>-6.601</c:v>
                </c:pt>
                <c:pt idx="55">
                  <c:v>-6.6829999999999998</c:v>
                </c:pt>
                <c:pt idx="56">
                  <c:v>-6.7640000000000002</c:v>
                </c:pt>
                <c:pt idx="57">
                  <c:v>-6.8449999999999998</c:v>
                </c:pt>
                <c:pt idx="58">
                  <c:v>-6.9260000000000002</c:v>
                </c:pt>
                <c:pt idx="59">
                  <c:v>-7.0069999999999997</c:v>
                </c:pt>
                <c:pt idx="60">
                  <c:v>-7.085</c:v>
                </c:pt>
                <c:pt idx="61">
                  <c:v>-7.16</c:v>
                </c:pt>
                <c:pt idx="62">
                  <c:v>-7.23</c:v>
                </c:pt>
                <c:pt idx="63">
                  <c:v>-7.3019999999999996</c:v>
                </c:pt>
                <c:pt idx="64">
                  <c:v>-7.3760000000000003</c:v>
                </c:pt>
                <c:pt idx="65">
                  <c:v>-7.4530000000000003</c:v>
                </c:pt>
                <c:pt idx="66">
                  <c:v>-7.5380000000000003</c:v>
                </c:pt>
                <c:pt idx="67">
                  <c:v>-7.6280000000000001</c:v>
                </c:pt>
                <c:pt idx="68">
                  <c:v>-7.7160000000000002</c:v>
                </c:pt>
                <c:pt idx="69">
                  <c:v>-7.8029999999999999</c:v>
                </c:pt>
                <c:pt idx="70">
                  <c:v>-7.8890000000000002</c:v>
                </c:pt>
                <c:pt idx="71">
                  <c:v>-7.9690000000000003</c:v>
                </c:pt>
                <c:pt idx="72">
                  <c:v>-8.0470000000000006</c:v>
                </c:pt>
                <c:pt idx="73">
                  <c:v>-8.1210000000000004</c:v>
                </c:pt>
                <c:pt idx="74">
                  <c:v>-8.1929999999999996</c:v>
                </c:pt>
                <c:pt idx="75">
                  <c:v>-8.2680000000000007</c:v>
                </c:pt>
                <c:pt idx="76">
                  <c:v>-8.3420000000000005</c:v>
                </c:pt>
                <c:pt idx="77">
                  <c:v>-8.4179999999999993</c:v>
                </c:pt>
                <c:pt idx="78">
                  <c:v>-8.4979999999999993</c:v>
                </c:pt>
                <c:pt idx="79">
                  <c:v>-8.58</c:v>
                </c:pt>
                <c:pt idx="80">
                  <c:v>-8.6579999999999995</c:v>
                </c:pt>
                <c:pt idx="81">
                  <c:v>-8.7360000000000007</c:v>
                </c:pt>
                <c:pt idx="82">
                  <c:v>-8.8140000000000001</c:v>
                </c:pt>
                <c:pt idx="83">
                  <c:v>-8.8870000000000005</c:v>
                </c:pt>
                <c:pt idx="84">
                  <c:v>-8.9580000000000002</c:v>
                </c:pt>
                <c:pt idx="85">
                  <c:v>-9.0289999999999999</c:v>
                </c:pt>
                <c:pt idx="86">
                  <c:v>-9.0990000000000002</c:v>
                </c:pt>
                <c:pt idx="87">
                  <c:v>-9.1679999999999993</c:v>
                </c:pt>
                <c:pt idx="88">
                  <c:v>-9.2390000000000008</c:v>
                </c:pt>
                <c:pt idx="89">
                  <c:v>-9.3070000000000004</c:v>
                </c:pt>
                <c:pt idx="90">
                  <c:v>-9.3740000000000006</c:v>
                </c:pt>
                <c:pt idx="91">
                  <c:v>-9.44</c:v>
                </c:pt>
                <c:pt idx="92">
                  <c:v>-9.5060000000000002</c:v>
                </c:pt>
                <c:pt idx="93">
                  <c:v>-9.5719999999999992</c:v>
                </c:pt>
                <c:pt idx="94">
                  <c:v>-9.6419999999999995</c:v>
                </c:pt>
                <c:pt idx="95">
                  <c:v>-9.7129999999999992</c:v>
                </c:pt>
                <c:pt idx="96">
                  <c:v>-9.7840000000000007</c:v>
                </c:pt>
                <c:pt idx="97">
                  <c:v>-9.8480000000000008</c:v>
                </c:pt>
                <c:pt idx="98">
                  <c:v>-9.9</c:v>
                </c:pt>
                <c:pt idx="99">
                  <c:v>-9.9540000000000006</c:v>
                </c:pt>
                <c:pt idx="100">
                  <c:v>-10.026999999999999</c:v>
                </c:pt>
                <c:pt idx="101">
                  <c:v>-10.11</c:v>
                </c:pt>
                <c:pt idx="102">
                  <c:v>-10.196999999999999</c:v>
                </c:pt>
                <c:pt idx="103">
                  <c:v>-10.287000000000001</c:v>
                </c:pt>
                <c:pt idx="104">
                  <c:v>-10.372</c:v>
                </c:pt>
                <c:pt idx="105">
                  <c:v>-10.446999999999999</c:v>
                </c:pt>
                <c:pt idx="106">
                  <c:v>-10.499000000000001</c:v>
                </c:pt>
                <c:pt idx="107">
                  <c:v>-10.564</c:v>
                </c:pt>
                <c:pt idx="108">
                  <c:v>-10.615</c:v>
                </c:pt>
                <c:pt idx="109">
                  <c:v>-10.682</c:v>
                </c:pt>
                <c:pt idx="110">
                  <c:v>-10.753</c:v>
                </c:pt>
                <c:pt idx="111">
                  <c:v>-10.823</c:v>
                </c:pt>
                <c:pt idx="112">
                  <c:v>-10.891999999999999</c:v>
                </c:pt>
                <c:pt idx="113">
                  <c:v>-10.95</c:v>
                </c:pt>
                <c:pt idx="114">
                  <c:v>-11.007999999999999</c:v>
                </c:pt>
                <c:pt idx="115">
                  <c:v>-11.077</c:v>
                </c:pt>
                <c:pt idx="116">
                  <c:v>-11.14</c:v>
                </c:pt>
                <c:pt idx="117">
                  <c:v>-11.204000000000001</c:v>
                </c:pt>
                <c:pt idx="118">
                  <c:v>-11.266</c:v>
                </c:pt>
                <c:pt idx="119">
                  <c:v>-11.327</c:v>
                </c:pt>
                <c:pt idx="120">
                  <c:v>-11.387</c:v>
                </c:pt>
                <c:pt idx="121">
                  <c:v>-11.448</c:v>
                </c:pt>
                <c:pt idx="122">
                  <c:v>-11.5</c:v>
                </c:pt>
                <c:pt idx="123">
                  <c:v>-11.555999999999999</c:v>
                </c:pt>
                <c:pt idx="124">
                  <c:v>-11.611000000000001</c:v>
                </c:pt>
                <c:pt idx="125">
                  <c:v>-11.664</c:v>
                </c:pt>
                <c:pt idx="126">
                  <c:v>-11.715999999999999</c:v>
                </c:pt>
                <c:pt idx="127">
                  <c:v>-11.766</c:v>
                </c:pt>
                <c:pt idx="128">
                  <c:v>-11.816000000000001</c:v>
                </c:pt>
                <c:pt idx="129">
                  <c:v>-11.865</c:v>
                </c:pt>
                <c:pt idx="130">
                  <c:v>-11.938000000000001</c:v>
                </c:pt>
                <c:pt idx="131">
                  <c:v>-12</c:v>
                </c:pt>
                <c:pt idx="132">
                  <c:v>-12.055</c:v>
                </c:pt>
                <c:pt idx="133">
                  <c:v>-12.109</c:v>
                </c:pt>
                <c:pt idx="134">
                  <c:v>-12.18</c:v>
                </c:pt>
                <c:pt idx="135">
                  <c:v>-12.246</c:v>
                </c:pt>
                <c:pt idx="136">
                  <c:v>-12.313000000000001</c:v>
                </c:pt>
                <c:pt idx="137">
                  <c:v>-12.38</c:v>
                </c:pt>
                <c:pt idx="138">
                  <c:v>-12.444000000000001</c:v>
                </c:pt>
                <c:pt idx="139">
                  <c:v>-12.505000000000001</c:v>
                </c:pt>
                <c:pt idx="140">
                  <c:v>-12.557</c:v>
                </c:pt>
                <c:pt idx="141">
                  <c:v>-12.624000000000001</c:v>
                </c:pt>
                <c:pt idx="142">
                  <c:v>-12.692</c:v>
                </c:pt>
                <c:pt idx="143">
                  <c:v>-12.773</c:v>
                </c:pt>
                <c:pt idx="144">
                  <c:v>-12.851000000000001</c:v>
                </c:pt>
                <c:pt idx="145">
                  <c:v>-12.922000000000001</c:v>
                </c:pt>
                <c:pt idx="146">
                  <c:v>-12.988</c:v>
                </c:pt>
                <c:pt idx="147">
                  <c:v>-13.051</c:v>
                </c:pt>
                <c:pt idx="148">
                  <c:v>-13.1</c:v>
                </c:pt>
                <c:pt idx="149">
                  <c:v>-13.151999999999999</c:v>
                </c:pt>
                <c:pt idx="150">
                  <c:v>-13.215999999999999</c:v>
                </c:pt>
                <c:pt idx="151">
                  <c:v>-13.288</c:v>
                </c:pt>
                <c:pt idx="152">
                  <c:v>-13.353</c:v>
                </c:pt>
                <c:pt idx="153">
                  <c:v>-13.412000000000001</c:v>
                </c:pt>
                <c:pt idx="154">
                  <c:v>-13.47</c:v>
                </c:pt>
                <c:pt idx="155">
                  <c:v>-13.528</c:v>
                </c:pt>
                <c:pt idx="156">
                  <c:v>-13.585000000000001</c:v>
                </c:pt>
                <c:pt idx="157">
                  <c:v>-13.641</c:v>
                </c:pt>
                <c:pt idx="158">
                  <c:v>-13.698</c:v>
                </c:pt>
                <c:pt idx="159">
                  <c:v>-13.754</c:v>
                </c:pt>
                <c:pt idx="160">
                  <c:v>-13.811</c:v>
                </c:pt>
                <c:pt idx="161">
                  <c:v>-13.868</c:v>
                </c:pt>
                <c:pt idx="162">
                  <c:v>-13.923999999999999</c:v>
                </c:pt>
                <c:pt idx="163">
                  <c:v>-13.981999999999999</c:v>
                </c:pt>
                <c:pt idx="164">
                  <c:v>-14.038</c:v>
                </c:pt>
                <c:pt idx="165">
                  <c:v>-14.1</c:v>
                </c:pt>
                <c:pt idx="166">
                  <c:v>-14.156000000000001</c:v>
                </c:pt>
                <c:pt idx="167">
                  <c:v>-14.224</c:v>
                </c:pt>
                <c:pt idx="168">
                  <c:v>-14.291</c:v>
                </c:pt>
                <c:pt idx="169">
                  <c:v>-14.356999999999999</c:v>
                </c:pt>
                <c:pt idx="170">
                  <c:v>-14.436</c:v>
                </c:pt>
                <c:pt idx="171">
                  <c:v>-14.522</c:v>
                </c:pt>
                <c:pt idx="172">
                  <c:v>-14.61</c:v>
                </c:pt>
                <c:pt idx="173">
                  <c:v>-14.701000000000001</c:v>
                </c:pt>
                <c:pt idx="174">
                  <c:v>-14.802</c:v>
                </c:pt>
                <c:pt idx="175">
                  <c:v>-14.856</c:v>
                </c:pt>
                <c:pt idx="176">
                  <c:v>-14.946999999999999</c:v>
                </c:pt>
                <c:pt idx="177">
                  <c:v>-15</c:v>
                </c:pt>
                <c:pt idx="178">
                  <c:v>-15.082000000000001</c:v>
                </c:pt>
                <c:pt idx="179">
                  <c:v>-15.132999999999999</c:v>
                </c:pt>
                <c:pt idx="180">
                  <c:v>-15.188000000000001</c:v>
                </c:pt>
                <c:pt idx="181">
                  <c:v>-15.247</c:v>
                </c:pt>
                <c:pt idx="182">
                  <c:v>-15.305</c:v>
                </c:pt>
                <c:pt idx="183">
                  <c:v>-15.356</c:v>
                </c:pt>
                <c:pt idx="184">
                  <c:v>-15.442</c:v>
                </c:pt>
                <c:pt idx="185">
                  <c:v>-15.537000000000001</c:v>
                </c:pt>
                <c:pt idx="186">
                  <c:v>-15.587</c:v>
                </c:pt>
                <c:pt idx="187">
                  <c:v>-15.638999999999999</c:v>
                </c:pt>
                <c:pt idx="188">
                  <c:v>-15.692</c:v>
                </c:pt>
                <c:pt idx="189">
                  <c:v>-15.744</c:v>
                </c:pt>
                <c:pt idx="190">
                  <c:v>-15.795999999999999</c:v>
                </c:pt>
                <c:pt idx="191">
                  <c:v>-15.848000000000001</c:v>
                </c:pt>
                <c:pt idx="192">
                  <c:v>-15.9</c:v>
                </c:pt>
                <c:pt idx="193">
                  <c:v>-15.952</c:v>
                </c:pt>
                <c:pt idx="194">
                  <c:v>-16.004000000000001</c:v>
                </c:pt>
                <c:pt idx="195">
                  <c:v>-16.055</c:v>
                </c:pt>
                <c:pt idx="196">
                  <c:v>-16.106000000000002</c:v>
                </c:pt>
                <c:pt idx="197">
                  <c:v>-16.157</c:v>
                </c:pt>
                <c:pt idx="198">
                  <c:v>-16.207999999999998</c:v>
                </c:pt>
                <c:pt idx="199">
                  <c:v>-16.259</c:v>
                </c:pt>
                <c:pt idx="200">
                  <c:v>-16.311</c:v>
                </c:pt>
                <c:pt idx="201">
                  <c:v>-16.363</c:v>
                </c:pt>
                <c:pt idx="202">
                  <c:v>-16.414999999999999</c:v>
                </c:pt>
                <c:pt idx="203">
                  <c:v>-16.468</c:v>
                </c:pt>
                <c:pt idx="204">
                  <c:v>-16.518999999999998</c:v>
                </c:pt>
                <c:pt idx="205">
                  <c:v>-16.57</c:v>
                </c:pt>
                <c:pt idx="206">
                  <c:v>-16.620999999999999</c:v>
                </c:pt>
                <c:pt idx="207">
                  <c:v>-16.672000000000001</c:v>
                </c:pt>
                <c:pt idx="208">
                  <c:v>-16.722000000000001</c:v>
                </c:pt>
                <c:pt idx="209">
                  <c:v>-16.773</c:v>
                </c:pt>
                <c:pt idx="210">
                  <c:v>-16.824000000000002</c:v>
                </c:pt>
                <c:pt idx="211">
                  <c:v>-16.875</c:v>
                </c:pt>
                <c:pt idx="212">
                  <c:v>-16.925999999999998</c:v>
                </c:pt>
                <c:pt idx="213">
                  <c:v>-16.977</c:v>
                </c:pt>
                <c:pt idx="214">
                  <c:v>-17.027999999999999</c:v>
                </c:pt>
                <c:pt idx="215">
                  <c:v>-17.079999999999998</c:v>
                </c:pt>
                <c:pt idx="216">
                  <c:v>-17.132999999999999</c:v>
                </c:pt>
                <c:pt idx="217">
                  <c:v>-17.186</c:v>
                </c:pt>
                <c:pt idx="218">
                  <c:v>-17.239999999999998</c:v>
                </c:pt>
                <c:pt idx="219">
                  <c:v>-17.295999999999999</c:v>
                </c:pt>
                <c:pt idx="220">
                  <c:v>-17.352</c:v>
                </c:pt>
                <c:pt idx="221">
                  <c:v>-17.41</c:v>
                </c:pt>
                <c:pt idx="222">
                  <c:v>-17.495000000000001</c:v>
                </c:pt>
                <c:pt idx="223">
                  <c:v>-17.545999999999999</c:v>
                </c:pt>
                <c:pt idx="224">
                  <c:v>-17.600000000000001</c:v>
                </c:pt>
                <c:pt idx="225">
                  <c:v>-17.7</c:v>
                </c:pt>
                <c:pt idx="226">
                  <c:v>-17.757999999999999</c:v>
                </c:pt>
                <c:pt idx="227">
                  <c:v>-17.815999999999999</c:v>
                </c:pt>
                <c:pt idx="228">
                  <c:v>-17.875</c:v>
                </c:pt>
                <c:pt idx="229">
                  <c:v>-17.934999999999999</c:v>
                </c:pt>
                <c:pt idx="230">
                  <c:v>-17.995999999999999</c:v>
                </c:pt>
                <c:pt idx="231">
                  <c:v>-18.058</c:v>
                </c:pt>
                <c:pt idx="232">
                  <c:v>-18.122</c:v>
                </c:pt>
                <c:pt idx="233">
                  <c:v>-18.186</c:v>
                </c:pt>
                <c:pt idx="234">
                  <c:v>-18.251999999999999</c:v>
                </c:pt>
                <c:pt idx="235">
                  <c:v>-18.318999999999999</c:v>
                </c:pt>
                <c:pt idx="236">
                  <c:v>-18.385999999999999</c:v>
                </c:pt>
                <c:pt idx="237">
                  <c:v>-18.452999999999999</c:v>
                </c:pt>
                <c:pt idx="238">
                  <c:v>-18.521000000000001</c:v>
                </c:pt>
                <c:pt idx="239">
                  <c:v>-18.588000000000001</c:v>
                </c:pt>
                <c:pt idx="240">
                  <c:v>-18.655000000000001</c:v>
                </c:pt>
                <c:pt idx="241">
                  <c:v>-18.721</c:v>
                </c:pt>
                <c:pt idx="242">
                  <c:v>-18.786000000000001</c:v>
                </c:pt>
                <c:pt idx="243">
                  <c:v>-18.850000000000001</c:v>
                </c:pt>
                <c:pt idx="244">
                  <c:v>-18.914999999999999</c:v>
                </c:pt>
                <c:pt idx="245">
                  <c:v>-18.981000000000002</c:v>
                </c:pt>
                <c:pt idx="246">
                  <c:v>-19.047000000000001</c:v>
                </c:pt>
                <c:pt idx="247">
                  <c:v>-19.111999999999998</c:v>
                </c:pt>
                <c:pt idx="248">
                  <c:v>-19.178999999999998</c:v>
                </c:pt>
                <c:pt idx="249">
                  <c:v>-19.245999999999999</c:v>
                </c:pt>
                <c:pt idx="250">
                  <c:v>-19.311</c:v>
                </c:pt>
                <c:pt idx="251">
                  <c:v>-19.376000000000001</c:v>
                </c:pt>
                <c:pt idx="252">
                  <c:v>-19.440999999999999</c:v>
                </c:pt>
                <c:pt idx="253">
                  <c:v>-19.504999999999999</c:v>
                </c:pt>
                <c:pt idx="254">
                  <c:v>-19.567</c:v>
                </c:pt>
                <c:pt idx="255">
                  <c:v>-19.629000000000001</c:v>
                </c:pt>
                <c:pt idx="256">
                  <c:v>-19.690000000000001</c:v>
                </c:pt>
                <c:pt idx="257">
                  <c:v>-19.75</c:v>
                </c:pt>
                <c:pt idx="258">
                  <c:v>-19.811</c:v>
                </c:pt>
                <c:pt idx="259">
                  <c:v>-19.870999999999999</c:v>
                </c:pt>
                <c:pt idx="260">
                  <c:v>-19.931000000000001</c:v>
                </c:pt>
                <c:pt idx="261">
                  <c:v>-19.991</c:v>
                </c:pt>
                <c:pt idx="262">
                  <c:v>-20.047999999999998</c:v>
                </c:pt>
                <c:pt idx="263">
                  <c:v>-20.100000000000001</c:v>
                </c:pt>
                <c:pt idx="265">
                  <c:v>-22.027000000000001</c:v>
                </c:pt>
                <c:pt idx="266">
                  <c:v>-22.084</c:v>
                </c:pt>
                <c:pt idx="267">
                  <c:v>-22.138999999999999</c:v>
                </c:pt>
                <c:pt idx="268">
                  <c:v>-22.193000000000001</c:v>
                </c:pt>
                <c:pt idx="269">
                  <c:v>-22.247</c:v>
                </c:pt>
                <c:pt idx="270">
                  <c:v>-22.3</c:v>
                </c:pt>
                <c:pt idx="271">
                  <c:v>-22.353999999999999</c:v>
                </c:pt>
                <c:pt idx="272">
                  <c:v>-22.408000000000001</c:v>
                </c:pt>
                <c:pt idx="273">
                  <c:v>-22.460999999999999</c:v>
                </c:pt>
                <c:pt idx="274">
                  <c:v>-22.513000000000002</c:v>
                </c:pt>
                <c:pt idx="275">
                  <c:v>-22.574000000000002</c:v>
                </c:pt>
                <c:pt idx="276">
                  <c:v>-22.628</c:v>
                </c:pt>
                <c:pt idx="277">
                  <c:v>-22.687000000000001</c:v>
                </c:pt>
                <c:pt idx="278">
                  <c:v>-22.74</c:v>
                </c:pt>
                <c:pt idx="279">
                  <c:v>-22.795999999999999</c:v>
                </c:pt>
                <c:pt idx="280">
                  <c:v>-22.847999999999999</c:v>
                </c:pt>
                <c:pt idx="281">
                  <c:v>-22.920999999999999</c:v>
                </c:pt>
                <c:pt idx="282">
                  <c:v>-22.99</c:v>
                </c:pt>
                <c:pt idx="283">
                  <c:v>-23.058</c:v>
                </c:pt>
                <c:pt idx="284">
                  <c:v>-23.126000000000001</c:v>
                </c:pt>
                <c:pt idx="285">
                  <c:v>-23.193999999999999</c:v>
                </c:pt>
                <c:pt idx="286">
                  <c:v>-23.253</c:v>
                </c:pt>
                <c:pt idx="287">
                  <c:v>-23.32</c:v>
                </c:pt>
                <c:pt idx="288">
                  <c:v>-23.373999999999999</c:v>
                </c:pt>
                <c:pt idx="289">
                  <c:v>-23.433</c:v>
                </c:pt>
                <c:pt idx="290">
                  <c:v>-23.489000000000001</c:v>
                </c:pt>
                <c:pt idx="291">
                  <c:v>-23.542000000000002</c:v>
                </c:pt>
                <c:pt idx="292">
                  <c:v>-23.591000000000001</c:v>
                </c:pt>
                <c:pt idx="293">
                  <c:v>-23.645</c:v>
                </c:pt>
                <c:pt idx="294">
                  <c:v>-23.702000000000002</c:v>
                </c:pt>
                <c:pt idx="295">
                  <c:v>-23.753</c:v>
                </c:pt>
                <c:pt idx="296">
                  <c:v>-23.806000000000001</c:v>
                </c:pt>
                <c:pt idx="297">
                  <c:v>-23.87</c:v>
                </c:pt>
                <c:pt idx="298">
                  <c:v>-23.933</c:v>
                </c:pt>
                <c:pt idx="299">
                  <c:v>-23.995999999999999</c:v>
                </c:pt>
                <c:pt idx="300">
                  <c:v>-24.056000000000001</c:v>
                </c:pt>
                <c:pt idx="301">
                  <c:v>-24.119</c:v>
                </c:pt>
                <c:pt idx="302">
                  <c:v>-24.178000000000001</c:v>
                </c:pt>
                <c:pt idx="303">
                  <c:v>-24.234000000000002</c:v>
                </c:pt>
                <c:pt idx="304">
                  <c:v>-24.283999999999999</c:v>
                </c:pt>
                <c:pt idx="305">
                  <c:v>-24.341000000000001</c:v>
                </c:pt>
                <c:pt idx="306">
                  <c:v>-24.391999999999999</c:v>
                </c:pt>
                <c:pt idx="307">
                  <c:v>-24.456</c:v>
                </c:pt>
                <c:pt idx="308">
                  <c:v>-24.515000000000001</c:v>
                </c:pt>
                <c:pt idx="309">
                  <c:v>-24.568999999999999</c:v>
                </c:pt>
                <c:pt idx="310">
                  <c:v>-24.619</c:v>
                </c:pt>
                <c:pt idx="311">
                  <c:v>-24.678999999999998</c:v>
                </c:pt>
                <c:pt idx="312">
                  <c:v>-24.738</c:v>
                </c:pt>
                <c:pt idx="313">
                  <c:v>-24.789000000000001</c:v>
                </c:pt>
                <c:pt idx="314">
                  <c:v>-24.84</c:v>
                </c:pt>
                <c:pt idx="315">
                  <c:v>-24.893000000000001</c:v>
                </c:pt>
                <c:pt idx="316">
                  <c:v>-24.948</c:v>
                </c:pt>
                <c:pt idx="317">
                  <c:v>-25</c:v>
                </c:pt>
                <c:pt idx="318">
                  <c:v>-25.061</c:v>
                </c:pt>
                <c:pt idx="319">
                  <c:v>-25.122</c:v>
                </c:pt>
                <c:pt idx="320">
                  <c:v>-25.186</c:v>
                </c:pt>
                <c:pt idx="321">
                  <c:v>-25.247</c:v>
                </c:pt>
                <c:pt idx="322">
                  <c:v>-25.31</c:v>
                </c:pt>
                <c:pt idx="323">
                  <c:v>-25.375</c:v>
                </c:pt>
                <c:pt idx="324">
                  <c:v>-25.437000000000001</c:v>
                </c:pt>
                <c:pt idx="325">
                  <c:v>-25.495999999999999</c:v>
                </c:pt>
                <c:pt idx="326">
                  <c:v>-25.552</c:v>
                </c:pt>
                <c:pt idx="327">
                  <c:v>-25.606999999999999</c:v>
                </c:pt>
                <c:pt idx="328">
                  <c:v>-25.663</c:v>
                </c:pt>
                <c:pt idx="329">
                  <c:v>-25.721</c:v>
                </c:pt>
                <c:pt idx="330">
                  <c:v>-25.780999999999999</c:v>
                </c:pt>
                <c:pt idx="331">
                  <c:v>-25.843</c:v>
                </c:pt>
                <c:pt idx="332">
                  <c:v>-25.904</c:v>
                </c:pt>
                <c:pt idx="333">
                  <c:v>-25.963999999999999</c:v>
                </c:pt>
                <c:pt idx="334">
                  <c:v>-26.021000000000001</c:v>
                </c:pt>
                <c:pt idx="335">
                  <c:v>-26.071999999999999</c:v>
                </c:pt>
                <c:pt idx="336">
                  <c:v>-26.123999999999999</c:v>
                </c:pt>
                <c:pt idx="337">
                  <c:v>-26.178999999999998</c:v>
                </c:pt>
                <c:pt idx="338">
                  <c:v>-26.231999999999999</c:v>
                </c:pt>
                <c:pt idx="339">
                  <c:v>-26.282</c:v>
                </c:pt>
                <c:pt idx="340">
                  <c:v>-26.335999999999999</c:v>
                </c:pt>
                <c:pt idx="341">
                  <c:v>-26.39</c:v>
                </c:pt>
                <c:pt idx="342">
                  <c:v>-26.446999999999999</c:v>
                </c:pt>
                <c:pt idx="343">
                  <c:v>-26.503</c:v>
                </c:pt>
                <c:pt idx="344">
                  <c:v>-26.558</c:v>
                </c:pt>
                <c:pt idx="345">
                  <c:v>-26.613</c:v>
                </c:pt>
                <c:pt idx="346">
                  <c:v>-26.666</c:v>
                </c:pt>
                <c:pt idx="347">
                  <c:v>-26.727</c:v>
                </c:pt>
                <c:pt idx="348">
                  <c:v>-26.783999999999999</c:v>
                </c:pt>
                <c:pt idx="349">
                  <c:v>-26.838999999999999</c:v>
                </c:pt>
                <c:pt idx="350">
                  <c:v>-26.893000000000001</c:v>
                </c:pt>
                <c:pt idx="351">
                  <c:v>-26.948</c:v>
                </c:pt>
                <c:pt idx="352">
                  <c:v>-27</c:v>
                </c:pt>
                <c:pt idx="353">
                  <c:v>-27.065999999999999</c:v>
                </c:pt>
                <c:pt idx="354">
                  <c:v>-27.120999999999999</c:v>
                </c:pt>
                <c:pt idx="355">
                  <c:v>-27.183</c:v>
                </c:pt>
                <c:pt idx="356">
                  <c:v>-27.245999999999999</c:v>
                </c:pt>
                <c:pt idx="357">
                  <c:v>-27.311</c:v>
                </c:pt>
                <c:pt idx="358">
                  <c:v>-27.376000000000001</c:v>
                </c:pt>
                <c:pt idx="359">
                  <c:v>-27.443999999999999</c:v>
                </c:pt>
                <c:pt idx="360">
                  <c:v>-27.512</c:v>
                </c:pt>
                <c:pt idx="361">
                  <c:v>-27.581</c:v>
                </c:pt>
                <c:pt idx="362">
                  <c:v>-27.65</c:v>
                </c:pt>
                <c:pt idx="363">
                  <c:v>-27.721</c:v>
                </c:pt>
                <c:pt idx="364">
                  <c:v>-27.792000000000002</c:v>
                </c:pt>
                <c:pt idx="365">
                  <c:v>-27.864000000000001</c:v>
                </c:pt>
                <c:pt idx="366">
                  <c:v>-27.936</c:v>
                </c:pt>
                <c:pt idx="367">
                  <c:v>-28.006</c:v>
                </c:pt>
                <c:pt idx="368">
                  <c:v>-28.074999999999999</c:v>
                </c:pt>
                <c:pt idx="369">
                  <c:v>-28.145</c:v>
                </c:pt>
                <c:pt idx="370">
                  <c:v>-28.213999999999999</c:v>
                </c:pt>
                <c:pt idx="371">
                  <c:v>-28.283000000000001</c:v>
                </c:pt>
                <c:pt idx="372">
                  <c:v>-28.350999999999999</c:v>
                </c:pt>
                <c:pt idx="373">
                  <c:v>-28.417999999999999</c:v>
                </c:pt>
                <c:pt idx="374">
                  <c:v>-28.484999999999999</c:v>
                </c:pt>
                <c:pt idx="375">
                  <c:v>-28.553000000000001</c:v>
                </c:pt>
                <c:pt idx="376">
                  <c:v>-28.62</c:v>
                </c:pt>
                <c:pt idx="377">
                  <c:v>-28.687000000000001</c:v>
                </c:pt>
                <c:pt idx="378">
                  <c:v>-28.753</c:v>
                </c:pt>
                <c:pt idx="379">
                  <c:v>-28.818000000000001</c:v>
                </c:pt>
                <c:pt idx="380">
                  <c:v>-28.881</c:v>
                </c:pt>
                <c:pt idx="381">
                  <c:v>-28.943999999999999</c:v>
                </c:pt>
                <c:pt idx="382">
                  <c:v>-29.007999999999999</c:v>
                </c:pt>
                <c:pt idx="383">
                  <c:v>-29.071000000000002</c:v>
                </c:pt>
                <c:pt idx="384">
                  <c:v>-29.135000000000002</c:v>
                </c:pt>
                <c:pt idx="385">
                  <c:v>-29.196999999999999</c:v>
                </c:pt>
                <c:pt idx="386">
                  <c:v>-29.257999999999999</c:v>
                </c:pt>
                <c:pt idx="387">
                  <c:v>-29.317</c:v>
                </c:pt>
                <c:pt idx="388">
                  <c:v>-29.376000000000001</c:v>
                </c:pt>
                <c:pt idx="389">
                  <c:v>-29.433</c:v>
                </c:pt>
                <c:pt idx="390">
                  <c:v>-29.489000000000001</c:v>
                </c:pt>
                <c:pt idx="391">
                  <c:v>-29.545000000000002</c:v>
                </c:pt>
                <c:pt idx="392">
                  <c:v>-29.597999999999999</c:v>
                </c:pt>
                <c:pt idx="393">
                  <c:v>-29.651</c:v>
                </c:pt>
                <c:pt idx="394">
                  <c:v>-29.702000000000002</c:v>
                </c:pt>
                <c:pt idx="395">
                  <c:v>-29.776</c:v>
                </c:pt>
                <c:pt idx="396">
                  <c:v>-29.844000000000001</c:v>
                </c:pt>
                <c:pt idx="397">
                  <c:v>-29.9</c:v>
                </c:pt>
                <c:pt idx="398">
                  <c:v>-29.963000000000001</c:v>
                </c:pt>
                <c:pt idx="399">
                  <c:v>-30.013999999999999</c:v>
                </c:pt>
                <c:pt idx="400">
                  <c:v>-30.067</c:v>
                </c:pt>
                <c:pt idx="401">
                  <c:v>-30.119</c:v>
                </c:pt>
                <c:pt idx="402">
                  <c:v>-30.172000000000001</c:v>
                </c:pt>
                <c:pt idx="403">
                  <c:v>-30.227</c:v>
                </c:pt>
                <c:pt idx="404">
                  <c:v>-30.282</c:v>
                </c:pt>
                <c:pt idx="405">
                  <c:v>-30.338000000000001</c:v>
                </c:pt>
                <c:pt idx="406">
                  <c:v>-30.393999999999998</c:v>
                </c:pt>
                <c:pt idx="407">
                  <c:v>-30.45</c:v>
                </c:pt>
                <c:pt idx="408">
                  <c:v>-30.507999999999999</c:v>
                </c:pt>
                <c:pt idx="409">
                  <c:v>-30.565999999999999</c:v>
                </c:pt>
                <c:pt idx="410">
                  <c:v>-30.625</c:v>
                </c:pt>
                <c:pt idx="411">
                  <c:v>-30.684999999999999</c:v>
                </c:pt>
                <c:pt idx="412">
                  <c:v>-30.745000000000001</c:v>
                </c:pt>
                <c:pt idx="413">
                  <c:v>-30.803999999999998</c:v>
                </c:pt>
                <c:pt idx="414">
                  <c:v>-30.861999999999998</c:v>
                </c:pt>
                <c:pt idx="415">
                  <c:v>-30.919</c:v>
                </c:pt>
                <c:pt idx="416">
                  <c:v>-30.977</c:v>
                </c:pt>
                <c:pt idx="417">
                  <c:v>-31.038</c:v>
                </c:pt>
                <c:pt idx="418">
                  <c:v>-31.099</c:v>
                </c:pt>
                <c:pt idx="419">
                  <c:v>-31.158999999999999</c:v>
                </c:pt>
                <c:pt idx="420">
                  <c:v>-31.218</c:v>
                </c:pt>
                <c:pt idx="421">
                  <c:v>-31.276</c:v>
                </c:pt>
                <c:pt idx="422">
                  <c:v>-31.335000000000001</c:v>
                </c:pt>
                <c:pt idx="423">
                  <c:v>-31.395</c:v>
                </c:pt>
                <c:pt idx="424">
                  <c:v>-31.454999999999998</c:v>
                </c:pt>
                <c:pt idx="425">
                  <c:v>-31.513000000000002</c:v>
                </c:pt>
                <c:pt idx="426">
                  <c:v>-31.573</c:v>
                </c:pt>
                <c:pt idx="427">
                  <c:v>-31.632000000000001</c:v>
                </c:pt>
                <c:pt idx="428">
                  <c:v>-31.690999999999999</c:v>
                </c:pt>
                <c:pt idx="429">
                  <c:v>-31.748999999999999</c:v>
                </c:pt>
                <c:pt idx="430">
                  <c:v>-31.809000000000001</c:v>
                </c:pt>
                <c:pt idx="431">
                  <c:v>-31.867000000000001</c:v>
                </c:pt>
                <c:pt idx="432">
                  <c:v>-31.925000000000001</c:v>
                </c:pt>
                <c:pt idx="433">
                  <c:v>-31.981999999999999</c:v>
                </c:pt>
                <c:pt idx="434">
                  <c:v>-32.039000000000001</c:v>
                </c:pt>
                <c:pt idx="435">
                  <c:v>-32.094999999999999</c:v>
                </c:pt>
                <c:pt idx="436">
                  <c:v>-32.149000000000001</c:v>
                </c:pt>
                <c:pt idx="437">
                  <c:v>-32.201999999999998</c:v>
                </c:pt>
                <c:pt idx="438">
                  <c:v>-32.256999999999998</c:v>
                </c:pt>
                <c:pt idx="439">
                  <c:v>-32.311999999999998</c:v>
                </c:pt>
                <c:pt idx="440">
                  <c:v>-32.366</c:v>
                </c:pt>
                <c:pt idx="441">
                  <c:v>-32.418999999999997</c:v>
                </c:pt>
                <c:pt idx="442">
                  <c:v>-32.470999999999997</c:v>
                </c:pt>
                <c:pt idx="443">
                  <c:v>-32.523000000000003</c:v>
                </c:pt>
                <c:pt idx="444">
                  <c:v>-32.573</c:v>
                </c:pt>
                <c:pt idx="445">
                  <c:v>-32.646000000000001</c:v>
                </c:pt>
                <c:pt idx="446">
                  <c:v>-32.719000000000001</c:v>
                </c:pt>
                <c:pt idx="447">
                  <c:v>-32.792999999999999</c:v>
                </c:pt>
                <c:pt idx="448">
                  <c:v>-32.866</c:v>
                </c:pt>
                <c:pt idx="449">
                  <c:v>-32.938000000000002</c:v>
                </c:pt>
                <c:pt idx="450">
                  <c:v>-33.003999999999998</c:v>
                </c:pt>
                <c:pt idx="451">
                  <c:v>-33.06</c:v>
                </c:pt>
                <c:pt idx="452">
                  <c:v>-33.125</c:v>
                </c:pt>
                <c:pt idx="453">
                  <c:v>-33.185000000000002</c:v>
                </c:pt>
                <c:pt idx="454">
                  <c:v>-33.238999999999997</c:v>
                </c:pt>
                <c:pt idx="455">
                  <c:v>-33.292000000000002</c:v>
                </c:pt>
                <c:pt idx="456">
                  <c:v>-33.344999999999999</c:v>
                </c:pt>
                <c:pt idx="457">
                  <c:v>-33.4</c:v>
                </c:pt>
                <c:pt idx="458">
                  <c:v>-33.454000000000001</c:v>
                </c:pt>
                <c:pt idx="459">
                  <c:v>-33.508000000000003</c:v>
                </c:pt>
                <c:pt idx="460">
                  <c:v>-33.561999999999998</c:v>
                </c:pt>
                <c:pt idx="461">
                  <c:v>-33.616</c:v>
                </c:pt>
                <c:pt idx="462">
                  <c:v>-33.67</c:v>
                </c:pt>
                <c:pt idx="463">
                  <c:v>-33.723999999999997</c:v>
                </c:pt>
                <c:pt idx="464">
                  <c:v>-33.779000000000003</c:v>
                </c:pt>
                <c:pt idx="465">
                  <c:v>-33.835000000000001</c:v>
                </c:pt>
                <c:pt idx="466">
                  <c:v>-33.889000000000003</c:v>
                </c:pt>
                <c:pt idx="467">
                  <c:v>-33.942999999999998</c:v>
                </c:pt>
                <c:pt idx="468">
                  <c:v>-33.994</c:v>
                </c:pt>
                <c:pt idx="469">
                  <c:v>-34.043999999999997</c:v>
                </c:pt>
                <c:pt idx="470">
                  <c:v>-34.095999999999997</c:v>
                </c:pt>
                <c:pt idx="471">
                  <c:v>-34.159999999999997</c:v>
                </c:pt>
                <c:pt idx="472">
                  <c:v>-34.225000000000001</c:v>
                </c:pt>
                <c:pt idx="473">
                  <c:v>-34.286000000000001</c:v>
                </c:pt>
                <c:pt idx="474">
                  <c:v>-34.343000000000004</c:v>
                </c:pt>
                <c:pt idx="475">
                  <c:v>-34.401000000000003</c:v>
                </c:pt>
                <c:pt idx="476">
                  <c:v>-34.457999999999998</c:v>
                </c:pt>
                <c:pt idx="477">
                  <c:v>-34.515999999999998</c:v>
                </c:pt>
                <c:pt idx="478">
                  <c:v>-34.578000000000003</c:v>
                </c:pt>
                <c:pt idx="479">
                  <c:v>-34.643999999999998</c:v>
                </c:pt>
                <c:pt idx="480">
                  <c:v>-34.695</c:v>
                </c:pt>
                <c:pt idx="481">
                  <c:v>-34.761000000000003</c:v>
                </c:pt>
                <c:pt idx="482">
                  <c:v>-34.826000000000001</c:v>
                </c:pt>
                <c:pt idx="483">
                  <c:v>-34.89</c:v>
                </c:pt>
                <c:pt idx="484">
                  <c:v>-34.945999999999998</c:v>
                </c:pt>
                <c:pt idx="485">
                  <c:v>-35</c:v>
                </c:pt>
                <c:pt idx="486">
                  <c:v>-35.064</c:v>
                </c:pt>
                <c:pt idx="487">
                  <c:v>-35.128999999999998</c:v>
                </c:pt>
                <c:pt idx="488">
                  <c:v>-35.19</c:v>
                </c:pt>
                <c:pt idx="489">
                  <c:v>-35.249000000000002</c:v>
                </c:pt>
                <c:pt idx="490">
                  <c:v>-35.311999999999998</c:v>
                </c:pt>
                <c:pt idx="491">
                  <c:v>-35.375999999999998</c:v>
                </c:pt>
                <c:pt idx="492">
                  <c:v>-35.444000000000003</c:v>
                </c:pt>
                <c:pt idx="493">
                  <c:v>-35.503999999999998</c:v>
                </c:pt>
                <c:pt idx="494">
                  <c:v>-35.566000000000003</c:v>
                </c:pt>
                <c:pt idx="495">
                  <c:v>-35.628999999999998</c:v>
                </c:pt>
                <c:pt idx="496">
                  <c:v>-35.691000000000003</c:v>
                </c:pt>
                <c:pt idx="497">
                  <c:v>-35.753999999999998</c:v>
                </c:pt>
                <c:pt idx="498">
                  <c:v>-35.816000000000003</c:v>
                </c:pt>
                <c:pt idx="499">
                  <c:v>-35.878</c:v>
                </c:pt>
                <c:pt idx="500">
                  <c:v>-35.94</c:v>
                </c:pt>
                <c:pt idx="501">
                  <c:v>-36</c:v>
                </c:pt>
                <c:pt idx="502">
                  <c:v>-36.06</c:v>
                </c:pt>
                <c:pt idx="503">
                  <c:v>-36.118000000000002</c:v>
                </c:pt>
                <c:pt idx="504">
                  <c:v>-36.173999999999999</c:v>
                </c:pt>
                <c:pt idx="505">
                  <c:v>-36.229999999999997</c:v>
                </c:pt>
                <c:pt idx="506">
                  <c:v>-36.286000000000001</c:v>
                </c:pt>
                <c:pt idx="507">
                  <c:v>-36.341999999999999</c:v>
                </c:pt>
                <c:pt idx="508">
                  <c:v>-36.396999999999998</c:v>
                </c:pt>
                <c:pt idx="509">
                  <c:v>-36.451000000000001</c:v>
                </c:pt>
                <c:pt idx="510">
                  <c:v>-36.508000000000003</c:v>
                </c:pt>
                <c:pt idx="511">
                  <c:v>-36.561</c:v>
                </c:pt>
                <c:pt idx="512">
                  <c:v>-36.621000000000002</c:v>
                </c:pt>
                <c:pt idx="513">
                  <c:v>-36.673999999999999</c:v>
                </c:pt>
                <c:pt idx="514">
                  <c:v>-36.732999999999997</c:v>
                </c:pt>
                <c:pt idx="515">
                  <c:v>-36.792999999999999</c:v>
                </c:pt>
                <c:pt idx="516">
                  <c:v>-36.853000000000002</c:v>
                </c:pt>
                <c:pt idx="517">
                  <c:v>-36.905999999999999</c:v>
                </c:pt>
                <c:pt idx="518">
                  <c:v>-36.960999999999999</c:v>
                </c:pt>
                <c:pt idx="519">
                  <c:v>-37.014000000000003</c:v>
                </c:pt>
                <c:pt idx="520">
                  <c:v>-37.073</c:v>
                </c:pt>
                <c:pt idx="521">
                  <c:v>-37.125</c:v>
                </c:pt>
                <c:pt idx="522">
                  <c:v>-37.185000000000002</c:v>
                </c:pt>
                <c:pt idx="523">
                  <c:v>-37.244999999999997</c:v>
                </c:pt>
                <c:pt idx="524">
                  <c:v>-37.298000000000002</c:v>
                </c:pt>
                <c:pt idx="525">
                  <c:v>-37.35</c:v>
                </c:pt>
                <c:pt idx="526">
                  <c:v>-37.405000000000001</c:v>
                </c:pt>
                <c:pt idx="527">
                  <c:v>-37.457999999999998</c:v>
                </c:pt>
                <c:pt idx="528">
                  <c:v>-37.515000000000001</c:v>
                </c:pt>
                <c:pt idx="529">
                  <c:v>-37.573</c:v>
                </c:pt>
                <c:pt idx="530">
                  <c:v>-37.628999999999998</c:v>
                </c:pt>
                <c:pt idx="531">
                  <c:v>-37.685000000000002</c:v>
                </c:pt>
                <c:pt idx="532">
                  <c:v>-37.74</c:v>
                </c:pt>
                <c:pt idx="533">
                  <c:v>-37.795000000000002</c:v>
                </c:pt>
                <c:pt idx="534">
                  <c:v>-37.851999999999997</c:v>
                </c:pt>
                <c:pt idx="535">
                  <c:v>-37.908000000000001</c:v>
                </c:pt>
                <c:pt idx="536">
                  <c:v>-37.963999999999999</c:v>
                </c:pt>
                <c:pt idx="537">
                  <c:v>-38.018999999999998</c:v>
                </c:pt>
                <c:pt idx="538">
                  <c:v>-38.073999999999998</c:v>
                </c:pt>
                <c:pt idx="539">
                  <c:v>-38.128999999999998</c:v>
                </c:pt>
                <c:pt idx="540">
                  <c:v>-38.183</c:v>
                </c:pt>
                <c:pt idx="541">
                  <c:v>-38.235999999999997</c:v>
                </c:pt>
                <c:pt idx="542">
                  <c:v>-38.29</c:v>
                </c:pt>
                <c:pt idx="543">
                  <c:v>-38.347000000000001</c:v>
                </c:pt>
                <c:pt idx="544">
                  <c:v>-38.401000000000003</c:v>
                </c:pt>
                <c:pt idx="545">
                  <c:v>-38.454999999999998</c:v>
                </c:pt>
                <c:pt idx="546">
                  <c:v>-38.51</c:v>
                </c:pt>
                <c:pt idx="547">
                  <c:v>-38.564</c:v>
                </c:pt>
                <c:pt idx="548">
                  <c:v>-38.618000000000002</c:v>
                </c:pt>
                <c:pt idx="549">
                  <c:v>-38.671999999999997</c:v>
                </c:pt>
                <c:pt idx="550">
                  <c:v>-38.723999999999997</c:v>
                </c:pt>
                <c:pt idx="551">
                  <c:v>-38.779000000000003</c:v>
                </c:pt>
                <c:pt idx="552">
                  <c:v>-38.834000000000003</c:v>
                </c:pt>
                <c:pt idx="553">
                  <c:v>-38.890999999999998</c:v>
                </c:pt>
                <c:pt idx="554">
                  <c:v>-38.945999999999998</c:v>
                </c:pt>
                <c:pt idx="555">
                  <c:v>-39</c:v>
                </c:pt>
                <c:pt idx="556">
                  <c:v>-39.052999999999997</c:v>
                </c:pt>
                <c:pt idx="557">
                  <c:v>-39.107999999999997</c:v>
                </c:pt>
                <c:pt idx="558">
                  <c:v>-39.165999999999997</c:v>
                </c:pt>
                <c:pt idx="559">
                  <c:v>-39.226999999999997</c:v>
                </c:pt>
                <c:pt idx="560">
                  <c:v>-39.287999999999997</c:v>
                </c:pt>
                <c:pt idx="561">
                  <c:v>-39.35</c:v>
                </c:pt>
                <c:pt idx="562">
                  <c:v>-39.409999999999997</c:v>
                </c:pt>
                <c:pt idx="563">
                  <c:v>-39.469000000000001</c:v>
                </c:pt>
                <c:pt idx="564">
                  <c:v>-39.527999999999999</c:v>
                </c:pt>
                <c:pt idx="565">
                  <c:v>-39.585999999999999</c:v>
                </c:pt>
                <c:pt idx="566">
                  <c:v>-39.642000000000003</c:v>
                </c:pt>
                <c:pt idx="567">
                  <c:v>-39.698999999999998</c:v>
                </c:pt>
                <c:pt idx="568">
                  <c:v>-39.752000000000002</c:v>
                </c:pt>
                <c:pt idx="569">
                  <c:v>-39.805</c:v>
                </c:pt>
                <c:pt idx="570">
                  <c:v>-39.866</c:v>
                </c:pt>
                <c:pt idx="571">
                  <c:v>-39.92</c:v>
                </c:pt>
                <c:pt idx="572">
                  <c:v>-39.975999999999999</c:v>
                </c:pt>
                <c:pt idx="573">
                  <c:v>-40.033000000000001</c:v>
                </c:pt>
                <c:pt idx="574">
                  <c:v>-40.082999999999998</c:v>
                </c:pt>
                <c:pt idx="575">
                  <c:v>-40.139000000000003</c:v>
                </c:pt>
                <c:pt idx="576">
                  <c:v>-40.194000000000003</c:v>
                </c:pt>
                <c:pt idx="577">
                  <c:v>-40.247999999999998</c:v>
                </c:pt>
                <c:pt idx="578">
                  <c:v>-40.299999999999997</c:v>
                </c:pt>
                <c:pt idx="579">
                  <c:v>-40.353999999999999</c:v>
                </c:pt>
                <c:pt idx="580">
                  <c:v>-40.408999999999999</c:v>
                </c:pt>
                <c:pt idx="581">
                  <c:v>-40.46</c:v>
                </c:pt>
                <c:pt idx="582">
                  <c:v>-40.512</c:v>
                </c:pt>
                <c:pt idx="583">
                  <c:v>-40.570999999999998</c:v>
                </c:pt>
                <c:pt idx="584">
                  <c:v>-40.624000000000002</c:v>
                </c:pt>
                <c:pt idx="585">
                  <c:v>-40.683</c:v>
                </c:pt>
                <c:pt idx="586">
                  <c:v>-40.741</c:v>
                </c:pt>
                <c:pt idx="587">
                  <c:v>-40.798999999999999</c:v>
                </c:pt>
                <c:pt idx="588">
                  <c:v>-40.857999999999997</c:v>
                </c:pt>
                <c:pt idx="589">
                  <c:v>-40.909999999999997</c:v>
                </c:pt>
                <c:pt idx="590">
                  <c:v>-40.965000000000003</c:v>
                </c:pt>
                <c:pt idx="591">
                  <c:v>-41.021999999999998</c:v>
                </c:pt>
                <c:pt idx="592">
                  <c:v>-41.079000000000001</c:v>
                </c:pt>
                <c:pt idx="593">
                  <c:v>-41.136000000000003</c:v>
                </c:pt>
                <c:pt idx="594">
                  <c:v>-41.192</c:v>
                </c:pt>
                <c:pt idx="595">
                  <c:v>-41.247999999999998</c:v>
                </c:pt>
                <c:pt idx="596">
                  <c:v>-41.304000000000002</c:v>
                </c:pt>
                <c:pt idx="597">
                  <c:v>-41.363</c:v>
                </c:pt>
                <c:pt idx="598">
                  <c:v>-41.423000000000002</c:v>
                </c:pt>
                <c:pt idx="599">
                  <c:v>-41.481999999999999</c:v>
                </c:pt>
                <c:pt idx="600">
                  <c:v>-41.54</c:v>
                </c:pt>
                <c:pt idx="601">
                  <c:v>-41.595999999999997</c:v>
                </c:pt>
                <c:pt idx="602">
                  <c:v>-41.648000000000003</c:v>
                </c:pt>
                <c:pt idx="603">
                  <c:v>-41.7</c:v>
                </c:pt>
                <c:pt idx="604">
                  <c:v>-41.750999999999998</c:v>
                </c:pt>
                <c:pt idx="605">
                  <c:v>-41.802999999999997</c:v>
                </c:pt>
                <c:pt idx="606">
                  <c:v>-41.853000000000002</c:v>
                </c:pt>
                <c:pt idx="607">
                  <c:v>-41.912999999999997</c:v>
                </c:pt>
                <c:pt idx="608">
                  <c:v>-41.969000000000001</c:v>
                </c:pt>
                <c:pt idx="609">
                  <c:v>-42.024999999999999</c:v>
                </c:pt>
                <c:pt idx="610">
                  <c:v>-42.079000000000001</c:v>
                </c:pt>
                <c:pt idx="611">
                  <c:v>-42.134</c:v>
                </c:pt>
                <c:pt idx="612">
                  <c:v>-42.186999999999998</c:v>
                </c:pt>
                <c:pt idx="613">
                  <c:v>-42.238999999999997</c:v>
                </c:pt>
                <c:pt idx="614">
                  <c:v>-42.292000000000002</c:v>
                </c:pt>
                <c:pt idx="615">
                  <c:v>-42.344999999999999</c:v>
                </c:pt>
                <c:pt idx="616">
                  <c:v>-42.399000000000001</c:v>
                </c:pt>
                <c:pt idx="617">
                  <c:v>-42.453000000000003</c:v>
                </c:pt>
                <c:pt idx="618">
                  <c:v>-42.506</c:v>
                </c:pt>
                <c:pt idx="619">
                  <c:v>-42.561</c:v>
                </c:pt>
                <c:pt idx="620">
                  <c:v>-42.616</c:v>
                </c:pt>
                <c:pt idx="621">
                  <c:v>-42.673000000000002</c:v>
                </c:pt>
                <c:pt idx="622">
                  <c:v>-42.728000000000002</c:v>
                </c:pt>
                <c:pt idx="623">
                  <c:v>-42.784999999999997</c:v>
                </c:pt>
                <c:pt idx="624">
                  <c:v>-42.841000000000001</c:v>
                </c:pt>
                <c:pt idx="625">
                  <c:v>-42.896000000000001</c:v>
                </c:pt>
                <c:pt idx="626">
                  <c:v>-42.948</c:v>
                </c:pt>
                <c:pt idx="627">
                  <c:v>-43</c:v>
                </c:pt>
                <c:pt idx="628">
                  <c:v>-43.052</c:v>
                </c:pt>
                <c:pt idx="629">
                  <c:v>-43.103999999999999</c:v>
                </c:pt>
                <c:pt idx="630">
                  <c:v>-43.158000000000001</c:v>
                </c:pt>
                <c:pt idx="631">
                  <c:v>-43.213999999999999</c:v>
                </c:pt>
                <c:pt idx="632">
                  <c:v>-43.271000000000001</c:v>
                </c:pt>
                <c:pt idx="633">
                  <c:v>-43.328000000000003</c:v>
                </c:pt>
                <c:pt idx="634">
                  <c:v>-43.384</c:v>
                </c:pt>
                <c:pt idx="635">
                  <c:v>-43.441000000000003</c:v>
                </c:pt>
                <c:pt idx="636">
                  <c:v>-43.497999999999998</c:v>
                </c:pt>
                <c:pt idx="637">
                  <c:v>-43.552999999999997</c:v>
                </c:pt>
                <c:pt idx="638">
                  <c:v>-43.607999999999997</c:v>
                </c:pt>
                <c:pt idx="639">
                  <c:v>-43.661999999999999</c:v>
                </c:pt>
                <c:pt idx="640">
                  <c:v>-43.715000000000003</c:v>
                </c:pt>
                <c:pt idx="641">
                  <c:v>-43.768000000000001</c:v>
                </c:pt>
                <c:pt idx="642">
                  <c:v>-43.82</c:v>
                </c:pt>
                <c:pt idx="643">
                  <c:v>-43.878</c:v>
                </c:pt>
                <c:pt idx="644">
                  <c:v>-43.930999999999997</c:v>
                </c:pt>
                <c:pt idx="645">
                  <c:v>-43.981999999999999</c:v>
                </c:pt>
                <c:pt idx="646">
                  <c:v>-44.036999999999999</c:v>
                </c:pt>
                <c:pt idx="647">
                  <c:v>-44.094000000000001</c:v>
                </c:pt>
                <c:pt idx="648">
                  <c:v>-44.146000000000001</c:v>
                </c:pt>
                <c:pt idx="649">
                  <c:v>-44.2</c:v>
                </c:pt>
                <c:pt idx="650">
                  <c:v>-44.252000000000002</c:v>
                </c:pt>
                <c:pt idx="651">
                  <c:v>-44.304000000000002</c:v>
                </c:pt>
                <c:pt idx="652">
                  <c:v>-44.356000000000002</c:v>
                </c:pt>
                <c:pt idx="653">
                  <c:v>-44.408000000000001</c:v>
                </c:pt>
                <c:pt idx="654">
                  <c:v>-44.459000000000003</c:v>
                </c:pt>
                <c:pt idx="655">
                  <c:v>-44.508000000000003</c:v>
                </c:pt>
                <c:pt idx="656">
                  <c:v>-44.558</c:v>
                </c:pt>
                <c:pt idx="657">
                  <c:v>-44.606999999999999</c:v>
                </c:pt>
                <c:pt idx="658">
                  <c:v>-44.66</c:v>
                </c:pt>
                <c:pt idx="659">
                  <c:v>-44.712000000000003</c:v>
                </c:pt>
                <c:pt idx="660">
                  <c:v>-44.762</c:v>
                </c:pt>
                <c:pt idx="661">
                  <c:v>-44.813000000000002</c:v>
                </c:pt>
                <c:pt idx="662">
                  <c:v>-44.863</c:v>
                </c:pt>
                <c:pt idx="663">
                  <c:v>-44.912999999999997</c:v>
                </c:pt>
                <c:pt idx="664">
                  <c:v>-44.962000000000003</c:v>
                </c:pt>
                <c:pt idx="665">
                  <c:v>-45.015999999999998</c:v>
                </c:pt>
                <c:pt idx="666">
                  <c:v>-45.067</c:v>
                </c:pt>
                <c:pt idx="667">
                  <c:v>-45.116999999999997</c:v>
                </c:pt>
                <c:pt idx="668">
                  <c:v>-45.17</c:v>
                </c:pt>
                <c:pt idx="669">
                  <c:v>-45.222999999999999</c:v>
                </c:pt>
                <c:pt idx="670">
                  <c:v>-45.274999999999999</c:v>
                </c:pt>
                <c:pt idx="671">
                  <c:v>-45.326999999999998</c:v>
                </c:pt>
                <c:pt idx="672">
                  <c:v>-45.377000000000002</c:v>
                </c:pt>
                <c:pt idx="673">
                  <c:v>-45.429000000000002</c:v>
                </c:pt>
                <c:pt idx="674">
                  <c:v>-45.481000000000002</c:v>
                </c:pt>
                <c:pt idx="675">
                  <c:v>-45.533999999999999</c:v>
                </c:pt>
                <c:pt idx="676">
                  <c:v>-45.588000000000001</c:v>
                </c:pt>
                <c:pt idx="677">
                  <c:v>-45.643999999999998</c:v>
                </c:pt>
                <c:pt idx="678">
                  <c:v>-45.698999999999998</c:v>
                </c:pt>
                <c:pt idx="679">
                  <c:v>-45.755000000000003</c:v>
                </c:pt>
                <c:pt idx="680">
                  <c:v>-45.81</c:v>
                </c:pt>
                <c:pt idx="681">
                  <c:v>-45.862000000000002</c:v>
                </c:pt>
                <c:pt idx="682">
                  <c:v>-45.911999999999999</c:v>
                </c:pt>
                <c:pt idx="683">
                  <c:v>-45.963000000000001</c:v>
                </c:pt>
                <c:pt idx="684">
                  <c:v>-46.014000000000003</c:v>
                </c:pt>
                <c:pt idx="685">
                  <c:v>-46.066000000000003</c:v>
                </c:pt>
                <c:pt idx="686">
                  <c:v>-46.116999999999997</c:v>
                </c:pt>
                <c:pt idx="687">
                  <c:v>-46.170999999999999</c:v>
                </c:pt>
                <c:pt idx="688">
                  <c:v>-46.225000000000001</c:v>
                </c:pt>
                <c:pt idx="689">
                  <c:v>-46.279000000000003</c:v>
                </c:pt>
                <c:pt idx="690">
                  <c:v>-46.332999999999998</c:v>
                </c:pt>
                <c:pt idx="691">
                  <c:v>-46.387999999999998</c:v>
                </c:pt>
                <c:pt idx="692">
                  <c:v>-46.442</c:v>
                </c:pt>
                <c:pt idx="693">
                  <c:v>-46.497</c:v>
                </c:pt>
                <c:pt idx="694">
                  <c:v>-46.548999999999999</c:v>
                </c:pt>
                <c:pt idx="695">
                  <c:v>-46.601999999999997</c:v>
                </c:pt>
                <c:pt idx="696">
                  <c:v>-46.655000000000001</c:v>
                </c:pt>
                <c:pt idx="697">
                  <c:v>-46.703000000000003</c:v>
                </c:pt>
                <c:pt idx="698">
                  <c:v>-46.752000000000002</c:v>
                </c:pt>
                <c:pt idx="699">
                  <c:v>-46.801000000000002</c:v>
                </c:pt>
                <c:pt idx="700">
                  <c:v>-46.850999999999999</c:v>
                </c:pt>
                <c:pt idx="701">
                  <c:v>-46.9</c:v>
                </c:pt>
                <c:pt idx="702">
                  <c:v>-46.951000000000001</c:v>
                </c:pt>
                <c:pt idx="703">
                  <c:v>-47</c:v>
                </c:pt>
                <c:pt idx="704">
                  <c:v>-47.048999999999999</c:v>
                </c:pt>
                <c:pt idx="705">
                  <c:v>-47.1</c:v>
                </c:pt>
                <c:pt idx="706">
                  <c:v>-47.152000000000001</c:v>
                </c:pt>
                <c:pt idx="707">
                  <c:v>-47.204999999999998</c:v>
                </c:pt>
                <c:pt idx="708">
                  <c:v>-47.253999999999998</c:v>
                </c:pt>
                <c:pt idx="709">
                  <c:v>-47.302999999999997</c:v>
                </c:pt>
                <c:pt idx="710">
                  <c:v>-47.353000000000002</c:v>
                </c:pt>
                <c:pt idx="711">
                  <c:v>-47.405000000000001</c:v>
                </c:pt>
                <c:pt idx="712">
                  <c:v>-47.457000000000001</c:v>
                </c:pt>
                <c:pt idx="713">
                  <c:v>-47.506</c:v>
                </c:pt>
                <c:pt idx="714">
                  <c:v>-47.555999999999997</c:v>
                </c:pt>
                <c:pt idx="715">
                  <c:v>-47.606000000000002</c:v>
                </c:pt>
                <c:pt idx="716">
                  <c:v>-47.655999999999999</c:v>
                </c:pt>
                <c:pt idx="717">
                  <c:v>-47.707999999999998</c:v>
                </c:pt>
                <c:pt idx="718">
                  <c:v>-47.758000000000003</c:v>
                </c:pt>
                <c:pt idx="719">
                  <c:v>-47.807000000000002</c:v>
                </c:pt>
                <c:pt idx="720">
                  <c:v>-47.856999999999999</c:v>
                </c:pt>
                <c:pt idx="721">
                  <c:v>-47.908999999999999</c:v>
                </c:pt>
                <c:pt idx="722">
                  <c:v>-47.960999999999999</c:v>
                </c:pt>
                <c:pt idx="723">
                  <c:v>-48.011000000000003</c:v>
                </c:pt>
                <c:pt idx="724">
                  <c:v>-48.067</c:v>
                </c:pt>
                <c:pt idx="725">
                  <c:v>-48.116999999999997</c:v>
                </c:pt>
                <c:pt idx="726">
                  <c:v>-48.167999999999999</c:v>
                </c:pt>
                <c:pt idx="727">
                  <c:v>-48.22</c:v>
                </c:pt>
                <c:pt idx="728">
                  <c:v>-48.271000000000001</c:v>
                </c:pt>
                <c:pt idx="729">
                  <c:v>-48.320999999999998</c:v>
                </c:pt>
                <c:pt idx="730">
                  <c:v>-48.371000000000002</c:v>
                </c:pt>
                <c:pt idx="731">
                  <c:v>-48.423000000000002</c:v>
                </c:pt>
                <c:pt idx="732">
                  <c:v>-48.475999999999999</c:v>
                </c:pt>
                <c:pt idx="733">
                  <c:v>-48.529000000000003</c:v>
                </c:pt>
                <c:pt idx="734">
                  <c:v>-48.582000000000001</c:v>
                </c:pt>
                <c:pt idx="735">
                  <c:v>-48.634</c:v>
                </c:pt>
                <c:pt idx="736">
                  <c:v>-48.686</c:v>
                </c:pt>
                <c:pt idx="737">
                  <c:v>-48.738</c:v>
                </c:pt>
                <c:pt idx="738">
                  <c:v>-48.79</c:v>
                </c:pt>
                <c:pt idx="739">
                  <c:v>-48.843000000000004</c:v>
                </c:pt>
                <c:pt idx="740">
                  <c:v>-48.896000000000001</c:v>
                </c:pt>
                <c:pt idx="741">
                  <c:v>-48.945</c:v>
                </c:pt>
                <c:pt idx="742">
                  <c:v>-48.997</c:v>
                </c:pt>
                <c:pt idx="743">
                  <c:v>-49.048000000000002</c:v>
                </c:pt>
                <c:pt idx="744">
                  <c:v>-49.1</c:v>
                </c:pt>
                <c:pt idx="745">
                  <c:v>-49.155000000000001</c:v>
                </c:pt>
                <c:pt idx="746">
                  <c:v>-49.209000000000003</c:v>
                </c:pt>
                <c:pt idx="747">
                  <c:v>-49.265000000000001</c:v>
                </c:pt>
                <c:pt idx="748">
                  <c:v>-49.317</c:v>
                </c:pt>
                <c:pt idx="749">
                  <c:v>-49.372</c:v>
                </c:pt>
                <c:pt idx="750">
                  <c:v>-49.423000000000002</c:v>
                </c:pt>
                <c:pt idx="751">
                  <c:v>-49.475000000000001</c:v>
                </c:pt>
                <c:pt idx="752">
                  <c:v>-49.527000000000001</c:v>
                </c:pt>
                <c:pt idx="753">
                  <c:v>-49.582000000000001</c:v>
                </c:pt>
                <c:pt idx="754">
                  <c:v>-49.634999999999998</c:v>
                </c:pt>
                <c:pt idx="755">
                  <c:v>-49.691000000000003</c:v>
                </c:pt>
                <c:pt idx="756">
                  <c:v>-49.741999999999997</c:v>
                </c:pt>
                <c:pt idx="757">
                  <c:v>-49.795000000000002</c:v>
                </c:pt>
                <c:pt idx="758">
                  <c:v>-49.847000000000001</c:v>
                </c:pt>
                <c:pt idx="759">
                  <c:v>-49.902000000000001</c:v>
                </c:pt>
                <c:pt idx="760">
                  <c:v>-49.957000000000001</c:v>
                </c:pt>
                <c:pt idx="761">
                  <c:v>-50.01</c:v>
                </c:pt>
                <c:pt idx="762">
                  <c:v>-50.061999999999998</c:v>
                </c:pt>
                <c:pt idx="763">
                  <c:v>-50.115000000000002</c:v>
                </c:pt>
                <c:pt idx="764">
                  <c:v>-50.165999999999997</c:v>
                </c:pt>
                <c:pt idx="765">
                  <c:v>-50.219000000000001</c:v>
                </c:pt>
                <c:pt idx="766">
                  <c:v>-50.271999999999998</c:v>
                </c:pt>
                <c:pt idx="767">
                  <c:v>-50.322000000000003</c:v>
                </c:pt>
                <c:pt idx="768">
                  <c:v>-50.377000000000002</c:v>
                </c:pt>
                <c:pt idx="769">
                  <c:v>-50.432000000000002</c:v>
                </c:pt>
                <c:pt idx="770">
                  <c:v>-50.484000000000002</c:v>
                </c:pt>
                <c:pt idx="771">
                  <c:v>-50.534999999999997</c:v>
                </c:pt>
                <c:pt idx="772">
                  <c:v>-50.585000000000001</c:v>
                </c:pt>
                <c:pt idx="773">
                  <c:v>-50.637</c:v>
                </c:pt>
                <c:pt idx="774">
                  <c:v>-50.691000000000003</c:v>
                </c:pt>
                <c:pt idx="775">
                  <c:v>-50.744999999999997</c:v>
                </c:pt>
                <c:pt idx="776">
                  <c:v>-50.798000000000002</c:v>
                </c:pt>
                <c:pt idx="777">
                  <c:v>-50.848999999999997</c:v>
                </c:pt>
                <c:pt idx="778">
                  <c:v>-50.902999999999999</c:v>
                </c:pt>
                <c:pt idx="779">
                  <c:v>-50.954000000000001</c:v>
                </c:pt>
                <c:pt idx="780">
                  <c:v>-51.006999999999998</c:v>
                </c:pt>
                <c:pt idx="781">
                  <c:v>-51.061</c:v>
                </c:pt>
                <c:pt idx="782">
                  <c:v>-51.115000000000002</c:v>
                </c:pt>
                <c:pt idx="783">
                  <c:v>-51.165999999999997</c:v>
                </c:pt>
                <c:pt idx="784">
                  <c:v>-51.216000000000001</c:v>
                </c:pt>
                <c:pt idx="785">
                  <c:v>-51.268000000000001</c:v>
                </c:pt>
                <c:pt idx="786">
                  <c:v>-51.320999999999998</c:v>
                </c:pt>
                <c:pt idx="787">
                  <c:v>-51.371000000000002</c:v>
                </c:pt>
                <c:pt idx="788">
                  <c:v>-51.423999999999999</c:v>
                </c:pt>
                <c:pt idx="789">
                  <c:v>-51.478000000000002</c:v>
                </c:pt>
                <c:pt idx="790">
                  <c:v>-51.53</c:v>
                </c:pt>
                <c:pt idx="791">
                  <c:v>-51.582999999999998</c:v>
                </c:pt>
                <c:pt idx="792">
                  <c:v>-51.636000000000003</c:v>
                </c:pt>
                <c:pt idx="793">
                  <c:v>-51.689</c:v>
                </c:pt>
                <c:pt idx="794">
                  <c:v>-51.744</c:v>
                </c:pt>
                <c:pt idx="795">
                  <c:v>-51.795999999999999</c:v>
                </c:pt>
                <c:pt idx="796">
                  <c:v>-51.847000000000001</c:v>
                </c:pt>
                <c:pt idx="797">
                  <c:v>-51.899000000000001</c:v>
                </c:pt>
                <c:pt idx="798">
                  <c:v>-51.951000000000001</c:v>
                </c:pt>
                <c:pt idx="799">
                  <c:v>-52.006</c:v>
                </c:pt>
                <c:pt idx="800">
                  <c:v>-52.061</c:v>
                </c:pt>
                <c:pt idx="801">
                  <c:v>-52.116999999999997</c:v>
                </c:pt>
                <c:pt idx="802">
                  <c:v>-52.168999999999997</c:v>
                </c:pt>
                <c:pt idx="803">
                  <c:v>-52.220999999999997</c:v>
                </c:pt>
                <c:pt idx="804">
                  <c:v>-52.276000000000003</c:v>
                </c:pt>
                <c:pt idx="805">
                  <c:v>-52.33</c:v>
                </c:pt>
                <c:pt idx="806">
                  <c:v>-52.381</c:v>
                </c:pt>
                <c:pt idx="807">
                  <c:v>-52.432000000000002</c:v>
                </c:pt>
                <c:pt idx="808">
                  <c:v>-52.485999999999997</c:v>
                </c:pt>
                <c:pt idx="809">
                  <c:v>-52.536000000000001</c:v>
                </c:pt>
                <c:pt idx="810">
                  <c:v>-52.59</c:v>
                </c:pt>
                <c:pt idx="811">
                  <c:v>-52.643999999999998</c:v>
                </c:pt>
                <c:pt idx="812">
                  <c:v>-52.697000000000003</c:v>
                </c:pt>
                <c:pt idx="813">
                  <c:v>-52.75</c:v>
                </c:pt>
                <c:pt idx="814">
                  <c:v>-52.802999999999997</c:v>
                </c:pt>
                <c:pt idx="815">
                  <c:v>-52.853999999999999</c:v>
                </c:pt>
                <c:pt idx="816">
                  <c:v>-52.908000000000001</c:v>
                </c:pt>
                <c:pt idx="817">
                  <c:v>-52.962000000000003</c:v>
                </c:pt>
                <c:pt idx="818">
                  <c:v>-53.015999999999998</c:v>
                </c:pt>
                <c:pt idx="819">
                  <c:v>-53.067999999999998</c:v>
                </c:pt>
                <c:pt idx="820">
                  <c:v>-53.12</c:v>
                </c:pt>
                <c:pt idx="821">
                  <c:v>-53.170999999999999</c:v>
                </c:pt>
                <c:pt idx="822">
                  <c:v>-53.222000000000001</c:v>
                </c:pt>
                <c:pt idx="823">
                  <c:v>-53.273000000000003</c:v>
                </c:pt>
                <c:pt idx="824">
                  <c:v>-53.323999999999998</c:v>
                </c:pt>
                <c:pt idx="825">
                  <c:v>-53.375</c:v>
                </c:pt>
                <c:pt idx="826">
                  <c:v>-53.427</c:v>
                </c:pt>
                <c:pt idx="827">
                  <c:v>-53.481000000000002</c:v>
                </c:pt>
                <c:pt idx="828">
                  <c:v>-53.530999999999999</c:v>
                </c:pt>
                <c:pt idx="829">
                  <c:v>-53.585000000000001</c:v>
                </c:pt>
                <c:pt idx="830">
                  <c:v>-53.637</c:v>
                </c:pt>
                <c:pt idx="831">
                  <c:v>-53.69</c:v>
                </c:pt>
                <c:pt idx="832">
                  <c:v>-53.743000000000002</c:v>
                </c:pt>
                <c:pt idx="833">
                  <c:v>-53.795999999999999</c:v>
                </c:pt>
                <c:pt idx="834">
                  <c:v>-53.847000000000001</c:v>
                </c:pt>
                <c:pt idx="835">
                  <c:v>-53.898000000000003</c:v>
                </c:pt>
                <c:pt idx="836">
                  <c:v>-53.948</c:v>
                </c:pt>
                <c:pt idx="837">
                  <c:v>-54</c:v>
                </c:pt>
                <c:pt idx="838">
                  <c:v>-54.048999999999999</c:v>
                </c:pt>
                <c:pt idx="839">
                  <c:v>-54.100999999999999</c:v>
                </c:pt>
                <c:pt idx="840">
                  <c:v>-54.154000000000003</c:v>
                </c:pt>
                <c:pt idx="841">
                  <c:v>-54.204999999999998</c:v>
                </c:pt>
                <c:pt idx="842">
                  <c:v>-54.256999999999998</c:v>
                </c:pt>
                <c:pt idx="843">
                  <c:v>-54.308</c:v>
                </c:pt>
                <c:pt idx="844">
                  <c:v>-54.362000000000002</c:v>
                </c:pt>
                <c:pt idx="845">
                  <c:v>-54.411999999999999</c:v>
                </c:pt>
                <c:pt idx="846">
                  <c:v>-54.462000000000003</c:v>
                </c:pt>
                <c:pt idx="847">
                  <c:v>-54.515000000000001</c:v>
                </c:pt>
                <c:pt idx="848">
                  <c:v>-54.566000000000003</c:v>
                </c:pt>
                <c:pt idx="849">
                  <c:v>-54.616</c:v>
                </c:pt>
                <c:pt idx="850">
                  <c:v>-54.668999999999997</c:v>
                </c:pt>
                <c:pt idx="851">
                  <c:v>-54.722000000000001</c:v>
                </c:pt>
                <c:pt idx="852">
                  <c:v>-54.776000000000003</c:v>
                </c:pt>
                <c:pt idx="853">
                  <c:v>-54.826000000000001</c:v>
                </c:pt>
                <c:pt idx="854">
                  <c:v>-54.877000000000002</c:v>
                </c:pt>
                <c:pt idx="855">
                  <c:v>-54.93</c:v>
                </c:pt>
                <c:pt idx="856">
                  <c:v>-54.981000000000002</c:v>
                </c:pt>
                <c:pt idx="857">
                  <c:v>-55.036000000000001</c:v>
                </c:pt>
                <c:pt idx="858">
                  <c:v>-55.088000000000001</c:v>
                </c:pt>
                <c:pt idx="859">
                  <c:v>-55.142000000000003</c:v>
                </c:pt>
                <c:pt idx="860">
                  <c:v>-55.192999999999998</c:v>
                </c:pt>
                <c:pt idx="861">
                  <c:v>-55.243000000000002</c:v>
                </c:pt>
                <c:pt idx="862">
                  <c:v>-55.293999999999997</c:v>
                </c:pt>
                <c:pt idx="863">
                  <c:v>-55.344000000000001</c:v>
                </c:pt>
                <c:pt idx="864">
                  <c:v>-55.396000000000001</c:v>
                </c:pt>
                <c:pt idx="865">
                  <c:v>-55.448</c:v>
                </c:pt>
                <c:pt idx="866">
                  <c:v>-55.5</c:v>
                </c:pt>
                <c:pt idx="867">
                  <c:v>-55.555</c:v>
                </c:pt>
                <c:pt idx="868">
                  <c:v>-55.61</c:v>
                </c:pt>
                <c:pt idx="869">
                  <c:v>-55.664999999999999</c:v>
                </c:pt>
                <c:pt idx="870">
                  <c:v>-55.720999999999997</c:v>
                </c:pt>
                <c:pt idx="871">
                  <c:v>-55.776000000000003</c:v>
                </c:pt>
                <c:pt idx="872">
                  <c:v>-55.83</c:v>
                </c:pt>
                <c:pt idx="873">
                  <c:v>-55.884999999999998</c:v>
                </c:pt>
                <c:pt idx="874">
                  <c:v>-55.94</c:v>
                </c:pt>
                <c:pt idx="875">
                  <c:v>-55.993000000000002</c:v>
                </c:pt>
                <c:pt idx="876">
                  <c:v>-56.048999999999999</c:v>
                </c:pt>
                <c:pt idx="877">
                  <c:v>-56.103999999999999</c:v>
                </c:pt>
                <c:pt idx="878">
                  <c:v>-56.155000000000001</c:v>
                </c:pt>
                <c:pt idx="879">
                  <c:v>-56.207999999999998</c:v>
                </c:pt>
                <c:pt idx="880">
                  <c:v>-56.26</c:v>
                </c:pt>
                <c:pt idx="881">
                  <c:v>-56.314999999999998</c:v>
                </c:pt>
                <c:pt idx="882">
                  <c:v>-56.366</c:v>
                </c:pt>
                <c:pt idx="883">
                  <c:v>-56.417999999999999</c:v>
                </c:pt>
                <c:pt idx="884">
                  <c:v>-56.47</c:v>
                </c:pt>
                <c:pt idx="885">
                  <c:v>-56.523000000000003</c:v>
                </c:pt>
                <c:pt idx="886">
                  <c:v>-56.576000000000001</c:v>
                </c:pt>
                <c:pt idx="887">
                  <c:v>-56.628</c:v>
                </c:pt>
                <c:pt idx="888">
                  <c:v>-56.680999999999997</c:v>
                </c:pt>
                <c:pt idx="889">
                  <c:v>-56.732999999999997</c:v>
                </c:pt>
                <c:pt idx="890">
                  <c:v>-56.783999999999999</c:v>
                </c:pt>
                <c:pt idx="891">
                  <c:v>-56.838999999999999</c:v>
                </c:pt>
                <c:pt idx="892">
                  <c:v>-56.893000000000001</c:v>
                </c:pt>
                <c:pt idx="893">
                  <c:v>-56.947000000000003</c:v>
                </c:pt>
                <c:pt idx="894">
                  <c:v>-57</c:v>
                </c:pt>
                <c:pt idx="895">
                  <c:v>-57.052999999999997</c:v>
                </c:pt>
                <c:pt idx="896">
                  <c:v>-57.104999999999997</c:v>
                </c:pt>
                <c:pt idx="897">
                  <c:v>-57.158000000000001</c:v>
                </c:pt>
                <c:pt idx="898">
                  <c:v>-57.210999999999999</c:v>
                </c:pt>
                <c:pt idx="899">
                  <c:v>-57.265999999999998</c:v>
                </c:pt>
                <c:pt idx="900">
                  <c:v>-57.319000000000003</c:v>
                </c:pt>
                <c:pt idx="901">
                  <c:v>-57.371000000000002</c:v>
                </c:pt>
                <c:pt idx="902">
                  <c:v>-57.423000000000002</c:v>
                </c:pt>
                <c:pt idx="903">
                  <c:v>-57.475000000000001</c:v>
                </c:pt>
                <c:pt idx="904">
                  <c:v>-57.527000000000001</c:v>
                </c:pt>
                <c:pt idx="905">
                  <c:v>-57.58</c:v>
                </c:pt>
                <c:pt idx="906">
                  <c:v>-57.633000000000003</c:v>
                </c:pt>
                <c:pt idx="907">
                  <c:v>-57.686</c:v>
                </c:pt>
                <c:pt idx="908">
                  <c:v>-57.741</c:v>
                </c:pt>
                <c:pt idx="909">
                  <c:v>-57.792000000000002</c:v>
                </c:pt>
                <c:pt idx="910">
                  <c:v>-57.847000000000001</c:v>
                </c:pt>
                <c:pt idx="911">
                  <c:v>-57.899000000000001</c:v>
                </c:pt>
                <c:pt idx="912">
                  <c:v>-57.951000000000001</c:v>
                </c:pt>
                <c:pt idx="913">
                  <c:v>-58.002000000000002</c:v>
                </c:pt>
                <c:pt idx="914">
                  <c:v>-58.054000000000002</c:v>
                </c:pt>
                <c:pt idx="915">
                  <c:v>-58.107999999999997</c:v>
                </c:pt>
                <c:pt idx="916">
                  <c:v>-58.161000000000001</c:v>
                </c:pt>
                <c:pt idx="917">
                  <c:v>-58.212000000000003</c:v>
                </c:pt>
                <c:pt idx="918">
                  <c:v>-58.265000000000001</c:v>
                </c:pt>
                <c:pt idx="919">
                  <c:v>-58.317</c:v>
                </c:pt>
                <c:pt idx="920">
                  <c:v>-58.372</c:v>
                </c:pt>
                <c:pt idx="921">
                  <c:v>-58.426000000000002</c:v>
                </c:pt>
                <c:pt idx="922">
                  <c:v>-58.476999999999997</c:v>
                </c:pt>
                <c:pt idx="923">
                  <c:v>-58.530999999999999</c:v>
                </c:pt>
                <c:pt idx="924">
                  <c:v>-58.584000000000003</c:v>
                </c:pt>
                <c:pt idx="925">
                  <c:v>-58.636000000000003</c:v>
                </c:pt>
                <c:pt idx="926">
                  <c:v>-58.688000000000002</c:v>
                </c:pt>
                <c:pt idx="927">
                  <c:v>-58.74</c:v>
                </c:pt>
                <c:pt idx="928">
                  <c:v>-58.792000000000002</c:v>
                </c:pt>
                <c:pt idx="929">
                  <c:v>-58.844000000000001</c:v>
                </c:pt>
                <c:pt idx="930">
                  <c:v>-58.896999999999998</c:v>
                </c:pt>
                <c:pt idx="931">
                  <c:v>-58.948999999999998</c:v>
                </c:pt>
                <c:pt idx="932">
                  <c:v>-59</c:v>
                </c:pt>
                <c:pt idx="933">
                  <c:v>-59.048999999999999</c:v>
                </c:pt>
                <c:pt idx="934">
                  <c:v>-59.1</c:v>
                </c:pt>
                <c:pt idx="935">
                  <c:v>-59.149000000000001</c:v>
                </c:pt>
                <c:pt idx="936">
                  <c:v>-59.198999999999998</c:v>
                </c:pt>
                <c:pt idx="937">
                  <c:v>-59.250999999999998</c:v>
                </c:pt>
                <c:pt idx="938">
                  <c:v>-59.301000000000002</c:v>
                </c:pt>
                <c:pt idx="939">
                  <c:v>-59.353000000000002</c:v>
                </c:pt>
                <c:pt idx="940">
                  <c:v>-59.404000000000003</c:v>
                </c:pt>
                <c:pt idx="941">
                  <c:v>-59.454999999999998</c:v>
                </c:pt>
                <c:pt idx="942">
                  <c:v>-59.506</c:v>
                </c:pt>
                <c:pt idx="943">
                  <c:v>-59.555999999999997</c:v>
                </c:pt>
                <c:pt idx="944">
                  <c:v>-59.606999999999999</c:v>
                </c:pt>
                <c:pt idx="945">
                  <c:v>-59.658000000000001</c:v>
                </c:pt>
                <c:pt idx="946">
                  <c:v>-59.707000000000001</c:v>
                </c:pt>
                <c:pt idx="947">
                  <c:v>-59.756999999999998</c:v>
                </c:pt>
                <c:pt idx="948">
                  <c:v>-59.805999999999997</c:v>
                </c:pt>
                <c:pt idx="949">
                  <c:v>-59.854999999999997</c:v>
                </c:pt>
                <c:pt idx="950">
                  <c:v>-59.905000000000001</c:v>
                </c:pt>
                <c:pt idx="951">
                  <c:v>-59.954999999999998</c:v>
                </c:pt>
                <c:pt idx="952">
                  <c:v>-60.003999999999998</c:v>
                </c:pt>
                <c:pt idx="953">
                  <c:v>-60.052999999999997</c:v>
                </c:pt>
                <c:pt idx="954">
                  <c:v>-60.101999999999997</c:v>
                </c:pt>
                <c:pt idx="955">
                  <c:v>-60.15</c:v>
                </c:pt>
                <c:pt idx="956">
                  <c:v>-60.198999999999998</c:v>
                </c:pt>
                <c:pt idx="957">
                  <c:v>-60.249000000000002</c:v>
                </c:pt>
                <c:pt idx="958">
                  <c:v>-60.3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5" customWidth="1"/>
    <col min="2" max="2" width="12.7109375" style="175" customWidth="1"/>
    <col min="3" max="3" width="16.42578125" style="175" customWidth="1"/>
    <col min="4" max="5" width="12.7109375" style="175" customWidth="1"/>
    <col min="6" max="7" width="14.7109375" style="175" customWidth="1"/>
    <col min="8" max="8" width="12.85546875" style="175" customWidth="1"/>
    <col min="9" max="9" width="14.7109375" style="175" customWidth="1"/>
    <col min="10" max="10" width="9.7109375" style="175" customWidth="1"/>
    <col min="11" max="11" width="13.28515625" style="175" customWidth="1"/>
    <col min="12" max="12" width="9.7109375" style="175" customWidth="1"/>
    <col min="13" max="13" width="14.7109375" style="175" customWidth="1"/>
    <col min="14" max="14" width="9.7109375" style="175" customWidth="1"/>
    <col min="15" max="15" width="1.7109375" style="175" customWidth="1"/>
    <col min="16" max="256" width="9.42578125" style="175"/>
    <col min="257" max="257" width="1.7109375" style="175" customWidth="1"/>
    <col min="258" max="261" width="12.7109375" style="175" customWidth="1"/>
    <col min="262" max="263" width="14.7109375" style="175" customWidth="1"/>
    <col min="264" max="264" width="12.85546875" style="175" customWidth="1"/>
    <col min="265" max="265" width="14.7109375" style="175" customWidth="1"/>
    <col min="266" max="266" width="9.7109375" style="175" customWidth="1"/>
    <col min="267" max="267" width="13.28515625" style="175" customWidth="1"/>
    <col min="268" max="268" width="9.7109375" style="175" customWidth="1"/>
    <col min="269" max="269" width="14.7109375" style="175" customWidth="1"/>
    <col min="270" max="270" width="9.7109375" style="175" customWidth="1"/>
    <col min="271" max="271" width="1.7109375" style="175" customWidth="1"/>
    <col min="272" max="512" width="9.42578125" style="175"/>
    <col min="513" max="513" width="1.7109375" style="175" customWidth="1"/>
    <col min="514" max="517" width="12.7109375" style="175" customWidth="1"/>
    <col min="518" max="519" width="14.7109375" style="175" customWidth="1"/>
    <col min="520" max="520" width="12.85546875" style="175" customWidth="1"/>
    <col min="521" max="521" width="14.7109375" style="175" customWidth="1"/>
    <col min="522" max="522" width="9.7109375" style="175" customWidth="1"/>
    <col min="523" max="523" width="13.28515625" style="175" customWidth="1"/>
    <col min="524" max="524" width="9.7109375" style="175" customWidth="1"/>
    <col min="525" max="525" width="14.7109375" style="175" customWidth="1"/>
    <col min="526" max="526" width="9.7109375" style="175" customWidth="1"/>
    <col min="527" max="527" width="1.7109375" style="175" customWidth="1"/>
    <col min="528" max="768" width="9.42578125" style="175"/>
    <col min="769" max="769" width="1.7109375" style="175" customWidth="1"/>
    <col min="770" max="773" width="12.7109375" style="175" customWidth="1"/>
    <col min="774" max="775" width="14.7109375" style="175" customWidth="1"/>
    <col min="776" max="776" width="12.85546875" style="175" customWidth="1"/>
    <col min="777" max="777" width="14.7109375" style="175" customWidth="1"/>
    <col min="778" max="778" width="9.7109375" style="175" customWidth="1"/>
    <col min="779" max="779" width="13.28515625" style="175" customWidth="1"/>
    <col min="780" max="780" width="9.7109375" style="175" customWidth="1"/>
    <col min="781" max="781" width="14.7109375" style="175" customWidth="1"/>
    <col min="782" max="782" width="9.7109375" style="175" customWidth="1"/>
    <col min="783" max="783" width="1.7109375" style="175" customWidth="1"/>
    <col min="784" max="1024" width="9.42578125" style="175"/>
    <col min="1025" max="1025" width="1.7109375" style="175" customWidth="1"/>
    <col min="1026" max="1029" width="12.7109375" style="175" customWidth="1"/>
    <col min="1030" max="1031" width="14.7109375" style="175" customWidth="1"/>
    <col min="1032" max="1032" width="12.85546875" style="175" customWidth="1"/>
    <col min="1033" max="1033" width="14.7109375" style="175" customWidth="1"/>
    <col min="1034" max="1034" width="9.7109375" style="175" customWidth="1"/>
    <col min="1035" max="1035" width="13.28515625" style="175" customWidth="1"/>
    <col min="1036" max="1036" width="9.7109375" style="175" customWidth="1"/>
    <col min="1037" max="1037" width="14.7109375" style="175" customWidth="1"/>
    <col min="1038" max="1038" width="9.7109375" style="175" customWidth="1"/>
    <col min="1039" max="1039" width="1.7109375" style="175" customWidth="1"/>
    <col min="1040" max="1280" width="9.42578125" style="175"/>
    <col min="1281" max="1281" width="1.7109375" style="175" customWidth="1"/>
    <col min="1282" max="1285" width="12.7109375" style="175" customWidth="1"/>
    <col min="1286" max="1287" width="14.7109375" style="175" customWidth="1"/>
    <col min="1288" max="1288" width="12.85546875" style="175" customWidth="1"/>
    <col min="1289" max="1289" width="14.7109375" style="175" customWidth="1"/>
    <col min="1290" max="1290" width="9.7109375" style="175" customWidth="1"/>
    <col min="1291" max="1291" width="13.28515625" style="175" customWidth="1"/>
    <col min="1292" max="1292" width="9.7109375" style="175" customWidth="1"/>
    <col min="1293" max="1293" width="14.7109375" style="175" customWidth="1"/>
    <col min="1294" max="1294" width="9.7109375" style="175" customWidth="1"/>
    <col min="1295" max="1295" width="1.7109375" style="175" customWidth="1"/>
    <col min="1296" max="1536" width="9.42578125" style="175"/>
    <col min="1537" max="1537" width="1.7109375" style="175" customWidth="1"/>
    <col min="1538" max="1541" width="12.7109375" style="175" customWidth="1"/>
    <col min="1542" max="1543" width="14.7109375" style="175" customWidth="1"/>
    <col min="1544" max="1544" width="12.85546875" style="175" customWidth="1"/>
    <col min="1545" max="1545" width="14.7109375" style="175" customWidth="1"/>
    <col min="1546" max="1546" width="9.7109375" style="175" customWidth="1"/>
    <col min="1547" max="1547" width="13.28515625" style="175" customWidth="1"/>
    <col min="1548" max="1548" width="9.7109375" style="175" customWidth="1"/>
    <col min="1549" max="1549" width="14.7109375" style="175" customWidth="1"/>
    <col min="1550" max="1550" width="9.7109375" style="175" customWidth="1"/>
    <col min="1551" max="1551" width="1.7109375" style="175" customWidth="1"/>
    <col min="1552" max="1792" width="9.42578125" style="175"/>
    <col min="1793" max="1793" width="1.7109375" style="175" customWidth="1"/>
    <col min="1794" max="1797" width="12.7109375" style="175" customWidth="1"/>
    <col min="1798" max="1799" width="14.7109375" style="175" customWidth="1"/>
    <col min="1800" max="1800" width="12.85546875" style="175" customWidth="1"/>
    <col min="1801" max="1801" width="14.7109375" style="175" customWidth="1"/>
    <col min="1802" max="1802" width="9.7109375" style="175" customWidth="1"/>
    <col min="1803" max="1803" width="13.28515625" style="175" customWidth="1"/>
    <col min="1804" max="1804" width="9.7109375" style="175" customWidth="1"/>
    <col min="1805" max="1805" width="14.7109375" style="175" customWidth="1"/>
    <col min="1806" max="1806" width="9.7109375" style="175" customWidth="1"/>
    <col min="1807" max="1807" width="1.7109375" style="175" customWidth="1"/>
    <col min="1808" max="2048" width="9.42578125" style="175"/>
    <col min="2049" max="2049" width="1.7109375" style="175" customWidth="1"/>
    <col min="2050" max="2053" width="12.7109375" style="175" customWidth="1"/>
    <col min="2054" max="2055" width="14.7109375" style="175" customWidth="1"/>
    <col min="2056" max="2056" width="12.85546875" style="175" customWidth="1"/>
    <col min="2057" max="2057" width="14.7109375" style="175" customWidth="1"/>
    <col min="2058" max="2058" width="9.7109375" style="175" customWidth="1"/>
    <col min="2059" max="2059" width="13.28515625" style="175" customWidth="1"/>
    <col min="2060" max="2060" width="9.7109375" style="175" customWidth="1"/>
    <col min="2061" max="2061" width="14.7109375" style="175" customWidth="1"/>
    <col min="2062" max="2062" width="9.7109375" style="175" customWidth="1"/>
    <col min="2063" max="2063" width="1.7109375" style="175" customWidth="1"/>
    <col min="2064" max="2304" width="9.42578125" style="175"/>
    <col min="2305" max="2305" width="1.7109375" style="175" customWidth="1"/>
    <col min="2306" max="2309" width="12.7109375" style="175" customWidth="1"/>
    <col min="2310" max="2311" width="14.7109375" style="175" customWidth="1"/>
    <col min="2312" max="2312" width="12.85546875" style="175" customWidth="1"/>
    <col min="2313" max="2313" width="14.7109375" style="175" customWidth="1"/>
    <col min="2314" max="2314" width="9.7109375" style="175" customWidth="1"/>
    <col min="2315" max="2315" width="13.28515625" style="175" customWidth="1"/>
    <col min="2316" max="2316" width="9.7109375" style="175" customWidth="1"/>
    <col min="2317" max="2317" width="14.7109375" style="175" customWidth="1"/>
    <col min="2318" max="2318" width="9.7109375" style="175" customWidth="1"/>
    <col min="2319" max="2319" width="1.7109375" style="175" customWidth="1"/>
    <col min="2320" max="2560" width="9.42578125" style="175"/>
    <col min="2561" max="2561" width="1.7109375" style="175" customWidth="1"/>
    <col min="2562" max="2565" width="12.7109375" style="175" customWidth="1"/>
    <col min="2566" max="2567" width="14.7109375" style="175" customWidth="1"/>
    <col min="2568" max="2568" width="12.85546875" style="175" customWidth="1"/>
    <col min="2569" max="2569" width="14.7109375" style="175" customWidth="1"/>
    <col min="2570" max="2570" width="9.7109375" style="175" customWidth="1"/>
    <col min="2571" max="2571" width="13.28515625" style="175" customWidth="1"/>
    <col min="2572" max="2572" width="9.7109375" style="175" customWidth="1"/>
    <col min="2573" max="2573" width="14.7109375" style="175" customWidth="1"/>
    <col min="2574" max="2574" width="9.7109375" style="175" customWidth="1"/>
    <col min="2575" max="2575" width="1.7109375" style="175" customWidth="1"/>
    <col min="2576" max="2816" width="9.42578125" style="175"/>
    <col min="2817" max="2817" width="1.7109375" style="175" customWidth="1"/>
    <col min="2818" max="2821" width="12.7109375" style="175" customWidth="1"/>
    <col min="2822" max="2823" width="14.7109375" style="175" customWidth="1"/>
    <col min="2824" max="2824" width="12.85546875" style="175" customWidth="1"/>
    <col min="2825" max="2825" width="14.7109375" style="175" customWidth="1"/>
    <col min="2826" max="2826" width="9.7109375" style="175" customWidth="1"/>
    <col min="2827" max="2827" width="13.28515625" style="175" customWidth="1"/>
    <col min="2828" max="2828" width="9.7109375" style="175" customWidth="1"/>
    <col min="2829" max="2829" width="14.7109375" style="175" customWidth="1"/>
    <col min="2830" max="2830" width="9.7109375" style="175" customWidth="1"/>
    <col min="2831" max="2831" width="1.7109375" style="175" customWidth="1"/>
    <col min="2832" max="3072" width="9.42578125" style="175"/>
    <col min="3073" max="3073" width="1.7109375" style="175" customWidth="1"/>
    <col min="3074" max="3077" width="12.7109375" style="175" customWidth="1"/>
    <col min="3078" max="3079" width="14.7109375" style="175" customWidth="1"/>
    <col min="3080" max="3080" width="12.85546875" style="175" customWidth="1"/>
    <col min="3081" max="3081" width="14.7109375" style="175" customWidth="1"/>
    <col min="3082" max="3082" width="9.7109375" style="175" customWidth="1"/>
    <col min="3083" max="3083" width="13.28515625" style="175" customWidth="1"/>
    <col min="3084" max="3084" width="9.7109375" style="175" customWidth="1"/>
    <col min="3085" max="3085" width="14.7109375" style="175" customWidth="1"/>
    <col min="3086" max="3086" width="9.7109375" style="175" customWidth="1"/>
    <col min="3087" max="3087" width="1.7109375" style="175" customWidth="1"/>
    <col min="3088" max="3328" width="9.42578125" style="175"/>
    <col min="3329" max="3329" width="1.7109375" style="175" customWidth="1"/>
    <col min="3330" max="3333" width="12.7109375" style="175" customWidth="1"/>
    <col min="3334" max="3335" width="14.7109375" style="175" customWidth="1"/>
    <col min="3336" max="3336" width="12.85546875" style="175" customWidth="1"/>
    <col min="3337" max="3337" width="14.7109375" style="175" customWidth="1"/>
    <col min="3338" max="3338" width="9.7109375" style="175" customWidth="1"/>
    <col min="3339" max="3339" width="13.28515625" style="175" customWidth="1"/>
    <col min="3340" max="3340" width="9.7109375" style="175" customWidth="1"/>
    <col min="3341" max="3341" width="14.7109375" style="175" customWidth="1"/>
    <col min="3342" max="3342" width="9.7109375" style="175" customWidth="1"/>
    <col min="3343" max="3343" width="1.7109375" style="175" customWidth="1"/>
    <col min="3344" max="3584" width="9.42578125" style="175"/>
    <col min="3585" max="3585" width="1.7109375" style="175" customWidth="1"/>
    <col min="3586" max="3589" width="12.7109375" style="175" customWidth="1"/>
    <col min="3590" max="3591" width="14.7109375" style="175" customWidth="1"/>
    <col min="3592" max="3592" width="12.85546875" style="175" customWidth="1"/>
    <col min="3593" max="3593" width="14.7109375" style="175" customWidth="1"/>
    <col min="3594" max="3594" width="9.7109375" style="175" customWidth="1"/>
    <col min="3595" max="3595" width="13.28515625" style="175" customWidth="1"/>
    <col min="3596" max="3596" width="9.7109375" style="175" customWidth="1"/>
    <col min="3597" max="3597" width="14.7109375" style="175" customWidth="1"/>
    <col min="3598" max="3598" width="9.7109375" style="175" customWidth="1"/>
    <col min="3599" max="3599" width="1.7109375" style="175" customWidth="1"/>
    <col min="3600" max="3840" width="9.42578125" style="175"/>
    <col min="3841" max="3841" width="1.7109375" style="175" customWidth="1"/>
    <col min="3842" max="3845" width="12.7109375" style="175" customWidth="1"/>
    <col min="3846" max="3847" width="14.7109375" style="175" customWidth="1"/>
    <col min="3848" max="3848" width="12.85546875" style="175" customWidth="1"/>
    <col min="3849" max="3849" width="14.7109375" style="175" customWidth="1"/>
    <col min="3850" max="3850" width="9.7109375" style="175" customWidth="1"/>
    <col min="3851" max="3851" width="13.28515625" style="175" customWidth="1"/>
    <col min="3852" max="3852" width="9.7109375" style="175" customWidth="1"/>
    <col min="3853" max="3853" width="14.7109375" style="175" customWidth="1"/>
    <col min="3854" max="3854" width="9.7109375" style="175" customWidth="1"/>
    <col min="3855" max="3855" width="1.7109375" style="175" customWidth="1"/>
    <col min="3856" max="4096" width="9.42578125" style="175"/>
    <col min="4097" max="4097" width="1.7109375" style="175" customWidth="1"/>
    <col min="4098" max="4101" width="12.7109375" style="175" customWidth="1"/>
    <col min="4102" max="4103" width="14.7109375" style="175" customWidth="1"/>
    <col min="4104" max="4104" width="12.85546875" style="175" customWidth="1"/>
    <col min="4105" max="4105" width="14.7109375" style="175" customWidth="1"/>
    <col min="4106" max="4106" width="9.7109375" style="175" customWidth="1"/>
    <col min="4107" max="4107" width="13.28515625" style="175" customWidth="1"/>
    <col min="4108" max="4108" width="9.7109375" style="175" customWidth="1"/>
    <col min="4109" max="4109" width="14.7109375" style="175" customWidth="1"/>
    <col min="4110" max="4110" width="9.7109375" style="175" customWidth="1"/>
    <col min="4111" max="4111" width="1.7109375" style="175" customWidth="1"/>
    <col min="4112" max="4352" width="9.42578125" style="175"/>
    <col min="4353" max="4353" width="1.7109375" style="175" customWidth="1"/>
    <col min="4354" max="4357" width="12.7109375" style="175" customWidth="1"/>
    <col min="4358" max="4359" width="14.7109375" style="175" customWidth="1"/>
    <col min="4360" max="4360" width="12.85546875" style="175" customWidth="1"/>
    <col min="4361" max="4361" width="14.7109375" style="175" customWidth="1"/>
    <col min="4362" max="4362" width="9.7109375" style="175" customWidth="1"/>
    <col min="4363" max="4363" width="13.28515625" style="175" customWidth="1"/>
    <col min="4364" max="4364" width="9.7109375" style="175" customWidth="1"/>
    <col min="4365" max="4365" width="14.7109375" style="175" customWidth="1"/>
    <col min="4366" max="4366" width="9.7109375" style="175" customWidth="1"/>
    <col min="4367" max="4367" width="1.7109375" style="175" customWidth="1"/>
    <col min="4368" max="4608" width="9.42578125" style="175"/>
    <col min="4609" max="4609" width="1.7109375" style="175" customWidth="1"/>
    <col min="4610" max="4613" width="12.7109375" style="175" customWidth="1"/>
    <col min="4614" max="4615" width="14.7109375" style="175" customWidth="1"/>
    <col min="4616" max="4616" width="12.85546875" style="175" customWidth="1"/>
    <col min="4617" max="4617" width="14.7109375" style="175" customWidth="1"/>
    <col min="4618" max="4618" width="9.7109375" style="175" customWidth="1"/>
    <col min="4619" max="4619" width="13.28515625" style="175" customWidth="1"/>
    <col min="4620" max="4620" width="9.7109375" style="175" customWidth="1"/>
    <col min="4621" max="4621" width="14.7109375" style="175" customWidth="1"/>
    <col min="4622" max="4622" width="9.7109375" style="175" customWidth="1"/>
    <col min="4623" max="4623" width="1.7109375" style="175" customWidth="1"/>
    <col min="4624" max="4864" width="9.42578125" style="175"/>
    <col min="4865" max="4865" width="1.7109375" style="175" customWidth="1"/>
    <col min="4866" max="4869" width="12.7109375" style="175" customWidth="1"/>
    <col min="4870" max="4871" width="14.7109375" style="175" customWidth="1"/>
    <col min="4872" max="4872" width="12.85546875" style="175" customWidth="1"/>
    <col min="4873" max="4873" width="14.7109375" style="175" customWidth="1"/>
    <col min="4874" max="4874" width="9.7109375" style="175" customWidth="1"/>
    <col min="4875" max="4875" width="13.28515625" style="175" customWidth="1"/>
    <col min="4876" max="4876" width="9.7109375" style="175" customWidth="1"/>
    <col min="4877" max="4877" width="14.7109375" style="175" customWidth="1"/>
    <col min="4878" max="4878" width="9.7109375" style="175" customWidth="1"/>
    <col min="4879" max="4879" width="1.7109375" style="175" customWidth="1"/>
    <col min="4880" max="5120" width="9.42578125" style="175"/>
    <col min="5121" max="5121" width="1.7109375" style="175" customWidth="1"/>
    <col min="5122" max="5125" width="12.7109375" style="175" customWidth="1"/>
    <col min="5126" max="5127" width="14.7109375" style="175" customWidth="1"/>
    <col min="5128" max="5128" width="12.85546875" style="175" customWidth="1"/>
    <col min="5129" max="5129" width="14.7109375" style="175" customWidth="1"/>
    <col min="5130" max="5130" width="9.7109375" style="175" customWidth="1"/>
    <col min="5131" max="5131" width="13.28515625" style="175" customWidth="1"/>
    <col min="5132" max="5132" width="9.7109375" style="175" customWidth="1"/>
    <col min="5133" max="5133" width="14.7109375" style="175" customWidth="1"/>
    <col min="5134" max="5134" width="9.7109375" style="175" customWidth="1"/>
    <col min="5135" max="5135" width="1.7109375" style="175" customWidth="1"/>
    <col min="5136" max="5376" width="9.42578125" style="175"/>
    <col min="5377" max="5377" width="1.7109375" style="175" customWidth="1"/>
    <col min="5378" max="5381" width="12.7109375" style="175" customWidth="1"/>
    <col min="5382" max="5383" width="14.7109375" style="175" customWidth="1"/>
    <col min="5384" max="5384" width="12.85546875" style="175" customWidth="1"/>
    <col min="5385" max="5385" width="14.7109375" style="175" customWidth="1"/>
    <col min="5386" max="5386" width="9.7109375" style="175" customWidth="1"/>
    <col min="5387" max="5387" width="13.28515625" style="175" customWidth="1"/>
    <col min="5388" max="5388" width="9.7109375" style="175" customWidth="1"/>
    <col min="5389" max="5389" width="14.7109375" style="175" customWidth="1"/>
    <col min="5390" max="5390" width="9.7109375" style="175" customWidth="1"/>
    <col min="5391" max="5391" width="1.7109375" style="175" customWidth="1"/>
    <col min="5392" max="5632" width="9.42578125" style="175"/>
    <col min="5633" max="5633" width="1.7109375" style="175" customWidth="1"/>
    <col min="5634" max="5637" width="12.7109375" style="175" customWidth="1"/>
    <col min="5638" max="5639" width="14.7109375" style="175" customWidth="1"/>
    <col min="5640" max="5640" width="12.85546875" style="175" customWidth="1"/>
    <col min="5641" max="5641" width="14.7109375" style="175" customWidth="1"/>
    <col min="5642" max="5642" width="9.7109375" style="175" customWidth="1"/>
    <col min="5643" max="5643" width="13.28515625" style="175" customWidth="1"/>
    <col min="5644" max="5644" width="9.7109375" style="175" customWidth="1"/>
    <col min="5645" max="5645" width="14.7109375" style="175" customWidth="1"/>
    <col min="5646" max="5646" width="9.7109375" style="175" customWidth="1"/>
    <col min="5647" max="5647" width="1.7109375" style="175" customWidth="1"/>
    <col min="5648" max="5888" width="9.42578125" style="175"/>
    <col min="5889" max="5889" width="1.7109375" style="175" customWidth="1"/>
    <col min="5890" max="5893" width="12.7109375" style="175" customWidth="1"/>
    <col min="5894" max="5895" width="14.7109375" style="175" customWidth="1"/>
    <col min="5896" max="5896" width="12.85546875" style="175" customWidth="1"/>
    <col min="5897" max="5897" width="14.7109375" style="175" customWidth="1"/>
    <col min="5898" max="5898" width="9.7109375" style="175" customWidth="1"/>
    <col min="5899" max="5899" width="13.28515625" style="175" customWidth="1"/>
    <col min="5900" max="5900" width="9.7109375" style="175" customWidth="1"/>
    <col min="5901" max="5901" width="14.7109375" style="175" customWidth="1"/>
    <col min="5902" max="5902" width="9.7109375" style="175" customWidth="1"/>
    <col min="5903" max="5903" width="1.7109375" style="175" customWidth="1"/>
    <col min="5904" max="6144" width="9.42578125" style="175"/>
    <col min="6145" max="6145" width="1.7109375" style="175" customWidth="1"/>
    <col min="6146" max="6149" width="12.7109375" style="175" customWidth="1"/>
    <col min="6150" max="6151" width="14.7109375" style="175" customWidth="1"/>
    <col min="6152" max="6152" width="12.85546875" style="175" customWidth="1"/>
    <col min="6153" max="6153" width="14.7109375" style="175" customWidth="1"/>
    <col min="6154" max="6154" width="9.7109375" style="175" customWidth="1"/>
    <col min="6155" max="6155" width="13.28515625" style="175" customWidth="1"/>
    <col min="6156" max="6156" width="9.7109375" style="175" customWidth="1"/>
    <col min="6157" max="6157" width="14.7109375" style="175" customWidth="1"/>
    <col min="6158" max="6158" width="9.7109375" style="175" customWidth="1"/>
    <col min="6159" max="6159" width="1.7109375" style="175" customWidth="1"/>
    <col min="6160" max="6400" width="9.42578125" style="175"/>
    <col min="6401" max="6401" width="1.7109375" style="175" customWidth="1"/>
    <col min="6402" max="6405" width="12.7109375" style="175" customWidth="1"/>
    <col min="6406" max="6407" width="14.7109375" style="175" customWidth="1"/>
    <col min="6408" max="6408" width="12.85546875" style="175" customWidth="1"/>
    <col min="6409" max="6409" width="14.7109375" style="175" customWidth="1"/>
    <col min="6410" max="6410" width="9.7109375" style="175" customWidth="1"/>
    <col min="6411" max="6411" width="13.28515625" style="175" customWidth="1"/>
    <col min="6412" max="6412" width="9.7109375" style="175" customWidth="1"/>
    <col min="6413" max="6413" width="14.7109375" style="175" customWidth="1"/>
    <col min="6414" max="6414" width="9.7109375" style="175" customWidth="1"/>
    <col min="6415" max="6415" width="1.7109375" style="175" customWidth="1"/>
    <col min="6416" max="6656" width="9.42578125" style="175"/>
    <col min="6657" max="6657" width="1.7109375" style="175" customWidth="1"/>
    <col min="6658" max="6661" width="12.7109375" style="175" customWidth="1"/>
    <col min="6662" max="6663" width="14.7109375" style="175" customWidth="1"/>
    <col min="6664" max="6664" width="12.85546875" style="175" customWidth="1"/>
    <col min="6665" max="6665" width="14.7109375" style="175" customWidth="1"/>
    <col min="6666" max="6666" width="9.7109375" style="175" customWidth="1"/>
    <col min="6667" max="6667" width="13.28515625" style="175" customWidth="1"/>
    <col min="6668" max="6668" width="9.7109375" style="175" customWidth="1"/>
    <col min="6669" max="6669" width="14.7109375" style="175" customWidth="1"/>
    <col min="6670" max="6670" width="9.7109375" style="175" customWidth="1"/>
    <col min="6671" max="6671" width="1.7109375" style="175" customWidth="1"/>
    <col min="6672" max="6912" width="9.42578125" style="175"/>
    <col min="6913" max="6913" width="1.7109375" style="175" customWidth="1"/>
    <col min="6914" max="6917" width="12.7109375" style="175" customWidth="1"/>
    <col min="6918" max="6919" width="14.7109375" style="175" customWidth="1"/>
    <col min="6920" max="6920" width="12.85546875" style="175" customWidth="1"/>
    <col min="6921" max="6921" width="14.7109375" style="175" customWidth="1"/>
    <col min="6922" max="6922" width="9.7109375" style="175" customWidth="1"/>
    <col min="6923" max="6923" width="13.28515625" style="175" customWidth="1"/>
    <col min="6924" max="6924" width="9.7109375" style="175" customWidth="1"/>
    <col min="6925" max="6925" width="14.7109375" style="175" customWidth="1"/>
    <col min="6926" max="6926" width="9.7109375" style="175" customWidth="1"/>
    <col min="6927" max="6927" width="1.7109375" style="175" customWidth="1"/>
    <col min="6928" max="7168" width="9.42578125" style="175"/>
    <col min="7169" max="7169" width="1.7109375" style="175" customWidth="1"/>
    <col min="7170" max="7173" width="12.7109375" style="175" customWidth="1"/>
    <col min="7174" max="7175" width="14.7109375" style="175" customWidth="1"/>
    <col min="7176" max="7176" width="12.85546875" style="175" customWidth="1"/>
    <col min="7177" max="7177" width="14.7109375" style="175" customWidth="1"/>
    <col min="7178" max="7178" width="9.7109375" style="175" customWidth="1"/>
    <col min="7179" max="7179" width="13.28515625" style="175" customWidth="1"/>
    <col min="7180" max="7180" width="9.7109375" style="175" customWidth="1"/>
    <col min="7181" max="7181" width="14.7109375" style="175" customWidth="1"/>
    <col min="7182" max="7182" width="9.7109375" style="175" customWidth="1"/>
    <col min="7183" max="7183" width="1.7109375" style="175" customWidth="1"/>
    <col min="7184" max="7424" width="9.42578125" style="175"/>
    <col min="7425" max="7425" width="1.7109375" style="175" customWidth="1"/>
    <col min="7426" max="7429" width="12.7109375" style="175" customWidth="1"/>
    <col min="7430" max="7431" width="14.7109375" style="175" customWidth="1"/>
    <col min="7432" max="7432" width="12.85546875" style="175" customWidth="1"/>
    <col min="7433" max="7433" width="14.7109375" style="175" customWidth="1"/>
    <col min="7434" max="7434" width="9.7109375" style="175" customWidth="1"/>
    <col min="7435" max="7435" width="13.28515625" style="175" customWidth="1"/>
    <col min="7436" max="7436" width="9.7109375" style="175" customWidth="1"/>
    <col min="7437" max="7437" width="14.7109375" style="175" customWidth="1"/>
    <col min="7438" max="7438" width="9.7109375" style="175" customWidth="1"/>
    <col min="7439" max="7439" width="1.7109375" style="175" customWidth="1"/>
    <col min="7440" max="7680" width="9.42578125" style="175"/>
    <col min="7681" max="7681" width="1.7109375" style="175" customWidth="1"/>
    <col min="7682" max="7685" width="12.7109375" style="175" customWidth="1"/>
    <col min="7686" max="7687" width="14.7109375" style="175" customWidth="1"/>
    <col min="7688" max="7688" width="12.85546875" style="175" customWidth="1"/>
    <col min="7689" max="7689" width="14.7109375" style="175" customWidth="1"/>
    <col min="7690" max="7690" width="9.7109375" style="175" customWidth="1"/>
    <col min="7691" max="7691" width="13.28515625" style="175" customWidth="1"/>
    <col min="7692" max="7692" width="9.7109375" style="175" customWidth="1"/>
    <col min="7693" max="7693" width="14.7109375" style="175" customWidth="1"/>
    <col min="7694" max="7694" width="9.7109375" style="175" customWidth="1"/>
    <col min="7695" max="7695" width="1.7109375" style="175" customWidth="1"/>
    <col min="7696" max="7936" width="9.42578125" style="175"/>
    <col min="7937" max="7937" width="1.7109375" style="175" customWidth="1"/>
    <col min="7938" max="7941" width="12.7109375" style="175" customWidth="1"/>
    <col min="7942" max="7943" width="14.7109375" style="175" customWidth="1"/>
    <col min="7944" max="7944" width="12.85546875" style="175" customWidth="1"/>
    <col min="7945" max="7945" width="14.7109375" style="175" customWidth="1"/>
    <col min="7946" max="7946" width="9.7109375" style="175" customWidth="1"/>
    <col min="7947" max="7947" width="13.28515625" style="175" customWidth="1"/>
    <col min="7948" max="7948" width="9.7109375" style="175" customWidth="1"/>
    <col min="7949" max="7949" width="14.7109375" style="175" customWidth="1"/>
    <col min="7950" max="7950" width="9.7109375" style="175" customWidth="1"/>
    <col min="7951" max="7951" width="1.7109375" style="175" customWidth="1"/>
    <col min="7952" max="8192" width="9.42578125" style="175"/>
    <col min="8193" max="8193" width="1.7109375" style="175" customWidth="1"/>
    <col min="8194" max="8197" width="12.7109375" style="175" customWidth="1"/>
    <col min="8198" max="8199" width="14.7109375" style="175" customWidth="1"/>
    <col min="8200" max="8200" width="12.85546875" style="175" customWidth="1"/>
    <col min="8201" max="8201" width="14.7109375" style="175" customWidth="1"/>
    <col min="8202" max="8202" width="9.7109375" style="175" customWidth="1"/>
    <col min="8203" max="8203" width="13.28515625" style="175" customWidth="1"/>
    <col min="8204" max="8204" width="9.7109375" style="175" customWidth="1"/>
    <col min="8205" max="8205" width="14.7109375" style="175" customWidth="1"/>
    <col min="8206" max="8206" width="9.7109375" style="175" customWidth="1"/>
    <col min="8207" max="8207" width="1.7109375" style="175" customWidth="1"/>
    <col min="8208" max="8448" width="9.42578125" style="175"/>
    <col min="8449" max="8449" width="1.7109375" style="175" customWidth="1"/>
    <col min="8450" max="8453" width="12.7109375" style="175" customWidth="1"/>
    <col min="8454" max="8455" width="14.7109375" style="175" customWidth="1"/>
    <col min="8456" max="8456" width="12.85546875" style="175" customWidth="1"/>
    <col min="8457" max="8457" width="14.7109375" style="175" customWidth="1"/>
    <col min="8458" max="8458" width="9.7109375" style="175" customWidth="1"/>
    <col min="8459" max="8459" width="13.28515625" style="175" customWidth="1"/>
    <col min="8460" max="8460" width="9.7109375" style="175" customWidth="1"/>
    <col min="8461" max="8461" width="14.7109375" style="175" customWidth="1"/>
    <col min="8462" max="8462" width="9.7109375" style="175" customWidth="1"/>
    <col min="8463" max="8463" width="1.7109375" style="175" customWidth="1"/>
    <col min="8464" max="8704" width="9.42578125" style="175"/>
    <col min="8705" max="8705" width="1.7109375" style="175" customWidth="1"/>
    <col min="8706" max="8709" width="12.7109375" style="175" customWidth="1"/>
    <col min="8710" max="8711" width="14.7109375" style="175" customWidth="1"/>
    <col min="8712" max="8712" width="12.85546875" style="175" customWidth="1"/>
    <col min="8713" max="8713" width="14.7109375" style="175" customWidth="1"/>
    <col min="8714" max="8714" width="9.7109375" style="175" customWidth="1"/>
    <col min="8715" max="8715" width="13.28515625" style="175" customWidth="1"/>
    <col min="8716" max="8716" width="9.7109375" style="175" customWidth="1"/>
    <col min="8717" max="8717" width="14.7109375" style="175" customWidth="1"/>
    <col min="8718" max="8718" width="9.7109375" style="175" customWidth="1"/>
    <col min="8719" max="8719" width="1.7109375" style="175" customWidth="1"/>
    <col min="8720" max="8960" width="9.42578125" style="175"/>
    <col min="8961" max="8961" width="1.7109375" style="175" customWidth="1"/>
    <col min="8962" max="8965" width="12.7109375" style="175" customWidth="1"/>
    <col min="8966" max="8967" width="14.7109375" style="175" customWidth="1"/>
    <col min="8968" max="8968" width="12.85546875" style="175" customWidth="1"/>
    <col min="8969" max="8969" width="14.7109375" style="175" customWidth="1"/>
    <col min="8970" max="8970" width="9.7109375" style="175" customWidth="1"/>
    <col min="8971" max="8971" width="13.28515625" style="175" customWidth="1"/>
    <col min="8972" max="8972" width="9.7109375" style="175" customWidth="1"/>
    <col min="8973" max="8973" width="14.7109375" style="175" customWidth="1"/>
    <col min="8974" max="8974" width="9.7109375" style="175" customWidth="1"/>
    <col min="8975" max="8975" width="1.7109375" style="175" customWidth="1"/>
    <col min="8976" max="9216" width="9.42578125" style="175"/>
    <col min="9217" max="9217" width="1.7109375" style="175" customWidth="1"/>
    <col min="9218" max="9221" width="12.7109375" style="175" customWidth="1"/>
    <col min="9222" max="9223" width="14.7109375" style="175" customWidth="1"/>
    <col min="9224" max="9224" width="12.85546875" style="175" customWidth="1"/>
    <col min="9225" max="9225" width="14.7109375" style="175" customWidth="1"/>
    <col min="9226" max="9226" width="9.7109375" style="175" customWidth="1"/>
    <col min="9227" max="9227" width="13.28515625" style="175" customWidth="1"/>
    <col min="9228" max="9228" width="9.7109375" style="175" customWidth="1"/>
    <col min="9229" max="9229" width="14.7109375" style="175" customWidth="1"/>
    <col min="9230" max="9230" width="9.7109375" style="175" customWidth="1"/>
    <col min="9231" max="9231" width="1.7109375" style="175" customWidth="1"/>
    <col min="9232" max="9472" width="9.42578125" style="175"/>
    <col min="9473" max="9473" width="1.7109375" style="175" customWidth="1"/>
    <col min="9474" max="9477" width="12.7109375" style="175" customWidth="1"/>
    <col min="9478" max="9479" width="14.7109375" style="175" customWidth="1"/>
    <col min="9480" max="9480" width="12.85546875" style="175" customWidth="1"/>
    <col min="9481" max="9481" width="14.7109375" style="175" customWidth="1"/>
    <col min="9482" max="9482" width="9.7109375" style="175" customWidth="1"/>
    <col min="9483" max="9483" width="13.28515625" style="175" customWidth="1"/>
    <col min="9484" max="9484" width="9.7109375" style="175" customWidth="1"/>
    <col min="9485" max="9485" width="14.7109375" style="175" customWidth="1"/>
    <col min="9486" max="9486" width="9.7109375" style="175" customWidth="1"/>
    <col min="9487" max="9487" width="1.7109375" style="175" customWidth="1"/>
    <col min="9488" max="9728" width="9.42578125" style="175"/>
    <col min="9729" max="9729" width="1.7109375" style="175" customWidth="1"/>
    <col min="9730" max="9733" width="12.7109375" style="175" customWidth="1"/>
    <col min="9734" max="9735" width="14.7109375" style="175" customWidth="1"/>
    <col min="9736" max="9736" width="12.85546875" style="175" customWidth="1"/>
    <col min="9737" max="9737" width="14.7109375" style="175" customWidth="1"/>
    <col min="9738" max="9738" width="9.7109375" style="175" customWidth="1"/>
    <col min="9739" max="9739" width="13.28515625" style="175" customWidth="1"/>
    <col min="9740" max="9740" width="9.7109375" style="175" customWidth="1"/>
    <col min="9741" max="9741" width="14.7109375" style="175" customWidth="1"/>
    <col min="9742" max="9742" width="9.7109375" style="175" customWidth="1"/>
    <col min="9743" max="9743" width="1.7109375" style="175" customWidth="1"/>
    <col min="9744" max="9984" width="9.42578125" style="175"/>
    <col min="9985" max="9985" width="1.7109375" style="175" customWidth="1"/>
    <col min="9986" max="9989" width="12.7109375" style="175" customWidth="1"/>
    <col min="9990" max="9991" width="14.7109375" style="175" customWidth="1"/>
    <col min="9992" max="9992" width="12.85546875" style="175" customWidth="1"/>
    <col min="9993" max="9993" width="14.7109375" style="175" customWidth="1"/>
    <col min="9994" max="9994" width="9.7109375" style="175" customWidth="1"/>
    <col min="9995" max="9995" width="13.28515625" style="175" customWidth="1"/>
    <col min="9996" max="9996" width="9.7109375" style="175" customWidth="1"/>
    <col min="9997" max="9997" width="14.7109375" style="175" customWidth="1"/>
    <col min="9998" max="9998" width="9.7109375" style="175" customWidth="1"/>
    <col min="9999" max="9999" width="1.7109375" style="175" customWidth="1"/>
    <col min="10000" max="10240" width="9.42578125" style="175"/>
    <col min="10241" max="10241" width="1.7109375" style="175" customWidth="1"/>
    <col min="10242" max="10245" width="12.7109375" style="175" customWidth="1"/>
    <col min="10246" max="10247" width="14.7109375" style="175" customWidth="1"/>
    <col min="10248" max="10248" width="12.85546875" style="175" customWidth="1"/>
    <col min="10249" max="10249" width="14.7109375" style="175" customWidth="1"/>
    <col min="10250" max="10250" width="9.7109375" style="175" customWidth="1"/>
    <col min="10251" max="10251" width="13.28515625" style="175" customWidth="1"/>
    <col min="10252" max="10252" width="9.7109375" style="175" customWidth="1"/>
    <col min="10253" max="10253" width="14.7109375" style="175" customWidth="1"/>
    <col min="10254" max="10254" width="9.7109375" style="175" customWidth="1"/>
    <col min="10255" max="10255" width="1.7109375" style="175" customWidth="1"/>
    <col min="10256" max="10496" width="9.42578125" style="175"/>
    <col min="10497" max="10497" width="1.7109375" style="175" customWidth="1"/>
    <col min="10498" max="10501" width="12.7109375" style="175" customWidth="1"/>
    <col min="10502" max="10503" width="14.7109375" style="175" customWidth="1"/>
    <col min="10504" max="10504" width="12.85546875" style="175" customWidth="1"/>
    <col min="10505" max="10505" width="14.7109375" style="175" customWidth="1"/>
    <col min="10506" max="10506" width="9.7109375" style="175" customWidth="1"/>
    <col min="10507" max="10507" width="13.28515625" style="175" customWidth="1"/>
    <col min="10508" max="10508" width="9.7109375" style="175" customWidth="1"/>
    <col min="10509" max="10509" width="14.7109375" style="175" customWidth="1"/>
    <col min="10510" max="10510" width="9.7109375" style="175" customWidth="1"/>
    <col min="10511" max="10511" width="1.7109375" style="175" customWidth="1"/>
    <col min="10512" max="10752" width="9.42578125" style="175"/>
    <col min="10753" max="10753" width="1.7109375" style="175" customWidth="1"/>
    <col min="10754" max="10757" width="12.7109375" style="175" customWidth="1"/>
    <col min="10758" max="10759" width="14.7109375" style="175" customWidth="1"/>
    <col min="10760" max="10760" width="12.85546875" style="175" customWidth="1"/>
    <col min="10761" max="10761" width="14.7109375" style="175" customWidth="1"/>
    <col min="10762" max="10762" width="9.7109375" style="175" customWidth="1"/>
    <col min="10763" max="10763" width="13.28515625" style="175" customWidth="1"/>
    <col min="10764" max="10764" width="9.7109375" style="175" customWidth="1"/>
    <col min="10765" max="10765" width="14.7109375" style="175" customWidth="1"/>
    <col min="10766" max="10766" width="9.7109375" style="175" customWidth="1"/>
    <col min="10767" max="10767" width="1.7109375" style="175" customWidth="1"/>
    <col min="10768" max="11008" width="9.42578125" style="175"/>
    <col min="11009" max="11009" width="1.7109375" style="175" customWidth="1"/>
    <col min="11010" max="11013" width="12.7109375" style="175" customWidth="1"/>
    <col min="11014" max="11015" width="14.7109375" style="175" customWidth="1"/>
    <col min="11016" max="11016" width="12.85546875" style="175" customWidth="1"/>
    <col min="11017" max="11017" width="14.7109375" style="175" customWidth="1"/>
    <col min="11018" max="11018" width="9.7109375" style="175" customWidth="1"/>
    <col min="11019" max="11019" width="13.28515625" style="175" customWidth="1"/>
    <col min="11020" max="11020" width="9.7109375" style="175" customWidth="1"/>
    <col min="11021" max="11021" width="14.7109375" style="175" customWidth="1"/>
    <col min="11022" max="11022" width="9.7109375" style="175" customWidth="1"/>
    <col min="11023" max="11023" width="1.7109375" style="175" customWidth="1"/>
    <col min="11024" max="11264" width="9.42578125" style="175"/>
    <col min="11265" max="11265" width="1.7109375" style="175" customWidth="1"/>
    <col min="11266" max="11269" width="12.7109375" style="175" customWidth="1"/>
    <col min="11270" max="11271" width="14.7109375" style="175" customWidth="1"/>
    <col min="11272" max="11272" width="12.85546875" style="175" customWidth="1"/>
    <col min="11273" max="11273" width="14.7109375" style="175" customWidth="1"/>
    <col min="11274" max="11274" width="9.7109375" style="175" customWidth="1"/>
    <col min="11275" max="11275" width="13.28515625" style="175" customWidth="1"/>
    <col min="11276" max="11276" width="9.7109375" style="175" customWidth="1"/>
    <col min="11277" max="11277" width="14.7109375" style="175" customWidth="1"/>
    <col min="11278" max="11278" width="9.7109375" style="175" customWidth="1"/>
    <col min="11279" max="11279" width="1.7109375" style="175" customWidth="1"/>
    <col min="11280" max="11520" width="9.42578125" style="175"/>
    <col min="11521" max="11521" width="1.7109375" style="175" customWidth="1"/>
    <col min="11522" max="11525" width="12.7109375" style="175" customWidth="1"/>
    <col min="11526" max="11527" width="14.7109375" style="175" customWidth="1"/>
    <col min="11528" max="11528" width="12.85546875" style="175" customWidth="1"/>
    <col min="11529" max="11529" width="14.7109375" style="175" customWidth="1"/>
    <col min="11530" max="11530" width="9.7109375" style="175" customWidth="1"/>
    <col min="11531" max="11531" width="13.28515625" style="175" customWidth="1"/>
    <col min="11532" max="11532" width="9.7109375" style="175" customWidth="1"/>
    <col min="11533" max="11533" width="14.7109375" style="175" customWidth="1"/>
    <col min="11534" max="11534" width="9.7109375" style="175" customWidth="1"/>
    <col min="11535" max="11535" width="1.7109375" style="175" customWidth="1"/>
    <col min="11536" max="11776" width="9.42578125" style="175"/>
    <col min="11777" max="11777" width="1.7109375" style="175" customWidth="1"/>
    <col min="11778" max="11781" width="12.7109375" style="175" customWidth="1"/>
    <col min="11782" max="11783" width="14.7109375" style="175" customWidth="1"/>
    <col min="11784" max="11784" width="12.85546875" style="175" customWidth="1"/>
    <col min="11785" max="11785" width="14.7109375" style="175" customWidth="1"/>
    <col min="11786" max="11786" width="9.7109375" style="175" customWidth="1"/>
    <col min="11787" max="11787" width="13.28515625" style="175" customWidth="1"/>
    <col min="11788" max="11788" width="9.7109375" style="175" customWidth="1"/>
    <col min="11789" max="11789" width="14.7109375" style="175" customWidth="1"/>
    <col min="11790" max="11790" width="9.7109375" style="175" customWidth="1"/>
    <col min="11791" max="11791" width="1.7109375" style="175" customWidth="1"/>
    <col min="11792" max="12032" width="9.42578125" style="175"/>
    <col min="12033" max="12033" width="1.7109375" style="175" customWidth="1"/>
    <col min="12034" max="12037" width="12.7109375" style="175" customWidth="1"/>
    <col min="12038" max="12039" width="14.7109375" style="175" customWidth="1"/>
    <col min="12040" max="12040" width="12.85546875" style="175" customWidth="1"/>
    <col min="12041" max="12041" width="14.7109375" style="175" customWidth="1"/>
    <col min="12042" max="12042" width="9.7109375" style="175" customWidth="1"/>
    <col min="12043" max="12043" width="13.28515625" style="175" customWidth="1"/>
    <col min="12044" max="12044" width="9.7109375" style="175" customWidth="1"/>
    <col min="12045" max="12045" width="14.7109375" style="175" customWidth="1"/>
    <col min="12046" max="12046" width="9.7109375" style="175" customWidth="1"/>
    <col min="12047" max="12047" width="1.7109375" style="175" customWidth="1"/>
    <col min="12048" max="12288" width="9.42578125" style="175"/>
    <col min="12289" max="12289" width="1.7109375" style="175" customWidth="1"/>
    <col min="12290" max="12293" width="12.7109375" style="175" customWidth="1"/>
    <col min="12294" max="12295" width="14.7109375" style="175" customWidth="1"/>
    <col min="12296" max="12296" width="12.85546875" style="175" customWidth="1"/>
    <col min="12297" max="12297" width="14.7109375" style="175" customWidth="1"/>
    <col min="12298" max="12298" width="9.7109375" style="175" customWidth="1"/>
    <col min="12299" max="12299" width="13.28515625" style="175" customWidth="1"/>
    <col min="12300" max="12300" width="9.7109375" style="175" customWidth="1"/>
    <col min="12301" max="12301" width="14.7109375" style="175" customWidth="1"/>
    <col min="12302" max="12302" width="9.7109375" style="175" customWidth="1"/>
    <col min="12303" max="12303" width="1.7109375" style="175" customWidth="1"/>
    <col min="12304" max="12544" width="9.42578125" style="175"/>
    <col min="12545" max="12545" width="1.7109375" style="175" customWidth="1"/>
    <col min="12546" max="12549" width="12.7109375" style="175" customWidth="1"/>
    <col min="12550" max="12551" width="14.7109375" style="175" customWidth="1"/>
    <col min="12552" max="12552" width="12.85546875" style="175" customWidth="1"/>
    <col min="12553" max="12553" width="14.7109375" style="175" customWidth="1"/>
    <col min="12554" max="12554" width="9.7109375" style="175" customWidth="1"/>
    <col min="12555" max="12555" width="13.28515625" style="175" customWidth="1"/>
    <col min="12556" max="12556" width="9.7109375" style="175" customWidth="1"/>
    <col min="12557" max="12557" width="14.7109375" style="175" customWidth="1"/>
    <col min="12558" max="12558" width="9.7109375" style="175" customWidth="1"/>
    <col min="12559" max="12559" width="1.7109375" style="175" customWidth="1"/>
    <col min="12560" max="12800" width="9.42578125" style="175"/>
    <col min="12801" max="12801" width="1.7109375" style="175" customWidth="1"/>
    <col min="12802" max="12805" width="12.7109375" style="175" customWidth="1"/>
    <col min="12806" max="12807" width="14.7109375" style="175" customWidth="1"/>
    <col min="12808" max="12808" width="12.85546875" style="175" customWidth="1"/>
    <col min="12809" max="12809" width="14.7109375" style="175" customWidth="1"/>
    <col min="12810" max="12810" width="9.7109375" style="175" customWidth="1"/>
    <col min="12811" max="12811" width="13.28515625" style="175" customWidth="1"/>
    <col min="12812" max="12812" width="9.7109375" style="175" customWidth="1"/>
    <col min="12813" max="12813" width="14.7109375" style="175" customWidth="1"/>
    <col min="12814" max="12814" width="9.7109375" style="175" customWidth="1"/>
    <col min="12815" max="12815" width="1.7109375" style="175" customWidth="1"/>
    <col min="12816" max="13056" width="9.42578125" style="175"/>
    <col min="13057" max="13057" width="1.7109375" style="175" customWidth="1"/>
    <col min="13058" max="13061" width="12.7109375" style="175" customWidth="1"/>
    <col min="13062" max="13063" width="14.7109375" style="175" customWidth="1"/>
    <col min="13064" max="13064" width="12.85546875" style="175" customWidth="1"/>
    <col min="13065" max="13065" width="14.7109375" style="175" customWidth="1"/>
    <col min="13066" max="13066" width="9.7109375" style="175" customWidth="1"/>
    <col min="13067" max="13067" width="13.28515625" style="175" customWidth="1"/>
    <col min="13068" max="13068" width="9.7109375" style="175" customWidth="1"/>
    <col min="13069" max="13069" width="14.7109375" style="175" customWidth="1"/>
    <col min="13070" max="13070" width="9.7109375" style="175" customWidth="1"/>
    <col min="13071" max="13071" width="1.7109375" style="175" customWidth="1"/>
    <col min="13072" max="13312" width="9.42578125" style="175"/>
    <col min="13313" max="13313" width="1.7109375" style="175" customWidth="1"/>
    <col min="13314" max="13317" width="12.7109375" style="175" customWidth="1"/>
    <col min="13318" max="13319" width="14.7109375" style="175" customWidth="1"/>
    <col min="13320" max="13320" width="12.85546875" style="175" customWidth="1"/>
    <col min="13321" max="13321" width="14.7109375" style="175" customWidth="1"/>
    <col min="13322" max="13322" width="9.7109375" style="175" customWidth="1"/>
    <col min="13323" max="13323" width="13.28515625" style="175" customWidth="1"/>
    <col min="13324" max="13324" width="9.7109375" style="175" customWidth="1"/>
    <col min="13325" max="13325" width="14.7109375" style="175" customWidth="1"/>
    <col min="13326" max="13326" width="9.7109375" style="175" customWidth="1"/>
    <col min="13327" max="13327" width="1.7109375" style="175" customWidth="1"/>
    <col min="13328" max="13568" width="9.42578125" style="175"/>
    <col min="13569" max="13569" width="1.7109375" style="175" customWidth="1"/>
    <col min="13570" max="13573" width="12.7109375" style="175" customWidth="1"/>
    <col min="13574" max="13575" width="14.7109375" style="175" customWidth="1"/>
    <col min="13576" max="13576" width="12.85546875" style="175" customWidth="1"/>
    <col min="13577" max="13577" width="14.7109375" style="175" customWidth="1"/>
    <col min="13578" max="13578" width="9.7109375" style="175" customWidth="1"/>
    <col min="13579" max="13579" width="13.28515625" style="175" customWidth="1"/>
    <col min="13580" max="13580" width="9.7109375" style="175" customWidth="1"/>
    <col min="13581" max="13581" width="14.7109375" style="175" customWidth="1"/>
    <col min="13582" max="13582" width="9.7109375" style="175" customWidth="1"/>
    <col min="13583" max="13583" width="1.7109375" style="175" customWidth="1"/>
    <col min="13584" max="13824" width="9.42578125" style="175"/>
    <col min="13825" max="13825" width="1.7109375" style="175" customWidth="1"/>
    <col min="13826" max="13829" width="12.7109375" style="175" customWidth="1"/>
    <col min="13830" max="13831" width="14.7109375" style="175" customWidth="1"/>
    <col min="13832" max="13832" width="12.85546875" style="175" customWidth="1"/>
    <col min="13833" max="13833" width="14.7109375" style="175" customWidth="1"/>
    <col min="13834" max="13834" width="9.7109375" style="175" customWidth="1"/>
    <col min="13835" max="13835" width="13.28515625" style="175" customWidth="1"/>
    <col min="13836" max="13836" width="9.7109375" style="175" customWidth="1"/>
    <col min="13837" max="13837" width="14.7109375" style="175" customWidth="1"/>
    <col min="13838" max="13838" width="9.7109375" style="175" customWidth="1"/>
    <col min="13839" max="13839" width="1.7109375" style="175" customWidth="1"/>
    <col min="13840" max="14080" width="9.42578125" style="175"/>
    <col min="14081" max="14081" width="1.7109375" style="175" customWidth="1"/>
    <col min="14082" max="14085" width="12.7109375" style="175" customWidth="1"/>
    <col min="14086" max="14087" width="14.7109375" style="175" customWidth="1"/>
    <col min="14088" max="14088" width="12.85546875" style="175" customWidth="1"/>
    <col min="14089" max="14089" width="14.7109375" style="175" customWidth="1"/>
    <col min="14090" max="14090" width="9.7109375" style="175" customWidth="1"/>
    <col min="14091" max="14091" width="13.28515625" style="175" customWidth="1"/>
    <col min="14092" max="14092" width="9.7109375" style="175" customWidth="1"/>
    <col min="14093" max="14093" width="14.7109375" style="175" customWidth="1"/>
    <col min="14094" max="14094" width="9.7109375" style="175" customWidth="1"/>
    <col min="14095" max="14095" width="1.7109375" style="175" customWidth="1"/>
    <col min="14096" max="14336" width="9.42578125" style="175"/>
    <col min="14337" max="14337" width="1.7109375" style="175" customWidth="1"/>
    <col min="14338" max="14341" width="12.7109375" style="175" customWidth="1"/>
    <col min="14342" max="14343" width="14.7109375" style="175" customWidth="1"/>
    <col min="14344" max="14344" width="12.85546875" style="175" customWidth="1"/>
    <col min="14345" max="14345" width="14.7109375" style="175" customWidth="1"/>
    <col min="14346" max="14346" width="9.7109375" style="175" customWidth="1"/>
    <col min="14347" max="14347" width="13.28515625" style="175" customWidth="1"/>
    <col min="14348" max="14348" width="9.7109375" style="175" customWidth="1"/>
    <col min="14349" max="14349" width="14.7109375" style="175" customWidth="1"/>
    <col min="14350" max="14350" width="9.7109375" style="175" customWidth="1"/>
    <col min="14351" max="14351" width="1.7109375" style="175" customWidth="1"/>
    <col min="14352" max="14592" width="9.42578125" style="175"/>
    <col min="14593" max="14593" width="1.7109375" style="175" customWidth="1"/>
    <col min="14594" max="14597" width="12.7109375" style="175" customWidth="1"/>
    <col min="14598" max="14599" width="14.7109375" style="175" customWidth="1"/>
    <col min="14600" max="14600" width="12.85546875" style="175" customWidth="1"/>
    <col min="14601" max="14601" width="14.7109375" style="175" customWidth="1"/>
    <col min="14602" max="14602" width="9.7109375" style="175" customWidth="1"/>
    <col min="14603" max="14603" width="13.28515625" style="175" customWidth="1"/>
    <col min="14604" max="14604" width="9.7109375" style="175" customWidth="1"/>
    <col min="14605" max="14605" width="14.7109375" style="175" customWidth="1"/>
    <col min="14606" max="14606" width="9.7109375" style="175" customWidth="1"/>
    <col min="14607" max="14607" width="1.7109375" style="175" customWidth="1"/>
    <col min="14608" max="14848" width="9.42578125" style="175"/>
    <col min="14849" max="14849" width="1.7109375" style="175" customWidth="1"/>
    <col min="14850" max="14853" width="12.7109375" style="175" customWidth="1"/>
    <col min="14854" max="14855" width="14.7109375" style="175" customWidth="1"/>
    <col min="14856" max="14856" width="12.85546875" style="175" customWidth="1"/>
    <col min="14857" max="14857" width="14.7109375" style="175" customWidth="1"/>
    <col min="14858" max="14858" width="9.7109375" style="175" customWidth="1"/>
    <col min="14859" max="14859" width="13.28515625" style="175" customWidth="1"/>
    <col min="14860" max="14860" width="9.7109375" style="175" customWidth="1"/>
    <col min="14861" max="14861" width="14.7109375" style="175" customWidth="1"/>
    <col min="14862" max="14862" width="9.7109375" style="175" customWidth="1"/>
    <col min="14863" max="14863" width="1.7109375" style="175" customWidth="1"/>
    <col min="14864" max="15104" width="9.42578125" style="175"/>
    <col min="15105" max="15105" width="1.7109375" style="175" customWidth="1"/>
    <col min="15106" max="15109" width="12.7109375" style="175" customWidth="1"/>
    <col min="15110" max="15111" width="14.7109375" style="175" customWidth="1"/>
    <col min="15112" max="15112" width="12.85546875" style="175" customWidth="1"/>
    <col min="15113" max="15113" width="14.7109375" style="175" customWidth="1"/>
    <col min="15114" max="15114" width="9.7109375" style="175" customWidth="1"/>
    <col min="15115" max="15115" width="13.28515625" style="175" customWidth="1"/>
    <col min="15116" max="15116" width="9.7109375" style="175" customWidth="1"/>
    <col min="15117" max="15117" width="14.7109375" style="175" customWidth="1"/>
    <col min="15118" max="15118" width="9.7109375" style="175" customWidth="1"/>
    <col min="15119" max="15119" width="1.7109375" style="175" customWidth="1"/>
    <col min="15120" max="15360" width="9.42578125" style="175"/>
    <col min="15361" max="15361" width="1.7109375" style="175" customWidth="1"/>
    <col min="15362" max="15365" width="12.7109375" style="175" customWidth="1"/>
    <col min="15366" max="15367" width="14.7109375" style="175" customWidth="1"/>
    <col min="15368" max="15368" width="12.85546875" style="175" customWidth="1"/>
    <col min="15369" max="15369" width="14.7109375" style="175" customWidth="1"/>
    <col min="15370" max="15370" width="9.7109375" style="175" customWidth="1"/>
    <col min="15371" max="15371" width="13.28515625" style="175" customWidth="1"/>
    <col min="15372" max="15372" width="9.7109375" style="175" customWidth="1"/>
    <col min="15373" max="15373" width="14.7109375" style="175" customWidth="1"/>
    <col min="15374" max="15374" width="9.7109375" style="175" customWidth="1"/>
    <col min="15375" max="15375" width="1.7109375" style="175" customWidth="1"/>
    <col min="15376" max="15616" width="9.42578125" style="175"/>
    <col min="15617" max="15617" width="1.7109375" style="175" customWidth="1"/>
    <col min="15618" max="15621" width="12.7109375" style="175" customWidth="1"/>
    <col min="15622" max="15623" width="14.7109375" style="175" customWidth="1"/>
    <col min="15624" max="15624" width="12.85546875" style="175" customWidth="1"/>
    <col min="15625" max="15625" width="14.7109375" style="175" customWidth="1"/>
    <col min="15626" max="15626" width="9.7109375" style="175" customWidth="1"/>
    <col min="15627" max="15627" width="13.28515625" style="175" customWidth="1"/>
    <col min="15628" max="15628" width="9.7109375" style="175" customWidth="1"/>
    <col min="15629" max="15629" width="14.7109375" style="175" customWidth="1"/>
    <col min="15630" max="15630" width="9.7109375" style="175" customWidth="1"/>
    <col min="15631" max="15631" width="1.7109375" style="175" customWidth="1"/>
    <col min="15632" max="15872" width="9.42578125" style="175"/>
    <col min="15873" max="15873" width="1.7109375" style="175" customWidth="1"/>
    <col min="15874" max="15877" width="12.7109375" style="175" customWidth="1"/>
    <col min="15878" max="15879" width="14.7109375" style="175" customWidth="1"/>
    <col min="15880" max="15880" width="12.85546875" style="175" customWidth="1"/>
    <col min="15881" max="15881" width="14.7109375" style="175" customWidth="1"/>
    <col min="15882" max="15882" width="9.7109375" style="175" customWidth="1"/>
    <col min="15883" max="15883" width="13.28515625" style="175" customWidth="1"/>
    <col min="15884" max="15884" width="9.7109375" style="175" customWidth="1"/>
    <col min="15885" max="15885" width="14.7109375" style="175" customWidth="1"/>
    <col min="15886" max="15886" width="9.7109375" style="175" customWidth="1"/>
    <col min="15887" max="15887" width="1.7109375" style="175" customWidth="1"/>
    <col min="15888" max="16128" width="9.42578125" style="175"/>
    <col min="16129" max="16129" width="1.7109375" style="175" customWidth="1"/>
    <col min="16130" max="16133" width="12.7109375" style="175" customWidth="1"/>
    <col min="16134" max="16135" width="14.7109375" style="175" customWidth="1"/>
    <col min="16136" max="16136" width="12.85546875" style="175" customWidth="1"/>
    <col min="16137" max="16137" width="14.7109375" style="175" customWidth="1"/>
    <col min="16138" max="16138" width="9.7109375" style="175" customWidth="1"/>
    <col min="16139" max="16139" width="13.28515625" style="175" customWidth="1"/>
    <col min="16140" max="16140" width="9.7109375" style="175" customWidth="1"/>
    <col min="16141" max="16141" width="14.7109375" style="175" customWidth="1"/>
    <col min="16142" max="16142" width="9.7109375" style="175" customWidth="1"/>
    <col min="16143" max="16143" width="1.7109375" style="175" customWidth="1"/>
    <col min="16144" max="16384" width="9.42578125" style="175"/>
  </cols>
  <sheetData>
    <row r="1" spans="1:15" ht="9.9499999999999993" customHeight="1" x14ac:dyDescent="0.2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4"/>
    </row>
    <row r="2" spans="1:15" ht="23.45" customHeight="1" x14ac:dyDescent="0.35">
      <c r="A2" s="176"/>
      <c r="B2" s="320" t="s">
        <v>17</v>
      </c>
      <c r="C2" s="322" t="s">
        <v>176</v>
      </c>
      <c r="D2" s="322"/>
      <c r="E2" s="322"/>
      <c r="F2" s="324" t="s">
        <v>26</v>
      </c>
      <c r="G2" s="324"/>
      <c r="H2" s="324"/>
      <c r="I2" s="324"/>
      <c r="J2" s="325" t="s">
        <v>14</v>
      </c>
      <c r="K2" s="325"/>
      <c r="L2" s="325"/>
      <c r="M2" s="327" t="s">
        <v>174</v>
      </c>
      <c r="N2" s="328"/>
      <c r="O2" s="176" t="s">
        <v>13</v>
      </c>
    </row>
    <row r="3" spans="1:15" s="178" customFormat="1" ht="12.95" customHeight="1" x14ac:dyDescent="0.2">
      <c r="A3" s="177"/>
      <c r="B3" s="321"/>
      <c r="C3" s="323"/>
      <c r="D3" s="323"/>
      <c r="E3" s="323"/>
      <c r="F3" s="331"/>
      <c r="G3" s="331"/>
      <c r="H3" s="331"/>
      <c r="I3" s="331"/>
      <c r="J3" s="326"/>
      <c r="K3" s="326"/>
      <c r="L3" s="326"/>
      <c r="M3" s="329"/>
      <c r="N3" s="330"/>
      <c r="O3" s="177"/>
    </row>
    <row r="4" spans="1:15" s="178" customFormat="1" ht="30.6" customHeight="1" x14ac:dyDescent="0.35">
      <c r="A4" s="177"/>
      <c r="B4" s="179"/>
      <c r="C4" s="180" t="s">
        <v>42</v>
      </c>
      <c r="D4" s="180" t="s">
        <v>43</v>
      </c>
      <c r="E4" s="179"/>
      <c r="F4" s="331"/>
      <c r="G4" s="331"/>
      <c r="H4" s="331"/>
      <c r="I4" s="331"/>
      <c r="J4" s="181"/>
      <c r="K4" s="181"/>
      <c r="L4" s="181"/>
      <c r="M4" s="182"/>
      <c r="N4" s="182"/>
      <c r="O4" s="177"/>
    </row>
    <row r="5" spans="1:15" ht="30.75" customHeight="1" x14ac:dyDescent="0.2">
      <c r="A5" s="176"/>
      <c r="B5" s="183" t="s">
        <v>44</v>
      </c>
      <c r="C5" s="273">
        <v>42528</v>
      </c>
      <c r="D5" s="184">
        <f>'Groundwater Profile Log'!D5</f>
        <v>42529</v>
      </c>
      <c r="E5" s="316" t="s">
        <v>36</v>
      </c>
      <c r="F5" s="316"/>
      <c r="G5" s="317" t="str">
        <f>'Groundwater Profile Log'!G5</f>
        <v>481APS06</v>
      </c>
      <c r="H5" s="317"/>
      <c r="I5" s="185"/>
      <c r="J5" s="179"/>
      <c r="K5" s="186" t="s">
        <v>22</v>
      </c>
      <c r="L5" s="317" t="str">
        <f>'Groundwater Profile Log'!L5</f>
        <v>Peri Pump</v>
      </c>
      <c r="M5" s="318"/>
      <c r="N5" s="179"/>
      <c r="O5" s="176"/>
    </row>
    <row r="6" spans="1:15" ht="23.1" customHeight="1" x14ac:dyDescent="0.2">
      <c r="A6" s="176"/>
      <c r="B6" s="186" t="s">
        <v>16</v>
      </c>
      <c r="C6" s="319" t="str">
        <f>'Groundwater Profile Log'!C6:D6</f>
        <v>Marietta, GA</v>
      </c>
      <c r="D6" s="319"/>
      <c r="E6" s="187"/>
      <c r="F6" s="188" t="s">
        <v>53</v>
      </c>
      <c r="G6" s="307" t="str">
        <f>'Groundwater Profile Log'!G6</f>
        <v>ZCRQT7052</v>
      </c>
      <c r="H6" s="307"/>
      <c r="I6" s="187"/>
      <c r="J6" s="179"/>
      <c r="K6" s="186" t="s">
        <v>33</v>
      </c>
      <c r="L6" s="306">
        <f>'Groundwater Profile Log'!L6:M6</f>
        <v>37.377101000000003</v>
      </c>
      <c r="M6" s="306"/>
      <c r="N6" s="179"/>
      <c r="O6" s="176"/>
    </row>
    <row r="7" spans="1:15" s="178" customFormat="1" ht="23.1" customHeight="1" x14ac:dyDescent="0.3">
      <c r="A7" s="177"/>
      <c r="B7" s="188" t="s">
        <v>54</v>
      </c>
      <c r="C7" s="305">
        <f>'Groundwater Profile Log'!C7</f>
        <v>206201008</v>
      </c>
      <c r="D7" s="305"/>
      <c r="E7" s="187"/>
      <c r="F7" s="186" t="s">
        <v>20</v>
      </c>
      <c r="G7" s="305" t="str">
        <f>'Groundwater Profile Log'!G7</f>
        <v>Cascade</v>
      </c>
      <c r="H7" s="305"/>
      <c r="I7" s="187"/>
      <c r="J7" s="189"/>
      <c r="K7" s="190" t="s">
        <v>37</v>
      </c>
      <c r="L7" s="306">
        <f>'Groundwater Profile Log'!L7:M7</f>
        <v>69.654071999999999</v>
      </c>
      <c r="M7" s="306"/>
      <c r="N7" s="191"/>
      <c r="O7" s="192"/>
    </row>
    <row r="8" spans="1:15" s="178" customFormat="1" ht="23.1" customHeight="1" x14ac:dyDescent="0.3">
      <c r="A8" s="177"/>
      <c r="B8" s="186" t="s">
        <v>19</v>
      </c>
      <c r="C8" s="305" t="s">
        <v>175</v>
      </c>
      <c r="D8" s="307"/>
      <c r="E8" s="187"/>
      <c r="F8" s="186" t="s">
        <v>38</v>
      </c>
      <c r="G8" s="308">
        <f ca="1">AVERAGE(E14:E36)</f>
        <v>-6.6466666666666656</v>
      </c>
      <c r="H8" s="308"/>
      <c r="I8" s="187"/>
      <c r="J8" s="179"/>
      <c r="K8" s="190" t="s">
        <v>23</v>
      </c>
      <c r="L8" s="305" t="s">
        <v>85</v>
      </c>
      <c r="M8" s="307"/>
      <c r="N8" s="179"/>
      <c r="O8" s="177"/>
    </row>
    <row r="9" spans="1:15" ht="12" thickBot="1" x14ac:dyDescent="0.25">
      <c r="A9" s="176"/>
      <c r="B9" s="193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5"/>
      <c r="O9" s="176"/>
    </row>
    <row r="10" spans="1:15" ht="29.25" customHeight="1" x14ac:dyDescent="0.3">
      <c r="A10" s="176"/>
      <c r="B10" s="309" t="s">
        <v>10</v>
      </c>
      <c r="C10" s="310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1"/>
      <c r="O10" s="176"/>
    </row>
    <row r="11" spans="1:15" s="203" customFormat="1" ht="26.45" customHeight="1" x14ac:dyDescent="0.2">
      <c r="A11" s="196"/>
      <c r="B11" s="197" t="s">
        <v>31</v>
      </c>
      <c r="C11" s="198" t="s">
        <v>35</v>
      </c>
      <c r="D11" s="198" t="s">
        <v>15</v>
      </c>
      <c r="E11" s="199" t="s">
        <v>29</v>
      </c>
      <c r="F11" s="200" t="s">
        <v>2</v>
      </c>
      <c r="G11" s="200" t="s">
        <v>3</v>
      </c>
      <c r="H11" s="201" t="s">
        <v>0</v>
      </c>
      <c r="I11" s="201" t="s">
        <v>4</v>
      </c>
      <c r="J11" s="312" t="s">
        <v>1</v>
      </c>
      <c r="K11" s="313"/>
      <c r="L11" s="313"/>
      <c r="M11" s="313"/>
      <c r="N11" s="314"/>
      <c r="O11" s="202"/>
    </row>
    <row r="12" spans="1:15" ht="12.95" customHeight="1" x14ac:dyDescent="0.2">
      <c r="A12" s="176"/>
      <c r="B12" s="204" t="s">
        <v>28</v>
      </c>
      <c r="C12" s="205"/>
      <c r="D12" s="204" t="s">
        <v>8</v>
      </c>
      <c r="E12" s="204" t="s">
        <v>28</v>
      </c>
      <c r="F12" s="206" t="s">
        <v>6</v>
      </c>
      <c r="G12" s="207" t="s">
        <v>7</v>
      </c>
      <c r="H12" s="208"/>
      <c r="I12" s="209" t="s">
        <v>5</v>
      </c>
      <c r="J12" s="210"/>
      <c r="K12" s="210"/>
      <c r="L12" s="210"/>
      <c r="M12" s="211"/>
      <c r="N12" s="212"/>
      <c r="O12" s="213"/>
    </row>
    <row r="13" spans="1:15" s="222" customFormat="1" ht="8.25" x14ac:dyDescent="0.15">
      <c r="A13" s="214"/>
      <c r="B13" s="315"/>
      <c r="C13" s="315"/>
      <c r="D13" s="215"/>
      <c r="E13" s="215"/>
      <c r="F13" s="216"/>
      <c r="G13" s="216"/>
      <c r="H13" s="217"/>
      <c r="I13" s="218"/>
      <c r="J13" s="219"/>
      <c r="K13" s="219"/>
      <c r="L13" s="220"/>
      <c r="M13" s="219"/>
      <c r="N13" s="219"/>
      <c r="O13" s="221"/>
    </row>
    <row r="14" spans="1:15" s="228" customFormat="1" ht="43.9" customHeight="1" x14ac:dyDescent="0.2">
      <c r="A14" s="176"/>
      <c r="B14" s="223">
        <f ca="1">IF('Sample 1'!$B$50=0,"",-ABS('Sample 1'!$D$14))</f>
        <v>-15</v>
      </c>
      <c r="C14" s="224" t="str">
        <f ca="1">IF( 'Sample 1'!$B$50=0,"",CELL("contents",OFFSET( 'Sample 1'!$B$1,( 'Sample 1'!$B$50-1),4)))</f>
        <v>06/08/2020:12:53:16</v>
      </c>
      <c r="D14" s="225">
        <f ca="1">IF( 'Sample 1'!$B$50=0,"",CELL("contents",OFFSET( 'Sample 1'!$B$1,( 'Sample 1'!$B$50-1),5)))</f>
        <v>600</v>
      </c>
      <c r="E14" s="226">
        <f ca="1">IF( 'Sample 1'!$B$50=0,"", 'Sample 1'!E$14)</f>
        <v>-6.92</v>
      </c>
      <c r="F14" s="225">
        <f ca="1">IF( 'Sample 1'!$B$50=0,"",CELL("contents",OFFSET( 'Sample 1'!$B$1,( 'Sample 1'!$B$50-1),6)))</f>
        <v>193</v>
      </c>
      <c r="G14" s="226">
        <f ca="1">IF( 'Sample 1'!$B$50=0,"",CELL("contents",OFFSET( 'Sample 1'!$B$1,( 'Sample 1'!$B$50-1),8)))</f>
        <v>3.68</v>
      </c>
      <c r="H14" s="226">
        <f ca="1">IF( 'Sample 1'!$B$50=0,"",CELL("contents",OFFSET( 'Sample 1'!$B$1,( 'Sample 1'!$B$50-1),10)))</f>
        <v>5.9</v>
      </c>
      <c r="I14" s="227">
        <f ca="1">IF( 'Sample 1'!$B$50=0,"",CELL("contents",OFFSET( 'Sample 1'!$B$1,( 'Sample 1'!$B$50-1),12)))</f>
        <v>14</v>
      </c>
      <c r="J14" s="301" t="str">
        <f ca="1">IF('Sample 1'!$B$50=0,"",IF(CELL("contents",OFFSET('Sample 1'!$B$1,('Sample 1'!$B$50-1),18))="","",CELL("contents",OFFSET('Sample 1'!$B$1,('Sample 1'!$B$50-1),18))))</f>
        <v xml:space="preserve">PT is 33 min </v>
      </c>
      <c r="K14" s="302" t="s">
        <v>68</v>
      </c>
      <c r="L14" s="302" t="s">
        <v>68</v>
      </c>
      <c r="M14" s="302" t="s">
        <v>68</v>
      </c>
      <c r="N14" s="303" t="s">
        <v>68</v>
      </c>
      <c r="O14" s="213"/>
    </row>
    <row r="15" spans="1:15" s="228" customFormat="1" ht="43.9" customHeight="1" x14ac:dyDescent="0.2">
      <c r="A15" s="176"/>
      <c r="B15" s="223">
        <f ca="1">IF('Sample 2'!$B$50=0,"",-ABS('Sample 2'!$D$14))</f>
        <v>-27</v>
      </c>
      <c r="C15" s="224" t="str">
        <f ca="1">IF( 'Sample 2'!$B$50=0,"",CELL("contents",OFFSET( 'Sample 2'!$B$1,( 'Sample 2'!$B$50-1),4)))</f>
        <v>06/08/2020:17:05:32</v>
      </c>
      <c r="D15" s="225">
        <f ca="1">IF( 'Sample 2'!$B$50=0,"",CELL("contents",OFFSET( 'Sample 2'!$B$1,( 'Sample 2'!$B$50-1),5)))</f>
        <v>200</v>
      </c>
      <c r="E15" s="226">
        <f ca="1">IF( 'Sample 2'!$B$50=0,"", 'Sample 2'!$E$14)</f>
        <v>-6.1719999999999997</v>
      </c>
      <c r="F15" s="225">
        <f ca="1">IF( 'Sample 2'!$B$50=0,"",CELL("contents",OFFSET( 'Sample 2'!$B$1,( 'Sample 2'!$B$50-1),6)))</f>
        <v>101</v>
      </c>
      <c r="G15" s="226">
        <f ca="1">IF( 'Sample 2'!$B$50=0,"",CELL("contents",OFFSET( 'Sample 2'!$B$1,( 'Sample 2'!$B$50-1),8)))</f>
        <v>3.15</v>
      </c>
      <c r="H15" s="226">
        <f ca="1">IF( 'Sample 2'!$B$50=0,"",CELL("contents",OFFSET( 'Sample 2'!$B$1,( 'Sample 2'!$B$50-1),10)))</f>
        <v>6.22</v>
      </c>
      <c r="I15" s="227">
        <f ca="1">IF( 'Sample 2'!$B$50=0,"",CELL("contents",OFFSET( 'Sample 2'!$B$1,( 'Sample 2'!$B$50-1),12)))</f>
        <v>108</v>
      </c>
      <c r="J15" s="301" t="str">
        <f ca="1">IF('Sample 2'!$B$50=0,"",IF(CELL("contents",OFFSET('Sample 2'!$B$1,('Sample 2'!$B$50-1),18))="","",CELL("contents",OFFSET('Sample 2'!$B$1,('Sample 2'!$B$50-1),18))))</f>
        <v>PT is 1 hr 39 min // Pulled sample @ 200 mL @ client's request due to time constraints.</v>
      </c>
      <c r="K15" s="302" t="s">
        <v>68</v>
      </c>
      <c r="L15" s="302" t="s">
        <v>68</v>
      </c>
      <c r="M15" s="302" t="s">
        <v>68</v>
      </c>
      <c r="N15" s="303" t="s">
        <v>68</v>
      </c>
      <c r="O15" s="213"/>
    </row>
    <row r="16" spans="1:15" s="228" customFormat="1" ht="43.9" customHeight="1" x14ac:dyDescent="0.2">
      <c r="A16" s="176"/>
      <c r="B16" s="223">
        <f ca="1">IF( 'Sample 3'!$B$50=0,"",-ABS( 'Sample 3'!$D$14))</f>
        <v>-39</v>
      </c>
      <c r="C16" s="224" t="str">
        <f ca="1">IF( 'Sample 3'!$B$50=0,"",CELL("contents",OFFSET( 'Sample 3'!$B$1,( 'Sample 3'!$B$50-1),4)))</f>
        <v>06/09/2020:09:58:21</v>
      </c>
      <c r="D16" s="225">
        <f ca="1">IF( 'Sample 3'!$B$50=0,"",CELL("contents",OFFSET( 'Sample 3'!$B$1,( 'Sample 3'!$B$50-1),5)))</f>
        <v>600</v>
      </c>
      <c r="E16" s="226">
        <f ca="1">IF( 'Sample 3'!$B$50=0,"", 'Sample 3'!$E$14)</f>
        <v>-6.6189999999999998</v>
      </c>
      <c r="F16" s="225">
        <f ca="1">IF( 'Sample 3'!$B$50=0,"",CELL("contents",OFFSET( 'Sample 3'!$B$1,( 'Sample 3'!$B$50-1),6)))</f>
        <v>145</v>
      </c>
      <c r="G16" s="226">
        <f ca="1">IF( 'Sample 3'!$B$50=0,"",CELL("contents",OFFSET( 'Sample 3'!$B$1,( 'Sample 3'!$B$50-1),8)))</f>
        <v>4.3499999999999996</v>
      </c>
      <c r="H16" s="226">
        <f ca="1">IF( 'Sample 3'!$B$50=0,"",CELL("contents",OFFSET( 'Sample 3'!$B$1,( 'Sample 3'!$B$50-1),10)))</f>
        <v>5.99</v>
      </c>
      <c r="I16" s="227">
        <f ca="1">IF( 'Sample 3'!$B$50=0,"",CELL("contents",OFFSET( 'Sample 3'!$B$1,( 'Sample 3'!$B$50-1),12)))</f>
        <v>109</v>
      </c>
      <c r="J16" s="301" t="str">
        <f ca="1">IF('Sample 3'!$B$50=0,"",IF(CELL("contents",OFFSET('Sample 3'!$B$1,('Sample 3'!$B$50-1),18))="","",CELL("contents",OFFSET('Sample 3'!$B$1,('Sample 3'!$B$50-1),18))))</f>
        <v xml:space="preserve">PT is 33 min </v>
      </c>
      <c r="K16" s="302" t="s">
        <v>68</v>
      </c>
      <c r="L16" s="302" t="s">
        <v>68</v>
      </c>
      <c r="M16" s="302" t="s">
        <v>68</v>
      </c>
      <c r="N16" s="303" t="s">
        <v>68</v>
      </c>
      <c r="O16" s="213"/>
    </row>
    <row r="17" spans="1:15" s="228" customFormat="1" ht="43.9" customHeight="1" x14ac:dyDescent="0.2">
      <c r="A17" s="176"/>
      <c r="B17" s="223">
        <f ca="1">IF( 'Sample 4'!$B$50=0,"",-ABS( 'Sample 4'!$D$14))</f>
        <v>-47</v>
      </c>
      <c r="C17" s="224" t="s">
        <v>149</v>
      </c>
      <c r="D17" s="225">
        <f ca="1">IF( 'Sample 4'!$B$50=0,"",CELL("contents",OFFSET( 'Sample 4'!$B$1,( 'Sample 4'!$B$50-1),5)))</f>
        <v>500</v>
      </c>
      <c r="E17" s="226">
        <f ca="1">IF( 'Sample 4'!$B$50=0,"", 'Sample 4'!$E$14)</f>
        <v>-6.9080000000000004</v>
      </c>
      <c r="F17" s="225">
        <f ca="1">IF( 'Sample 4'!$B$50=0,"",CELL("contents",OFFSET( 'Sample 4'!$B$1,( 'Sample 4'!$B$50-1),6)))</f>
        <v>117</v>
      </c>
      <c r="G17" s="226">
        <f ca="1">IF( 'Sample 4'!$B$50=0,"",CELL("contents",OFFSET( 'Sample 4'!$B$1,( 'Sample 4'!$B$50-1),8)))</f>
        <v>2.65</v>
      </c>
      <c r="H17" s="226">
        <f ca="1">IF( 'Sample 4'!$B$50=0,"",CELL("contents",OFFSET( 'Sample 4'!$B$1,( 'Sample 4'!$B$50-1),10)))</f>
        <v>5.85</v>
      </c>
      <c r="I17" s="227">
        <f ca="1">IF( 'Sample 4'!$B$50=0,"",CELL("contents",OFFSET( 'Sample 4'!$B$1,( 'Sample 4'!$B$50-1),12)))</f>
        <v>122</v>
      </c>
      <c r="J17" s="301" t="str">
        <f ca="1">IF('Sample 4'!$B$50=0,"",IF(CELL("contents",OFFSET('Sample 4'!$B$1,('Sample 4'!$B$50-1),18))="","",CELL("contents",OFFSET('Sample 4'!$B$1,('Sample 4'!$B$50-1),18))))</f>
        <v xml:space="preserve">PT is 45 min </v>
      </c>
      <c r="K17" s="302" t="s">
        <v>68</v>
      </c>
      <c r="L17" s="302" t="s">
        <v>68</v>
      </c>
      <c r="M17" s="302" t="s">
        <v>68</v>
      </c>
      <c r="N17" s="303" t="s">
        <v>68</v>
      </c>
      <c r="O17" s="213"/>
    </row>
    <row r="18" spans="1:15" s="228" customFormat="1" ht="43.9" customHeight="1" x14ac:dyDescent="0.2">
      <c r="A18" s="176"/>
      <c r="B18" s="229">
        <f ca="1">IF( 'Sample 5'!$B$50=0,"",-ABS( 'Sample 5'!$D$14))</f>
        <v>-54</v>
      </c>
      <c r="C18" s="224" t="str">
        <f ca="1">IF( 'Sample 5'!$B$50=0,"",CELL("contents",OFFSET( 'Sample 5'!$B$1,( 'Sample 5'!$B$50-1),4)))</f>
        <v>06/09/2020:14:01:22</v>
      </c>
      <c r="D18" s="230">
        <f ca="1">IF( 'Sample 5'!$B$50=0,"",CELL("contents",OFFSET( 'Sample 5'!$B$1,( 'Sample 5'!$B$50-1),5)))</f>
        <v>1000</v>
      </c>
      <c r="E18" s="231">
        <f ca="1">IF( 'Sample 5'!$B$50=0,"", 'Sample 5'!$E$14)</f>
        <v>-6.41</v>
      </c>
      <c r="F18" s="230">
        <f ca="1">IF( 'Sample 5'!$B$50=0,"",CELL("contents",OFFSET( 'Sample 5'!$B$1,( 'Sample 5'!$B$50-1),6)))</f>
        <v>118</v>
      </c>
      <c r="G18" s="231">
        <f ca="1">IF( 'Sample 5'!$B$50=0,"",CELL("contents",OFFSET( 'Sample 5'!$B$1,( 'Sample 5'!$B$50-1),8)))</f>
        <v>1.0900000000000001</v>
      </c>
      <c r="H18" s="231">
        <f ca="1">IF( 'Sample 5'!$B$50=0,"",CELL("contents",OFFSET( 'Sample 5'!$B$1,( 'Sample 5'!$B$50-1),10)))</f>
        <v>5.74</v>
      </c>
      <c r="I18" s="232">
        <f ca="1">IF( 'Sample 5'!$B$50=0,"",CELL("contents",OFFSET( 'Sample 5'!$B$1,( 'Sample 5'!$B$50-1),12)))</f>
        <v>99</v>
      </c>
      <c r="J18" s="301" t="str">
        <f ca="1">IF('Sample 5'!$B$50=0,"",IF(CELL("contents",OFFSET('Sample 5'!$B$1,('Sample 5'!$B$50-1),18))="","",CELL("contents",OFFSET('Sample 5'!$B$1,('Sample 5'!$B$50-1),18))))</f>
        <v>PT is 36 min // Pulled sample before stable.  Max Purge Volume met</v>
      </c>
      <c r="K18" s="302" t="s">
        <v>68</v>
      </c>
      <c r="L18" s="302" t="s">
        <v>68</v>
      </c>
      <c r="M18" s="302" t="s">
        <v>68</v>
      </c>
      <c r="N18" s="303" t="s">
        <v>68</v>
      </c>
      <c r="O18" s="213"/>
    </row>
    <row r="19" spans="1:15" s="228" customFormat="1" ht="43.9" customHeight="1" x14ac:dyDescent="0.2">
      <c r="A19" s="176"/>
      <c r="B19" s="229">
        <f ca="1">IF( 'Sample 6'!$B$50=0,"",-ABS( 'Sample 6'!$D$14))</f>
        <v>-59.5</v>
      </c>
      <c r="C19" s="224" t="str">
        <f ca="1">IF( 'Sample 6'!$B$50=0,"",CELL("contents",OFFSET( 'Sample 6'!$B$1,( 'Sample 6'!$B$50-1),4)))</f>
        <v>06/09/2020:16:23:19</v>
      </c>
      <c r="D19" s="230">
        <f ca="1">IF( 'Sample 6'!$B$50=0,"",CELL("contents",OFFSET( 'Sample 6'!$B$1,( 'Sample 6'!$B$50-1),5)))</f>
        <v>300</v>
      </c>
      <c r="E19" s="231">
        <f ca="1">IF( 'Sample 6'!$B$50=0,"", 'Sample 6'!$E$14)</f>
        <v>-6.851</v>
      </c>
      <c r="F19" s="230">
        <f ca="1">IF( 'Sample 6'!$B$50=0,"",CELL("contents",OFFSET( 'Sample 6'!$B$1,( 'Sample 6'!$B$50-1),6)))</f>
        <v>85</v>
      </c>
      <c r="G19" s="231">
        <f ca="1">IF( 'Sample 6'!$B$50=0,"",CELL("contents",OFFSET( 'Sample 6'!$B$1,( 'Sample 6'!$B$50-1),8)))</f>
        <v>4.26</v>
      </c>
      <c r="H19" s="231">
        <f ca="1">IF( 'Sample 6'!$B$50=0,"",CELL("contents",OFFSET( 'Sample 6'!$B$1,( 'Sample 6'!$B$50-1),10)))</f>
        <v>6.01</v>
      </c>
      <c r="I19" s="232">
        <f ca="1">IF( 'Sample 6'!$B$50=0,"",CELL("contents",OFFSET( 'Sample 6'!$B$1,( 'Sample 6'!$B$50-1),12)))</f>
        <v>126</v>
      </c>
      <c r="J19" s="301" t="str">
        <f ca="1">IF('Sample 6'!$B$50=0,"",IF(CELL("contents",OFFSET('Sample 6'!$B$1,('Sample 6'!$B$50-1),18))="","",CELL("contents",OFFSET('Sample 6'!$B$1,('Sample 6'!$B$50-1),18))))</f>
        <v xml:space="preserve">PT is 1 hr &amp; 27 min // Pulled sample at 300 mL purge due to time constraints and purge time limit exceeded.  </v>
      </c>
      <c r="K19" s="302" t="s">
        <v>68</v>
      </c>
      <c r="L19" s="302" t="s">
        <v>68</v>
      </c>
      <c r="M19" s="302" t="s">
        <v>68</v>
      </c>
      <c r="N19" s="303" t="s">
        <v>68</v>
      </c>
      <c r="O19" s="213"/>
    </row>
    <row r="20" spans="1:15" s="228" customFormat="1" ht="43.9" customHeight="1" x14ac:dyDescent="0.2">
      <c r="A20" s="176"/>
      <c r="B20" s="229" t="str">
        <f ca="1">IF( 'Sample 7'!$B$50=0,"",-ABS( 'Sample 7'!$D$14))</f>
        <v/>
      </c>
      <c r="C20" s="224" t="str">
        <f ca="1">IF( 'Sample 7'!$B$50=0,"",CELL("contents",OFFSET( 'Sample 7'!$B$1,( 'Sample 7'!$B$50-1),4)))</f>
        <v/>
      </c>
      <c r="D20" s="230" t="str">
        <f ca="1">IF( 'Sample 7'!$B$50=0,"",CELL("contents",OFFSET( 'Sample 7'!$B$1,( 'Sample 7'!$B$50-1),5)))</f>
        <v/>
      </c>
      <c r="E20" s="231" t="str">
        <f ca="1">IF( 'Sample 7'!$B$50=0,"", 'Sample 7'!$E$14)</f>
        <v/>
      </c>
      <c r="F20" s="230" t="str">
        <f ca="1">IF( 'Sample 7'!$B$50=0,"",CELL("contents",OFFSET( 'Sample 7'!$B$1,( 'Sample 7'!$B$50-1),6)))</f>
        <v/>
      </c>
      <c r="G20" s="231" t="str">
        <f ca="1">IF( 'Sample 7'!$B$50=0,"",CELL("contents",OFFSET( 'Sample 7'!$B$1,( 'Sample 7'!$B$50-1),8)))</f>
        <v/>
      </c>
      <c r="H20" s="231" t="str">
        <f ca="1">IF( 'Sample 7'!$B$50=0,"",CELL("contents",OFFSET( 'Sample 7'!$B$1,( 'Sample 7'!$B$50-1),10)))</f>
        <v/>
      </c>
      <c r="I20" s="232" t="str">
        <f ca="1">IF( 'Sample 7'!$B$50=0,"",CELL("contents",OFFSET( 'Sample 7'!$B$1,( 'Sample 7'!$B$50-1),12)))</f>
        <v/>
      </c>
      <c r="J20" s="301" t="str">
        <f ca="1">IF('Sample 7'!$B$50=0,"",IF(CELL("contents",OFFSET('Sample 7'!$B$1,('Sample 7'!$B$50-1),18))="","",CELL("contents",OFFSET('Sample 7'!$B$1,('Sample 7'!$B$50-1),18))))</f>
        <v/>
      </c>
      <c r="K20" s="302" t="s">
        <v>68</v>
      </c>
      <c r="L20" s="302" t="s">
        <v>68</v>
      </c>
      <c r="M20" s="302" t="s">
        <v>68</v>
      </c>
      <c r="N20" s="303" t="s">
        <v>68</v>
      </c>
      <c r="O20" s="213"/>
    </row>
    <row r="21" spans="1:15" s="228" customFormat="1" ht="43.9" customHeight="1" x14ac:dyDescent="0.2">
      <c r="A21" s="176"/>
      <c r="B21" s="229" t="str">
        <f ca="1">IF( 'Sample 8'!$B$50=0,"",-ABS( 'Sample 8'!$D$14))</f>
        <v/>
      </c>
      <c r="C21" s="224" t="str">
        <f ca="1">IF( 'Sample 8'!$B$50=0,"",CELL("contents",OFFSET( 'Sample 8'!$B$1,( 'Sample 8'!$B$50-1),4)))</f>
        <v/>
      </c>
      <c r="D21" s="230" t="str">
        <f ca="1">IF( 'Sample 8'!$B$50=0,"",CELL("contents",OFFSET( 'Sample 8'!$B$1,( 'Sample 8'!$B$50-1),5)))</f>
        <v/>
      </c>
      <c r="E21" s="231" t="str">
        <f ca="1">IF( 'Sample 8'!$B$50=0,"", 'Sample 8'!$E$14)</f>
        <v/>
      </c>
      <c r="F21" s="230" t="str">
        <f ca="1">IF( 'Sample 8'!$B$50=0,"",CELL("contents",OFFSET( 'Sample 8'!$B$1,( 'Sample 8'!$B$50-1),6)))</f>
        <v/>
      </c>
      <c r="G21" s="231" t="str">
        <f ca="1">IF( 'Sample 8'!$B$50=0,"",CELL("contents",OFFSET( 'Sample 8'!$B$1,( 'Sample 8'!$B$50-1),8)))</f>
        <v/>
      </c>
      <c r="H21" s="231" t="str">
        <f ca="1">IF( 'Sample 8'!$B$50=0,"",CELL("contents",OFFSET( 'Sample 8'!$B$1,( 'Sample 8'!$B$50-1),10)))</f>
        <v/>
      </c>
      <c r="I21" s="232" t="str">
        <f ca="1">IF( 'Sample 8'!$B$50=0,"",CELL("contents",OFFSET( 'Sample 8'!$B$1,( 'Sample 8'!$B$50-1),12)))</f>
        <v/>
      </c>
      <c r="J21" s="301" t="str">
        <f ca="1">IF('Sample 8'!$B$50=0,"",IF(CELL("contents",OFFSET('Sample 8'!$B$1,('Sample 8'!$B$50-1),18))="","",CELL("contents",OFFSET('Sample 8'!$B$1,('Sample 8'!$B$50-1),18))))</f>
        <v/>
      </c>
      <c r="K21" s="302" t="s">
        <v>68</v>
      </c>
      <c r="L21" s="302" t="s">
        <v>68</v>
      </c>
      <c r="M21" s="302" t="s">
        <v>68</v>
      </c>
      <c r="N21" s="303" t="s">
        <v>68</v>
      </c>
      <c r="O21" s="213"/>
    </row>
    <row r="22" spans="1:15" s="228" customFormat="1" ht="43.9" customHeight="1" x14ac:dyDescent="0.2">
      <c r="A22" s="176"/>
      <c r="B22" s="229" t="str">
        <f ca="1">IF( 'Sample 9'!$B$50=0,"",-ABS( 'Sample 9'!$D$14))</f>
        <v/>
      </c>
      <c r="C22" s="224" t="str">
        <f ca="1">IF( 'Sample 9'!$B$50=0,"",CELL("contents",OFFSET( 'Sample 9'!$B$1,( 'Sample 9'!$B$50-1),4)))</f>
        <v/>
      </c>
      <c r="D22" s="230" t="str">
        <f ca="1">IF( 'Sample 9'!$B$50=0,"",CELL("contents",OFFSET( 'Sample 9'!$B$1,( 'Sample 9'!$B$50-1),5)))</f>
        <v/>
      </c>
      <c r="E22" s="231" t="str">
        <f ca="1">IF( 'Sample 9'!$B$50=0,"", 'Sample 9'!$E$14)</f>
        <v/>
      </c>
      <c r="F22" s="230" t="str">
        <f ca="1">IF( 'Sample 9'!$B$50=0,"",CELL("contents",OFFSET( 'Sample 9'!$B$1,( 'Sample 9'!$B$50-1),6)))</f>
        <v/>
      </c>
      <c r="G22" s="231" t="str">
        <f ca="1">IF( 'Sample 9'!$B$50=0,"",CELL("contents",OFFSET( 'Sample 9'!$B$1,( 'Sample 9'!$B$50-1),8)))</f>
        <v/>
      </c>
      <c r="H22" s="231" t="str">
        <f ca="1">IF( 'Sample 9'!$B$50=0,"",CELL("contents",OFFSET( 'Sample 9'!$B$1,( 'Sample 9'!$B$50-1),10)))</f>
        <v/>
      </c>
      <c r="I22" s="232" t="str">
        <f ca="1">IF( 'Sample 9'!$B$50=0,"",CELL("contents",OFFSET( 'Sample 9'!$B$1,( 'Sample 9'!$B$50-1),12)))</f>
        <v/>
      </c>
      <c r="J22" s="301" t="str">
        <f ca="1">IF('Sample 9'!$B$50=0,"",IF(CELL("contents",OFFSET('Sample 9'!$B$1,('Sample 9'!$B$50-1),18))="","",CELL("contents",OFFSET('Sample 9'!$B$1,('Sample 9'!$B$50-1),18))))</f>
        <v/>
      </c>
      <c r="K22" s="302" t="s">
        <v>68</v>
      </c>
      <c r="L22" s="302" t="s">
        <v>68</v>
      </c>
      <c r="M22" s="302" t="s">
        <v>68</v>
      </c>
      <c r="N22" s="303" t="s">
        <v>68</v>
      </c>
      <c r="O22" s="213"/>
    </row>
    <row r="23" spans="1:15" s="228" customFormat="1" ht="43.9" customHeight="1" x14ac:dyDescent="0.2">
      <c r="A23" s="176"/>
      <c r="B23" s="229" t="str">
        <f ca="1">IF( 'Sample 10'!$B$50=0,"",-ABS( 'Sample 10'!$D$14))</f>
        <v/>
      </c>
      <c r="C23" s="238" t="str">
        <f ca="1">IF( 'Sample 10'!$B$50=0,"",CELL("contents",OFFSET( 'Sample 10'!$B$1,( 'Sample 10'!$B$50-1),4)))</f>
        <v/>
      </c>
      <c r="D23" s="230" t="str">
        <f ca="1">IF( 'Sample 10'!$B$50=0,"",CELL("contents",OFFSET( 'Sample 10'!$B$1,( 'Sample 10'!$B$50-1),5)))</f>
        <v/>
      </c>
      <c r="E23" s="231" t="str">
        <f ca="1">IF( 'Sample 10'!$B$50=0,"", 'Sample 10'!$E$14)</f>
        <v/>
      </c>
      <c r="F23" s="230" t="str">
        <f ca="1">IF( 'Sample 10'!$B$50=0,"",CELL("contents",OFFSET( 'Sample 10'!$B$1,( 'Sample 10'!$B$50-1),6)))</f>
        <v/>
      </c>
      <c r="G23" s="231" t="str">
        <f ca="1">IF( 'Sample 10'!$B$50=0,"",CELL("contents",OFFSET( 'Sample 10'!$B$1,( 'Sample 10'!$B$50-1),8)))</f>
        <v/>
      </c>
      <c r="H23" s="231" t="str">
        <f ca="1">IF( 'Sample 10'!$B$50=0,"",CELL("contents",OFFSET( 'Sample 10'!$B$1,( 'Sample 10'!$B$50-1),10)))</f>
        <v/>
      </c>
      <c r="I23" s="232" t="str">
        <f ca="1">IF( 'Sample 10'!$B$50=0,"",CELL("contents",OFFSET( 'Sample 10'!$B$1,( 'Sample 10'!$B$50-1),12)))</f>
        <v/>
      </c>
      <c r="J23" s="301" t="str">
        <f ca="1">IF('Sample 10'!$B$50=0,"",IF(CELL("contents",OFFSET('Sample 10'!$B$1,('Sample 10'!$B$50-1),18))="","",CELL("contents",OFFSET('Sample 10'!$B$1,('Sample 10'!$B$50-1),18))))</f>
        <v/>
      </c>
      <c r="K23" s="302" t="s">
        <v>68</v>
      </c>
      <c r="L23" s="302" t="s">
        <v>68</v>
      </c>
      <c r="M23" s="302" t="s">
        <v>68</v>
      </c>
      <c r="N23" s="303" t="s">
        <v>68</v>
      </c>
      <c r="O23" s="213"/>
    </row>
    <row r="24" spans="1:15" s="228" customFormat="1" ht="43.9" customHeight="1" x14ac:dyDescent="0.2">
      <c r="A24" s="176"/>
      <c r="B24" s="229" t="str">
        <f ca="1">IF( 'Sample 11'!$B$50=0,"",-ABS( 'Sample 11'!$D$14))</f>
        <v/>
      </c>
      <c r="C24" s="224" t="str">
        <f ca="1">IF( 'Sample 11'!$B$50=0,"",CELL("contents",OFFSET( 'Sample 11'!$B$1,( 'Sample 11'!$B$50-1),4)))</f>
        <v/>
      </c>
      <c r="D24" s="230" t="str">
        <f ca="1">IF( 'Sample 11'!$B$50=0,"",CELL("contents",OFFSET( 'Sample 11'!$B$1,( 'Sample 11'!$B$50-1),5)))</f>
        <v/>
      </c>
      <c r="E24" s="231" t="str">
        <f ca="1">IF( 'Sample 11'!$B$50=0,"", 'Sample 11'!$E$14)</f>
        <v/>
      </c>
      <c r="F24" s="230" t="str">
        <f ca="1">IF( 'Sample 11'!$B$50=0,"",CELL("contents",OFFSET( 'Sample 11'!$B$1,( 'Sample 11'!$B$50-1),6)))</f>
        <v/>
      </c>
      <c r="G24" s="231" t="str">
        <f ca="1">IF( 'Sample 11'!$B$50=0,"",CELL("contents",OFFSET( 'Sample 11'!$B$1,( 'Sample 11'!$B$50-1),8)))</f>
        <v/>
      </c>
      <c r="H24" s="231" t="str">
        <f ca="1">IF( 'Sample 11'!$B$50=0,"",CELL("contents",OFFSET( 'Sample 11'!$B$1,( 'Sample 11'!$B$50-1),10)))</f>
        <v/>
      </c>
      <c r="I24" s="232" t="str">
        <f ca="1">IF( 'Sample 11'!$B$50=0,"",CELL("contents",OFFSET( 'Sample 11'!$B$1,( 'Sample 11'!$B$50-1),12)))</f>
        <v/>
      </c>
      <c r="J24" s="301" t="str">
        <f ca="1">IF('Sample 11'!$B$50=0,"",IF(CELL("contents",OFFSET('Sample 11'!$B$1,('Sample 11'!$B$50-1),18))="","",CELL("contents",OFFSET('Sample 11'!$B$1,('Sample 11'!$B$50-1),18))))</f>
        <v/>
      </c>
      <c r="K24" s="302" t="s">
        <v>68</v>
      </c>
      <c r="L24" s="302" t="s">
        <v>68</v>
      </c>
      <c r="M24" s="302" t="s">
        <v>68</v>
      </c>
      <c r="N24" s="303" t="s">
        <v>68</v>
      </c>
      <c r="O24" s="213"/>
    </row>
    <row r="25" spans="1:15" s="228" customFormat="1" ht="43.9" customHeight="1" x14ac:dyDescent="0.2">
      <c r="A25" s="176"/>
      <c r="B25" s="229" t="str">
        <f ca="1">IF( 'Sample 12'!$B$50=0,"",-ABS( 'Sample 12'!$D$14))</f>
        <v/>
      </c>
      <c r="C25" s="224" t="str">
        <f ca="1">IF( 'Sample 12'!$B$50=0,"",CELL("contents",OFFSET( 'Sample 12'!$B$1,( 'Sample 12'!$B$50-1),4)))</f>
        <v/>
      </c>
      <c r="D25" s="230" t="str">
        <f ca="1">IF( 'Sample 12'!$B$50=0,"",CELL("contents",OFFSET( 'Sample 12'!$B$1,( 'Sample 12'!$B$50-1),5)))</f>
        <v/>
      </c>
      <c r="E25" s="231" t="str">
        <f ca="1">IF( 'Sample 12'!$B$50=0,"", 'Sample 12'!$E$14)</f>
        <v/>
      </c>
      <c r="F25" s="230" t="str">
        <f ca="1">IF( 'Sample 12'!$B$50=0,"",CELL("contents",OFFSET( 'Sample 12'!$B$1,( 'Sample 12'!$B$50-1),6)))</f>
        <v/>
      </c>
      <c r="G25" s="231" t="str">
        <f ca="1">IF( 'Sample 12'!$B$50=0,"",CELL("contents",OFFSET( 'Sample 12'!$B$1,( 'Sample 12'!$B$50-1),8)))</f>
        <v/>
      </c>
      <c r="H25" s="231" t="str">
        <f ca="1">IF( 'Sample 12'!$B$50=0,"",CELL("contents",OFFSET( 'Sample 12'!$B$1,( 'Sample 12'!$B$50-1),10)))</f>
        <v/>
      </c>
      <c r="I25" s="232" t="str">
        <f ca="1">IF( 'Sample 12'!$B$50=0,"",CELL("contents",OFFSET( 'Sample 12'!$B$1,( 'Sample 12'!$B$50-1),12)))</f>
        <v/>
      </c>
      <c r="J25" s="301" t="str">
        <f ca="1">IF('Sample 12'!$B$50=0,"",IF(CELL("contents",OFFSET('Sample 12'!$B$1,('Sample 12'!$B$50-1),18))="","",CELL("contents",OFFSET('Sample 12'!$B$1,('Sample 12'!$B$50-1),18))))</f>
        <v/>
      </c>
      <c r="K25" s="302" t="s">
        <v>68</v>
      </c>
      <c r="L25" s="302" t="s">
        <v>68</v>
      </c>
      <c r="M25" s="302" t="s">
        <v>68</v>
      </c>
      <c r="N25" s="303" t="s">
        <v>68</v>
      </c>
      <c r="O25" s="213"/>
    </row>
    <row r="26" spans="1:15" s="228" customFormat="1" ht="43.9" customHeight="1" x14ac:dyDescent="0.2">
      <c r="A26" s="176"/>
      <c r="B26" s="229" t="str">
        <f ca="1">IF( 'Sample 13'!$B$50=0,"",-ABS( 'Sample 13'!$D$14))</f>
        <v/>
      </c>
      <c r="C26" s="224" t="str">
        <f ca="1">IF( 'Sample 13'!$B$50=0,"",CELL("contents",OFFSET( 'Sample 13'!$B$1,( 'Sample 13'!$B$50-1),4)))</f>
        <v/>
      </c>
      <c r="D26" s="230" t="str">
        <f ca="1">IF( 'Sample 13'!$B$50=0,"",CELL("contents",OFFSET( 'Sample 13'!$B$1,( 'Sample 13'!$B$50-1),5)))</f>
        <v/>
      </c>
      <c r="E26" s="231" t="str">
        <f ca="1">IF( 'Sample 13'!$B$50=0,"", 'Sample 13'!$E$14)</f>
        <v/>
      </c>
      <c r="F26" s="230" t="str">
        <f ca="1">IF( 'Sample 13'!$B$50=0,"",CELL("contents",OFFSET( 'Sample 13'!$B$1,( 'Sample 13'!$B$50-1),6)))</f>
        <v/>
      </c>
      <c r="G26" s="231" t="str">
        <f ca="1">IF( 'Sample 13'!$B$50=0,"",CELL("contents",OFFSET( 'Sample 13'!$B$1,( 'Sample 13'!$B$50-1),8)))</f>
        <v/>
      </c>
      <c r="H26" s="231" t="str">
        <f ca="1">IF( 'Sample 13'!$B$50=0,"",CELL("contents",OFFSET( 'Sample 13'!$B$1,( 'Sample 13'!$B$50-1),10)))</f>
        <v/>
      </c>
      <c r="I26" s="232" t="str">
        <f ca="1">IF( 'Sample 13'!$B$50=0,"",CELL("contents",OFFSET( 'Sample 13'!$B$1,( 'Sample 13'!$B$50-1),12)))</f>
        <v/>
      </c>
      <c r="J26" s="301" t="str">
        <f ca="1">IF('Sample 13'!$B$50=0,"",IF(CELL("contents",OFFSET('Sample 13'!$B$1,('Sample 13'!$B$50-1),18))="","",CELL("contents",OFFSET('Sample 13'!$B$1,('Sample 13'!$B$50-1),18))))</f>
        <v/>
      </c>
      <c r="K26" s="302" t="s">
        <v>68</v>
      </c>
      <c r="L26" s="302" t="s">
        <v>68</v>
      </c>
      <c r="M26" s="302" t="s">
        <v>68</v>
      </c>
      <c r="N26" s="303" t="s">
        <v>68</v>
      </c>
      <c r="O26" s="213"/>
    </row>
    <row r="27" spans="1:15" s="228" customFormat="1" ht="43.9" customHeight="1" x14ac:dyDescent="0.2">
      <c r="A27" s="176"/>
      <c r="B27" s="229" t="str">
        <f ca="1">IF( 'Sample 14'!$B$50=0,"",-ABS( 'Sample 14'!$D$14))</f>
        <v/>
      </c>
      <c r="C27" s="224" t="str">
        <f ca="1">IF( 'Sample 14'!$B$50=0,"",CELL("contents",OFFSET( 'Sample 14'!$B$1,( 'Sample 14'!$B$50-1),4)))</f>
        <v/>
      </c>
      <c r="D27" s="230" t="str">
        <f ca="1">IF( 'Sample 14'!$B$50=0,"",CELL("contents",OFFSET( 'Sample 14'!$B$1,( 'Sample 14'!$B$50-1),5)))</f>
        <v/>
      </c>
      <c r="E27" s="231" t="str">
        <f ca="1">IF( 'Sample 14'!$B$50=0,"", 'Sample 14'!$E$14)</f>
        <v/>
      </c>
      <c r="F27" s="230" t="str">
        <f ca="1">IF( 'Sample 14'!$B$50=0,"",CELL("contents",OFFSET( 'Sample 14'!$B$1,( 'Sample 14'!$B$50-1),6)))</f>
        <v/>
      </c>
      <c r="G27" s="231" t="str">
        <f ca="1">IF( 'Sample 14'!$B$50=0,"",CELL("contents",OFFSET( 'Sample 14'!$B$1,( 'Sample 14'!$B$50-1),8)))</f>
        <v/>
      </c>
      <c r="H27" s="231" t="str">
        <f ca="1">IF( 'Sample 14'!$B$50=0,"",CELL("contents",OFFSET( 'Sample 14'!$B$1,( 'Sample 14'!$B$50-1),10)))</f>
        <v/>
      </c>
      <c r="I27" s="232" t="str">
        <f ca="1">IF( 'Sample 14'!$B$50=0,"",CELL("contents",OFFSET( 'Sample 14'!$B$1,( 'Sample 14'!$B$50-1),12)))</f>
        <v/>
      </c>
      <c r="J27" s="301" t="str">
        <f ca="1">IF('Sample 14'!$B$50=0,"",IF(CELL("contents",OFFSET('Sample 14'!$B$1,('Sample 14'!$B$50-1),18))="","",CELL("contents",OFFSET('Sample 14'!$B$1,('Sample 14'!$B$50-1),18))))</f>
        <v/>
      </c>
      <c r="K27" s="302" t="s">
        <v>68</v>
      </c>
      <c r="L27" s="302" t="s">
        <v>68</v>
      </c>
      <c r="M27" s="302" t="s">
        <v>68</v>
      </c>
      <c r="N27" s="303" t="s">
        <v>68</v>
      </c>
      <c r="O27" s="213"/>
    </row>
    <row r="28" spans="1:15" s="228" customFormat="1" ht="43.9" customHeight="1" x14ac:dyDescent="0.2">
      <c r="A28" s="176"/>
      <c r="B28" s="229" t="str">
        <f ca="1">IF( 'Sample 15'!$B$50=0,"",-ABS( 'Sample 15'!$D$14))</f>
        <v/>
      </c>
      <c r="C28" s="224" t="str">
        <f ca="1">IF( 'Sample 15'!$B$50=0,"",CELL("contents",OFFSET( 'Sample 15'!$B$1,( 'Sample 15'!$B$50-1),4)))</f>
        <v/>
      </c>
      <c r="D28" s="230" t="str">
        <f ca="1">IF( 'Sample 15'!$B$50=0,"",CELL("contents",OFFSET( 'Sample 15'!$B$1,( 'Sample 15'!$B$50-1),5)))</f>
        <v/>
      </c>
      <c r="E28" s="231" t="str">
        <f ca="1">IF( 'Sample 15'!$B$50=0,"", 'Sample 15'!$E$14)</f>
        <v/>
      </c>
      <c r="F28" s="230" t="str">
        <f ca="1">IF( 'Sample 15'!$B$50=0,"",CELL("contents",OFFSET( 'Sample 15'!$B$1,( 'Sample 15'!$B$50-1),6)))</f>
        <v/>
      </c>
      <c r="G28" s="231" t="str">
        <f ca="1">IF( 'Sample 15'!$B$50=0,"",CELL("contents",OFFSET( 'Sample 15'!$B$1,( 'Sample 15'!$B$50-1),8)))</f>
        <v/>
      </c>
      <c r="H28" s="231" t="str">
        <f ca="1">IF( 'Sample 15'!$B$50=0,"",CELL("contents",OFFSET( 'Sample 15'!$B$1,( 'Sample 15'!$B$50-1),10)))</f>
        <v/>
      </c>
      <c r="I28" s="232" t="str">
        <f ca="1">IF( 'Sample 15'!$B$50=0,"",CELL("contents",OFFSET( 'Sample 15'!$B$1,( 'Sample 15'!$B$50-1),12)))</f>
        <v/>
      </c>
      <c r="J28" s="301" t="str">
        <f ca="1">IF('Sample 15'!$B$50=0,"",IF(CELL("contents",OFFSET('Sample 15'!$B$1,('Sample 15'!$B$50-1),18))="","",CELL("contents",OFFSET('Sample 15'!$B$1,('Sample 15'!$B$50-1),18))))</f>
        <v/>
      </c>
      <c r="K28" s="302" t="s">
        <v>68</v>
      </c>
      <c r="L28" s="302" t="s">
        <v>68</v>
      </c>
      <c r="M28" s="302" t="s">
        <v>68</v>
      </c>
      <c r="N28" s="303" t="s">
        <v>68</v>
      </c>
      <c r="O28" s="213"/>
    </row>
    <row r="29" spans="1:15" s="228" customFormat="1" ht="43.9" customHeight="1" x14ac:dyDescent="0.2">
      <c r="A29" s="176"/>
      <c r="B29" s="229" t="str">
        <f ca="1">IF('Sample 16'!$B$50=0,"",-ABS('Sample 16'!$D$14))</f>
        <v/>
      </c>
      <c r="C29" s="224" t="str">
        <f ca="1">IF( 'Sample 16'!$B$50=0,"",CELL("contents",OFFSET( 'Sample 16'!$B$1,( 'Sample 16'!$B$50-1),4)))</f>
        <v/>
      </c>
      <c r="D29" s="230" t="str">
        <f ca="1">IF('Sample 16'!$B$50=0,"",CELL("contents",OFFSET('Sample 16'!$B$1,('Sample 16'!$B$50-1),5)))</f>
        <v/>
      </c>
      <c r="E29" s="231" t="str">
        <f ca="1">IF('Sample 16'!$B$50=0,"",'Sample 16'!$E$14)</f>
        <v/>
      </c>
      <c r="F29" s="230" t="str">
        <f ca="1">IF('Sample 16'!$B$50=0,"",CELL("contents",OFFSET('Sample 16'!$B$1,('Sample 16'!$B$50-1),6)))</f>
        <v/>
      </c>
      <c r="G29" s="231" t="str">
        <f ca="1">IF( 'Sample 16'!$B$50=0,"",CELL("contents",OFFSET( 'Sample 16'!$B$1,( 'Sample 16'!$B$50-1),8)))</f>
        <v/>
      </c>
      <c r="H29" s="231" t="str">
        <f ca="1">IF( 'Sample 16'!$B$50=0,"",CELL("contents",OFFSET( 'Sample 16'!$B$1,( 'Sample 16'!$B$50-1),10)))</f>
        <v/>
      </c>
      <c r="I29" s="232" t="str">
        <f ca="1">IF( 'Sample 16'!$B$50=0,"",CELL("contents",OFFSET( 'Sample 16'!$B$1,( 'Sample 16'!$B$50-1),12)))</f>
        <v/>
      </c>
      <c r="J29" s="301" t="str">
        <f ca="1">IF('Sample 16'!$B$50=0,"",IF(CELL("contents",OFFSET('Sample 16'!$B$1,('Sample 16'!$B$50-1),18))="","",CELL("contents",OFFSET('Sample 16'!$B$1,('Sample 16'!$B$50-1),18))))</f>
        <v/>
      </c>
      <c r="K29" s="302" t="s">
        <v>68</v>
      </c>
      <c r="L29" s="302" t="s">
        <v>68</v>
      </c>
      <c r="M29" s="302" t="s">
        <v>68</v>
      </c>
      <c r="N29" s="303" t="s">
        <v>68</v>
      </c>
      <c r="O29" s="213"/>
    </row>
    <row r="30" spans="1:15" s="228" customFormat="1" ht="43.9" customHeight="1" x14ac:dyDescent="0.2">
      <c r="A30" s="176"/>
      <c r="B30" s="229" t="str">
        <f ca="1">IF('Sample 17'!$B$50=0,"",-ABS('Sample 17'!$D$14))</f>
        <v/>
      </c>
      <c r="C30" s="224" t="str">
        <f ca="1">IF( 'Sample 17'!$B$50=0,"",CELL("contents",OFFSET( 'Sample 17'!$B$1,( 'Sample 17'!$B$50-1),4)))</f>
        <v/>
      </c>
      <c r="D30" s="230" t="str">
        <f ca="1">IF('Sample 17'!$B$50=0,"",CELL("contents",OFFSET('Sample 17'!$B$1,('Sample 17'!$B$50-1),5)))</f>
        <v/>
      </c>
      <c r="E30" s="231" t="str">
        <f ca="1">IF('Sample 17'!$B$50=0,"",'Sample 17'!$E$14)</f>
        <v/>
      </c>
      <c r="F30" s="230" t="str">
        <f ca="1">IF('Sample 17'!$B$50=0,"",CELL("contents",OFFSET('Sample 17'!$B$1,('Sample 17'!$B$50-1),6)))</f>
        <v/>
      </c>
      <c r="G30" s="231" t="str">
        <f ca="1">IF( 'Sample 17'!$B$50=0,"",CELL("contents",OFFSET( 'Sample 17'!$B$1,( 'Sample 17'!$B$50-1),8)))</f>
        <v/>
      </c>
      <c r="H30" s="231" t="str">
        <f ca="1">IF( 'Sample 17'!$B$50=0,"",CELL("contents",OFFSET( 'Sample 17'!$B$1,( 'Sample 17'!$B$50-1),10)))</f>
        <v/>
      </c>
      <c r="I30" s="232" t="str">
        <f ca="1">IF( 'Sample 17'!$B$50=0,"",CELL("contents",OFFSET( 'Sample 17'!$B$1,( 'Sample 17'!$B$50-1),12)))</f>
        <v/>
      </c>
      <c r="J30" s="301" t="str">
        <f ca="1">IF('Sample 17'!$B$50=0,"",IF(CELL("contents",OFFSET('Sample 17'!$B$1,('Sample 17'!$B$50-1),18))="","",CELL("contents",OFFSET('Sample 17'!$B$1,('Sample 17'!$B$50-1),18))))</f>
        <v/>
      </c>
      <c r="K30" s="302" t="s">
        <v>68</v>
      </c>
      <c r="L30" s="302" t="s">
        <v>68</v>
      </c>
      <c r="M30" s="302" t="s">
        <v>68</v>
      </c>
      <c r="N30" s="303" t="s">
        <v>68</v>
      </c>
      <c r="O30" s="213"/>
    </row>
    <row r="31" spans="1:15" s="228" customFormat="1" ht="43.9" customHeight="1" x14ac:dyDescent="0.2">
      <c r="A31" s="176"/>
      <c r="B31" s="229" t="str">
        <f ca="1">IF('Sample 18'!$B$50=0,"",-ABS('Sample 18'!$D$14))</f>
        <v/>
      </c>
      <c r="C31" s="224" t="str">
        <f ca="1">IF( 'Sample 18'!$B$50=0,"",CELL("contents",OFFSET( 'Sample 18'!$B$1,( 'Sample 18'!$B$50-1),4)))</f>
        <v/>
      </c>
      <c r="D31" s="230" t="str">
        <f ca="1">IF('Sample 18'!$B$50=0,"",CELL("contents",OFFSET('Sample 18'!$B$1,('Sample 18'!$B$50-1),5)))</f>
        <v/>
      </c>
      <c r="E31" s="231" t="str">
        <f ca="1">IF('Sample 18'!$B$50=0,"",'Sample 18'!$E$14)</f>
        <v/>
      </c>
      <c r="F31" s="230" t="str">
        <f ca="1">IF('Sample 18'!$B$50=0,"",CELL("contents",OFFSET('Sample 18'!$B$1,('Sample 18'!$B$50-1),6)))</f>
        <v/>
      </c>
      <c r="G31" s="231" t="str">
        <f ca="1">IF( 'Sample 18'!$B$50=0,"",CELL("contents",OFFSET( 'Sample 18'!$B$1,( 'Sample 18'!$B$50-1),8)))</f>
        <v/>
      </c>
      <c r="H31" s="231" t="str">
        <f ca="1">IF( 'Sample 18'!$B$50=0,"",CELL("contents",OFFSET( 'Sample 18'!$B$1,( 'Sample 18'!$B$50-1),10)))</f>
        <v/>
      </c>
      <c r="I31" s="232" t="str">
        <f ca="1">IF( 'Sample 18'!$B$50=0,"",CELL("contents",OFFSET( 'Sample 18'!$B$1,( 'Sample 18'!$B$50-1),12)))</f>
        <v/>
      </c>
      <c r="J31" s="301" t="str">
        <f ca="1">IF('Sample 18'!$B$50=0,"",IF(CELL("contents",OFFSET('Sample 18'!$B$1,('Sample 18'!$B$50-1),18))="","",CELL("contents",OFFSET('Sample 18'!$B$1,('Sample 18'!$B$50-1),18))))</f>
        <v/>
      </c>
      <c r="K31" s="302" t="s">
        <v>68</v>
      </c>
      <c r="L31" s="302" t="s">
        <v>68</v>
      </c>
      <c r="M31" s="302" t="s">
        <v>68</v>
      </c>
      <c r="N31" s="303" t="s">
        <v>68</v>
      </c>
      <c r="O31" s="213"/>
    </row>
    <row r="32" spans="1:15" s="228" customFormat="1" ht="43.9" customHeight="1" x14ac:dyDescent="0.2">
      <c r="A32" s="176"/>
      <c r="B32" s="229" t="str">
        <f ca="1">IF('Sample 19'!$B$50=0,"",-ABS('Sample 19'!$D$14))</f>
        <v/>
      </c>
      <c r="C32" s="224" t="str">
        <f ca="1">IF( 'Sample 19'!$B$50=0,"",CELL("contents",OFFSET( 'Sample 19'!$B$1,( 'Sample 19'!$B$50-1),4)))</f>
        <v/>
      </c>
      <c r="D32" s="230" t="str">
        <f ca="1">IF('Sample 19'!$B$50=0,"",CELL("contents",OFFSET('Sample 19'!$B$1,('Sample 19'!$B$50-1),5)))</f>
        <v/>
      </c>
      <c r="E32" s="231" t="str">
        <f ca="1">IF('Sample 19'!$B$50=0,"",'Sample 19'!$E$14)</f>
        <v/>
      </c>
      <c r="F32" s="230" t="str">
        <f ca="1">IF('Sample 19'!$B$50=0,"",CELL("contents",OFFSET('Sample 19'!$B$1,('Sample 19'!$B$50-1),6)))</f>
        <v/>
      </c>
      <c r="G32" s="231" t="str">
        <f ca="1">IF( 'Sample 19'!$B$50=0,"",CELL("contents",OFFSET( 'Sample 19'!$B$1,( 'Sample 19'!$B$50-1),8)))</f>
        <v/>
      </c>
      <c r="H32" s="231" t="str">
        <f ca="1">IF( 'Sample 19'!$B$50=0,"",CELL("contents",OFFSET( 'Sample 19'!$B$1,( 'Sample 19'!$B$50-1),10)))</f>
        <v/>
      </c>
      <c r="I32" s="232" t="str">
        <f ca="1">IF( 'Sample 19'!$B$50=0,"",CELL("contents",OFFSET( 'Sample 19'!$B$1,( 'Sample 19'!$B$50-1),12)))</f>
        <v/>
      </c>
      <c r="J32" s="301" t="str">
        <f ca="1">IF('Sample 19'!$B$50=0,"",IF(CELL("contents",OFFSET('Sample 19'!$B$1,('Sample 19'!$B$50-1),18))="","",CELL("contents",OFFSET('Sample 19'!$B$1,('Sample 19'!$B$50-1),18))))</f>
        <v/>
      </c>
      <c r="K32" s="302" t="s">
        <v>68</v>
      </c>
      <c r="L32" s="302" t="s">
        <v>68</v>
      </c>
      <c r="M32" s="302" t="s">
        <v>68</v>
      </c>
      <c r="N32" s="303" t="s">
        <v>68</v>
      </c>
      <c r="O32" s="213"/>
    </row>
    <row r="33" spans="1:15" s="228" customFormat="1" ht="43.9" customHeight="1" x14ac:dyDescent="0.2">
      <c r="A33" s="176"/>
      <c r="B33" s="229" t="str">
        <f ca="1">IF('Sample 20'!$B$50=0,"",-ABS('Sample 20'!$D$14))</f>
        <v/>
      </c>
      <c r="C33" s="224" t="str">
        <f ca="1">IF( 'Sample 20'!$B$50=0,"",CELL("contents",OFFSET( 'Sample 20'!$B$1,( 'Sample 20'!$B$50-1),4)))</f>
        <v/>
      </c>
      <c r="D33" s="230" t="str">
        <f ca="1">IF('Sample 20'!$B$50=0,"",CELL("contents",OFFSET('Sample 20'!$B$1,('Sample 20'!$B$50-1),5)))</f>
        <v/>
      </c>
      <c r="E33" s="231" t="str">
        <f ca="1">IF('Sample 20'!$B$50=0,"",'Sample 20'!$E$14)</f>
        <v/>
      </c>
      <c r="F33" s="230" t="str">
        <f ca="1">IF('Sample 20'!$B$50=0,"",CELL("contents",OFFSET('Sample 20'!$B$1,('Sample 20'!$B$50-1),6)))</f>
        <v/>
      </c>
      <c r="G33" s="231" t="str">
        <f ca="1">IF( 'Sample 20'!$B$50=0,"",CELL("contents",OFFSET( 'Sample 20'!$B$1,( 'Sample 20'!$B$50-1),8)))</f>
        <v/>
      </c>
      <c r="H33" s="231" t="str">
        <f ca="1">IF( 'Sample 20'!$B$50=0,"",CELL("contents",OFFSET( 'Sample 20'!$B$1,( 'Sample 20'!$B$50-1),10)))</f>
        <v/>
      </c>
      <c r="I33" s="232" t="str">
        <f ca="1">IF( 'Sample 20'!$B$50=0,"",CELL("contents",OFFSET( 'Sample 20'!$B$1,( 'Sample 20'!$B$50-1),12)))</f>
        <v/>
      </c>
      <c r="J33" s="301" t="str">
        <f ca="1">IF('Sample 20'!$B$50=0,"",IF(CELL("contents",OFFSET('Sample 20'!$B$1,('Sample 20'!$B$50-1),18))="","",CELL("contents",OFFSET('Sample 20'!$B$1,('Sample 20'!$B$50-1),18))))</f>
        <v/>
      </c>
      <c r="K33" s="302" t="s">
        <v>68</v>
      </c>
      <c r="L33" s="302" t="s">
        <v>68</v>
      </c>
      <c r="M33" s="302" t="s">
        <v>68</v>
      </c>
      <c r="N33" s="303" t="s">
        <v>68</v>
      </c>
      <c r="O33" s="213"/>
    </row>
    <row r="34" spans="1:15" s="228" customFormat="1" ht="43.9" customHeight="1" x14ac:dyDescent="0.2">
      <c r="A34" s="176"/>
      <c r="B34" s="229" t="str">
        <f ca="1">IF('Sample 21'!$B$50=0,"",-ABS('Sample 21'!$D$14))</f>
        <v/>
      </c>
      <c r="C34" s="224" t="str">
        <f ca="1">IF( 'Sample 21'!$B$50=0,"",CELL("contents",OFFSET( 'Sample 21'!$B$1,( 'Sample 21'!$B$50-1),4)))</f>
        <v/>
      </c>
      <c r="D34" s="230" t="str">
        <f ca="1">IF('Sample 21'!$B$50=0,"",CELL("contents",OFFSET('Sample 21'!$B$1,('Sample 21'!$B$50-1),5)))</f>
        <v/>
      </c>
      <c r="E34" s="231" t="str">
        <f ca="1">IF('Sample 21'!$B$50=0,"",'Sample 21'!$E$14)</f>
        <v/>
      </c>
      <c r="F34" s="230" t="str">
        <f ca="1">IF('Sample 21'!$B$50=0,"",CELL("contents",OFFSET('Sample 21'!$B$1,('Sample 21'!$B$50-1),6)))</f>
        <v/>
      </c>
      <c r="G34" s="231" t="str">
        <f ca="1">IF( 'Sample 21'!$B$50=0,"",CELL("contents",OFFSET( 'Sample 21'!$B$1,( 'Sample 21'!$B$50-1),8)))</f>
        <v/>
      </c>
      <c r="H34" s="231" t="str">
        <f ca="1">IF( 'Sample 21'!$B$50=0,"",CELL("contents",OFFSET( 'Sample 21'!$B$1,( 'Sample 21'!$B$50-1),10)))</f>
        <v/>
      </c>
      <c r="I34" s="232" t="str">
        <f ca="1">IF( 'Sample 21'!$B$50=0,"",CELL("contents",OFFSET( 'Sample 21'!$B$1,( 'Sample 21'!$B$50-1),12)))</f>
        <v/>
      </c>
      <c r="J34" s="301" t="str">
        <f ca="1">IF('Sample 21'!$B$50=0,"",IF(CELL("contents",OFFSET('Sample 21'!$B$1,('Sample 21'!$B$50-1),18))="","",CELL("contents",OFFSET('Sample 21'!$B$1,('Sample 21'!$B$50-1),18))))</f>
        <v/>
      </c>
      <c r="K34" s="302" t="s">
        <v>68</v>
      </c>
      <c r="L34" s="302" t="s">
        <v>68</v>
      </c>
      <c r="M34" s="302" t="s">
        <v>68</v>
      </c>
      <c r="N34" s="303" t="s">
        <v>68</v>
      </c>
      <c r="O34" s="213"/>
    </row>
    <row r="35" spans="1:15" s="228" customFormat="1" ht="43.9" customHeight="1" x14ac:dyDescent="0.2">
      <c r="A35" s="176"/>
      <c r="B35" s="229" t="str">
        <f ca="1">IF('Sample 22'!$B$50=0,"",-ABS('Sample 22'!$D$14))</f>
        <v/>
      </c>
      <c r="C35" s="224" t="str">
        <f ca="1">IF( 'Sample 22'!$B$50=0,"",CELL("contents",OFFSET( 'Sample 22'!$B$1,( 'Sample 22'!$B$50-1),4)))</f>
        <v/>
      </c>
      <c r="D35" s="230" t="str">
        <f ca="1">IF('Sample 22'!$B$50=0,"",CELL("contents",OFFSET('Sample 22'!$B$1,('Sample 22'!$B$50-1),5)))</f>
        <v/>
      </c>
      <c r="E35" s="231" t="str">
        <f ca="1">IF('Sample 22'!$B$50=0,"",'Sample 22'!$E$14)</f>
        <v/>
      </c>
      <c r="F35" s="230" t="str">
        <f ca="1">IF('Sample 22'!$B$50=0,"",CELL("contents",OFFSET('Sample 22'!$B$1,('Sample 22'!$B$50-1),6)))</f>
        <v/>
      </c>
      <c r="G35" s="231" t="str">
        <f ca="1">IF( 'Sample 22'!$B$50=0,"",CELL("contents",OFFSET( 'Sample 22'!$B$1,( 'Sample 22'!$B$50-1),8)))</f>
        <v/>
      </c>
      <c r="H35" s="231" t="str">
        <f ca="1">IF( 'Sample 22'!$B$50=0,"",CELL("contents",OFFSET( 'Sample 22'!$B$1,( 'Sample 22'!$B$50-1),10)))</f>
        <v/>
      </c>
      <c r="I35" s="232" t="str">
        <f ca="1">IF( 'Sample 22'!$B$50=0,"",CELL("contents",OFFSET( 'Sample 22'!$B$1,( 'Sample 22'!$B$50-1),12)))</f>
        <v/>
      </c>
      <c r="J35" s="301" t="str">
        <f ca="1">IF('Sample 22'!$B$50=0,"",IF(CELL("contents",OFFSET('Sample 22'!$B$1,('Sample 22'!$B$50-1),18))="","",CELL("contents",OFFSET('Sample 22'!$B$1,('Sample 22'!$B$50-1),18))))</f>
        <v/>
      </c>
      <c r="K35" s="302" t="s">
        <v>68</v>
      </c>
      <c r="L35" s="302" t="s">
        <v>68</v>
      </c>
      <c r="M35" s="302" t="s">
        <v>68</v>
      </c>
      <c r="N35" s="303" t="s">
        <v>68</v>
      </c>
      <c r="O35" s="213"/>
    </row>
    <row r="36" spans="1:15" s="228" customFormat="1" ht="43.9" customHeight="1" x14ac:dyDescent="0.2">
      <c r="A36" s="176"/>
      <c r="B36" s="229" t="str">
        <f ca="1">IF('Sample 23'!$B$50=0,"",-ABS('Sample 23'!$D$14))</f>
        <v/>
      </c>
      <c r="C36" s="224" t="str">
        <f ca="1">IF( 'Sample 23'!$B$50=0,"",CELL("contents",OFFSET( 'Sample 23'!$B$1,( 'Sample 23'!$B$50-1),4)))</f>
        <v/>
      </c>
      <c r="D36" s="230" t="str">
        <f ca="1">IF('Sample 23'!$B$50=0,"",CELL("contents",OFFSET('Sample 23'!$B$1,('Sample 23'!$B$50-1),5)))</f>
        <v/>
      </c>
      <c r="E36" s="231" t="str">
        <f ca="1">IF('Sample 23'!$B$50=0,"",'Sample 23'!$E$14)</f>
        <v/>
      </c>
      <c r="F36" s="230" t="str">
        <f ca="1">IF('Sample 23'!$B$50=0,"",CELL("contents",OFFSET('Sample 23'!$B$1,('Sample 23'!$B$50-1),6)))</f>
        <v/>
      </c>
      <c r="G36" s="231" t="str">
        <f ca="1">IF( 'Sample 23'!$B$50=0,"",CELL("contents",OFFSET( 'Sample 23'!$B$1,( 'Sample 23'!$B$50-1),8)))</f>
        <v/>
      </c>
      <c r="H36" s="231" t="str">
        <f ca="1">IF( 'Sample 23'!$B$50=0,"",CELL("contents",OFFSET( 'Sample 23'!$B$1,( 'Sample 23'!$B$50-1),10)))</f>
        <v/>
      </c>
      <c r="I36" s="232" t="str">
        <f ca="1">IF( 'Sample 23'!$B$50=0,"",CELL("contents",OFFSET( 'Sample 23'!$B$1,( 'Sample 23'!$B$50-1),12)))</f>
        <v/>
      </c>
      <c r="J36" s="301" t="str">
        <f ca="1">IF('Sample 23'!$B$50=0,"",IF(CELL("contents",OFFSET('Sample 23'!$B$1,('Sample 23'!$B$50-1),18))="","",CELL("contents",OFFSET('Sample 23'!$B$1,('Sample 23'!$B$50-1),18))))</f>
        <v/>
      </c>
      <c r="K36" s="302" t="s">
        <v>68</v>
      </c>
      <c r="L36" s="302" t="s">
        <v>68</v>
      </c>
      <c r="M36" s="302" t="s">
        <v>68</v>
      </c>
      <c r="N36" s="303" t="s">
        <v>68</v>
      </c>
      <c r="O36" s="213"/>
    </row>
    <row r="37" spans="1:15" ht="9.9499999999999993" customHeight="1" x14ac:dyDescent="0.2">
      <c r="A37" s="233"/>
      <c r="B37" s="234"/>
      <c r="C37" s="234"/>
      <c r="D37" s="234"/>
      <c r="E37" s="234"/>
      <c r="F37" s="234"/>
      <c r="G37" s="235"/>
      <c r="H37" s="234"/>
      <c r="I37" s="234"/>
      <c r="J37" s="234"/>
      <c r="K37" s="234"/>
      <c r="L37" s="234"/>
      <c r="M37" s="234"/>
      <c r="N37" s="234"/>
      <c r="O37" s="236"/>
    </row>
    <row r="38" spans="1:15" x14ac:dyDescent="0.2">
      <c r="B38" s="237"/>
    </row>
    <row r="39" spans="1:15" x14ac:dyDescent="0.2">
      <c r="L39" s="304"/>
      <c r="M39" s="304"/>
      <c r="N39" s="304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8 L5:M5 M8 M6 M7 D6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300" t="s">
        <v>172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-54</v>
      </c>
      <c r="E14" s="294">
        <v>-6.41</v>
      </c>
      <c r="F14" s="297" t="s">
        <v>151</v>
      </c>
      <c r="G14" s="293">
        <v>100</v>
      </c>
      <c r="H14" s="293">
        <v>88</v>
      </c>
      <c r="I14" s="298">
        <v>-24.786000000000001</v>
      </c>
      <c r="J14" s="169">
        <v>4.7</v>
      </c>
      <c r="K14" s="298">
        <v>77.358000000000004</v>
      </c>
      <c r="L14" s="169">
        <v>6.03</v>
      </c>
      <c r="M14" s="298">
        <v>3.077</v>
      </c>
      <c r="N14" s="279"/>
      <c r="O14" s="280"/>
      <c r="P14" s="293">
        <v>29.92</v>
      </c>
      <c r="Q14" s="298">
        <v>1.665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295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93</v>
      </c>
      <c r="AC14" s="296">
        <v>-8.9510000000000005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-54</v>
      </c>
      <c r="E15" s="294">
        <v>-6.41</v>
      </c>
      <c r="F15" s="297" t="s">
        <v>152</v>
      </c>
      <c r="G15" s="293">
        <v>200</v>
      </c>
      <c r="H15" s="293">
        <v>82</v>
      </c>
      <c r="I15" s="298">
        <v>-6.8179999999999996</v>
      </c>
      <c r="J15" s="169">
        <v>4.4800000000000004</v>
      </c>
      <c r="K15" s="298">
        <v>-4.681</v>
      </c>
      <c r="L15" s="169">
        <v>6</v>
      </c>
      <c r="M15" s="298">
        <v>-0.498</v>
      </c>
      <c r="N15" s="279">
        <f t="shared" ref="N15:N36" si="1">IF(ISNUMBER(Z15), AA15, "")</f>
        <v>96</v>
      </c>
      <c r="O15" s="280" t="str">
        <f t="shared" ref="O15:O36" si="2">IF(ISNUMBER(N14), IF(ISNUMBER(N15), ABS(((ABS(N14-N15))/N14)*100), ""), "")</f>
        <v/>
      </c>
      <c r="P15" s="293">
        <v>30.07</v>
      </c>
      <c r="Q15" s="298">
        <v>0.501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297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96</v>
      </c>
      <c r="AC15" s="296">
        <v>0.67800000000000005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-54</v>
      </c>
      <c r="E16" s="294">
        <v>-6.41</v>
      </c>
      <c r="F16" s="297" t="s">
        <v>153</v>
      </c>
      <c r="G16" s="293">
        <v>300</v>
      </c>
      <c r="H16" s="293">
        <v>89</v>
      </c>
      <c r="I16" s="298">
        <v>8.5370000000000008</v>
      </c>
      <c r="J16" s="169">
        <v>3.85</v>
      </c>
      <c r="K16" s="298">
        <v>-14.063000000000001</v>
      </c>
      <c r="L16" s="169">
        <v>5.92</v>
      </c>
      <c r="M16" s="298">
        <v>-1.333</v>
      </c>
      <c r="N16" s="279">
        <f t="shared" si="1"/>
        <v>98</v>
      </c>
      <c r="O16" s="280">
        <f t="shared" si="2"/>
        <v>2.083333333333333</v>
      </c>
      <c r="P16" s="293">
        <v>30.22</v>
      </c>
      <c r="Q16" s="298">
        <v>0.499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299</v>
      </c>
      <c r="AA16" s="10">
        <f t="shared" si="4"/>
        <v>98</v>
      </c>
      <c r="AC16" s="296">
        <v>0.67300000000000004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-54</v>
      </c>
      <c r="E17" s="294">
        <v>-6.41</v>
      </c>
      <c r="F17" s="297" t="s">
        <v>154</v>
      </c>
      <c r="G17" s="293">
        <v>400</v>
      </c>
      <c r="H17" s="293">
        <v>96</v>
      </c>
      <c r="I17" s="298">
        <v>7.8650000000000002</v>
      </c>
      <c r="J17" s="169">
        <v>3.36</v>
      </c>
      <c r="K17" s="298">
        <v>-12.727</v>
      </c>
      <c r="L17" s="169">
        <v>5.83</v>
      </c>
      <c r="M17" s="298">
        <v>-1.52</v>
      </c>
      <c r="N17" s="279">
        <f t="shared" si="1"/>
        <v>101</v>
      </c>
      <c r="O17" s="280">
        <f t="shared" si="2"/>
        <v>3.0612244897959182</v>
      </c>
      <c r="P17" s="293">
        <v>30.4</v>
      </c>
      <c r="Q17" s="298">
        <v>0.59599999999999997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302</v>
      </c>
      <c r="AA17" s="10">
        <f t="shared" si="4"/>
        <v>101</v>
      </c>
      <c r="AC17" s="296">
        <v>1.0029999999999999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294">
        <v>-54</v>
      </c>
      <c r="E18" s="294">
        <v>-6.41</v>
      </c>
      <c r="F18" s="297" t="s">
        <v>155</v>
      </c>
      <c r="G18" s="293">
        <v>500</v>
      </c>
      <c r="H18" s="293">
        <v>102</v>
      </c>
      <c r="I18" s="298">
        <v>6.25</v>
      </c>
      <c r="J18" s="169">
        <v>2.88</v>
      </c>
      <c r="K18" s="298">
        <v>-14.286</v>
      </c>
      <c r="L18" s="169">
        <v>5.82</v>
      </c>
      <c r="M18" s="298">
        <v>-0.17199999999999999</v>
      </c>
      <c r="N18" s="279">
        <f t="shared" si="1"/>
        <v>101</v>
      </c>
      <c r="O18" s="280">
        <f t="shared" si="2"/>
        <v>0</v>
      </c>
      <c r="P18" s="293">
        <v>30.54</v>
      </c>
      <c r="Q18" s="298">
        <v>0.46100000000000002</v>
      </c>
      <c r="R18" s="262"/>
      <c r="S18" s="271" t="str">
        <f t="shared" si="3"/>
        <v/>
      </c>
      <c r="T18" s="260"/>
      <c r="U18" s="260"/>
      <c r="V18" s="260"/>
      <c r="W18" s="260"/>
      <c r="X18" s="14"/>
      <c r="Z18" s="296">
        <v>302</v>
      </c>
      <c r="AA18" s="10">
        <f t="shared" si="4"/>
        <v>101</v>
      </c>
      <c r="AC18" s="296">
        <v>0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294">
        <v>-54</v>
      </c>
      <c r="E19" s="294">
        <v>-6.41</v>
      </c>
      <c r="F19" s="297" t="s">
        <v>156</v>
      </c>
      <c r="G19" s="293">
        <v>600</v>
      </c>
      <c r="H19" s="293">
        <v>109</v>
      </c>
      <c r="I19" s="298">
        <v>6.8630000000000004</v>
      </c>
      <c r="J19" s="169">
        <v>2.4</v>
      </c>
      <c r="K19" s="298">
        <v>-16.667000000000002</v>
      </c>
      <c r="L19" s="169">
        <v>5.8</v>
      </c>
      <c r="M19" s="298">
        <v>-0.34399999999999997</v>
      </c>
      <c r="N19" s="279">
        <f t="shared" si="1"/>
        <v>103</v>
      </c>
      <c r="O19" s="280">
        <f t="shared" si="2"/>
        <v>1.9801980198019802</v>
      </c>
      <c r="P19" s="293">
        <v>30.65</v>
      </c>
      <c r="Q19" s="298">
        <v>0.36</v>
      </c>
      <c r="R19" s="262"/>
      <c r="S19" s="271" t="str">
        <f t="shared" si="3"/>
        <v/>
      </c>
      <c r="T19" s="260"/>
      <c r="U19" s="260"/>
      <c r="V19" s="260"/>
      <c r="W19" s="260"/>
      <c r="X19" s="14"/>
      <c r="Z19" s="296">
        <v>304</v>
      </c>
      <c r="AA19" s="10">
        <f t="shared" si="4"/>
        <v>103</v>
      </c>
      <c r="AC19" s="296">
        <v>0.66200000000000003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294">
        <v>-54</v>
      </c>
      <c r="E20" s="294">
        <v>-6.41</v>
      </c>
      <c r="F20" s="297" t="s">
        <v>157</v>
      </c>
      <c r="G20" s="293">
        <v>700</v>
      </c>
      <c r="H20" s="293">
        <v>109</v>
      </c>
      <c r="I20" s="298">
        <v>0</v>
      </c>
      <c r="J20" s="169">
        <v>1.93</v>
      </c>
      <c r="K20" s="298">
        <v>-19.582999999999998</v>
      </c>
      <c r="L20" s="169">
        <v>5.79</v>
      </c>
      <c r="M20" s="298">
        <v>-0.17199999999999999</v>
      </c>
      <c r="N20" s="279">
        <f t="shared" si="1"/>
        <v>103</v>
      </c>
      <c r="O20" s="280">
        <f t="shared" si="2"/>
        <v>0</v>
      </c>
      <c r="P20" s="293">
        <v>30.74</v>
      </c>
      <c r="Q20" s="298">
        <v>0.29399999999999998</v>
      </c>
      <c r="R20" s="262"/>
      <c r="S20" s="271" t="str">
        <f t="shared" si="3"/>
        <v/>
      </c>
      <c r="T20" s="260"/>
      <c r="U20" s="260"/>
      <c r="V20" s="260"/>
      <c r="W20" s="260"/>
      <c r="X20" s="14"/>
      <c r="Z20" s="296">
        <v>304</v>
      </c>
      <c r="AA20" s="10">
        <f t="shared" si="4"/>
        <v>103</v>
      </c>
      <c r="AC20" s="296">
        <v>0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294">
        <v>-54</v>
      </c>
      <c r="E21" s="294">
        <v>-6.41</v>
      </c>
      <c r="F21" s="297" t="s">
        <v>158</v>
      </c>
      <c r="G21" s="293">
        <v>800</v>
      </c>
      <c r="H21" s="293">
        <v>112</v>
      </c>
      <c r="I21" s="298">
        <v>2.7519999999999998</v>
      </c>
      <c r="J21" s="169">
        <v>1.57</v>
      </c>
      <c r="K21" s="298">
        <v>-18.652999999999999</v>
      </c>
      <c r="L21" s="169">
        <v>5.76</v>
      </c>
      <c r="M21" s="298">
        <v>-0.51800000000000002</v>
      </c>
      <c r="N21" s="279">
        <f t="shared" si="1"/>
        <v>104</v>
      </c>
      <c r="O21" s="280">
        <f t="shared" si="2"/>
        <v>0.97087378640776689</v>
      </c>
      <c r="P21" s="293">
        <v>30.79</v>
      </c>
      <c r="Q21" s="298">
        <v>0.16300000000000001</v>
      </c>
      <c r="R21" s="262"/>
      <c r="S21" s="271" t="str">
        <f t="shared" si="3"/>
        <v/>
      </c>
      <c r="T21" s="260"/>
      <c r="U21" s="260"/>
      <c r="V21" s="260"/>
      <c r="W21" s="260"/>
      <c r="X21" s="14"/>
      <c r="Z21" s="296">
        <v>305</v>
      </c>
      <c r="AA21" s="10">
        <f t="shared" si="4"/>
        <v>104</v>
      </c>
      <c r="AC21" s="296">
        <v>0.32900000000000001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294">
        <v>-54</v>
      </c>
      <c r="E22" s="294">
        <v>-6.41</v>
      </c>
      <c r="F22" s="297" t="s">
        <v>159</v>
      </c>
      <c r="G22" s="293">
        <v>900</v>
      </c>
      <c r="H22" s="293">
        <v>114</v>
      </c>
      <c r="I22" s="298">
        <v>1.786</v>
      </c>
      <c r="J22" s="169">
        <v>1.25</v>
      </c>
      <c r="K22" s="298">
        <v>-20.382000000000001</v>
      </c>
      <c r="L22" s="169">
        <v>5.74</v>
      </c>
      <c r="M22" s="298">
        <v>-0.34699999999999998</v>
      </c>
      <c r="N22" s="279">
        <f t="shared" si="1"/>
        <v>103</v>
      </c>
      <c r="O22" s="280">
        <f t="shared" si="2"/>
        <v>0.96153846153846156</v>
      </c>
      <c r="P22" s="293">
        <v>30.83</v>
      </c>
      <c r="Q22" s="298">
        <v>0.13</v>
      </c>
      <c r="R22" s="262"/>
      <c r="S22" s="271" t="str">
        <f t="shared" si="3"/>
        <v/>
      </c>
      <c r="T22" s="260"/>
      <c r="U22" s="260"/>
      <c r="V22" s="260"/>
      <c r="W22" s="260"/>
      <c r="X22" s="14"/>
      <c r="Z22" s="296">
        <v>304</v>
      </c>
      <c r="AA22" s="10">
        <f t="shared" si="4"/>
        <v>103</v>
      </c>
      <c r="AC22" s="296">
        <v>-0.32800000000000001</v>
      </c>
    </row>
    <row r="23" spans="1:29" s="10" customFormat="1" ht="39.950000000000003" customHeight="1" x14ac:dyDescent="0.2">
      <c r="A23" s="10">
        <f t="shared" ca="1" si="0"/>
        <v>23</v>
      </c>
      <c r="B23" s="299">
        <v>1</v>
      </c>
      <c r="C23" s="5"/>
      <c r="D23" s="294">
        <v>-54</v>
      </c>
      <c r="E23" s="294">
        <v>-6.41</v>
      </c>
      <c r="F23" s="297" t="s">
        <v>160</v>
      </c>
      <c r="G23" s="293">
        <v>1000</v>
      </c>
      <c r="H23" s="293">
        <v>118</v>
      </c>
      <c r="I23" s="298">
        <v>3.5089999999999999</v>
      </c>
      <c r="J23" s="169">
        <v>1.0900000000000001</v>
      </c>
      <c r="K23" s="298">
        <v>-12.8</v>
      </c>
      <c r="L23" s="169">
        <v>5.74</v>
      </c>
      <c r="M23" s="298">
        <v>0</v>
      </c>
      <c r="N23" s="279">
        <f t="shared" si="1"/>
        <v>99</v>
      </c>
      <c r="O23" s="280">
        <f t="shared" si="2"/>
        <v>3.8834951456310676</v>
      </c>
      <c r="P23" s="293">
        <v>30.83</v>
      </c>
      <c r="Q23" s="298">
        <v>0</v>
      </c>
      <c r="R23" s="262"/>
      <c r="S23" s="271" t="str">
        <f t="shared" si="3"/>
        <v/>
      </c>
      <c r="T23" s="299" t="s">
        <v>161</v>
      </c>
      <c r="U23" s="260"/>
      <c r="V23" s="260"/>
      <c r="W23" s="260"/>
      <c r="X23" s="14"/>
      <c r="Z23" s="296">
        <v>300</v>
      </c>
      <c r="AA23" s="10">
        <f t="shared" si="4"/>
        <v>99</v>
      </c>
      <c r="AC23" s="296">
        <v>-1.3160000000000001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ref="I24:I36" si="5">IF(ISNUMBER(H23), IF(ISNUMBER(H24), ((ABS(H23-H24))/H23)*100, ""), "")</f>
        <v/>
      </c>
      <c r="J24" s="264"/>
      <c r="K24" s="271" t="str">
        <f t="shared" ref="K24:K36" si="6">IF(ISNUMBER(J23), IF(ISNUMBER(J24), ((ABS(J23-J24))/J23)*100, ""), "")</f>
        <v/>
      </c>
      <c r="L24" s="264"/>
      <c r="M24" s="271" t="str">
        <f t="shared" ref="M24:M36" si="7">IF(ISNUMBER(L23), IF(ISNUMBER(L24), ((ABS(L23-L24))/L23)*100, ""), "")</f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ref="Q24:Q36" si="8">IF(ISNUMBER(P23), IF(ISNUMBER(P24), ABS(((ABS(P23-P24))/P23)*100), ""), "")</f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5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23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T16" sqref="T16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300" t="s">
        <v>172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-59.5</v>
      </c>
      <c r="E14" s="294">
        <v>-6.851</v>
      </c>
      <c r="F14" s="297" t="s">
        <v>162</v>
      </c>
      <c r="G14" s="293">
        <v>100</v>
      </c>
      <c r="H14" s="293">
        <v>83</v>
      </c>
      <c r="I14" s="298">
        <v>-29.661000000000001</v>
      </c>
      <c r="J14" s="169">
        <v>4.05</v>
      </c>
      <c r="K14" s="298">
        <v>271.56</v>
      </c>
      <c r="L14" s="169">
        <v>6.13</v>
      </c>
      <c r="M14" s="298">
        <v>6.7939999999999996</v>
      </c>
      <c r="N14" s="279"/>
      <c r="O14" s="280"/>
      <c r="P14" s="293">
        <v>30.61</v>
      </c>
      <c r="Q14" s="298">
        <v>-0.71399999999999997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304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103</v>
      </c>
      <c r="AC14" s="296">
        <v>1.333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-59.5</v>
      </c>
      <c r="E15" s="294">
        <v>-6.851</v>
      </c>
      <c r="F15" s="297" t="s">
        <v>163</v>
      </c>
      <c r="G15" s="293">
        <v>200</v>
      </c>
      <c r="H15" s="293">
        <v>79</v>
      </c>
      <c r="I15" s="298">
        <v>-4.819</v>
      </c>
      <c r="J15" s="169">
        <v>4.05</v>
      </c>
      <c r="K15" s="298">
        <v>0</v>
      </c>
      <c r="L15" s="169">
        <v>6.09</v>
      </c>
      <c r="M15" s="298">
        <v>-0.65300000000000002</v>
      </c>
      <c r="N15" s="279">
        <f t="shared" ref="N15:N36" si="1">IF(ISNUMBER(Z15), AA15, "")</f>
        <v>114</v>
      </c>
      <c r="O15" s="280" t="str">
        <f t="shared" ref="O15:O36" si="2">IF(ISNUMBER(N14), IF(ISNUMBER(N15), ABS(((ABS(N14-N15))/N14)*100), ""), "")</f>
        <v/>
      </c>
      <c r="P15" s="293">
        <v>29.44</v>
      </c>
      <c r="Q15" s="298">
        <v>-3.8220000000000001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316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114</v>
      </c>
      <c r="AC15" s="296">
        <v>3.9470000000000001</v>
      </c>
      <c r="IY15" s="120">
        <v>9</v>
      </c>
    </row>
    <row r="16" spans="1:259" s="10" customFormat="1" ht="39.950000000000003" customHeight="1" x14ac:dyDescent="0.2">
      <c r="A16" s="10">
        <f t="shared" ca="1" si="0"/>
        <v>16</v>
      </c>
      <c r="B16" s="299">
        <v>1</v>
      </c>
      <c r="C16" s="5"/>
      <c r="D16" s="294">
        <v>-59.5</v>
      </c>
      <c r="E16" s="294">
        <v>-6.851</v>
      </c>
      <c r="F16" s="297" t="s">
        <v>164</v>
      </c>
      <c r="G16" s="293">
        <v>300</v>
      </c>
      <c r="H16" s="293">
        <v>85</v>
      </c>
      <c r="I16" s="298">
        <v>7.5949999999999998</v>
      </c>
      <c r="J16" s="169">
        <v>4.26</v>
      </c>
      <c r="K16" s="298">
        <v>5.1849999999999996</v>
      </c>
      <c r="L16" s="169">
        <v>6.01</v>
      </c>
      <c r="M16" s="298">
        <v>-1.3140000000000001</v>
      </c>
      <c r="N16" s="279">
        <f t="shared" si="1"/>
        <v>126</v>
      </c>
      <c r="O16" s="280">
        <f t="shared" si="2"/>
        <v>10.526315789473683</v>
      </c>
      <c r="P16" s="293">
        <v>28.33</v>
      </c>
      <c r="Q16" s="298">
        <v>-3.77</v>
      </c>
      <c r="R16" s="262"/>
      <c r="S16" s="271" t="str">
        <f t="shared" si="3"/>
        <v/>
      </c>
      <c r="T16" s="299" t="s">
        <v>165</v>
      </c>
      <c r="U16" s="260"/>
      <c r="V16" s="260"/>
      <c r="W16" s="260"/>
      <c r="X16" s="14"/>
      <c r="Z16" s="296">
        <v>328</v>
      </c>
      <c r="AA16" s="10">
        <f t="shared" si="4"/>
        <v>126</v>
      </c>
      <c r="AC16" s="296">
        <v>3.7970000000000002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ref="I17:I36" si="5">IF(ISNUMBER(H16), IF(ISNUMBER(H17), ((ABS(H16-H17))/H16)*100, ""), "")</f>
        <v/>
      </c>
      <c r="J17" s="264"/>
      <c r="K17" s="271" t="str">
        <f t="shared" ref="K17:K36" si="6">IF(ISNUMBER(J16), IF(ISNUMBER(J17), ((ABS(J16-J17))/J16)*100, ""), "")</f>
        <v/>
      </c>
      <c r="L17" s="264"/>
      <c r="M17" s="271" t="str">
        <f t="shared" ref="M17:M36" si="7">IF(ISNUMBER(L16), IF(ISNUMBER(L17), ((ABS(L16-L17))/L16)*100, ""), "")</f>
        <v/>
      </c>
      <c r="N17" s="279" t="str">
        <f t="shared" si="1"/>
        <v/>
      </c>
      <c r="O17" s="280" t="str">
        <f t="shared" si="2"/>
        <v/>
      </c>
      <c r="P17" s="262"/>
      <c r="Q17" s="271" t="str">
        <f t="shared" ref="Q17:Q36" si="8">IF(ISNUMBER(P16), IF(ISNUMBER(P17), ABS(((ABS(P16-P17))/P16)*100), ""), "")</f>
        <v/>
      </c>
      <c r="R17" s="262"/>
      <c r="S17" s="271" t="str">
        <f t="shared" si="3"/>
        <v/>
      </c>
      <c r="T17" s="260"/>
      <c r="U17" s="260"/>
      <c r="V17" s="260"/>
      <c r="W17" s="260"/>
      <c r="X17" s="14"/>
      <c r="AA17" s="10">
        <f t="shared" si="4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5"/>
        <v/>
      </c>
      <c r="J18" s="264"/>
      <c r="K18" s="271" t="str">
        <f t="shared" si="6"/>
        <v/>
      </c>
      <c r="L18" s="264"/>
      <c r="M18" s="271" t="str">
        <f t="shared" si="7"/>
        <v/>
      </c>
      <c r="N18" s="279" t="str">
        <f t="shared" si="1"/>
        <v/>
      </c>
      <c r="O18" s="280" t="str">
        <f t="shared" si="2"/>
        <v/>
      </c>
      <c r="P18" s="262"/>
      <c r="Q18" s="271" t="str">
        <f t="shared" si="8"/>
        <v/>
      </c>
      <c r="R18" s="262"/>
      <c r="S18" s="271" t="str">
        <f t="shared" si="3"/>
        <v/>
      </c>
      <c r="T18" s="260"/>
      <c r="U18" s="260"/>
      <c r="V18" s="260"/>
      <c r="W18" s="260"/>
      <c r="X18" s="14"/>
      <c r="AA18" s="10">
        <f t="shared" si="4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5"/>
        <v/>
      </c>
      <c r="J19" s="264"/>
      <c r="K19" s="271" t="str">
        <f t="shared" si="6"/>
        <v/>
      </c>
      <c r="L19" s="264"/>
      <c r="M19" s="271" t="str">
        <f t="shared" si="7"/>
        <v/>
      </c>
      <c r="N19" s="279" t="str">
        <f t="shared" si="1"/>
        <v/>
      </c>
      <c r="O19" s="280" t="str">
        <f t="shared" si="2"/>
        <v/>
      </c>
      <c r="P19" s="262"/>
      <c r="Q19" s="271" t="str">
        <f t="shared" si="8"/>
        <v/>
      </c>
      <c r="R19" s="262"/>
      <c r="S19" s="271" t="str">
        <f t="shared" si="3"/>
        <v/>
      </c>
      <c r="T19" s="260"/>
      <c r="U19" s="260"/>
      <c r="V19" s="260"/>
      <c r="W19" s="260"/>
      <c r="X19" s="14"/>
      <c r="AA19" s="10">
        <f t="shared" si="4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5"/>
        <v/>
      </c>
      <c r="J20" s="264"/>
      <c r="K20" s="271" t="str">
        <f t="shared" si="6"/>
        <v/>
      </c>
      <c r="L20" s="264"/>
      <c r="M20" s="271" t="str">
        <f t="shared" si="7"/>
        <v/>
      </c>
      <c r="N20" s="279" t="str">
        <f t="shared" si="1"/>
        <v/>
      </c>
      <c r="O20" s="280" t="str">
        <f t="shared" si="2"/>
        <v/>
      </c>
      <c r="P20" s="262"/>
      <c r="Q20" s="271" t="str">
        <f t="shared" si="8"/>
        <v/>
      </c>
      <c r="R20" s="262"/>
      <c r="S20" s="271" t="str">
        <f t="shared" si="3"/>
        <v/>
      </c>
      <c r="T20" s="260"/>
      <c r="U20" s="260"/>
      <c r="V20" s="260"/>
      <c r="W20" s="260"/>
      <c r="X20" s="14"/>
      <c r="AA20" s="10">
        <f t="shared" si="4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5"/>
        <v/>
      </c>
      <c r="J21" s="264"/>
      <c r="K21" s="271" t="str">
        <f t="shared" si="6"/>
        <v/>
      </c>
      <c r="L21" s="264"/>
      <c r="M21" s="271" t="str">
        <f t="shared" si="7"/>
        <v/>
      </c>
      <c r="N21" s="279" t="str">
        <f t="shared" si="1"/>
        <v/>
      </c>
      <c r="O21" s="280" t="str">
        <f t="shared" si="2"/>
        <v/>
      </c>
      <c r="P21" s="262"/>
      <c r="Q21" s="271" t="str">
        <f t="shared" si="8"/>
        <v/>
      </c>
      <c r="R21" s="262"/>
      <c r="S21" s="271" t="str">
        <f t="shared" si="3"/>
        <v/>
      </c>
      <c r="T21" s="260"/>
      <c r="U21" s="260"/>
      <c r="V21" s="260"/>
      <c r="W21" s="260"/>
      <c r="X21" s="14"/>
      <c r="AA21" s="10">
        <f t="shared" si="4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5"/>
        <v/>
      </c>
      <c r="J22" s="264"/>
      <c r="K22" s="271" t="str">
        <f t="shared" si="6"/>
        <v/>
      </c>
      <c r="L22" s="264"/>
      <c r="M22" s="271" t="str">
        <f t="shared" si="7"/>
        <v/>
      </c>
      <c r="N22" s="279" t="str">
        <f t="shared" si="1"/>
        <v/>
      </c>
      <c r="O22" s="280" t="str">
        <f t="shared" si="2"/>
        <v/>
      </c>
      <c r="P22" s="262"/>
      <c r="Q22" s="271" t="str">
        <f t="shared" si="8"/>
        <v/>
      </c>
      <c r="R22" s="262"/>
      <c r="S22" s="271" t="str">
        <f t="shared" si="3"/>
        <v/>
      </c>
      <c r="T22" s="260"/>
      <c r="U22" s="260"/>
      <c r="V22" s="260"/>
      <c r="W22" s="260"/>
      <c r="X22" s="14"/>
      <c r="AA22" s="10">
        <f t="shared" si="4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5"/>
        <v/>
      </c>
      <c r="J23" s="264"/>
      <c r="K23" s="271" t="str">
        <f t="shared" si="6"/>
        <v/>
      </c>
      <c r="L23" s="264"/>
      <c r="M23" s="271" t="str">
        <f t="shared" si="7"/>
        <v/>
      </c>
      <c r="N23" s="279" t="str">
        <f t="shared" si="1"/>
        <v/>
      </c>
      <c r="O23" s="280" t="str">
        <f t="shared" si="2"/>
        <v/>
      </c>
      <c r="P23" s="262"/>
      <c r="Q23" s="271" t="str">
        <f t="shared" si="8"/>
        <v/>
      </c>
      <c r="R23" s="262"/>
      <c r="S23" s="271" t="str">
        <f t="shared" si="3"/>
        <v/>
      </c>
      <c r="T23" s="260"/>
      <c r="U23" s="260"/>
      <c r="V23" s="260"/>
      <c r="W23" s="260"/>
      <c r="X23" s="14"/>
      <c r="AA23" s="10">
        <f t="shared" si="4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5"/>
        <v/>
      </c>
      <c r="J24" s="264"/>
      <c r="K24" s="271" t="str">
        <f t="shared" si="6"/>
        <v/>
      </c>
      <c r="L24" s="264"/>
      <c r="M24" s="271" t="str">
        <f t="shared" si="7"/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si="8"/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6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16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7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8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9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10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11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12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13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14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57"/>
  <sheetViews>
    <sheetView topLeftCell="B1" zoomScale="60" zoomScaleNormal="60" zoomScaleSheetLayoutView="75" workbookViewId="0">
      <selection activeCell="Q24" sqref="Q24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"/>
    </row>
    <row r="2" spans="1:13" ht="9.9499999999999993" customHeight="1" x14ac:dyDescent="0.2">
      <c r="B2" s="73"/>
      <c r="C2" s="333" t="s">
        <v>65</v>
      </c>
      <c r="D2" s="334"/>
      <c r="E2" s="334"/>
      <c r="F2" s="334"/>
      <c r="G2" s="334"/>
      <c r="H2" s="334"/>
      <c r="I2" s="334"/>
      <c r="J2" s="334"/>
      <c r="M2" s="14"/>
    </row>
    <row r="3" spans="1:13" ht="18.75" customHeight="1" x14ac:dyDescent="0.2">
      <c r="B3" s="73"/>
      <c r="C3" s="333"/>
      <c r="D3" s="334"/>
      <c r="E3" s="334"/>
      <c r="F3" s="334"/>
      <c r="G3" s="334"/>
      <c r="H3" s="334"/>
      <c r="I3" s="334"/>
      <c r="J3" s="334"/>
      <c r="M3" s="14"/>
    </row>
    <row r="4" spans="1:13" ht="25.15" customHeight="1" x14ac:dyDescent="0.2">
      <c r="B4" s="73"/>
      <c r="C4" s="339" t="s">
        <v>52</v>
      </c>
      <c r="D4" s="340" t="str">
        <f>'Groundwater Profile Log'!C2</f>
        <v>Trinity</v>
      </c>
      <c r="E4" s="108"/>
      <c r="F4" s="335"/>
      <c r="G4" s="335"/>
      <c r="H4" s="142"/>
      <c r="I4" s="336" t="s">
        <v>14</v>
      </c>
      <c r="J4" s="336"/>
      <c r="K4" s="285" t="str">
        <f>Front!M2</f>
        <v>DPT35</v>
      </c>
      <c r="M4" s="14" t="s">
        <v>13</v>
      </c>
    </row>
    <row r="5" spans="1:13" s="9" customFormat="1" ht="12.95" customHeight="1" x14ac:dyDescent="0.2">
      <c r="B5" s="101"/>
      <c r="C5" s="339"/>
      <c r="D5" s="340"/>
      <c r="E5" s="108"/>
      <c r="F5" s="335"/>
      <c r="G5" s="335"/>
      <c r="H5" s="142"/>
      <c r="I5" s="336"/>
      <c r="J5" s="336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35"/>
      <c r="G6" s="335"/>
      <c r="H6" s="142"/>
      <c r="I6" s="110"/>
      <c r="J6" s="104"/>
      <c r="K6" s="282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42529</v>
      </c>
      <c r="E7" s="104"/>
      <c r="F7" s="114" t="s">
        <v>21</v>
      </c>
      <c r="G7" s="107" t="str">
        <f>'Groundwater Profile Log'!G5</f>
        <v>481APS06</v>
      </c>
      <c r="H7" s="142"/>
      <c r="I7" s="141"/>
      <c r="J7" s="139" t="s">
        <v>22</v>
      </c>
      <c r="K7" s="283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2"/>
      <c r="I8" s="141"/>
      <c r="J8" s="139" t="s">
        <v>33</v>
      </c>
      <c r="K8" s="281">
        <f>Front!L6</f>
        <v>37.377101000000003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2"/>
      <c r="I9" s="141"/>
      <c r="J9" s="139" t="s">
        <v>32</v>
      </c>
      <c r="K9" s="281">
        <f>Front!L7</f>
        <v>69.654071999999999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-10</v>
      </c>
      <c r="H10" s="143"/>
      <c r="I10" s="141"/>
      <c r="J10" s="139" t="s">
        <v>23</v>
      </c>
      <c r="K10" s="283" t="str">
        <f>Front!L8</f>
        <v>NA</v>
      </c>
      <c r="M10" s="13"/>
    </row>
    <row r="11" spans="1:13" ht="16.899999999999999" customHeight="1" x14ac:dyDescent="0.2">
      <c r="B11" s="73"/>
      <c r="C11" s="239"/>
      <c r="D11" s="240"/>
      <c r="E11" s="240"/>
      <c r="F11" s="240"/>
      <c r="G11" s="240"/>
      <c r="H11" s="240"/>
      <c r="I11" s="240"/>
      <c r="J11" s="240"/>
      <c r="M11" s="14"/>
    </row>
    <row r="12" spans="1:13" ht="9" customHeight="1" x14ac:dyDescent="0.2">
      <c r="B12" s="73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286" t="s">
        <v>63</v>
      </c>
      <c r="H13" s="284" t="s">
        <v>67</v>
      </c>
      <c r="I13" s="160" t="s">
        <v>30</v>
      </c>
      <c r="J13" s="289" t="s">
        <v>39</v>
      </c>
      <c r="K13" s="287" t="s">
        <v>74</v>
      </c>
      <c r="L13" s="337" t="s">
        <v>73</v>
      </c>
      <c r="M13" s="31"/>
    </row>
    <row r="14" spans="1:13" ht="12.95" customHeight="1" x14ac:dyDescent="0.2">
      <c r="B14" s="5"/>
      <c r="C14" s="242" t="s">
        <v>28</v>
      </c>
      <c r="D14" s="155"/>
      <c r="E14" s="155"/>
      <c r="F14" s="242"/>
      <c r="G14" s="243"/>
      <c r="H14" s="155"/>
      <c r="I14" s="38"/>
      <c r="J14" s="160"/>
      <c r="K14" s="241"/>
      <c r="L14" s="338"/>
      <c r="M14" s="31"/>
    </row>
    <row r="15" spans="1:13" s="24" customFormat="1" ht="9.6" customHeight="1" x14ac:dyDescent="0.2">
      <c r="B15" s="17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69">
        <v>-5</v>
      </c>
      <c r="D16" s="169" t="s">
        <v>83</v>
      </c>
      <c r="E16" s="288">
        <f>IF(ISNUMBER(C16), LOOKUP(D16,{"IK Decreased When Hammer Stopped","IK Increased When Hammer Stopped","No Change When Hammer Stopped"},{1,2,3}), "")</f>
        <v>3</v>
      </c>
      <c r="F16" s="169">
        <v>151.04740000000001</v>
      </c>
      <c r="G16" s="170">
        <v>60</v>
      </c>
      <c r="H16" s="170">
        <v>3.7576999999999998</v>
      </c>
      <c r="I16" s="169" t="s">
        <v>84</v>
      </c>
      <c r="J16" s="170" t="s">
        <v>85</v>
      </c>
      <c r="K16" s="288">
        <f>IF(ISNUMBER(C16),LOOKUP(J16,{"Broken Down Hole equipment","NA","Reached Target Depth","ROP Dropped Below Threshold","Sudden Hard Refusal"},{7,11,8,9,10}),"")</f>
        <v>11</v>
      </c>
      <c r="L16" s="269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69">
        <v>-9.9</v>
      </c>
      <c r="D17" s="169" t="s">
        <v>83</v>
      </c>
      <c r="E17" s="288">
        <f>IF(ISNUMBER(C17), LOOKUP(D17,{"IK Decreased When Hammer Stopped","IK Increased When Hammer Stopped","No Change When Hammer Stopped"},{1,2,3}), "")</f>
        <v>3</v>
      </c>
      <c r="F17" s="293">
        <v>63.1492</v>
      </c>
      <c r="G17" s="170">
        <v>60</v>
      </c>
      <c r="H17" s="170">
        <v>1.145</v>
      </c>
      <c r="I17" s="169" t="s">
        <v>86</v>
      </c>
      <c r="J17" s="170" t="s">
        <v>85</v>
      </c>
      <c r="K17" s="288">
        <f>IF(ISNUMBER(C17),LOOKUP(J17,{"Broken Down Hole equipment","NA","Reached Target Depth","ROP Dropped Below Threshold","Sudden Hard Refusal"},{7,11,8,9,10}),"")</f>
        <v>11</v>
      </c>
      <c r="L17" s="269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69">
        <v>-10.4878</v>
      </c>
      <c r="D18" s="169" t="s">
        <v>87</v>
      </c>
      <c r="E18" s="288">
        <f>IF(ISNUMBER(C18), LOOKUP(D18,{"IK Decreased When Hammer Stopped","IK Increased When Hammer Stopped","No Change When Hammer Stopped"},{1,2,3}), "")</f>
        <v>1</v>
      </c>
      <c r="F18" s="293">
        <v>65.026700000000005</v>
      </c>
      <c r="G18" s="170">
        <v>60</v>
      </c>
      <c r="H18" s="170">
        <v>1.1827000000000001</v>
      </c>
      <c r="I18" s="169" t="s">
        <v>88</v>
      </c>
      <c r="J18" s="170" t="s">
        <v>85</v>
      </c>
      <c r="K18" s="288">
        <f>IF(ISNUMBER(C18),LOOKUP(J18,{"Broken Down Hole equipment","NA","Reached Target Depth","ROP Dropped Below Threshold","Sudden Hard Refusal"},{7,11,8,9,10}),"")</f>
        <v>11</v>
      </c>
      <c r="L18" s="269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69">
        <v>-10.9306</v>
      </c>
      <c r="D19" s="169" t="s">
        <v>87</v>
      </c>
      <c r="E19" s="288">
        <f>IF(ISNUMBER(C19), LOOKUP(D19,{"IK Decreased When Hammer Stopped","IK Increased When Hammer Stopped","No Change When Hammer Stopped"},{1,2,3}), "")</f>
        <v>1</v>
      </c>
      <c r="F19" s="293">
        <v>59.898400000000002</v>
      </c>
      <c r="G19" s="170">
        <v>60</v>
      </c>
      <c r="H19" s="170">
        <v>1.0778000000000001</v>
      </c>
      <c r="I19" s="169" t="s">
        <v>89</v>
      </c>
      <c r="J19" s="170" t="s">
        <v>85</v>
      </c>
      <c r="K19" s="288">
        <f>IF(ISNUMBER(C19),LOOKUP(J19,{"Broken Down Hole equipment","NA","Reached Target Depth","ROP Dropped Below Threshold","Sudden Hard Refusal"},{7,11,8,9,10}),"")</f>
        <v>11</v>
      </c>
      <c r="L19" s="269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69">
        <v>-11.5</v>
      </c>
      <c r="D20" s="169" t="s">
        <v>83</v>
      </c>
      <c r="E20" s="288">
        <f>IF(ISNUMBER(C20), LOOKUP(D20,{"IK Decreased When Hammer Stopped","IK Increased When Hammer Stopped","No Change When Hammer Stopped"},{1,2,3}), "")</f>
        <v>3</v>
      </c>
      <c r="F20" s="293">
        <v>86.696899999999999</v>
      </c>
      <c r="G20" s="170">
        <v>60</v>
      </c>
      <c r="H20" s="170">
        <v>1.6575</v>
      </c>
      <c r="I20" s="169" t="s">
        <v>90</v>
      </c>
      <c r="J20" s="170" t="s">
        <v>85</v>
      </c>
      <c r="K20" s="288">
        <f>IF(ISNUMBER(C20),LOOKUP(J20,{"Broken Down Hole equipment","NA","Reached Target Depth","ROP Dropped Below Threshold","Sudden Hard Refusal"},{7,11,8,9,10}),"")</f>
        <v>11</v>
      </c>
      <c r="L20" s="269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69">
        <v>-12</v>
      </c>
      <c r="D21" s="169" t="s">
        <v>83</v>
      </c>
      <c r="E21" s="288">
        <f>IF(ISNUMBER(C21), LOOKUP(D21,{"IK Decreased When Hammer Stopped","IK Increased When Hammer Stopped","No Change When Hammer Stopped"},{1,2,3}), "")</f>
        <v>3</v>
      </c>
      <c r="F21" s="293">
        <v>73.4495</v>
      </c>
      <c r="G21" s="170">
        <v>60</v>
      </c>
      <c r="H21" s="170">
        <v>1.3608</v>
      </c>
      <c r="I21" s="169" t="s">
        <v>91</v>
      </c>
      <c r="J21" s="170" t="s">
        <v>85</v>
      </c>
      <c r="K21" s="288">
        <f>IF(ISNUMBER(C21),LOOKUP(J21,{"Broken Down Hole equipment","NA","Reached Target Depth","ROP Dropped Below Threshold","Sudden Hard Refusal"},{7,11,8,9,10}),"")</f>
        <v>11</v>
      </c>
      <c r="L21" s="269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69">
        <v>-13.129300000000001</v>
      </c>
      <c r="D22" s="169" t="s">
        <v>92</v>
      </c>
      <c r="E22" s="288">
        <f>IF(ISNUMBER(C22), LOOKUP(D22,{"IK Decreased When Hammer Stopped","IK Increased When Hammer Stopped","No Change When Hammer Stopped"},{1,2,3}), "")</f>
        <v>2</v>
      </c>
      <c r="F22" s="293">
        <v>95.904399999999995</v>
      </c>
      <c r="G22" s="170">
        <v>60</v>
      </c>
      <c r="H22" s="170">
        <v>1.8774</v>
      </c>
      <c r="I22" s="169" t="s">
        <v>93</v>
      </c>
      <c r="J22" s="170" t="s">
        <v>85</v>
      </c>
      <c r="K22" s="288">
        <f>IF(ISNUMBER(C22),LOOKUP(J22,{"Broken Down Hole equipment","NA","Reached Target Depth","ROP Dropped Below Threshold","Sudden Hard Refusal"},{7,11,8,9,10}),"")</f>
        <v>11</v>
      </c>
      <c r="L22" s="269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69">
        <v>-14.1311</v>
      </c>
      <c r="D23" s="169" t="s">
        <v>87</v>
      </c>
      <c r="E23" s="288">
        <f>IF(ISNUMBER(C23), LOOKUP(D23,{"IK Decreased When Hammer Stopped","IK Increased When Hammer Stopped","No Change When Hammer Stopped"},{1,2,3}), "")</f>
        <v>1</v>
      </c>
      <c r="F23" s="293">
        <v>98.310199999999995</v>
      </c>
      <c r="G23" s="170">
        <v>60</v>
      </c>
      <c r="H23" s="170">
        <v>1.9369000000000001</v>
      </c>
      <c r="I23" s="169" t="s">
        <v>94</v>
      </c>
      <c r="J23" s="170" t="s">
        <v>85</v>
      </c>
      <c r="K23" s="288">
        <f>IF(ISNUMBER(C23),LOOKUP(J23,{"Broken Down Hole equipment","NA","Reached Target Depth","ROP Dropped Below Threshold","Sudden Hard Refusal"},{7,11,8,9,10}),"")</f>
        <v>11</v>
      </c>
      <c r="L23" s="269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69">
        <v>-15</v>
      </c>
      <c r="D24" s="169" t="s">
        <v>83</v>
      </c>
      <c r="E24" s="288">
        <f>IF(ISNUMBER(C24), LOOKUP(D24,{"IK Decreased When Hammer Stopped","IK Increased When Hammer Stopped","No Change When Hammer Stopped"},{1,2,3}), "")</f>
        <v>3</v>
      </c>
      <c r="F24" s="293">
        <v>88.537700000000001</v>
      </c>
      <c r="G24" s="170">
        <v>60</v>
      </c>
      <c r="H24" s="170">
        <v>1.7004999999999999</v>
      </c>
      <c r="I24" s="169" t="s">
        <v>95</v>
      </c>
      <c r="J24" s="170" t="s">
        <v>85</v>
      </c>
      <c r="K24" s="288">
        <f>IF(ISNUMBER(C24),LOOKUP(J24,{"Broken Down Hole equipment","NA","Reached Target Depth","ROP Dropped Below Threshold","Sudden Hard Refusal"},{7,11,8,9,10}),"")</f>
        <v>11</v>
      </c>
      <c r="L24" s="269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69">
        <v>-20.100000000000001</v>
      </c>
      <c r="D25" s="169" t="s">
        <v>83</v>
      </c>
      <c r="E25" s="288">
        <f>IF(ISNUMBER(C25), LOOKUP(D25,{"IK Decreased When Hammer Stopped","IK Increased When Hammer Stopped","No Change When Hammer Stopped"},{1,2,3}), "")</f>
        <v>3</v>
      </c>
      <c r="F25" s="293">
        <v>76.897499999999994</v>
      </c>
      <c r="G25" s="170">
        <v>60</v>
      </c>
      <c r="H25" s="170">
        <v>1.4359999999999999</v>
      </c>
      <c r="I25" s="169" t="s">
        <v>96</v>
      </c>
      <c r="J25" s="170" t="s">
        <v>85</v>
      </c>
      <c r="K25" s="288">
        <f>IF(ISNUMBER(C25),LOOKUP(J25,{"Broken Down Hole equipment","NA","Reached Target Depth","ROP Dropped Below Threshold","Sudden Hard Refusal"},{7,11,8,9,10}),"")</f>
        <v>11</v>
      </c>
      <c r="L25" s="269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69">
        <v>-21.1</v>
      </c>
      <c r="D26" s="169" t="s">
        <v>83</v>
      </c>
      <c r="E26" s="288">
        <f>IF(ISNUMBER(C26), LOOKUP(D26,{"IK Decreased When Hammer Stopped","IK Increased When Hammer Stopped","No Change When Hammer Stopped"},{1,2,3}), "")</f>
        <v>3</v>
      </c>
      <c r="F26" s="293">
        <v>165.52199999999999</v>
      </c>
      <c r="G26" s="170">
        <v>60</v>
      </c>
      <c r="H26" s="170">
        <v>4.1181999999999999</v>
      </c>
      <c r="I26" s="169" t="s">
        <v>97</v>
      </c>
      <c r="J26" s="170" t="s">
        <v>85</v>
      </c>
      <c r="K26" s="288">
        <f>IF(ISNUMBER(C26),LOOKUP(J26,{"Broken Down Hole equipment","NA","Reached Target Depth","ROP Dropped Below Threshold","Sudden Hard Refusal"},{7,11,8,9,10}),"")</f>
        <v>11</v>
      </c>
      <c r="L26" s="269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69">
        <v>-22</v>
      </c>
      <c r="D27" s="169" t="s">
        <v>83</v>
      </c>
      <c r="E27" s="288">
        <f>IF(ISNUMBER(C27), LOOKUP(D27,{"IK Decreased When Hammer Stopped","IK Increased When Hammer Stopped","No Change When Hammer Stopped"},{1,2,3}), "")</f>
        <v>3</v>
      </c>
      <c r="F27" s="293">
        <v>147.67410000000001</v>
      </c>
      <c r="G27" s="170">
        <v>60</v>
      </c>
      <c r="H27" s="170">
        <v>3.4135</v>
      </c>
      <c r="I27" s="169" t="s">
        <v>98</v>
      </c>
      <c r="J27" s="170" t="s">
        <v>85</v>
      </c>
      <c r="K27" s="288">
        <f>IF(ISNUMBER(C27),LOOKUP(J27,{"Broken Down Hole equipment","NA","Reached Target Depth","ROP Dropped Below Threshold","Sudden Hard Refusal"},{7,11,8,9,10}),"")</f>
        <v>11</v>
      </c>
      <c r="L27" s="269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69">
        <v>-22.590499999999999</v>
      </c>
      <c r="D28" s="169" t="s">
        <v>87</v>
      </c>
      <c r="E28" s="288">
        <f>IF(ISNUMBER(C28), LOOKUP(D28,{"IK Decreased When Hammer Stopped","IK Increased When Hammer Stopped","No Change When Hammer Stopped"},{1,2,3}), "")</f>
        <v>1</v>
      </c>
      <c r="F28" s="293">
        <v>50.389400000000002</v>
      </c>
      <c r="G28" s="170">
        <v>60</v>
      </c>
      <c r="H28" s="170">
        <v>0.88980000000000004</v>
      </c>
      <c r="I28" s="169" t="s">
        <v>99</v>
      </c>
      <c r="J28" s="170" t="s">
        <v>85</v>
      </c>
      <c r="K28" s="288">
        <f>IF(ISNUMBER(C28),LOOKUP(J28,{"Broken Down Hole equipment","NA","Reached Target Depth","ROP Dropped Below Threshold","Sudden Hard Refusal"},{7,11,8,9,10}),"")</f>
        <v>11</v>
      </c>
      <c r="L28" s="269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69">
        <v>-23.274100000000001</v>
      </c>
      <c r="D29" s="169" t="s">
        <v>87</v>
      </c>
      <c r="E29" s="288">
        <f>IF(ISNUMBER(C29), LOOKUP(D29,{"IK Decreased When Hammer Stopped","IK Increased When Hammer Stopped","No Change When Hammer Stopped"},{1,2,3}), "")</f>
        <v>1</v>
      </c>
      <c r="F29" s="293">
        <v>55.9741</v>
      </c>
      <c r="G29" s="170">
        <v>60</v>
      </c>
      <c r="H29" s="170">
        <v>0.99919999999999998</v>
      </c>
      <c r="I29" s="169" t="s">
        <v>100</v>
      </c>
      <c r="J29" s="170" t="s">
        <v>85</v>
      </c>
      <c r="K29" s="288">
        <f>IF(ISNUMBER(C29),LOOKUP(J29,{"Broken Down Hole equipment","NA","Reached Target Depth","ROP Dropped Below Threshold","Sudden Hard Refusal"},{7,11,8,9,10}),"")</f>
        <v>11</v>
      </c>
      <c r="L29" s="269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69">
        <v>-24.205300000000001</v>
      </c>
      <c r="D30" s="169" t="s">
        <v>87</v>
      </c>
      <c r="E30" s="288">
        <f>IF(ISNUMBER(C30), LOOKUP(D30,{"IK Decreased When Hammer Stopped","IK Increased When Hammer Stopped","No Change When Hammer Stopped"},{1,2,3}), "")</f>
        <v>1</v>
      </c>
      <c r="F30" s="293">
        <v>55.315100000000001</v>
      </c>
      <c r="G30" s="170">
        <v>60</v>
      </c>
      <c r="H30" s="170">
        <v>0.98619999999999997</v>
      </c>
      <c r="I30" s="169" t="s">
        <v>101</v>
      </c>
      <c r="J30" s="170" t="s">
        <v>85</v>
      </c>
      <c r="K30" s="288">
        <f>IF(ISNUMBER(C30),LOOKUP(J30,{"Broken Down Hole equipment","NA","Reached Target Depth","ROP Dropped Below Threshold","Sudden Hard Refusal"},{7,11,8,9,10}),"")</f>
        <v>11</v>
      </c>
      <c r="L30" s="269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69">
        <v>-25</v>
      </c>
      <c r="D31" s="169" t="s">
        <v>87</v>
      </c>
      <c r="E31" s="288">
        <f>IF(ISNUMBER(C31), LOOKUP(D31,{"IK Decreased When Hammer Stopped","IK Increased When Hammer Stopped","No Change When Hammer Stopped"},{1,2,3}), "")</f>
        <v>1</v>
      </c>
      <c r="F31" s="293">
        <v>64.976500000000001</v>
      </c>
      <c r="G31" s="170">
        <v>60</v>
      </c>
      <c r="H31" s="170">
        <v>1.1816</v>
      </c>
      <c r="I31" s="169" t="s">
        <v>102</v>
      </c>
      <c r="J31" s="170" t="s">
        <v>85</v>
      </c>
      <c r="K31" s="288">
        <f>IF(ISNUMBER(C31),LOOKUP(J31,{"Broken Down Hole equipment","NA","Reached Target Depth","ROP Dropped Below Threshold","Sudden Hard Refusal"},{7,11,8,9,10}),"")</f>
        <v>11</v>
      </c>
      <c r="L31" s="270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69">
        <v>-26.037600000000001</v>
      </c>
      <c r="D32" s="169" t="s">
        <v>87</v>
      </c>
      <c r="E32" s="288">
        <f>IF(ISNUMBER(C32), LOOKUP(D32,{"IK Decreased When Hammer Stopped","IK Increased When Hammer Stopped","No Change When Hammer Stopped"},{1,2,3}), "")</f>
        <v>1</v>
      </c>
      <c r="F32" s="293">
        <v>69.531599999999997</v>
      </c>
      <c r="G32" s="170">
        <v>60</v>
      </c>
      <c r="H32" s="170">
        <v>1.2769999999999999</v>
      </c>
      <c r="I32" s="170" t="s">
        <v>103</v>
      </c>
      <c r="J32" s="170" t="s">
        <v>85</v>
      </c>
      <c r="K32" s="288">
        <f>IF(ISNUMBER(C32),LOOKUP(J32,{"Broken Down Hole equipment","NA","Reached Target Depth","ROP Dropped Below Threshold","Sudden Hard Refusal"},{7,11,8,9,10}),"")</f>
        <v>11</v>
      </c>
      <c r="L32" s="24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69">
        <v>-27.032599999999999</v>
      </c>
      <c r="D33" s="169" t="s">
        <v>83</v>
      </c>
      <c r="E33" s="288">
        <f>IF(ISNUMBER(C33), LOOKUP(D33,{"IK Decreased When Hammer Stopped","IK Increased When Hammer Stopped","No Change When Hammer Stopped"},{1,2,3}), "")</f>
        <v>3</v>
      </c>
      <c r="F33" s="293">
        <v>82.033799999999999</v>
      </c>
      <c r="G33" s="170">
        <v>60</v>
      </c>
      <c r="H33" s="170">
        <v>1.5506</v>
      </c>
      <c r="I33" s="170" t="s">
        <v>104</v>
      </c>
      <c r="J33" s="170" t="s">
        <v>85</v>
      </c>
      <c r="K33" s="288">
        <f>IF(ISNUMBER(C33),LOOKUP(J33,{"Broken Down Hole equipment","NA","Reached Target Depth","ROP Dropped Below Threshold","Sudden Hard Refusal"},{7,11,8,9,10}),"")</f>
        <v>11</v>
      </c>
      <c r="L33" s="24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69">
        <v>-27</v>
      </c>
      <c r="D34" s="169" t="s">
        <v>83</v>
      </c>
      <c r="E34" s="288">
        <f>IF(ISNUMBER(C34), LOOKUP(D34,{"IK Decreased When Hammer Stopped","IK Increased When Hammer Stopped","No Change When Hammer Stopped"},{1,2,3}), "")</f>
        <v>3</v>
      </c>
      <c r="F34" s="293">
        <v>81.768299999999996</v>
      </c>
      <c r="G34" s="170">
        <v>60</v>
      </c>
      <c r="H34" s="170">
        <v>1.5446</v>
      </c>
      <c r="I34" s="170" t="s">
        <v>105</v>
      </c>
      <c r="J34" s="170" t="s">
        <v>85</v>
      </c>
      <c r="K34" s="288">
        <f>IF(ISNUMBER(C34),LOOKUP(J34,{"Broken Down Hole equipment","NA","Reached Target Depth","ROP Dropped Below Threshold","Sudden Hard Refusal"},{7,11,8,9,10}),"")</f>
        <v>11</v>
      </c>
      <c r="L34" s="24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69">
        <v>-29.9</v>
      </c>
      <c r="D35" s="169" t="s">
        <v>83</v>
      </c>
      <c r="E35" s="288">
        <f>IF(ISNUMBER(C35), LOOKUP(D35,{"IK Decreased When Hammer Stopped","IK Increased When Hammer Stopped","No Change When Hammer Stopped"},{1,2,3}), "")</f>
        <v>3</v>
      </c>
      <c r="F35" s="293">
        <v>62.348599999999998</v>
      </c>
      <c r="G35" s="170">
        <v>80</v>
      </c>
      <c r="H35" s="170">
        <v>1.1692</v>
      </c>
      <c r="I35" s="170" t="s">
        <v>106</v>
      </c>
      <c r="J35" s="170" t="s">
        <v>85</v>
      </c>
      <c r="K35" s="288">
        <f>IF(ISNUMBER(C35),LOOKUP(J35,{"Broken Down Hole equipment","NA","Reached Target Depth","ROP Dropped Below Threshold","Sudden Hard Refusal"},{7,11,8,9,10}),"")</f>
        <v>11</v>
      </c>
      <c r="L35" s="244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69">
        <v>-32.995699999999999</v>
      </c>
      <c r="D36" s="169" t="s">
        <v>87</v>
      </c>
      <c r="E36" s="288">
        <f>IF(ISNUMBER(C36), LOOKUP(D36,{"IK Decreased When Hammer Stopped","IK Increased When Hammer Stopped","No Change When Hammer Stopped"},{1,2,3}), "")</f>
        <v>1</v>
      </c>
      <c r="F36" s="293">
        <v>56.405000000000001</v>
      </c>
      <c r="G36" s="170">
        <v>80</v>
      </c>
      <c r="H36" s="170">
        <v>1.0402</v>
      </c>
      <c r="I36" s="170" t="s">
        <v>107</v>
      </c>
      <c r="J36" s="170" t="s">
        <v>85</v>
      </c>
      <c r="K36" s="288">
        <f>IF(ISNUMBER(C36),LOOKUP(J36,{"Broken Down Hole equipment","NA","Reached Target Depth","ROP Dropped Below Threshold","Sudden Hard Refusal"},{7,11,8,9,10}),"")</f>
        <v>11</v>
      </c>
      <c r="L36" s="244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69">
        <v>-34.033499999999997</v>
      </c>
      <c r="D37" s="169" t="s">
        <v>87</v>
      </c>
      <c r="E37" s="288">
        <f>IF(ISNUMBER(C37), LOOKUP(D37,{"IK Decreased When Hammer Stopped","IK Increased When Hammer Stopped","No Change When Hammer Stopped"},{1,2,3}), "")</f>
        <v>1</v>
      </c>
      <c r="F37" s="293">
        <v>55.423900000000003</v>
      </c>
      <c r="G37" s="170">
        <v>80</v>
      </c>
      <c r="H37" s="170">
        <v>1.0193000000000001</v>
      </c>
      <c r="I37" s="170" t="s">
        <v>108</v>
      </c>
      <c r="J37" s="170" t="s">
        <v>85</v>
      </c>
      <c r="K37" s="288">
        <f>IF(ISNUMBER(C37),LOOKUP(J37,{"Broken Down Hole equipment","NA","Reached Target Depth","ROP Dropped Below Threshold","Sudden Hard Refusal"},{7,11,8,9,10}),"")</f>
        <v>11</v>
      </c>
      <c r="L37" s="244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294">
        <v>-35</v>
      </c>
      <c r="D38" s="295" t="s">
        <v>87</v>
      </c>
      <c r="E38" s="288">
        <f>IF(ISNUMBER(C38), LOOKUP(D38,{"IK Decreased When Hammer Stopped","IK Increased When Hammer Stopped","No Change When Hammer Stopped"},{1,2,3}), "")</f>
        <v>1</v>
      </c>
      <c r="F38" s="293">
        <v>80.808199999999999</v>
      </c>
      <c r="G38" s="170">
        <v>80</v>
      </c>
      <c r="H38" s="170">
        <v>1.6049</v>
      </c>
      <c r="I38" s="170" t="s">
        <v>109</v>
      </c>
      <c r="J38" s="170" t="s">
        <v>85</v>
      </c>
      <c r="K38" s="288">
        <f>IF(ISNUMBER(C38),LOOKUP(J38,{"Broken Down Hole equipment","NA","Reached Target Depth","ROP Dropped Below Threshold","Sudden Hard Refusal"},{7,11,8,9,10}),"")</f>
        <v>11</v>
      </c>
      <c r="L38" s="244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294">
        <v>-35.930100000000003</v>
      </c>
      <c r="D39" s="295" t="s">
        <v>92</v>
      </c>
      <c r="E39" s="288">
        <f>IF(ISNUMBER(C39), LOOKUP(D39,{"IK Decreased When Hammer Stopped","IK Increased When Hammer Stopped","No Change When Hammer Stopped"},{1,2,3}), "")</f>
        <v>2</v>
      </c>
      <c r="F39" s="293">
        <v>80.582099999999997</v>
      </c>
      <c r="G39" s="170">
        <v>80</v>
      </c>
      <c r="H39" s="170">
        <v>1.5992</v>
      </c>
      <c r="I39" s="170" t="s">
        <v>110</v>
      </c>
      <c r="J39" s="170" t="s">
        <v>85</v>
      </c>
      <c r="K39" s="288">
        <f>IF(ISNUMBER(C39),LOOKUP(J39,{"Broken Down Hole equipment","NA","Reached Target Depth","ROP Dropped Below Threshold","Sudden Hard Refusal"},{7,11,8,9,10}),"")</f>
        <v>11</v>
      </c>
      <c r="L39" s="244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294">
        <v>-36</v>
      </c>
      <c r="D40" s="295" t="s">
        <v>83</v>
      </c>
      <c r="E40" s="288">
        <f>IF(ISNUMBER(C40), LOOKUP(D40,{"IK Decreased When Hammer Stopped","IK Increased When Hammer Stopped","No Change When Hammer Stopped"},{1,2,3}), "")</f>
        <v>3</v>
      </c>
      <c r="F40" s="293">
        <v>80.850999999999999</v>
      </c>
      <c r="G40" s="170">
        <v>80</v>
      </c>
      <c r="H40" s="170">
        <v>1.6060000000000001</v>
      </c>
      <c r="I40" s="170" t="s">
        <v>111</v>
      </c>
      <c r="J40" s="170" t="s">
        <v>85</v>
      </c>
      <c r="K40" s="288">
        <f>IF(ISNUMBER(C40),LOOKUP(J40,{"Broken Down Hole equipment","NA","Reached Target Depth","ROP Dropped Below Threshold","Sudden Hard Refusal"},{7,11,8,9,10}),"")</f>
        <v>11</v>
      </c>
      <c r="L40" s="244"/>
      <c r="M40" s="14"/>
    </row>
    <row r="41" spans="1:13" s="10" customFormat="1" ht="39.950000000000003" customHeight="1" x14ac:dyDescent="0.2">
      <c r="B41" s="73"/>
      <c r="C41" s="294">
        <v>-36.867699999999999</v>
      </c>
      <c r="D41" s="295" t="s">
        <v>87</v>
      </c>
      <c r="E41" s="288">
        <f>IF(ISNUMBER(C41), LOOKUP(D41,{"IK Decreased When Hammer Stopped","IK Increased When Hammer Stopped","No Change When Hammer Stopped"},{1,2,3}), "")</f>
        <v>1</v>
      </c>
      <c r="F41" s="293">
        <v>30.852399999999999</v>
      </c>
      <c r="G41" s="170">
        <v>80</v>
      </c>
      <c r="H41" s="170">
        <v>0.53400000000000003</v>
      </c>
      <c r="I41" s="170" t="s">
        <v>112</v>
      </c>
      <c r="J41" s="170" t="s">
        <v>85</v>
      </c>
      <c r="K41" s="288">
        <f>IF(ISNUMBER(C41),LOOKUP(J41,{"Broken Down Hole equipment","NA","Reached Target Depth","ROP Dropped Below Threshold","Sudden Hard Refusal"},{7,11,8,9,10}),"")</f>
        <v>11</v>
      </c>
      <c r="L41" s="244"/>
      <c r="M41" s="14"/>
    </row>
    <row r="42" spans="1:13" s="10" customFormat="1" ht="39.950000000000003" customHeight="1" x14ac:dyDescent="0.2">
      <c r="B42" s="73"/>
      <c r="C42" s="294">
        <v>-39</v>
      </c>
      <c r="D42" s="169" t="s">
        <v>83</v>
      </c>
      <c r="E42" s="288">
        <v>3</v>
      </c>
      <c r="F42" s="293">
        <v>112</v>
      </c>
      <c r="G42" s="170">
        <v>80</v>
      </c>
      <c r="H42" s="170">
        <v>2.4915000000000003</v>
      </c>
      <c r="I42" s="170" t="s">
        <v>177</v>
      </c>
      <c r="J42" s="170" t="s">
        <v>85</v>
      </c>
      <c r="K42" s="288">
        <v>11</v>
      </c>
      <c r="L42" s="244"/>
      <c r="M42" s="14"/>
    </row>
    <row r="43" spans="1:13" s="10" customFormat="1" ht="39.950000000000003" customHeight="1" x14ac:dyDescent="0.2">
      <c r="B43" s="73"/>
      <c r="C43" s="294">
        <v>-40.299999999999997</v>
      </c>
      <c r="D43" s="169" t="s">
        <v>83</v>
      </c>
      <c r="E43" s="288">
        <v>3</v>
      </c>
      <c r="F43" s="293">
        <v>101.1545</v>
      </c>
      <c r="G43" s="170">
        <v>80</v>
      </c>
      <c r="H43" s="170">
        <v>2.1636000000000002</v>
      </c>
      <c r="I43" s="170" t="s">
        <v>113</v>
      </c>
      <c r="J43" s="170" t="s">
        <v>85</v>
      </c>
      <c r="K43" s="288">
        <v>11</v>
      </c>
      <c r="L43" s="244"/>
      <c r="M43" s="14"/>
    </row>
    <row r="44" spans="1:13" s="10" customFormat="1" ht="39.950000000000003" customHeight="1" x14ac:dyDescent="0.2">
      <c r="B44" s="73"/>
      <c r="C44" s="294">
        <v>-44.2</v>
      </c>
      <c r="D44" s="169" t="s">
        <v>83</v>
      </c>
      <c r="E44" s="288">
        <v>3</v>
      </c>
      <c r="F44" s="293">
        <v>98.161799999999999</v>
      </c>
      <c r="G44" s="170">
        <v>80</v>
      </c>
      <c r="H44" s="170">
        <v>2.0752000000000002</v>
      </c>
      <c r="I44" s="170" t="s">
        <v>114</v>
      </c>
      <c r="J44" s="170" t="s">
        <v>85</v>
      </c>
      <c r="K44" s="288">
        <v>11</v>
      </c>
      <c r="L44" s="244"/>
      <c r="M44" s="14"/>
    </row>
    <row r="45" spans="1:13" s="10" customFormat="1" ht="39.950000000000003" customHeight="1" x14ac:dyDescent="0.2">
      <c r="B45" s="73"/>
      <c r="C45" s="294">
        <v>-47</v>
      </c>
      <c r="D45" s="169" t="s">
        <v>83</v>
      </c>
      <c r="E45" s="288">
        <v>3</v>
      </c>
      <c r="F45" s="293">
        <v>110.7912</v>
      </c>
      <c r="G45" s="170">
        <v>80</v>
      </c>
      <c r="H45" s="170">
        <v>2.4657</v>
      </c>
      <c r="I45" s="170" t="s">
        <v>115</v>
      </c>
      <c r="J45" s="170" t="s">
        <v>85</v>
      </c>
      <c r="K45" s="288">
        <v>11</v>
      </c>
      <c r="L45" s="244"/>
      <c r="M45" s="14"/>
    </row>
    <row r="46" spans="1:13" s="10" customFormat="1" ht="39.950000000000003" customHeight="1" x14ac:dyDescent="0.2">
      <c r="B46" s="73"/>
      <c r="C46" s="294">
        <v>-49.1</v>
      </c>
      <c r="D46" s="169" t="s">
        <v>87</v>
      </c>
      <c r="E46" s="288">
        <v>1</v>
      </c>
      <c r="F46" s="293">
        <v>103.54730000000001</v>
      </c>
      <c r="G46" s="170">
        <v>80</v>
      </c>
      <c r="H46" s="170">
        <v>2.2361</v>
      </c>
      <c r="I46" s="170" t="s">
        <v>116</v>
      </c>
      <c r="J46" s="170" t="s">
        <v>85</v>
      </c>
      <c r="K46" s="288">
        <v>11</v>
      </c>
      <c r="L46" s="244"/>
      <c r="M46" s="14"/>
    </row>
    <row r="47" spans="1:13" s="10" customFormat="1" ht="39.950000000000003" customHeight="1" x14ac:dyDescent="0.2">
      <c r="B47" s="73"/>
      <c r="C47" s="294">
        <v>-52.422400000000003</v>
      </c>
      <c r="D47" s="169" t="s">
        <v>83</v>
      </c>
      <c r="E47" s="288">
        <v>3</v>
      </c>
      <c r="F47" s="293">
        <v>125.1387</v>
      </c>
      <c r="G47" s="170">
        <v>80</v>
      </c>
      <c r="H47" s="170">
        <v>2.9733000000000001</v>
      </c>
      <c r="I47" s="170" t="s">
        <v>117</v>
      </c>
      <c r="J47" s="170" t="s">
        <v>85</v>
      </c>
      <c r="K47" s="288">
        <v>11</v>
      </c>
      <c r="L47" s="244"/>
      <c r="M47" s="14"/>
    </row>
    <row r="48" spans="1:13" s="10" customFormat="1" ht="39.950000000000003" customHeight="1" x14ac:dyDescent="0.2">
      <c r="B48" s="73"/>
      <c r="C48" s="294">
        <v>-53.985399999999998</v>
      </c>
      <c r="D48" s="169" t="s">
        <v>83</v>
      </c>
      <c r="E48" s="288">
        <v>3</v>
      </c>
      <c r="F48" s="293">
        <v>128.4563</v>
      </c>
      <c r="G48" s="170">
        <v>80</v>
      </c>
      <c r="H48" s="170">
        <v>3.1023999999999998</v>
      </c>
      <c r="I48" s="170" t="s">
        <v>118</v>
      </c>
      <c r="J48" s="170" t="s">
        <v>85</v>
      </c>
      <c r="K48" s="288">
        <v>11</v>
      </c>
      <c r="L48" s="244"/>
      <c r="M48" s="14"/>
    </row>
    <row r="49" spans="2:14" s="10" customFormat="1" ht="39.950000000000003" customHeight="1" x14ac:dyDescent="0.2">
      <c r="B49" s="73"/>
      <c r="C49" s="294">
        <v>-54</v>
      </c>
      <c r="D49" s="169" t="s">
        <v>83</v>
      </c>
      <c r="E49" s="288">
        <v>3</v>
      </c>
      <c r="F49" s="293">
        <v>129.61699999999999</v>
      </c>
      <c r="G49" s="170">
        <v>80</v>
      </c>
      <c r="H49" s="170">
        <v>3.1486999999999998</v>
      </c>
      <c r="I49" s="170" t="s">
        <v>119</v>
      </c>
      <c r="J49" s="170" t="s">
        <v>85</v>
      </c>
      <c r="K49" s="288">
        <v>11</v>
      </c>
      <c r="L49" s="244"/>
      <c r="M49" s="14"/>
    </row>
    <row r="50" spans="2:14" s="10" customFormat="1" ht="39.950000000000003" customHeight="1" x14ac:dyDescent="0.2">
      <c r="B50" s="73"/>
      <c r="C50" s="294">
        <v>-55.5</v>
      </c>
      <c r="D50" s="169" t="s">
        <v>87</v>
      </c>
      <c r="E50" s="288">
        <v>1</v>
      </c>
      <c r="F50" s="293">
        <v>109.03440000000001</v>
      </c>
      <c r="G50" s="170">
        <v>80</v>
      </c>
      <c r="H50" s="170">
        <v>2.4085000000000001</v>
      </c>
      <c r="I50" s="170" t="s">
        <v>120</v>
      </c>
      <c r="J50" s="170" t="s">
        <v>85</v>
      </c>
      <c r="K50" s="288">
        <v>11</v>
      </c>
      <c r="L50" s="244"/>
      <c r="M50" s="14"/>
    </row>
    <row r="51" spans="2:14" s="10" customFormat="1" ht="39.950000000000003" customHeight="1" x14ac:dyDescent="0.2">
      <c r="B51" s="73"/>
      <c r="C51" s="294">
        <v>-58.358400000000003</v>
      </c>
      <c r="D51" s="169" t="s">
        <v>87</v>
      </c>
      <c r="E51" s="288">
        <v>1</v>
      </c>
      <c r="F51" s="293">
        <v>61.819800000000001</v>
      </c>
      <c r="G51" s="170">
        <v>80</v>
      </c>
      <c r="H51" s="170">
        <v>1.1575</v>
      </c>
      <c r="I51" s="170" t="s">
        <v>121</v>
      </c>
      <c r="J51" s="170" t="s">
        <v>85</v>
      </c>
      <c r="K51" s="288">
        <v>11</v>
      </c>
      <c r="L51" s="244"/>
      <c r="M51" s="14"/>
    </row>
    <row r="52" spans="2:14" s="10" customFormat="1" ht="39.950000000000003" customHeight="1" x14ac:dyDescent="0.2">
      <c r="B52" s="73"/>
      <c r="C52" s="294">
        <v>-59</v>
      </c>
      <c r="D52" s="169" t="s">
        <v>83</v>
      </c>
      <c r="E52" s="288">
        <v>3</v>
      </c>
      <c r="F52" s="293">
        <v>50.344000000000001</v>
      </c>
      <c r="G52" s="170">
        <v>80</v>
      </c>
      <c r="H52" s="170">
        <v>0.91339999999999999</v>
      </c>
      <c r="I52" s="170" t="s">
        <v>122</v>
      </c>
      <c r="J52" s="170" t="s">
        <v>85</v>
      </c>
      <c r="K52" s="288">
        <v>11</v>
      </c>
      <c r="L52" s="244"/>
      <c r="M52" s="14"/>
    </row>
    <row r="53" spans="2:14" s="10" customFormat="1" ht="39.950000000000003" customHeight="1" x14ac:dyDescent="0.2">
      <c r="B53" s="73"/>
      <c r="C53" s="294">
        <v>-60.1</v>
      </c>
      <c r="D53" s="169" t="s">
        <v>83</v>
      </c>
      <c r="E53" s="288">
        <v>3</v>
      </c>
      <c r="F53" s="293">
        <v>33.050699999999999</v>
      </c>
      <c r="G53" s="170">
        <v>80</v>
      </c>
      <c r="H53" s="170">
        <v>0.57489999999999997</v>
      </c>
      <c r="I53" s="170" t="s">
        <v>123</v>
      </c>
      <c r="J53" s="170" t="s">
        <v>85</v>
      </c>
      <c r="K53" s="288">
        <v>11</v>
      </c>
      <c r="L53" s="244"/>
      <c r="M53" s="14"/>
    </row>
    <row r="54" spans="2:14" s="10" customFormat="1" ht="39.950000000000003" customHeight="1" x14ac:dyDescent="0.2">
      <c r="B54" s="73"/>
      <c r="C54" s="294">
        <v>-60.3</v>
      </c>
      <c r="D54" s="169" t="s">
        <v>83</v>
      </c>
      <c r="E54" s="288">
        <v>3</v>
      </c>
      <c r="F54" s="293">
        <v>0.36470000000000002</v>
      </c>
      <c r="G54" s="170">
        <v>80</v>
      </c>
      <c r="H54" s="170">
        <v>5.8999999999999999E-3</v>
      </c>
      <c r="I54" s="170" t="s">
        <v>124</v>
      </c>
      <c r="J54" s="170" t="s">
        <v>125</v>
      </c>
      <c r="K54" s="288">
        <v>9</v>
      </c>
      <c r="L54" s="244"/>
      <c r="M54" s="14"/>
    </row>
    <row r="55" spans="2:14" ht="12.75" x14ac:dyDescent="0.2">
      <c r="B55" s="73"/>
      <c r="C55" s="169"/>
      <c r="D55" s="169"/>
      <c r="E55" s="288"/>
      <c r="F55" s="293"/>
      <c r="G55" s="170"/>
      <c r="H55" s="170"/>
      <c r="I55" s="170"/>
      <c r="J55" s="170"/>
      <c r="K55" s="288"/>
      <c r="L55" s="244"/>
      <c r="M55" s="14"/>
      <c r="N55" s="10"/>
    </row>
    <row r="56" spans="2:14" ht="12.75" x14ac:dyDescent="0.2">
      <c r="B56" s="73"/>
      <c r="C56" s="169"/>
      <c r="D56" s="169"/>
      <c r="E56" s="288"/>
      <c r="F56" s="293"/>
      <c r="G56" s="170"/>
      <c r="H56" s="170"/>
      <c r="I56" s="170"/>
      <c r="J56" s="170"/>
      <c r="K56" s="288"/>
      <c r="L56" s="244"/>
      <c r="M56" s="14"/>
      <c r="N56" s="10"/>
    </row>
    <row r="57" spans="2:14" ht="12.75" x14ac:dyDescent="0.2">
      <c r="B57" s="73"/>
      <c r="C57" s="169"/>
      <c r="D57" s="169"/>
      <c r="E57" s="288"/>
      <c r="F57" s="293"/>
      <c r="G57" s="170"/>
      <c r="H57" s="170"/>
      <c r="I57" s="170"/>
      <c r="J57" s="170"/>
      <c r="K57" s="288"/>
      <c r="L57" s="244"/>
      <c r="M57" s="14"/>
      <c r="N57" s="10"/>
    </row>
  </sheetData>
  <sheetProtection selectLockedCells="1"/>
  <mergeCells count="9">
    <mergeCell ref="C4:C5"/>
    <mergeCell ref="D4:D5"/>
    <mergeCell ref="C12:L12"/>
    <mergeCell ref="C15:L15"/>
    <mergeCell ref="C1:L1"/>
    <mergeCell ref="C2:J3"/>
    <mergeCell ref="F4:G6"/>
    <mergeCell ref="I4:J5"/>
    <mergeCell ref="L13:L14"/>
  </mergeCells>
  <phoneticPr fontId="3" type="noConversion"/>
  <dataValidations disablePrompts="1" count="2">
    <dataValidation type="list" allowBlank="1" showInputMessage="1" showErrorMessage="1" sqref="D18 D20 D24:D27 D29 D31:D37" xr:uid="{00000000-0002-0000-0100-000000000000}">
      <formula1>$C$38:$C$40</formula1>
    </dataValidation>
    <dataValidation type="list" showInputMessage="1" showErrorMessage="1" sqref="F17:F41" xr:uid="{00000000-0002-0000-0100-000001000000}">
      <formula1>$D$38:$D$42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22 K16:K22 E28:E41 K28:K41 E24:E27 K24:K27 E23 K23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15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16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17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18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19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20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21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22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23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0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4"/>
      <c r="P1" s="42"/>
    </row>
    <row r="2" spans="1:16" ht="23.45" customHeight="1" x14ac:dyDescent="0.35">
      <c r="A2" s="44"/>
      <c r="B2" s="320" t="s">
        <v>17</v>
      </c>
      <c r="C2" s="374" t="s">
        <v>82</v>
      </c>
      <c r="D2" s="378"/>
      <c r="E2" s="266"/>
      <c r="F2" s="324" t="s">
        <v>26</v>
      </c>
      <c r="G2" s="324"/>
      <c r="H2" s="324"/>
      <c r="I2" s="324"/>
      <c r="J2" s="325" t="s">
        <v>14</v>
      </c>
      <c r="K2" s="325"/>
      <c r="L2" s="325"/>
      <c r="M2" s="374" t="s">
        <v>81</v>
      </c>
      <c r="N2" s="375"/>
      <c r="O2" s="167"/>
      <c r="P2" s="50" t="s">
        <v>13</v>
      </c>
    </row>
    <row r="3" spans="1:16" s="46" customFormat="1" ht="12.95" customHeight="1" x14ac:dyDescent="0.25">
      <c r="A3" s="45"/>
      <c r="B3" s="321"/>
      <c r="C3" s="379"/>
      <c r="D3" s="379"/>
      <c r="E3" s="267"/>
      <c r="F3" s="331"/>
      <c r="G3" s="331"/>
      <c r="H3" s="331"/>
      <c r="I3" s="331"/>
      <c r="J3" s="326"/>
      <c r="K3" s="326"/>
      <c r="L3" s="326"/>
      <c r="M3" s="376"/>
      <c r="N3" s="377"/>
      <c r="O3" s="168"/>
      <c r="P3" s="47"/>
    </row>
    <row r="4" spans="1:16" s="46" customFormat="1" ht="30.6" customHeight="1" x14ac:dyDescent="0.25">
      <c r="A4" s="45"/>
      <c r="B4" s="179"/>
      <c r="C4" s="268" t="s">
        <v>42</v>
      </c>
      <c r="D4" s="268" t="s">
        <v>43</v>
      </c>
      <c r="E4" s="179"/>
      <c r="F4" s="331"/>
      <c r="G4" s="331"/>
      <c r="H4" s="331"/>
      <c r="I4" s="331"/>
      <c r="J4" s="380"/>
      <c r="K4" s="380"/>
      <c r="L4" s="380"/>
      <c r="M4" s="380"/>
      <c r="N4" s="380"/>
      <c r="O4" s="168"/>
      <c r="P4" s="47"/>
    </row>
    <row r="5" spans="1:16" ht="30.75" customHeight="1" x14ac:dyDescent="0.2">
      <c r="A5" s="44"/>
      <c r="B5" s="183" t="s">
        <v>44</v>
      </c>
      <c r="C5" s="292">
        <v>42529</v>
      </c>
      <c r="D5" s="292">
        <v>42529</v>
      </c>
      <c r="E5" s="316" t="s">
        <v>36</v>
      </c>
      <c r="F5" s="316"/>
      <c r="G5" s="374" t="s">
        <v>77</v>
      </c>
      <c r="H5" s="381"/>
      <c r="I5" s="185"/>
      <c r="J5" s="179"/>
      <c r="K5" s="186" t="s">
        <v>22</v>
      </c>
      <c r="L5" s="374" t="s">
        <v>80</v>
      </c>
      <c r="M5" s="381"/>
      <c r="N5" s="179"/>
      <c r="O5" s="167"/>
      <c r="P5" s="50"/>
    </row>
    <row r="6" spans="1:16" ht="23.1" customHeight="1" x14ac:dyDescent="0.2">
      <c r="A6" s="44"/>
      <c r="B6" s="186" t="s">
        <v>16</v>
      </c>
      <c r="C6" s="382" t="s">
        <v>75</v>
      </c>
      <c r="D6" s="383"/>
      <c r="E6" s="187"/>
      <c r="F6" s="188" t="s">
        <v>53</v>
      </c>
      <c r="G6" s="374" t="s">
        <v>78</v>
      </c>
      <c r="H6" s="381"/>
      <c r="I6" s="187"/>
      <c r="J6" s="179"/>
      <c r="K6" s="186" t="s">
        <v>33</v>
      </c>
      <c r="L6" s="372">
        <v>37.377101000000003</v>
      </c>
      <c r="M6" s="373"/>
      <c r="N6" s="179"/>
      <c r="O6" s="167"/>
      <c r="P6" s="50"/>
    </row>
    <row r="7" spans="1:16" s="46" customFormat="1" ht="23.1" customHeight="1" x14ac:dyDescent="0.3">
      <c r="A7" s="45"/>
      <c r="B7" s="188" t="s">
        <v>54</v>
      </c>
      <c r="C7" s="374">
        <v>206201008</v>
      </c>
      <c r="D7" s="381"/>
      <c r="E7" s="187"/>
      <c r="F7" s="186" t="s">
        <v>20</v>
      </c>
      <c r="G7" s="374" t="s">
        <v>79</v>
      </c>
      <c r="H7" s="381"/>
      <c r="I7" s="187"/>
      <c r="J7" s="189"/>
      <c r="K7" s="190" t="s">
        <v>37</v>
      </c>
      <c r="L7" s="372">
        <v>69.654071999999999</v>
      </c>
      <c r="M7" s="373"/>
      <c r="N7" s="187"/>
      <c r="O7" s="168"/>
      <c r="P7" s="47"/>
    </row>
    <row r="8" spans="1:16" s="46" customFormat="1" ht="23.1" customHeight="1" x14ac:dyDescent="0.3">
      <c r="A8" s="45"/>
      <c r="B8" s="186" t="s">
        <v>19</v>
      </c>
      <c r="C8" s="374" t="s">
        <v>76</v>
      </c>
      <c r="D8" s="381"/>
      <c r="E8" s="187"/>
      <c r="F8" s="186" t="s">
        <v>38</v>
      </c>
      <c r="G8" s="384">
        <v>-10</v>
      </c>
      <c r="H8" s="385"/>
      <c r="I8" s="187"/>
      <c r="J8" s="179"/>
      <c r="K8" s="190" t="s">
        <v>23</v>
      </c>
      <c r="L8" s="374">
        <v>1</v>
      </c>
      <c r="M8" s="381"/>
      <c r="N8" s="179"/>
      <c r="O8" s="168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5"/>
      <c r="J9" s="145"/>
      <c r="K9" s="145"/>
      <c r="L9" s="145"/>
      <c r="M9" s="145"/>
      <c r="N9" s="146"/>
      <c r="O9" s="146"/>
      <c r="P9" s="18"/>
    </row>
    <row r="10" spans="1:16" ht="29.25" customHeight="1" x14ac:dyDescent="0.3">
      <c r="A10" s="44"/>
      <c r="B10" s="386" t="s">
        <v>10</v>
      </c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150"/>
      <c r="P10" s="50"/>
    </row>
    <row r="11" spans="1:16" s="49" customFormat="1" ht="26.45" customHeight="1" x14ac:dyDescent="0.2">
      <c r="A11" s="48"/>
      <c r="B11" s="74" t="s">
        <v>31</v>
      </c>
      <c r="C11" s="152" t="s">
        <v>35</v>
      </c>
      <c r="D11" s="75" t="s">
        <v>15</v>
      </c>
      <c r="E11" s="76" t="s">
        <v>29</v>
      </c>
      <c r="F11" s="149" t="s">
        <v>2</v>
      </c>
      <c r="G11" s="154" t="s">
        <v>3</v>
      </c>
      <c r="H11" s="153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1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48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5"/>
      <c r="J13" s="145"/>
      <c r="K13" s="145"/>
      <c r="L13" s="145"/>
      <c r="M13" s="145"/>
      <c r="N13" s="146"/>
      <c r="O13" s="146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47"/>
      <c r="J14" s="147"/>
      <c r="K14" s="147"/>
      <c r="L14" s="147"/>
      <c r="M14" s="147"/>
      <c r="N14" s="147"/>
      <c r="O14" s="147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47"/>
      <c r="J15" s="147"/>
      <c r="K15" s="147"/>
      <c r="L15" s="147"/>
      <c r="M15" s="147"/>
      <c r="N15" s="147"/>
      <c r="O15" s="147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47"/>
      <c r="J16" s="147"/>
      <c r="K16" s="147"/>
      <c r="L16" s="147"/>
      <c r="M16" s="147"/>
      <c r="N16" s="147"/>
      <c r="O16" s="147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47"/>
      <c r="J17" s="147"/>
      <c r="K17" s="147"/>
      <c r="L17" s="147"/>
      <c r="M17" s="147"/>
      <c r="N17" s="147"/>
      <c r="O17" s="147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47"/>
      <c r="J18" s="147"/>
      <c r="K18" s="147"/>
      <c r="L18" s="147"/>
      <c r="M18" s="147"/>
      <c r="N18" s="147"/>
      <c r="O18" s="147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47"/>
      <c r="J19" s="147"/>
      <c r="K19" s="147"/>
      <c r="L19" s="147"/>
      <c r="M19" s="147"/>
      <c r="N19" s="147"/>
      <c r="O19" s="147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47"/>
      <c r="J20" s="147"/>
      <c r="K20" s="147"/>
      <c r="L20" s="147"/>
      <c r="M20" s="147"/>
      <c r="N20" s="147"/>
      <c r="O20" s="147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47"/>
      <c r="J21" s="147"/>
      <c r="K21" s="147"/>
      <c r="L21" s="147"/>
      <c r="M21" s="147"/>
      <c r="N21" s="147"/>
      <c r="O21" s="147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47"/>
      <c r="J22" s="147"/>
      <c r="K22" s="147"/>
      <c r="L22" s="147"/>
      <c r="M22" s="147"/>
      <c r="N22" s="147"/>
      <c r="O22" s="147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47"/>
      <c r="J23" s="147"/>
      <c r="K23" s="147"/>
      <c r="L23" s="147"/>
      <c r="M23" s="147"/>
      <c r="N23" s="147"/>
      <c r="O23" s="147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47"/>
      <c r="J24" s="147"/>
      <c r="K24" s="147"/>
      <c r="L24" s="147"/>
      <c r="M24" s="147"/>
      <c r="N24" s="147"/>
      <c r="O24" s="147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47"/>
      <c r="J25" s="147"/>
      <c r="K25" s="147"/>
      <c r="L25" s="147"/>
      <c r="M25" s="147"/>
      <c r="N25" s="147"/>
      <c r="O25" s="147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47"/>
      <c r="J26" s="147"/>
      <c r="K26" s="147"/>
      <c r="L26" s="147"/>
      <c r="M26" s="147"/>
      <c r="N26" s="147"/>
      <c r="O26" s="147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47"/>
      <c r="J27" s="147"/>
      <c r="K27" s="147"/>
      <c r="L27" s="147"/>
      <c r="M27" s="147"/>
      <c r="N27" s="147"/>
      <c r="O27" s="147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47"/>
      <c r="J28" s="147"/>
      <c r="K28" s="147"/>
      <c r="L28" s="147"/>
      <c r="M28" s="147"/>
      <c r="N28" s="147"/>
      <c r="O28" s="147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47"/>
      <c r="J29" s="147"/>
      <c r="K29" s="147"/>
      <c r="L29" s="147"/>
      <c r="M29" s="147"/>
      <c r="N29" s="147"/>
      <c r="O29" s="147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47"/>
      <c r="J30" s="147"/>
      <c r="K30" s="147"/>
      <c r="L30" s="147"/>
      <c r="M30" s="147"/>
      <c r="N30" s="147"/>
      <c r="O30" s="147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47"/>
      <c r="J31" s="147"/>
      <c r="K31" s="147"/>
      <c r="L31" s="147"/>
      <c r="M31" s="147"/>
      <c r="N31" s="147"/>
      <c r="O31" s="147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47"/>
      <c r="J32" s="147"/>
      <c r="K32" s="147"/>
      <c r="L32" s="147"/>
      <c r="M32" s="147"/>
      <c r="N32" s="147"/>
      <c r="O32" s="147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47"/>
      <c r="J33" s="147"/>
      <c r="K33" s="147"/>
      <c r="L33" s="147"/>
      <c r="M33" s="147"/>
      <c r="N33" s="147"/>
      <c r="O33" s="147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47"/>
      <c r="J34" s="147"/>
      <c r="K34" s="147"/>
      <c r="L34" s="147"/>
      <c r="M34" s="147"/>
      <c r="N34" s="147"/>
      <c r="O34" s="147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47"/>
      <c r="J35" s="147"/>
      <c r="K35" s="147"/>
      <c r="L35" s="147"/>
      <c r="M35" s="147"/>
      <c r="N35" s="147"/>
      <c r="O35" s="147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47"/>
      <c r="J36" s="147"/>
      <c r="K36" s="147"/>
      <c r="L36" s="147"/>
      <c r="M36" s="147"/>
      <c r="N36" s="147"/>
      <c r="O36" s="147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47"/>
      <c r="J37" s="147"/>
      <c r="K37" s="147"/>
      <c r="L37" s="147"/>
      <c r="M37" s="147"/>
      <c r="N37" s="147"/>
      <c r="O37" s="147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47"/>
      <c r="J38" s="147"/>
      <c r="K38" s="147"/>
      <c r="L38" s="147"/>
      <c r="M38" s="147"/>
      <c r="N38" s="147"/>
      <c r="O38" s="147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K10" sqref="K10:L1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46" t="s">
        <v>64</v>
      </c>
      <c r="D2" s="347"/>
      <c r="E2" s="347"/>
      <c r="F2" s="347"/>
      <c r="G2" s="347"/>
      <c r="H2" s="347"/>
      <c r="I2" s="347"/>
      <c r="J2" s="347"/>
      <c r="K2" s="347"/>
      <c r="L2" s="347"/>
      <c r="M2" s="109"/>
      <c r="N2" s="14"/>
    </row>
    <row r="3" spans="1:14" ht="18.75" customHeight="1" x14ac:dyDescent="0.2">
      <c r="B3" s="73"/>
      <c r="C3" s="333"/>
      <c r="D3" s="334"/>
      <c r="E3" s="334"/>
      <c r="F3" s="334"/>
      <c r="G3" s="334"/>
      <c r="H3" s="334"/>
      <c r="I3" s="334"/>
      <c r="J3" s="334"/>
      <c r="K3" s="334"/>
      <c r="L3" s="334"/>
      <c r="M3" s="109"/>
      <c r="N3" s="14"/>
    </row>
    <row r="4" spans="1:14" ht="25.15" customHeight="1" x14ac:dyDescent="0.2">
      <c r="B4" s="73"/>
      <c r="C4" s="339" t="s">
        <v>52</v>
      </c>
      <c r="D4" s="340" t="str">
        <f>'Groundwater Profile Log'!C2</f>
        <v>Trinity</v>
      </c>
      <c r="E4" s="131"/>
      <c r="F4" s="335"/>
      <c r="G4" s="335"/>
      <c r="H4" s="335"/>
      <c r="I4" s="336" t="s">
        <v>14</v>
      </c>
      <c r="J4" s="336"/>
      <c r="K4" s="348" t="str">
        <f>'Groundwater Profile Log'!M2</f>
        <v>DPT-35</v>
      </c>
      <c r="L4" s="348">
        <f>'Groundwater Profile Log'!K2</f>
        <v>0</v>
      </c>
      <c r="M4" s="351"/>
      <c r="N4" s="14" t="s">
        <v>13</v>
      </c>
    </row>
    <row r="5" spans="1:14" s="9" customFormat="1" ht="12.95" customHeight="1" x14ac:dyDescent="0.2">
      <c r="B5" s="101"/>
      <c r="C5" s="339"/>
      <c r="D5" s="340"/>
      <c r="E5" s="131"/>
      <c r="F5" s="335"/>
      <c r="G5" s="335"/>
      <c r="H5" s="335"/>
      <c r="I5" s="336"/>
      <c r="J5" s="336"/>
      <c r="K5" s="110"/>
      <c r="L5" s="110"/>
      <c r="M5" s="352"/>
      <c r="N5" s="13"/>
    </row>
    <row r="6" spans="1:14" s="9" customFormat="1" ht="12.95" customHeight="1" x14ac:dyDescent="0.2">
      <c r="B6" s="101"/>
      <c r="C6" s="111"/>
      <c r="D6" s="104"/>
      <c r="E6" s="104"/>
      <c r="F6" s="335"/>
      <c r="G6" s="335"/>
      <c r="H6" s="335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42529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43" t="str">
        <f>'Groundwater Profile Log'!L5</f>
        <v>Peri Pump</v>
      </c>
      <c r="L7" s="343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53">
        <f>Front!L6</f>
        <v>37.377101000000003</v>
      </c>
      <c r="L8" s="353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53">
        <f>Front!L7</f>
        <v>69.654071999999999</v>
      </c>
      <c r="L9" s="353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43" t="s">
        <v>172</v>
      </c>
      <c r="L10" s="343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66"/>
      <c r="F12" s="157"/>
      <c r="G12" s="344"/>
      <c r="H12" s="345"/>
      <c r="I12" s="345"/>
      <c r="J12" s="161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2" t="s">
        <v>30</v>
      </c>
      <c r="E13" s="64"/>
      <c r="F13" s="32" t="s">
        <v>41</v>
      </c>
      <c r="G13" s="287" t="s">
        <v>74</v>
      </c>
      <c r="H13" s="136"/>
      <c r="I13" s="164"/>
      <c r="J13" s="354" t="s">
        <v>1</v>
      </c>
      <c r="K13" s="355"/>
      <c r="L13" s="355"/>
      <c r="M13" s="39"/>
      <c r="N13" s="31"/>
    </row>
    <row r="14" spans="1:14" ht="12.95" customHeight="1" x14ac:dyDescent="0.2">
      <c r="B14" s="5"/>
      <c r="C14" s="91" t="s">
        <v>28</v>
      </c>
      <c r="D14" s="158"/>
      <c r="E14" s="92"/>
      <c r="F14" s="86"/>
      <c r="G14" s="155"/>
      <c r="H14" s="86"/>
      <c r="I14" s="29"/>
      <c r="J14" s="159"/>
      <c r="K14" s="86"/>
      <c r="L14" s="86"/>
      <c r="M14" s="93"/>
      <c r="N14" s="31"/>
    </row>
    <row r="15" spans="1:14" s="24" customFormat="1" ht="12.75" x14ac:dyDescent="0.2">
      <c r="B15" s="17"/>
      <c r="C15" s="342"/>
      <c r="D15" s="342"/>
      <c r="E15" s="156"/>
      <c r="F15" s="94"/>
      <c r="G15" s="163"/>
      <c r="H15" s="95"/>
      <c r="I15" s="165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69">
        <v>-14.1</v>
      </c>
      <c r="D16" s="169" t="s">
        <v>127</v>
      </c>
      <c r="E16" s="137"/>
      <c r="F16" s="169" t="s">
        <v>126</v>
      </c>
      <c r="G16" s="290">
        <f>IF(ISNUMBER(C16),LOOKUP(F16,{"Could Not Produce Water","Equipment Issue","Yield Deemed Too Slow"},{4,5,6}),"")</f>
        <v>4</v>
      </c>
      <c r="H16" s="97"/>
      <c r="I16" s="138"/>
      <c r="J16" s="349"/>
      <c r="K16" s="350"/>
      <c r="L16" s="350"/>
      <c r="M16" s="350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169">
        <v>-21.1</v>
      </c>
      <c r="D17" s="169" t="s">
        <v>128</v>
      </c>
      <c r="E17" s="137"/>
      <c r="F17" s="169" t="s">
        <v>126</v>
      </c>
      <c r="G17" s="290">
        <f>IF(ISNUMBER(C17),LOOKUP(F17,{"Could Not Produce Water","Equipment Issue","Yield Deemed Too Slow"},{4,5,6}),"")</f>
        <v>4</v>
      </c>
      <c r="H17" s="97"/>
      <c r="I17" s="138"/>
      <c r="J17" s="349"/>
      <c r="K17" s="350"/>
      <c r="L17" s="350"/>
      <c r="M17" s="350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290" t="str">
        <f>IF(ISNUMBER(C18),LOOKUP(F18,{"Could Not Produce Water","Equipment Issue","Yield Deemed Too Slow"},{4,5,6}),"")</f>
        <v/>
      </c>
      <c r="H18" s="97"/>
      <c r="I18" s="138"/>
      <c r="J18" s="349"/>
      <c r="K18" s="350"/>
      <c r="L18" s="350"/>
      <c r="M18" s="350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290" t="str">
        <f>IF(ISNUMBER(C19),LOOKUP(F19,{"Could Not Produce Water","Equipment Issue","Yield Deemed Too Slow"},{4,5,6}),"")</f>
        <v/>
      </c>
      <c r="H19" s="97"/>
      <c r="I19" s="138"/>
      <c r="J19" s="349"/>
      <c r="K19" s="350"/>
      <c r="L19" s="350"/>
      <c r="M19" s="350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290" t="str">
        <f>IF(ISNUMBER(C20),LOOKUP(F20,{"Could Not Produce Water","Equipment Issue","Yield Deemed Too Slow"},{4,5,6}),"")</f>
        <v/>
      </c>
      <c r="H20" s="97"/>
      <c r="I20" s="138"/>
      <c r="J20" s="349"/>
      <c r="K20" s="350"/>
      <c r="L20" s="350"/>
      <c r="M20" s="350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290" t="str">
        <f>IF(ISNUMBER(C21),LOOKUP(F21,{"Could Not Produce Water","Equipment Issue","Yield Deemed Too Slow"},{4,5,6}),"")</f>
        <v/>
      </c>
      <c r="H21" s="97"/>
      <c r="I21" s="138"/>
      <c r="J21" s="349"/>
      <c r="K21" s="350"/>
      <c r="L21" s="350"/>
      <c r="M21" s="350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290" t="str">
        <f>IF(ISNUMBER(C22),LOOKUP(F22,{"Could Not Produce Water","Equipment Issue","Yield Deemed Too Slow"},{4,5,6}),"")</f>
        <v/>
      </c>
      <c r="H22" s="97"/>
      <c r="I22" s="138"/>
      <c r="J22" s="349"/>
      <c r="K22" s="350"/>
      <c r="L22" s="350"/>
      <c r="M22" s="350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290" t="str">
        <f>IF(ISNUMBER(C23),LOOKUP(F23,{"Could Not Produce Water","Equipment Issue","Yield Deemed Too Slow"},{4,5,6}),"")</f>
        <v/>
      </c>
      <c r="H23" s="97"/>
      <c r="I23" s="138"/>
      <c r="J23" s="349"/>
      <c r="K23" s="350"/>
      <c r="L23" s="350"/>
      <c r="M23" s="350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290" t="str">
        <f>IF(ISNUMBER(C24),LOOKUP(F24,{"Could Not Produce Water","Equipment Issue","Yield Deemed Too Slow"},{4,5,6}),"")</f>
        <v/>
      </c>
      <c r="H24" s="97"/>
      <c r="I24" s="138"/>
      <c r="J24" s="349"/>
      <c r="K24" s="350"/>
      <c r="L24" s="350"/>
      <c r="M24" s="350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290" t="str">
        <f>IF(ISNUMBER(C25),LOOKUP(F25,{"Could Not Produce Water","Equipment Issue","Yield Deemed Too Slow"},{4,5,6}),"")</f>
        <v/>
      </c>
      <c r="H25" s="97"/>
      <c r="I25" s="138"/>
      <c r="J25" s="349"/>
      <c r="K25" s="350"/>
      <c r="L25" s="350"/>
      <c r="M25" s="350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290" t="str">
        <f>IF(ISNUMBER(C26),LOOKUP(F26,{"Could Not Produce Water","Equipment Issue","Yield Deemed Too Slow"},{4,5,6}),"")</f>
        <v/>
      </c>
      <c r="H26" s="97"/>
      <c r="I26" s="138"/>
      <c r="J26" s="349"/>
      <c r="K26" s="350"/>
      <c r="L26" s="350"/>
      <c r="M26" s="350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290" t="str">
        <f>IF(ISNUMBER(C27),LOOKUP(F27,{"Could Not Produce Water","Equipment Issue","Yield Deemed Too Slow"},{4,5,6}),"")</f>
        <v/>
      </c>
      <c r="H27" s="97"/>
      <c r="I27" s="138"/>
      <c r="J27" s="349"/>
      <c r="K27" s="350"/>
      <c r="L27" s="350"/>
      <c r="M27" s="350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290" t="str">
        <f>IF(ISNUMBER(C28),LOOKUP(F28,{"Could Not Produce Water","Equipment Issue","Yield Deemed Too Slow"},{4,5,6}),"")</f>
        <v/>
      </c>
      <c r="H28" s="97"/>
      <c r="I28" s="138"/>
      <c r="J28" s="349"/>
      <c r="K28" s="350"/>
      <c r="L28" s="350"/>
      <c r="M28" s="350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290" t="str">
        <f>IF(ISNUMBER(C29),LOOKUP(F29,{"Could Not Produce Water","Equipment Issue","Yield Deemed Too Slow"},{4,5,6}),"")</f>
        <v/>
      </c>
      <c r="H29" s="97"/>
      <c r="I29" s="138"/>
      <c r="J29" s="349"/>
      <c r="K29" s="350"/>
      <c r="L29" s="350"/>
      <c r="M29" s="350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290" t="str">
        <f>IF(ISNUMBER(C30),LOOKUP(F30,{"Could Not Produce Water","Equipment Issue","Yield Deemed Too Slow"},{4,5,6}),"")</f>
        <v/>
      </c>
      <c r="H30" s="97"/>
      <c r="I30" s="138"/>
      <c r="J30" s="349"/>
      <c r="K30" s="350"/>
      <c r="L30" s="350"/>
      <c r="M30" s="350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290" t="str">
        <f>IF(ISNUMBER(C31),LOOKUP(F31,{"Could Not Produce Water","Equipment Issue","Yield Deemed Too Slow"},{4,5,6}),"")</f>
        <v/>
      </c>
      <c r="H31" s="97"/>
      <c r="I31" s="138"/>
      <c r="J31" s="349"/>
      <c r="K31" s="350"/>
      <c r="L31" s="350"/>
      <c r="M31" s="350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290" t="str">
        <f>IF(ISNUMBER(C32),LOOKUP(F32,{"Could Not Produce Water","Equipment Issue","Yield Deemed Too Slow"},{4,5,6}),"")</f>
        <v/>
      </c>
      <c r="H32" s="97"/>
      <c r="I32" s="138"/>
      <c r="J32" s="349"/>
      <c r="K32" s="350"/>
      <c r="L32" s="350"/>
      <c r="M32" s="350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290" t="str">
        <f>IF(ISNUMBER(C33),LOOKUP(F33,{"Could Not Produce Water","Equipment Issue","Yield Deemed Too Slow"},{4,5,6}),"")</f>
        <v/>
      </c>
      <c r="H33" s="97"/>
      <c r="I33" s="138"/>
      <c r="J33" s="349"/>
      <c r="K33" s="350"/>
      <c r="L33" s="350"/>
      <c r="M33" s="350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290" t="str">
        <f>IF(ISNUMBER(C34),LOOKUP(F34,{"Could Not Produce Water","Equipment Issue","Yield Deemed Too Slow"},{4,5,6}),"")</f>
        <v/>
      </c>
      <c r="H34" s="97"/>
      <c r="I34" s="138"/>
      <c r="J34" s="349"/>
      <c r="K34" s="350"/>
      <c r="L34" s="350"/>
      <c r="M34" s="350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290" t="str">
        <f>IF(ISNUMBER(C35),LOOKUP(F35,{"Could Not Produce Water","Equipment Issue","Yield Deemed Too Slow"},{4,5,6}),"")</f>
        <v/>
      </c>
      <c r="H35" s="97"/>
      <c r="I35" s="138"/>
      <c r="J35" s="349"/>
      <c r="K35" s="350"/>
      <c r="L35" s="350"/>
      <c r="M35" s="350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290" t="str">
        <f>IF(ISNUMBER(C36),LOOKUP(F36,{"Could Not Produce Water","Equipment Issue","Yield Deemed Too Slow"},{4,5,6}),"")</f>
        <v/>
      </c>
      <c r="H36" s="97"/>
      <c r="I36" s="138"/>
      <c r="J36" s="349"/>
      <c r="K36" s="350"/>
      <c r="L36" s="350"/>
      <c r="M36" s="350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290" t="str">
        <f>IF(ISNUMBER(C37),LOOKUP(F37,{"Could Not Produce Water","Equipment Issue","Yield Deemed Too Slow"},{4,5,6}),"")</f>
        <v/>
      </c>
      <c r="H37" s="97"/>
      <c r="I37" s="138"/>
      <c r="J37" s="349"/>
      <c r="K37" s="350"/>
      <c r="L37" s="350"/>
      <c r="M37" s="350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290" t="str">
        <f>IF(ISNUMBER(C38),LOOKUP(F38,{"Could Not Produce Water","Equipment Issue","Yield Deemed Too Slow"},{4,5,6}),"")</f>
        <v/>
      </c>
      <c r="H38" s="97"/>
      <c r="I38" s="138"/>
      <c r="J38" s="349"/>
      <c r="K38" s="350"/>
      <c r="L38" s="350"/>
      <c r="M38" s="350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290" t="str">
        <f>IF(ISNUMBER(C39),LOOKUP(F39,{"Could Not Produce Water","Equipment Issue","Yield Deemed Too Slow"},{4,5,6}),"")</f>
        <v/>
      </c>
      <c r="H39" s="97"/>
      <c r="I39" s="138"/>
      <c r="J39" s="349"/>
      <c r="K39" s="350"/>
      <c r="L39" s="350"/>
      <c r="M39" s="350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290" t="str">
        <f>IF(ISNUMBER(C40),LOOKUP(F40,{"Could Not Produce Water","Equipment Issue","Yield Deemed Too Slow"},{4,5,6}),"")</f>
        <v/>
      </c>
      <c r="H40" s="97"/>
      <c r="I40" s="138"/>
      <c r="J40" s="349"/>
      <c r="K40" s="350"/>
      <c r="L40" s="350"/>
      <c r="M40" s="350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290" t="str">
        <f>IF(ISNUMBER(C41),LOOKUP(F41,{"Could Not Produce Water","Equipment Issue","Yield Deemed Too Slow"},{4,5,6}),"")</f>
        <v/>
      </c>
      <c r="H41" s="97"/>
      <c r="I41" s="138"/>
      <c r="J41" s="349"/>
      <c r="K41" s="350"/>
      <c r="L41" s="350"/>
      <c r="M41" s="350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290" t="str">
        <f>IF(ISNUMBER(C42),LOOKUP(F42,{"Could Not Produce Water","Equipment Issue","Yield Deemed Too Slow"},{4,5,6}),"")</f>
        <v/>
      </c>
      <c r="H42" s="97"/>
      <c r="I42" s="138"/>
      <c r="J42" s="349"/>
      <c r="K42" s="350"/>
      <c r="L42" s="350"/>
      <c r="M42" s="350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290" t="str">
        <f>IF(ISNUMBER(C43),LOOKUP(F43,{"Could Not Produce Water","Equipment Issue","Yield Deemed Too Slow"},{4,5,6}),"")</f>
        <v/>
      </c>
      <c r="H43" s="97"/>
      <c r="I43" s="138"/>
      <c r="J43" s="349"/>
      <c r="K43" s="350"/>
      <c r="L43" s="350"/>
      <c r="M43" s="350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290" t="str">
        <f>IF(ISNUMBER(C44),LOOKUP(F44,{"Could Not Produce Water","Equipment Issue","Yield Deemed Too Slow"},{4,5,6}),"")</f>
        <v/>
      </c>
      <c r="H44" s="97"/>
      <c r="I44" s="138"/>
      <c r="J44" s="349"/>
      <c r="K44" s="350"/>
      <c r="L44" s="350"/>
      <c r="M44" s="350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290" t="str">
        <f>IF(ISNUMBER(C45),LOOKUP(F45,{"Could Not Produce Water","Equipment Issue","Yield Deemed Too Slow"},{4,5,6}),"")</f>
        <v/>
      </c>
      <c r="H45" s="97"/>
      <c r="I45" s="138"/>
      <c r="J45" s="349"/>
      <c r="K45" s="350"/>
      <c r="L45" s="350"/>
      <c r="M45" s="350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290" t="str">
        <f>IF(ISNUMBER(C46),LOOKUP(F46,{"Could Not Produce Water","Equipment Issue","Yield Deemed Too Slow"},{4,5,6}),"")</f>
        <v/>
      </c>
      <c r="H46" s="97"/>
      <c r="I46" s="138"/>
      <c r="J46" s="349"/>
      <c r="K46" s="350"/>
      <c r="L46" s="350"/>
      <c r="M46" s="350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AFP6\APS\MSTJV\[DPT35_Groundwater Profiling Log_MSTJV.xlsx]Sample Attempt</v>
      </c>
    </row>
    <row r="49" spans="2:13" x14ac:dyDescent="0.2">
      <c r="M49" s="140"/>
    </row>
    <row r="59" spans="2:13" x14ac:dyDescent="0.2">
      <c r="B59" s="356"/>
      <c r="C59" s="357"/>
    </row>
    <row r="60" spans="2:13" x14ac:dyDescent="0.2">
      <c r="B60" s="358"/>
      <c r="C60" s="359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60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1" max="1" width="9.5703125" bestFit="1" customWidth="1"/>
    <col min="3" max="3" width="12.5703125" customWidth="1"/>
  </cols>
  <sheetData>
    <row r="1" spans="1:8" x14ac:dyDescent="0.2">
      <c r="A1" t="s">
        <v>166</v>
      </c>
      <c r="B1" t="s">
        <v>167</v>
      </c>
      <c r="C1" t="s">
        <v>168</v>
      </c>
      <c r="D1" t="s">
        <v>169</v>
      </c>
      <c r="E1" t="s">
        <v>45</v>
      </c>
      <c r="F1" t="s">
        <v>170</v>
      </c>
      <c r="G1" t="s">
        <v>171</v>
      </c>
      <c r="H1" t="s">
        <v>62</v>
      </c>
    </row>
    <row r="2" spans="1:8" x14ac:dyDescent="0.2">
      <c r="A2">
        <v>13377.795</v>
      </c>
      <c r="B2">
        <v>-2.65</v>
      </c>
      <c r="C2">
        <v>-2.649</v>
      </c>
      <c r="D2">
        <v>0</v>
      </c>
      <c r="E2">
        <v>149.10900000000001</v>
      </c>
      <c r="F2">
        <v>60</v>
      </c>
      <c r="G2">
        <v>60.469000000000001</v>
      </c>
      <c r="H2">
        <v>4.1690000000000005</v>
      </c>
    </row>
    <row r="3" spans="1:8" x14ac:dyDescent="0.2">
      <c r="A3">
        <v>13378.424000000001</v>
      </c>
      <c r="B3">
        <v>-2.7250000000000001</v>
      </c>
      <c r="C3">
        <v>-2.7210000000000001</v>
      </c>
      <c r="D3">
        <v>11.432</v>
      </c>
      <c r="E3">
        <v>146.006</v>
      </c>
      <c r="F3">
        <v>60</v>
      </c>
      <c r="G3">
        <v>60.441000000000003</v>
      </c>
      <c r="H3">
        <v>4.0248999999999997</v>
      </c>
    </row>
    <row r="4" spans="1:8" x14ac:dyDescent="0.2">
      <c r="A4">
        <v>13379.047</v>
      </c>
      <c r="B4">
        <v>-2.8029999999999999</v>
      </c>
      <c r="C4">
        <v>-2.7959999999999998</v>
      </c>
      <c r="D4">
        <v>12.132</v>
      </c>
      <c r="E4">
        <v>145.27799999999999</v>
      </c>
      <c r="F4">
        <v>60</v>
      </c>
      <c r="G4">
        <v>60.462000000000003</v>
      </c>
      <c r="H4">
        <v>3.9897</v>
      </c>
    </row>
    <row r="5" spans="1:8" x14ac:dyDescent="0.2">
      <c r="A5">
        <v>13379.982</v>
      </c>
      <c r="B5">
        <v>-2.8620000000000001</v>
      </c>
      <c r="C5">
        <v>-2.8540000000000001</v>
      </c>
      <c r="D5">
        <v>6.1429999999999998</v>
      </c>
      <c r="E5">
        <v>147.61500000000001</v>
      </c>
      <c r="F5">
        <v>60</v>
      </c>
      <c r="G5">
        <v>60.44</v>
      </c>
      <c r="H5">
        <v>4.0898000000000003</v>
      </c>
    </row>
    <row r="6" spans="1:8" x14ac:dyDescent="0.2">
      <c r="A6">
        <v>13380.902</v>
      </c>
      <c r="B6">
        <v>-2.9319999999999999</v>
      </c>
      <c r="C6">
        <v>-2.9209999999999998</v>
      </c>
      <c r="D6">
        <v>7.3259999999999996</v>
      </c>
      <c r="E6">
        <v>147.684</v>
      </c>
      <c r="F6">
        <v>60</v>
      </c>
      <c r="G6">
        <v>60.445</v>
      </c>
      <c r="H6">
        <v>4.0898000000000003</v>
      </c>
    </row>
    <row r="7" spans="1:8" x14ac:dyDescent="0.2">
      <c r="A7">
        <v>13381.207</v>
      </c>
      <c r="B7">
        <v>-2.9860000000000002</v>
      </c>
      <c r="C7">
        <v>-2.9729999999999999</v>
      </c>
      <c r="D7">
        <v>16.995000000000001</v>
      </c>
      <c r="E7">
        <v>147.97999999999999</v>
      </c>
      <c r="F7">
        <v>60</v>
      </c>
      <c r="G7">
        <v>60.402999999999999</v>
      </c>
      <c r="H7">
        <v>4.1008000000000004</v>
      </c>
    </row>
    <row r="8" spans="1:8" x14ac:dyDescent="0.2">
      <c r="A8">
        <v>13381.513999999999</v>
      </c>
      <c r="B8">
        <v>-3.0550000000000002</v>
      </c>
      <c r="C8">
        <v>-3.04</v>
      </c>
      <c r="D8">
        <v>21.888999999999999</v>
      </c>
      <c r="E8">
        <v>148.91399999999999</v>
      </c>
      <c r="F8">
        <v>60</v>
      </c>
      <c r="G8">
        <v>60.329000000000001</v>
      </c>
      <c r="H8">
        <v>4.1393000000000004</v>
      </c>
    </row>
    <row r="9" spans="1:8" x14ac:dyDescent="0.2">
      <c r="A9">
        <v>13381.829</v>
      </c>
      <c r="B9">
        <v>-3.1339999999999999</v>
      </c>
      <c r="C9">
        <v>-3.117</v>
      </c>
      <c r="D9">
        <v>24.303000000000001</v>
      </c>
      <c r="E9">
        <v>150.57499999999999</v>
      </c>
      <c r="F9">
        <v>60</v>
      </c>
      <c r="G9">
        <v>60.27</v>
      </c>
      <c r="H9">
        <v>4.2107999999999999</v>
      </c>
    </row>
    <row r="10" spans="1:8" x14ac:dyDescent="0.2">
      <c r="A10">
        <v>13382.144</v>
      </c>
      <c r="B10">
        <v>-3.2149999999999999</v>
      </c>
      <c r="C10">
        <v>-3.1949999999999998</v>
      </c>
      <c r="D10">
        <v>24.806999999999999</v>
      </c>
      <c r="E10">
        <v>151.96299999999999</v>
      </c>
      <c r="F10">
        <v>60</v>
      </c>
      <c r="G10">
        <v>60.317999999999998</v>
      </c>
      <c r="H10">
        <v>4.2713000000000001</v>
      </c>
    </row>
    <row r="11" spans="1:8" x14ac:dyDescent="0.2">
      <c r="A11">
        <v>13382.456</v>
      </c>
      <c r="B11">
        <v>-3.2970000000000002</v>
      </c>
      <c r="C11">
        <v>-3.2730000000000001</v>
      </c>
      <c r="D11">
        <v>25.202000000000002</v>
      </c>
      <c r="E11">
        <v>150.96600000000001</v>
      </c>
      <c r="F11">
        <v>60</v>
      </c>
      <c r="G11">
        <v>60.247</v>
      </c>
      <c r="H11">
        <v>4.2207000000000008</v>
      </c>
    </row>
    <row r="12" spans="1:8" x14ac:dyDescent="0.2">
      <c r="A12">
        <v>13382.763999999999</v>
      </c>
      <c r="B12">
        <v>-3.3780000000000001</v>
      </c>
      <c r="C12">
        <v>-3.3519999999999999</v>
      </c>
      <c r="D12">
        <v>25.638000000000002</v>
      </c>
      <c r="E12">
        <v>150.75200000000001</v>
      </c>
      <c r="F12">
        <v>60</v>
      </c>
      <c r="G12">
        <v>60.237000000000002</v>
      </c>
      <c r="H12">
        <v>4.2064000000000004</v>
      </c>
    </row>
    <row r="13" spans="1:8" x14ac:dyDescent="0.2">
      <c r="A13">
        <v>13383.08</v>
      </c>
      <c r="B13">
        <v>-3.46</v>
      </c>
      <c r="C13">
        <v>-3.4319999999999999</v>
      </c>
      <c r="D13">
        <v>25.167000000000002</v>
      </c>
      <c r="E13">
        <v>151.196</v>
      </c>
      <c r="F13">
        <v>60</v>
      </c>
      <c r="G13">
        <v>60.235999999999997</v>
      </c>
      <c r="H13">
        <v>4.2229000000000001</v>
      </c>
    </row>
    <row r="14" spans="1:8" x14ac:dyDescent="0.2">
      <c r="A14">
        <v>13383.385</v>
      </c>
      <c r="B14">
        <v>-3.5419999999999998</v>
      </c>
      <c r="C14">
        <v>-3.5110000000000001</v>
      </c>
      <c r="D14">
        <v>25.945</v>
      </c>
      <c r="E14">
        <v>150.11500000000001</v>
      </c>
      <c r="F14">
        <v>60</v>
      </c>
      <c r="G14">
        <v>60.27</v>
      </c>
      <c r="H14">
        <v>4.1690000000000005</v>
      </c>
    </row>
    <row r="15" spans="1:8" x14ac:dyDescent="0.2">
      <c r="A15">
        <v>13383.691999999999</v>
      </c>
      <c r="B15">
        <v>-3.6240000000000001</v>
      </c>
      <c r="C15">
        <v>-3.59</v>
      </c>
      <c r="D15">
        <v>25.588999999999999</v>
      </c>
      <c r="E15">
        <v>149.881</v>
      </c>
      <c r="F15">
        <v>60</v>
      </c>
      <c r="G15">
        <v>60.241999999999997</v>
      </c>
      <c r="H15">
        <v>4.1536</v>
      </c>
    </row>
    <row r="16" spans="1:8" x14ac:dyDescent="0.2">
      <c r="A16">
        <v>13383.996999999999</v>
      </c>
      <c r="B16">
        <v>-3.7050000000000001</v>
      </c>
      <c r="C16">
        <v>-3.6680000000000001</v>
      </c>
      <c r="D16">
        <v>25.742000000000001</v>
      </c>
      <c r="E16">
        <v>151.17699999999999</v>
      </c>
      <c r="F16">
        <v>60</v>
      </c>
      <c r="G16">
        <v>60.314999999999998</v>
      </c>
      <c r="H16">
        <v>4.2086000000000006</v>
      </c>
    </row>
    <row r="17" spans="1:8" x14ac:dyDescent="0.2">
      <c r="A17">
        <v>13384.303</v>
      </c>
      <c r="B17">
        <v>-3.786</v>
      </c>
      <c r="C17">
        <v>-3.746</v>
      </c>
      <c r="D17">
        <v>25.533999999999999</v>
      </c>
      <c r="E17">
        <v>152.64099999999999</v>
      </c>
      <c r="F17">
        <v>60</v>
      </c>
      <c r="G17">
        <v>60.122999999999998</v>
      </c>
      <c r="H17">
        <v>4.2724000000000002</v>
      </c>
    </row>
    <row r="18" spans="1:8" x14ac:dyDescent="0.2">
      <c r="A18">
        <v>13384.608</v>
      </c>
      <c r="B18">
        <v>-3.8650000000000002</v>
      </c>
      <c r="C18">
        <v>-3.8239999999999998</v>
      </c>
      <c r="D18">
        <v>25.327000000000002</v>
      </c>
      <c r="E18">
        <v>152.19200000000001</v>
      </c>
      <c r="F18">
        <v>60</v>
      </c>
      <c r="G18">
        <v>60.186999999999998</v>
      </c>
      <c r="H18">
        <v>4.2471000000000005</v>
      </c>
    </row>
    <row r="19" spans="1:8" x14ac:dyDescent="0.2">
      <c r="A19">
        <v>13384.923000000001</v>
      </c>
      <c r="B19">
        <v>-3.9449999999999998</v>
      </c>
      <c r="C19">
        <v>-3.9009999999999998</v>
      </c>
      <c r="D19">
        <v>24.541</v>
      </c>
      <c r="E19">
        <v>151.238</v>
      </c>
      <c r="F19">
        <v>60</v>
      </c>
      <c r="G19">
        <v>60.057000000000002</v>
      </c>
      <c r="H19">
        <v>4.1998000000000006</v>
      </c>
    </row>
    <row r="20" spans="1:8" x14ac:dyDescent="0.2">
      <c r="A20">
        <v>13385.234</v>
      </c>
      <c r="B20">
        <v>-4.0250000000000004</v>
      </c>
      <c r="C20">
        <v>-3.9780000000000002</v>
      </c>
      <c r="D20">
        <v>24.675999999999998</v>
      </c>
      <c r="E20">
        <v>150.41399999999999</v>
      </c>
      <c r="F20">
        <v>60</v>
      </c>
      <c r="G20">
        <v>60.343000000000004</v>
      </c>
      <c r="H20">
        <v>4.1580000000000004</v>
      </c>
    </row>
    <row r="21" spans="1:8" x14ac:dyDescent="0.2">
      <c r="A21">
        <v>13385.543</v>
      </c>
      <c r="B21">
        <v>-4.1029999999999998</v>
      </c>
      <c r="C21">
        <v>-4.0529999999999999</v>
      </c>
      <c r="D21">
        <v>24.504999999999999</v>
      </c>
      <c r="E21">
        <v>151.28100000000001</v>
      </c>
      <c r="F21">
        <v>60</v>
      </c>
      <c r="G21">
        <v>60.195999999999998</v>
      </c>
      <c r="H21">
        <v>4.1932</v>
      </c>
    </row>
    <row r="22" spans="1:8" x14ac:dyDescent="0.2">
      <c r="A22">
        <v>13385.852999999999</v>
      </c>
      <c r="B22">
        <v>-4.18</v>
      </c>
      <c r="C22">
        <v>-4.1280000000000001</v>
      </c>
      <c r="D22">
        <v>24.062000000000001</v>
      </c>
      <c r="E22">
        <v>150.71600000000001</v>
      </c>
      <c r="F22">
        <v>60</v>
      </c>
      <c r="G22">
        <v>60.012999999999998</v>
      </c>
      <c r="H22">
        <v>4.1635000000000009</v>
      </c>
    </row>
    <row r="23" spans="1:8" x14ac:dyDescent="0.2">
      <c r="A23">
        <v>13386.164000000001</v>
      </c>
      <c r="B23">
        <v>-4.2569999999999997</v>
      </c>
      <c r="C23">
        <v>-4.202</v>
      </c>
      <c r="D23">
        <v>23.91</v>
      </c>
      <c r="E23">
        <v>153.92099999999999</v>
      </c>
      <c r="F23">
        <v>60</v>
      </c>
      <c r="G23">
        <v>59.287999999999997</v>
      </c>
      <c r="H23">
        <v>4.3065000000000007</v>
      </c>
    </row>
    <row r="24" spans="1:8" x14ac:dyDescent="0.2">
      <c r="A24">
        <v>13386.475</v>
      </c>
      <c r="B24">
        <v>-4.3330000000000002</v>
      </c>
      <c r="C24">
        <v>-4.2750000000000004</v>
      </c>
      <c r="D24">
        <v>23.472000000000001</v>
      </c>
      <c r="E24">
        <v>151.179</v>
      </c>
      <c r="F24">
        <v>60</v>
      </c>
      <c r="G24">
        <v>60.948999999999998</v>
      </c>
      <c r="H24">
        <v>4.1767000000000003</v>
      </c>
    </row>
    <row r="25" spans="1:8" x14ac:dyDescent="0.2">
      <c r="A25">
        <v>13386.787</v>
      </c>
      <c r="B25">
        <v>-4.407</v>
      </c>
      <c r="C25">
        <v>-4.3470000000000004</v>
      </c>
      <c r="D25">
        <v>23.003</v>
      </c>
      <c r="E25">
        <v>151.876</v>
      </c>
      <c r="F25">
        <v>60</v>
      </c>
      <c r="G25">
        <v>60.031999999999996</v>
      </c>
      <c r="H25">
        <v>4.2053000000000003</v>
      </c>
    </row>
    <row r="26" spans="1:8" x14ac:dyDescent="0.2">
      <c r="A26">
        <v>13387.098</v>
      </c>
      <c r="B26">
        <v>-4.4790000000000001</v>
      </c>
      <c r="C26">
        <v>-4.4169999999999998</v>
      </c>
      <c r="D26">
        <v>22.574000000000002</v>
      </c>
      <c r="E26">
        <v>155.22</v>
      </c>
      <c r="F26">
        <v>60</v>
      </c>
      <c r="G26">
        <v>60.844999999999999</v>
      </c>
      <c r="H26">
        <v>4.3559999999999999</v>
      </c>
    </row>
    <row r="27" spans="1:8" x14ac:dyDescent="0.2">
      <c r="A27">
        <v>13387.41</v>
      </c>
      <c r="B27">
        <v>-4.55</v>
      </c>
      <c r="C27">
        <v>-4.4850000000000003</v>
      </c>
      <c r="D27">
        <v>21.844999999999999</v>
      </c>
      <c r="E27">
        <v>149.62</v>
      </c>
      <c r="F27">
        <v>60</v>
      </c>
      <c r="G27">
        <v>60.591000000000001</v>
      </c>
      <c r="H27">
        <v>4.0964000000000009</v>
      </c>
    </row>
    <row r="28" spans="1:8" x14ac:dyDescent="0.2">
      <c r="A28">
        <v>13387.718000000001</v>
      </c>
      <c r="B28">
        <v>-4.617</v>
      </c>
      <c r="C28">
        <v>-4.5510000000000002</v>
      </c>
      <c r="D28">
        <v>21.199000000000002</v>
      </c>
      <c r="E28">
        <v>151.46899999999999</v>
      </c>
      <c r="F28">
        <v>60</v>
      </c>
      <c r="G28">
        <v>60.13</v>
      </c>
      <c r="H28">
        <v>4.1756000000000002</v>
      </c>
    </row>
    <row r="29" spans="1:8" x14ac:dyDescent="0.2">
      <c r="A29">
        <v>13388.029</v>
      </c>
      <c r="B29">
        <v>-4.6829999999999998</v>
      </c>
      <c r="C29">
        <v>-4.6139999999999999</v>
      </c>
      <c r="D29">
        <v>20.224</v>
      </c>
      <c r="E29">
        <v>152.07599999999999</v>
      </c>
      <c r="F29">
        <v>60</v>
      </c>
      <c r="G29">
        <v>59.695</v>
      </c>
      <c r="H29">
        <v>4.1998000000000006</v>
      </c>
    </row>
    <row r="30" spans="1:8" x14ac:dyDescent="0.2">
      <c r="A30">
        <v>13388.334999999999</v>
      </c>
      <c r="B30">
        <v>-4.7439999999999998</v>
      </c>
      <c r="C30">
        <v>-4.673</v>
      </c>
      <c r="D30">
        <v>19.545000000000002</v>
      </c>
      <c r="E30">
        <v>153.96199999999999</v>
      </c>
      <c r="F30">
        <v>60</v>
      </c>
      <c r="G30">
        <v>59.008000000000003</v>
      </c>
      <c r="H30">
        <v>4.2834000000000003</v>
      </c>
    </row>
    <row r="31" spans="1:8" x14ac:dyDescent="0.2">
      <c r="A31">
        <v>13388.64</v>
      </c>
      <c r="B31">
        <v>-4.8029999999999999</v>
      </c>
      <c r="C31">
        <v>-4.7300000000000004</v>
      </c>
      <c r="D31">
        <v>18.521000000000001</v>
      </c>
      <c r="E31">
        <v>151.83000000000001</v>
      </c>
      <c r="F31">
        <v>60</v>
      </c>
      <c r="G31">
        <v>63.884</v>
      </c>
      <c r="H31">
        <v>4.1822000000000008</v>
      </c>
    </row>
    <row r="32" spans="1:8" x14ac:dyDescent="0.2">
      <c r="A32">
        <v>13388.945</v>
      </c>
      <c r="B32">
        <v>-4.8570000000000002</v>
      </c>
      <c r="C32">
        <v>-4.7830000000000004</v>
      </c>
      <c r="D32">
        <v>17.303999999999998</v>
      </c>
      <c r="E32">
        <v>150.23099999999999</v>
      </c>
      <c r="F32">
        <v>60</v>
      </c>
      <c r="G32">
        <v>60.124000000000002</v>
      </c>
      <c r="H32">
        <v>4.1085000000000003</v>
      </c>
    </row>
    <row r="33" spans="1:8" x14ac:dyDescent="0.2">
      <c r="A33">
        <v>13389.554</v>
      </c>
      <c r="B33">
        <v>-4.9509999999999996</v>
      </c>
      <c r="C33">
        <v>-4.8730000000000002</v>
      </c>
      <c r="D33">
        <v>14.824</v>
      </c>
      <c r="E33">
        <v>154.298</v>
      </c>
      <c r="F33">
        <v>60</v>
      </c>
      <c r="G33">
        <v>59.383000000000003</v>
      </c>
      <c r="H33">
        <v>4.2878000000000007</v>
      </c>
    </row>
    <row r="34" spans="1:8" x14ac:dyDescent="0.2">
      <c r="A34">
        <v>13390.174000000001</v>
      </c>
      <c r="B34">
        <v>-5.0229999999999997</v>
      </c>
      <c r="C34">
        <v>-4.9429999999999996</v>
      </c>
      <c r="D34">
        <v>11.282</v>
      </c>
      <c r="E34">
        <v>151.94999999999999</v>
      </c>
      <c r="F34">
        <v>60</v>
      </c>
      <c r="G34">
        <v>59.886000000000003</v>
      </c>
      <c r="H34">
        <v>4.1767000000000003</v>
      </c>
    </row>
    <row r="35" spans="1:8" x14ac:dyDescent="0.2">
      <c r="A35">
        <v>13390.797</v>
      </c>
      <c r="B35">
        <v>-5.0819999999999999</v>
      </c>
      <c r="C35">
        <v>-5</v>
      </c>
      <c r="D35">
        <v>9.1720000000000006</v>
      </c>
      <c r="E35">
        <v>151.786</v>
      </c>
      <c r="F35">
        <v>60</v>
      </c>
      <c r="G35">
        <v>60.55</v>
      </c>
      <c r="H35">
        <v>4.1668000000000003</v>
      </c>
    </row>
    <row r="36" spans="1:8" x14ac:dyDescent="0.2">
      <c r="A36">
        <v>13458.404</v>
      </c>
      <c r="B36">
        <v>-5.0650000000000004</v>
      </c>
      <c r="C36">
        <v>-5.0650000000000004</v>
      </c>
      <c r="D36">
        <v>0</v>
      </c>
      <c r="E36">
        <v>149.03800000000001</v>
      </c>
      <c r="F36">
        <v>60</v>
      </c>
      <c r="G36">
        <v>60.558999999999997</v>
      </c>
      <c r="H36">
        <v>4.0414000000000003</v>
      </c>
    </row>
    <row r="37" spans="1:8" x14ac:dyDescent="0.2">
      <c r="A37">
        <v>13458.709000000001</v>
      </c>
      <c r="B37">
        <v>-5.117</v>
      </c>
      <c r="C37">
        <v>-5.1180000000000003</v>
      </c>
      <c r="D37">
        <v>17.326000000000001</v>
      </c>
      <c r="E37">
        <v>148.995</v>
      </c>
      <c r="F37">
        <v>60</v>
      </c>
      <c r="G37">
        <v>60.375</v>
      </c>
      <c r="H37">
        <v>4.0369999999999999</v>
      </c>
    </row>
    <row r="38" spans="1:8" x14ac:dyDescent="0.2">
      <c r="A38">
        <v>13459.013999999999</v>
      </c>
      <c r="B38">
        <v>-5.1859999999999999</v>
      </c>
      <c r="C38">
        <v>-5.1870000000000003</v>
      </c>
      <c r="D38">
        <v>22.677</v>
      </c>
      <c r="E38">
        <v>149.20400000000001</v>
      </c>
      <c r="F38">
        <v>60</v>
      </c>
      <c r="G38">
        <v>60.201000000000001</v>
      </c>
      <c r="H38">
        <v>4.0425000000000004</v>
      </c>
    </row>
    <row r="39" spans="1:8" x14ac:dyDescent="0.2">
      <c r="A39">
        <v>13459.319</v>
      </c>
      <c r="B39">
        <v>-5.2610000000000001</v>
      </c>
      <c r="C39">
        <v>-5.2629999999999999</v>
      </c>
      <c r="D39">
        <v>24.855</v>
      </c>
      <c r="E39">
        <v>150.85</v>
      </c>
      <c r="F39">
        <v>60</v>
      </c>
      <c r="G39">
        <v>60.322000000000003</v>
      </c>
      <c r="H39">
        <v>4.1107000000000005</v>
      </c>
    </row>
    <row r="40" spans="1:8" x14ac:dyDescent="0.2">
      <c r="A40">
        <v>13459.624</v>
      </c>
      <c r="B40">
        <v>-5.3369999999999997</v>
      </c>
      <c r="C40">
        <v>-5.3380000000000001</v>
      </c>
      <c r="D40">
        <v>24.774000000000001</v>
      </c>
      <c r="E40">
        <v>148.636</v>
      </c>
      <c r="F40">
        <v>60</v>
      </c>
      <c r="G40">
        <v>61.268999999999998</v>
      </c>
      <c r="H40">
        <v>4.0106000000000002</v>
      </c>
    </row>
    <row r="41" spans="1:8" x14ac:dyDescent="0.2">
      <c r="A41">
        <v>13459.929</v>
      </c>
      <c r="B41">
        <v>-5.4109999999999996</v>
      </c>
      <c r="C41">
        <v>-5.4139999999999997</v>
      </c>
      <c r="D41">
        <v>24.670999999999999</v>
      </c>
      <c r="E41">
        <v>145.21899999999999</v>
      </c>
      <c r="F41">
        <v>60</v>
      </c>
      <c r="G41">
        <v>61.603000000000002</v>
      </c>
      <c r="H41">
        <v>3.8610000000000002</v>
      </c>
    </row>
    <row r="42" spans="1:8" x14ac:dyDescent="0.2">
      <c r="A42">
        <v>13460.235000000001</v>
      </c>
      <c r="B42">
        <v>-5.484</v>
      </c>
      <c r="C42">
        <v>-5.4870000000000001</v>
      </c>
      <c r="D42">
        <v>23.863</v>
      </c>
      <c r="E42">
        <v>141.04599999999999</v>
      </c>
      <c r="F42">
        <v>60</v>
      </c>
      <c r="G42">
        <v>61.523000000000003</v>
      </c>
      <c r="H42">
        <v>3.6861000000000002</v>
      </c>
    </row>
    <row r="43" spans="1:8" x14ac:dyDescent="0.2">
      <c r="A43">
        <v>13460.54</v>
      </c>
      <c r="B43">
        <v>-5.556</v>
      </c>
      <c r="C43">
        <v>-5.5590000000000002</v>
      </c>
      <c r="D43">
        <v>23.673999999999999</v>
      </c>
      <c r="E43">
        <v>141.69499999999999</v>
      </c>
      <c r="F43">
        <v>60</v>
      </c>
      <c r="G43">
        <v>60.9</v>
      </c>
      <c r="H43">
        <v>3.7092000000000001</v>
      </c>
    </row>
    <row r="44" spans="1:8" x14ac:dyDescent="0.2">
      <c r="A44">
        <v>13460.846</v>
      </c>
      <c r="B44">
        <v>-5.6289999999999996</v>
      </c>
      <c r="C44">
        <v>-5.633</v>
      </c>
      <c r="D44">
        <v>24.184000000000001</v>
      </c>
      <c r="E44">
        <v>145.35599999999999</v>
      </c>
      <c r="F44">
        <v>60</v>
      </c>
      <c r="G44">
        <v>59.875999999999998</v>
      </c>
      <c r="H44">
        <v>3.8566000000000003</v>
      </c>
    </row>
    <row r="45" spans="1:8" x14ac:dyDescent="0.2">
      <c r="A45">
        <v>13461.151</v>
      </c>
      <c r="B45">
        <v>-5.7080000000000002</v>
      </c>
      <c r="C45">
        <v>-5.7119999999999997</v>
      </c>
      <c r="D45">
        <v>25.914999999999999</v>
      </c>
      <c r="E45">
        <v>150.63399999999999</v>
      </c>
      <c r="F45">
        <v>60</v>
      </c>
      <c r="G45">
        <v>59.261000000000003</v>
      </c>
      <c r="H45">
        <v>4.0788000000000002</v>
      </c>
    </row>
    <row r="46" spans="1:8" x14ac:dyDescent="0.2">
      <c r="A46">
        <v>13461.456</v>
      </c>
      <c r="B46">
        <v>-5.7880000000000003</v>
      </c>
      <c r="C46">
        <v>-5.7919999999999998</v>
      </c>
      <c r="D46">
        <v>26.297999999999998</v>
      </c>
      <c r="E46">
        <v>154.887</v>
      </c>
      <c r="F46">
        <v>60</v>
      </c>
      <c r="G46">
        <v>59.137999999999998</v>
      </c>
      <c r="H46">
        <v>4.2658000000000005</v>
      </c>
    </row>
    <row r="47" spans="1:8" x14ac:dyDescent="0.2">
      <c r="A47">
        <v>13461.761</v>
      </c>
      <c r="B47">
        <v>-5.8680000000000003</v>
      </c>
      <c r="C47">
        <v>-5.8730000000000002</v>
      </c>
      <c r="D47">
        <v>26.547999999999998</v>
      </c>
      <c r="E47">
        <v>156.00899999999999</v>
      </c>
      <c r="F47">
        <v>60</v>
      </c>
      <c r="G47">
        <v>60.002000000000002</v>
      </c>
      <c r="H47">
        <v>4.3131000000000004</v>
      </c>
    </row>
    <row r="48" spans="1:8" x14ac:dyDescent="0.2">
      <c r="A48">
        <v>13462.066999999999</v>
      </c>
      <c r="B48">
        <v>-5.9480000000000004</v>
      </c>
      <c r="C48">
        <v>-5.9539999999999997</v>
      </c>
      <c r="D48">
        <v>26.303000000000001</v>
      </c>
      <c r="E48">
        <v>152.48500000000001</v>
      </c>
      <c r="F48">
        <v>60</v>
      </c>
      <c r="G48">
        <v>61.502000000000002</v>
      </c>
      <c r="H48">
        <v>4.1492000000000004</v>
      </c>
    </row>
    <row r="49" spans="1:8" x14ac:dyDescent="0.2">
      <c r="A49">
        <v>13462.377</v>
      </c>
      <c r="B49">
        <v>-6.0279999999999996</v>
      </c>
      <c r="C49">
        <v>-6.0330000000000004</v>
      </c>
      <c r="D49">
        <v>25.7</v>
      </c>
      <c r="E49">
        <v>142.351</v>
      </c>
      <c r="F49">
        <v>60</v>
      </c>
      <c r="G49">
        <v>63.594000000000001</v>
      </c>
      <c r="H49">
        <v>3.7147000000000001</v>
      </c>
    </row>
    <row r="50" spans="1:8" x14ac:dyDescent="0.2">
      <c r="A50">
        <v>13462.69</v>
      </c>
      <c r="B50">
        <v>-6.1059999999999999</v>
      </c>
      <c r="C50">
        <v>-6.1120000000000001</v>
      </c>
      <c r="D50">
        <v>25.024000000000001</v>
      </c>
      <c r="E50">
        <v>128.95599999999999</v>
      </c>
      <c r="F50">
        <v>60</v>
      </c>
      <c r="G50">
        <v>64.605000000000004</v>
      </c>
      <c r="H50">
        <v>3.1999</v>
      </c>
    </row>
    <row r="51" spans="1:8" x14ac:dyDescent="0.2">
      <c r="A51">
        <v>13463.001</v>
      </c>
      <c r="B51">
        <v>-6.1840000000000002</v>
      </c>
      <c r="C51">
        <v>-6.1909999999999998</v>
      </c>
      <c r="D51">
        <v>25.353000000000002</v>
      </c>
      <c r="E51">
        <v>119.999</v>
      </c>
      <c r="F51">
        <v>60</v>
      </c>
      <c r="G51">
        <v>64.417000000000002</v>
      </c>
      <c r="H51">
        <v>2.8864000000000005</v>
      </c>
    </row>
    <row r="52" spans="1:8" x14ac:dyDescent="0.2">
      <c r="A52">
        <v>13463.31</v>
      </c>
      <c r="B52">
        <v>-6.2640000000000002</v>
      </c>
      <c r="C52">
        <v>-6.2709999999999999</v>
      </c>
      <c r="D52">
        <v>25.954000000000001</v>
      </c>
      <c r="E52">
        <v>116.208</v>
      </c>
      <c r="F52">
        <v>60</v>
      </c>
      <c r="G52">
        <v>63.933999999999997</v>
      </c>
      <c r="H52">
        <v>2.7588000000000004</v>
      </c>
    </row>
    <row r="53" spans="1:8" x14ac:dyDescent="0.2">
      <c r="A53">
        <v>13463.621999999999</v>
      </c>
      <c r="B53">
        <v>-6.3449999999999998</v>
      </c>
      <c r="C53">
        <v>-6.3529999999999998</v>
      </c>
      <c r="D53">
        <v>26.303000000000001</v>
      </c>
      <c r="E53">
        <v>116.038</v>
      </c>
      <c r="F53">
        <v>60</v>
      </c>
      <c r="G53">
        <v>63.706000000000003</v>
      </c>
      <c r="H53">
        <v>2.75</v>
      </c>
    </row>
    <row r="54" spans="1:8" x14ac:dyDescent="0.2">
      <c r="A54">
        <v>13463.933000000001</v>
      </c>
      <c r="B54">
        <v>-6.4269999999999996</v>
      </c>
      <c r="C54">
        <v>-6.4349999999999996</v>
      </c>
      <c r="D54">
        <v>26.512</v>
      </c>
      <c r="E54">
        <v>114.879</v>
      </c>
      <c r="F54">
        <v>60</v>
      </c>
      <c r="G54">
        <v>64.631</v>
      </c>
      <c r="H54">
        <v>2.7104000000000004</v>
      </c>
    </row>
    <row r="55" spans="1:8" x14ac:dyDescent="0.2">
      <c r="A55">
        <v>13464.245000000001</v>
      </c>
      <c r="B55">
        <v>-6.51</v>
      </c>
      <c r="C55">
        <v>-6.5179999999999998</v>
      </c>
      <c r="D55">
        <v>26.509</v>
      </c>
      <c r="E55">
        <v>107.03700000000001</v>
      </c>
      <c r="F55">
        <v>60</v>
      </c>
      <c r="G55">
        <v>66.91</v>
      </c>
      <c r="H55">
        <v>2.4628999999999999</v>
      </c>
    </row>
    <row r="56" spans="1:8" x14ac:dyDescent="0.2">
      <c r="A56">
        <v>13464.556</v>
      </c>
      <c r="B56">
        <v>-6.5919999999999996</v>
      </c>
      <c r="C56">
        <v>-6.601</v>
      </c>
      <c r="D56">
        <v>26.561</v>
      </c>
      <c r="E56">
        <v>95.02</v>
      </c>
      <c r="F56">
        <v>60</v>
      </c>
      <c r="G56">
        <v>68.131</v>
      </c>
      <c r="H56">
        <v>2.1109</v>
      </c>
    </row>
    <row r="57" spans="1:8" x14ac:dyDescent="0.2">
      <c r="A57">
        <v>13464.861999999999</v>
      </c>
      <c r="B57">
        <v>-6.673</v>
      </c>
      <c r="C57">
        <v>-6.6829999999999998</v>
      </c>
      <c r="D57">
        <v>26.812999999999999</v>
      </c>
      <c r="E57">
        <v>84.79</v>
      </c>
      <c r="F57">
        <v>60</v>
      </c>
      <c r="G57">
        <v>68.156999999999996</v>
      </c>
      <c r="H57">
        <v>1.8326</v>
      </c>
    </row>
    <row r="58" spans="1:8" x14ac:dyDescent="0.2">
      <c r="A58">
        <v>13465.165000000001</v>
      </c>
      <c r="B58">
        <v>-6.7539999999999996</v>
      </c>
      <c r="C58">
        <v>-6.7640000000000002</v>
      </c>
      <c r="D58">
        <v>26.811</v>
      </c>
      <c r="E58">
        <v>78.647999999999996</v>
      </c>
      <c r="F58">
        <v>60</v>
      </c>
      <c r="G58">
        <v>68.489000000000004</v>
      </c>
      <c r="H58">
        <v>1.6731</v>
      </c>
    </row>
    <row r="59" spans="1:8" x14ac:dyDescent="0.2">
      <c r="A59">
        <v>13465.47</v>
      </c>
      <c r="B59">
        <v>-6.835</v>
      </c>
      <c r="C59">
        <v>-6.8449999999999998</v>
      </c>
      <c r="D59">
        <v>26.72</v>
      </c>
      <c r="E59">
        <v>73.741</v>
      </c>
      <c r="F59">
        <v>60</v>
      </c>
      <c r="G59">
        <v>68.308999999999997</v>
      </c>
      <c r="H59">
        <v>1.5488</v>
      </c>
    </row>
    <row r="60" spans="1:8" x14ac:dyDescent="0.2">
      <c r="A60">
        <v>13465.776</v>
      </c>
      <c r="B60">
        <v>-6.9160000000000004</v>
      </c>
      <c r="C60">
        <v>-6.9260000000000002</v>
      </c>
      <c r="D60">
        <v>26.43</v>
      </c>
      <c r="E60">
        <v>68.403999999999996</v>
      </c>
      <c r="F60">
        <v>60</v>
      </c>
      <c r="G60">
        <v>69.581000000000003</v>
      </c>
      <c r="H60">
        <v>1.4190000000000003</v>
      </c>
    </row>
    <row r="61" spans="1:8" x14ac:dyDescent="0.2">
      <c r="A61">
        <v>13466.087</v>
      </c>
      <c r="B61">
        <v>-6.9960000000000004</v>
      </c>
      <c r="C61">
        <v>-7.0069999999999997</v>
      </c>
      <c r="D61">
        <v>25.911999999999999</v>
      </c>
      <c r="E61">
        <v>58.212000000000003</v>
      </c>
      <c r="F61">
        <v>60</v>
      </c>
      <c r="G61">
        <v>70.968999999999994</v>
      </c>
      <c r="H61">
        <v>1.1803000000000001</v>
      </c>
    </row>
    <row r="62" spans="1:8" x14ac:dyDescent="0.2">
      <c r="A62">
        <v>13466.398999999999</v>
      </c>
      <c r="B62">
        <v>-7.0739999999999998</v>
      </c>
      <c r="C62">
        <v>-7.085</v>
      </c>
      <c r="D62">
        <v>25.138000000000002</v>
      </c>
      <c r="E62">
        <v>46.54</v>
      </c>
      <c r="F62">
        <v>60</v>
      </c>
      <c r="G62">
        <v>70.688000000000002</v>
      </c>
      <c r="H62">
        <v>0.92070000000000007</v>
      </c>
    </row>
    <row r="63" spans="1:8" x14ac:dyDescent="0.2">
      <c r="A63">
        <v>13466.710999999999</v>
      </c>
      <c r="B63">
        <v>-7.1479999999999997</v>
      </c>
      <c r="C63">
        <v>-7.16</v>
      </c>
      <c r="D63">
        <v>24.015999999999998</v>
      </c>
      <c r="E63">
        <v>43.847000000000001</v>
      </c>
      <c r="F63">
        <v>60</v>
      </c>
      <c r="G63">
        <v>69.388000000000005</v>
      </c>
      <c r="H63">
        <v>0.86240000000000006</v>
      </c>
    </row>
    <row r="64" spans="1:8" x14ac:dyDescent="0.2">
      <c r="A64">
        <v>13467.02</v>
      </c>
      <c r="B64">
        <v>-7.218</v>
      </c>
      <c r="C64">
        <v>-7.23</v>
      </c>
      <c r="D64">
        <v>22.698</v>
      </c>
      <c r="E64">
        <v>53.152000000000001</v>
      </c>
      <c r="F64">
        <v>60</v>
      </c>
      <c r="G64">
        <v>66.941000000000003</v>
      </c>
      <c r="H64">
        <v>1.0637000000000001</v>
      </c>
    </row>
    <row r="65" spans="1:8" x14ac:dyDescent="0.2">
      <c r="A65">
        <v>13467.331</v>
      </c>
      <c r="B65">
        <v>-7.2889999999999997</v>
      </c>
      <c r="C65">
        <v>-7.3019999999999996</v>
      </c>
      <c r="D65">
        <v>23.061</v>
      </c>
      <c r="E65">
        <v>73.959000000000003</v>
      </c>
      <c r="F65">
        <v>60</v>
      </c>
      <c r="G65">
        <v>63.749000000000002</v>
      </c>
      <c r="H65">
        <v>1.5477000000000001</v>
      </c>
    </row>
    <row r="66" spans="1:8" x14ac:dyDescent="0.2">
      <c r="A66">
        <v>13467.641</v>
      </c>
      <c r="B66">
        <v>-7.3630000000000004</v>
      </c>
      <c r="C66">
        <v>-7.3760000000000003</v>
      </c>
      <c r="D66">
        <v>23.904</v>
      </c>
      <c r="E66">
        <v>95.581000000000003</v>
      </c>
      <c r="F66">
        <v>60</v>
      </c>
      <c r="G66">
        <v>61.859000000000002</v>
      </c>
      <c r="H66">
        <v>2.1109</v>
      </c>
    </row>
    <row r="67" spans="1:8" x14ac:dyDescent="0.2">
      <c r="A67">
        <v>13467.953</v>
      </c>
      <c r="B67">
        <v>-7.44</v>
      </c>
      <c r="C67">
        <v>-7.4530000000000003</v>
      </c>
      <c r="D67">
        <v>24.684000000000001</v>
      </c>
      <c r="E67">
        <v>113.73</v>
      </c>
      <c r="F67">
        <v>60</v>
      </c>
      <c r="G67">
        <v>60.674999999999997</v>
      </c>
      <c r="H67">
        <v>2.6455000000000002</v>
      </c>
    </row>
    <row r="68" spans="1:8" x14ac:dyDescent="0.2">
      <c r="A68">
        <v>13468.263999999999</v>
      </c>
      <c r="B68">
        <v>-7.524</v>
      </c>
      <c r="C68">
        <v>-7.5380000000000003</v>
      </c>
      <c r="D68">
        <v>27.344000000000001</v>
      </c>
      <c r="E68">
        <v>127.95099999999999</v>
      </c>
      <c r="F68">
        <v>60</v>
      </c>
      <c r="G68">
        <v>61.029000000000003</v>
      </c>
      <c r="H68">
        <v>3.1141000000000001</v>
      </c>
    </row>
    <row r="69" spans="1:8" x14ac:dyDescent="0.2">
      <c r="A69">
        <v>13468.571</v>
      </c>
      <c r="B69">
        <v>-7.6130000000000004</v>
      </c>
      <c r="C69">
        <v>-7.6280000000000001</v>
      </c>
      <c r="D69">
        <v>29.21</v>
      </c>
      <c r="E69">
        <v>132.958</v>
      </c>
      <c r="F69">
        <v>60</v>
      </c>
      <c r="G69">
        <v>62.289000000000001</v>
      </c>
      <c r="H69">
        <v>3.2890000000000006</v>
      </c>
    </row>
    <row r="70" spans="1:8" x14ac:dyDescent="0.2">
      <c r="A70">
        <v>13468.886</v>
      </c>
      <c r="B70">
        <v>-7.7009999999999996</v>
      </c>
      <c r="C70">
        <v>-7.7160000000000002</v>
      </c>
      <c r="D70">
        <v>28.052</v>
      </c>
      <c r="E70">
        <v>129.21</v>
      </c>
      <c r="F70">
        <v>60</v>
      </c>
      <c r="G70">
        <v>63.762999999999998</v>
      </c>
      <c r="H70">
        <v>3.1515000000000004</v>
      </c>
    </row>
    <row r="71" spans="1:8" x14ac:dyDescent="0.2">
      <c r="A71">
        <v>13469.206</v>
      </c>
      <c r="B71">
        <v>-7.7880000000000003</v>
      </c>
      <c r="C71">
        <v>-7.8029999999999999</v>
      </c>
      <c r="D71">
        <v>27.170999999999999</v>
      </c>
      <c r="E71">
        <v>120.676</v>
      </c>
      <c r="F71">
        <v>60</v>
      </c>
      <c r="G71">
        <v>65.23</v>
      </c>
      <c r="H71">
        <v>2.8578000000000001</v>
      </c>
    </row>
    <row r="72" spans="1:8" x14ac:dyDescent="0.2">
      <c r="A72">
        <v>13469.519</v>
      </c>
      <c r="B72">
        <v>-7.8730000000000002</v>
      </c>
      <c r="C72">
        <v>-7.8890000000000002</v>
      </c>
      <c r="D72">
        <v>27.414999999999999</v>
      </c>
      <c r="E72">
        <v>110.527</v>
      </c>
      <c r="F72">
        <v>60</v>
      </c>
      <c r="G72">
        <v>66.12</v>
      </c>
      <c r="H72">
        <v>2.5344000000000002</v>
      </c>
    </row>
    <row r="73" spans="1:8" x14ac:dyDescent="0.2">
      <c r="A73">
        <v>13469.824000000001</v>
      </c>
      <c r="B73">
        <v>-7.9530000000000003</v>
      </c>
      <c r="C73">
        <v>-7.9690000000000003</v>
      </c>
      <c r="D73">
        <v>26.315999999999999</v>
      </c>
      <c r="E73">
        <v>102.154</v>
      </c>
      <c r="F73">
        <v>60</v>
      </c>
      <c r="G73">
        <v>67.063000000000002</v>
      </c>
      <c r="H73">
        <v>2.2836000000000003</v>
      </c>
    </row>
    <row r="74" spans="1:8" x14ac:dyDescent="0.2">
      <c r="A74">
        <v>13470.138000000001</v>
      </c>
      <c r="B74">
        <v>-8.0299999999999994</v>
      </c>
      <c r="C74">
        <v>-8.0470000000000006</v>
      </c>
      <c r="D74">
        <v>24.635000000000002</v>
      </c>
      <c r="E74">
        <v>95.385999999999996</v>
      </c>
      <c r="F74">
        <v>60</v>
      </c>
      <c r="G74">
        <v>67.47</v>
      </c>
      <c r="H74">
        <v>2.0911000000000004</v>
      </c>
    </row>
    <row r="75" spans="1:8" x14ac:dyDescent="0.2">
      <c r="A75">
        <v>13470.449000000001</v>
      </c>
      <c r="B75">
        <v>-8.1039999999999992</v>
      </c>
      <c r="C75">
        <v>-8.1210000000000004</v>
      </c>
      <c r="D75">
        <v>24.074999999999999</v>
      </c>
      <c r="E75">
        <v>93.522999999999996</v>
      </c>
      <c r="F75">
        <v>60</v>
      </c>
      <c r="G75">
        <v>65.540000000000006</v>
      </c>
      <c r="H75">
        <v>2.0383</v>
      </c>
    </row>
    <row r="76" spans="1:8" x14ac:dyDescent="0.2">
      <c r="A76">
        <v>13470.763000000001</v>
      </c>
      <c r="B76">
        <v>-8.1760000000000002</v>
      </c>
      <c r="C76">
        <v>-8.1929999999999996</v>
      </c>
      <c r="D76">
        <v>22.922999999999998</v>
      </c>
      <c r="E76">
        <v>110.017</v>
      </c>
      <c r="F76">
        <v>60</v>
      </c>
      <c r="G76">
        <v>60.924999999999997</v>
      </c>
      <c r="H76">
        <v>2.5102000000000002</v>
      </c>
    </row>
    <row r="77" spans="1:8" x14ac:dyDescent="0.2">
      <c r="A77">
        <v>13471.075000000001</v>
      </c>
      <c r="B77">
        <v>-8.25</v>
      </c>
      <c r="C77">
        <v>-8.2680000000000007</v>
      </c>
      <c r="D77">
        <v>23.762</v>
      </c>
      <c r="E77">
        <v>128.07</v>
      </c>
      <c r="F77">
        <v>60</v>
      </c>
      <c r="G77">
        <v>60.213999999999999</v>
      </c>
      <c r="H77">
        <v>3.0931999999999999</v>
      </c>
    </row>
    <row r="78" spans="1:8" x14ac:dyDescent="0.2">
      <c r="A78">
        <v>13471.385</v>
      </c>
      <c r="B78">
        <v>-8.3230000000000004</v>
      </c>
      <c r="C78">
        <v>-8.3420000000000005</v>
      </c>
      <c r="D78">
        <v>23.91</v>
      </c>
      <c r="E78">
        <v>140.334</v>
      </c>
      <c r="F78">
        <v>60</v>
      </c>
      <c r="G78">
        <v>59.823</v>
      </c>
      <c r="H78">
        <v>3.5376000000000003</v>
      </c>
    </row>
    <row r="79" spans="1:8" x14ac:dyDescent="0.2">
      <c r="A79">
        <v>13471.696</v>
      </c>
      <c r="B79">
        <v>-8.3989999999999991</v>
      </c>
      <c r="C79">
        <v>-8.4179999999999993</v>
      </c>
      <c r="D79">
        <v>24.613</v>
      </c>
      <c r="E79">
        <v>149.279</v>
      </c>
      <c r="F79">
        <v>60</v>
      </c>
      <c r="G79">
        <v>59.726999999999997</v>
      </c>
      <c r="H79">
        <v>3.8907000000000003</v>
      </c>
    </row>
    <row r="80" spans="1:8" x14ac:dyDescent="0.2">
      <c r="A80">
        <v>13472.005999999999</v>
      </c>
      <c r="B80">
        <v>-8.4789999999999992</v>
      </c>
      <c r="C80">
        <v>-8.4979999999999993</v>
      </c>
      <c r="D80">
        <v>25.786999999999999</v>
      </c>
      <c r="E80">
        <v>150.42599999999999</v>
      </c>
      <c r="F80">
        <v>60</v>
      </c>
      <c r="G80">
        <v>60.158999999999999</v>
      </c>
      <c r="H80">
        <v>3.9347000000000003</v>
      </c>
    </row>
    <row r="81" spans="1:8" x14ac:dyDescent="0.2">
      <c r="A81">
        <v>13472.317999999999</v>
      </c>
      <c r="B81">
        <v>-8.56</v>
      </c>
      <c r="C81">
        <v>-8.58</v>
      </c>
      <c r="D81">
        <v>26.222000000000001</v>
      </c>
      <c r="E81">
        <v>149.40199999999999</v>
      </c>
      <c r="F81">
        <v>60</v>
      </c>
      <c r="G81">
        <v>60.845999999999997</v>
      </c>
      <c r="H81">
        <v>3.8885000000000005</v>
      </c>
    </row>
    <row r="82" spans="1:8" x14ac:dyDescent="0.2">
      <c r="A82">
        <v>13472.627</v>
      </c>
      <c r="B82">
        <v>-8.6379999999999999</v>
      </c>
      <c r="C82">
        <v>-8.6579999999999995</v>
      </c>
      <c r="D82">
        <v>25.215</v>
      </c>
      <c r="E82">
        <v>145.38900000000001</v>
      </c>
      <c r="F82">
        <v>60</v>
      </c>
      <c r="G82">
        <v>62.325000000000003</v>
      </c>
      <c r="H82">
        <v>3.7213000000000003</v>
      </c>
    </row>
    <row r="83" spans="1:8" x14ac:dyDescent="0.2">
      <c r="A83">
        <v>13472.938</v>
      </c>
      <c r="B83">
        <v>-8.7159999999999993</v>
      </c>
      <c r="C83">
        <v>-8.7360000000000007</v>
      </c>
      <c r="D83">
        <v>25.241</v>
      </c>
      <c r="E83">
        <v>138.21600000000001</v>
      </c>
      <c r="F83">
        <v>60</v>
      </c>
      <c r="G83">
        <v>63.133000000000003</v>
      </c>
      <c r="H83">
        <v>3.4419000000000004</v>
      </c>
    </row>
    <row r="84" spans="1:8" x14ac:dyDescent="0.2">
      <c r="A84">
        <v>13473.246999999999</v>
      </c>
      <c r="B84">
        <v>-8.7929999999999993</v>
      </c>
      <c r="C84">
        <v>-8.8140000000000001</v>
      </c>
      <c r="D84">
        <v>24.962</v>
      </c>
      <c r="E84">
        <v>126.78400000000001</v>
      </c>
      <c r="F84">
        <v>60</v>
      </c>
      <c r="G84">
        <v>64.816999999999993</v>
      </c>
      <c r="H84">
        <v>3.0305</v>
      </c>
    </row>
    <row r="85" spans="1:8" x14ac:dyDescent="0.2">
      <c r="A85">
        <v>13473.557000000001</v>
      </c>
      <c r="B85">
        <v>-8.8659999999999997</v>
      </c>
      <c r="C85">
        <v>-8.8870000000000005</v>
      </c>
      <c r="D85">
        <v>23.673999999999999</v>
      </c>
      <c r="E85">
        <v>113.63200000000001</v>
      </c>
      <c r="F85">
        <v>60</v>
      </c>
      <c r="G85">
        <v>68.222999999999999</v>
      </c>
      <c r="H85">
        <v>2.6026000000000002</v>
      </c>
    </row>
    <row r="86" spans="1:8" x14ac:dyDescent="0.2">
      <c r="A86">
        <v>13473.868</v>
      </c>
      <c r="B86">
        <v>-8.9359999999999999</v>
      </c>
      <c r="C86">
        <v>-8.9580000000000002</v>
      </c>
      <c r="D86">
        <v>22.898</v>
      </c>
      <c r="E86">
        <v>98.403000000000006</v>
      </c>
      <c r="F86">
        <v>60</v>
      </c>
      <c r="G86">
        <v>67.855000000000004</v>
      </c>
      <c r="H86">
        <v>2.1549</v>
      </c>
    </row>
    <row r="87" spans="1:8" x14ac:dyDescent="0.2">
      <c r="A87">
        <v>13474.177</v>
      </c>
      <c r="B87">
        <v>-9.0069999999999997</v>
      </c>
      <c r="C87">
        <v>-9.0289999999999999</v>
      </c>
      <c r="D87">
        <v>22.887</v>
      </c>
      <c r="E87">
        <v>86.900999999999996</v>
      </c>
      <c r="F87">
        <v>60</v>
      </c>
      <c r="G87">
        <v>68.63</v>
      </c>
      <c r="H87">
        <v>1.8458000000000001</v>
      </c>
    </row>
    <row r="88" spans="1:8" x14ac:dyDescent="0.2">
      <c r="A88">
        <v>13474.485000000001</v>
      </c>
      <c r="B88">
        <v>-9.077</v>
      </c>
      <c r="C88">
        <v>-9.0990000000000002</v>
      </c>
      <c r="D88">
        <v>22.797999999999998</v>
      </c>
      <c r="E88">
        <v>82.995999999999995</v>
      </c>
      <c r="F88">
        <v>60</v>
      </c>
      <c r="G88">
        <v>66.709000000000003</v>
      </c>
      <c r="H88">
        <v>1.7446000000000002</v>
      </c>
    </row>
    <row r="89" spans="1:8" x14ac:dyDescent="0.2">
      <c r="A89">
        <v>13474.790999999999</v>
      </c>
      <c r="B89">
        <v>-9.1449999999999996</v>
      </c>
      <c r="C89">
        <v>-9.1679999999999993</v>
      </c>
      <c r="D89">
        <v>22.641999999999999</v>
      </c>
      <c r="E89">
        <v>81.722999999999999</v>
      </c>
      <c r="F89">
        <v>60</v>
      </c>
      <c r="G89">
        <v>68.481999999999999</v>
      </c>
      <c r="H89">
        <v>1.7116000000000002</v>
      </c>
    </row>
    <row r="90" spans="1:8" x14ac:dyDescent="0.2">
      <c r="A90">
        <v>13475.096</v>
      </c>
      <c r="B90">
        <v>-9.2149999999999999</v>
      </c>
      <c r="C90">
        <v>-9.2390000000000008</v>
      </c>
      <c r="D90">
        <v>23.05</v>
      </c>
      <c r="E90">
        <v>71.98</v>
      </c>
      <c r="F90">
        <v>60</v>
      </c>
      <c r="G90">
        <v>70.186999999999998</v>
      </c>
      <c r="H90">
        <v>1.4729000000000001</v>
      </c>
    </row>
    <row r="91" spans="1:8" x14ac:dyDescent="0.2">
      <c r="A91">
        <v>13475.4</v>
      </c>
      <c r="B91">
        <v>-9.2829999999999995</v>
      </c>
      <c r="C91">
        <v>-9.3070000000000004</v>
      </c>
      <c r="D91">
        <v>22.405000000000001</v>
      </c>
      <c r="E91">
        <v>58.542999999999999</v>
      </c>
      <c r="F91">
        <v>60</v>
      </c>
      <c r="G91">
        <v>70.046999999999997</v>
      </c>
      <c r="H91">
        <v>1.1627000000000001</v>
      </c>
    </row>
    <row r="92" spans="1:8" x14ac:dyDescent="0.2">
      <c r="A92">
        <v>13475.706</v>
      </c>
      <c r="B92">
        <v>-9.35</v>
      </c>
      <c r="C92">
        <v>-9.3740000000000006</v>
      </c>
      <c r="D92">
        <v>21.869</v>
      </c>
      <c r="E92">
        <v>54.646999999999998</v>
      </c>
      <c r="F92">
        <v>60</v>
      </c>
      <c r="G92">
        <v>69.915999999999997</v>
      </c>
      <c r="H92">
        <v>1.0758000000000001</v>
      </c>
    </row>
    <row r="93" spans="1:8" x14ac:dyDescent="0.2">
      <c r="A93">
        <v>13476.011</v>
      </c>
      <c r="B93">
        <v>-9.4149999999999991</v>
      </c>
      <c r="C93">
        <v>-9.44</v>
      </c>
      <c r="D93">
        <v>21.648</v>
      </c>
      <c r="E93">
        <v>63.456000000000003</v>
      </c>
      <c r="F93">
        <v>60</v>
      </c>
      <c r="G93">
        <v>66.572000000000003</v>
      </c>
      <c r="H93">
        <v>1.2716000000000001</v>
      </c>
    </row>
    <row r="94" spans="1:8" x14ac:dyDescent="0.2">
      <c r="A94">
        <v>13476.325999999999</v>
      </c>
      <c r="B94">
        <v>-9.4809999999999999</v>
      </c>
      <c r="C94">
        <v>-9.5060000000000002</v>
      </c>
      <c r="D94">
        <v>20.968</v>
      </c>
      <c r="E94">
        <v>78.456999999999994</v>
      </c>
      <c r="F94">
        <v>60</v>
      </c>
      <c r="G94">
        <v>65.358999999999995</v>
      </c>
      <c r="H94">
        <v>1.6247000000000003</v>
      </c>
    </row>
    <row r="95" spans="1:8" x14ac:dyDescent="0.2">
      <c r="A95">
        <v>13476.645</v>
      </c>
      <c r="B95">
        <v>-9.5470000000000006</v>
      </c>
      <c r="C95">
        <v>-9.5719999999999992</v>
      </c>
      <c r="D95">
        <v>20.847000000000001</v>
      </c>
      <c r="E95">
        <v>94.95</v>
      </c>
      <c r="F95">
        <v>60</v>
      </c>
      <c r="G95">
        <v>64.346000000000004</v>
      </c>
      <c r="H95">
        <v>2.0482000000000005</v>
      </c>
    </row>
    <row r="96" spans="1:8" x14ac:dyDescent="0.2">
      <c r="A96">
        <v>13476.956</v>
      </c>
      <c r="B96">
        <v>-9.6159999999999997</v>
      </c>
      <c r="C96">
        <v>-9.6419999999999995</v>
      </c>
      <c r="D96">
        <v>22.416</v>
      </c>
      <c r="E96">
        <v>102.26</v>
      </c>
      <c r="F96">
        <v>60</v>
      </c>
      <c r="G96">
        <v>64.477000000000004</v>
      </c>
      <c r="H96">
        <v>2.2484000000000002</v>
      </c>
    </row>
    <row r="97" spans="1:8" x14ac:dyDescent="0.2">
      <c r="A97">
        <v>13477.269</v>
      </c>
      <c r="B97">
        <v>-9.6869999999999994</v>
      </c>
      <c r="C97">
        <v>-9.7129999999999992</v>
      </c>
      <c r="D97">
        <v>22.62</v>
      </c>
      <c r="E97">
        <v>103.723</v>
      </c>
      <c r="F97">
        <v>60</v>
      </c>
      <c r="G97">
        <v>66.823999999999998</v>
      </c>
      <c r="H97">
        <v>2.2880000000000003</v>
      </c>
    </row>
    <row r="98" spans="1:8" x14ac:dyDescent="0.2">
      <c r="A98">
        <v>13477.581</v>
      </c>
      <c r="B98">
        <v>-9.7579999999999991</v>
      </c>
      <c r="C98">
        <v>-9.7840000000000007</v>
      </c>
      <c r="D98">
        <v>22.765999999999998</v>
      </c>
      <c r="E98">
        <v>97.085999999999999</v>
      </c>
      <c r="F98">
        <v>60</v>
      </c>
      <c r="G98">
        <v>68.825000000000003</v>
      </c>
      <c r="H98">
        <v>2.1021000000000001</v>
      </c>
    </row>
    <row r="99" spans="1:8" x14ac:dyDescent="0.2">
      <c r="A99">
        <v>13477.891</v>
      </c>
      <c r="B99">
        <v>-9.8219999999999992</v>
      </c>
      <c r="C99">
        <v>-9.8480000000000008</v>
      </c>
      <c r="D99">
        <v>20.858000000000001</v>
      </c>
      <c r="E99">
        <v>84.417000000000002</v>
      </c>
      <c r="F99">
        <v>60</v>
      </c>
      <c r="G99">
        <v>71.385000000000005</v>
      </c>
      <c r="H99">
        <v>1.7677</v>
      </c>
    </row>
    <row r="100" spans="1:8" x14ac:dyDescent="0.2">
      <c r="A100">
        <v>13478.204</v>
      </c>
      <c r="B100">
        <v>-9.8729999999999993</v>
      </c>
      <c r="C100">
        <v>-9.9</v>
      </c>
      <c r="D100">
        <v>16.463000000000001</v>
      </c>
      <c r="E100">
        <v>67.444000000000003</v>
      </c>
      <c r="F100">
        <v>60</v>
      </c>
      <c r="G100">
        <v>72.528999999999996</v>
      </c>
      <c r="H100">
        <v>1.3574000000000002</v>
      </c>
    </row>
    <row r="101" spans="1:8" x14ac:dyDescent="0.2">
      <c r="A101">
        <v>13573.268</v>
      </c>
      <c r="B101">
        <v>-9.9529999999999994</v>
      </c>
      <c r="C101">
        <v>-9.9540000000000006</v>
      </c>
      <c r="D101">
        <v>0</v>
      </c>
      <c r="E101">
        <v>106.962</v>
      </c>
      <c r="F101">
        <v>60</v>
      </c>
      <c r="G101">
        <v>65.293999999999997</v>
      </c>
      <c r="H101">
        <v>2.3760000000000003</v>
      </c>
    </row>
    <row r="102" spans="1:8" x14ac:dyDescent="0.2">
      <c r="A102">
        <v>13573.879000000001</v>
      </c>
      <c r="B102">
        <v>-10.023999999999999</v>
      </c>
      <c r="C102">
        <v>-10.026999999999999</v>
      </c>
      <c r="D102">
        <v>11.99</v>
      </c>
      <c r="E102">
        <v>109.32599999999999</v>
      </c>
      <c r="F102">
        <v>60</v>
      </c>
      <c r="G102">
        <v>65.198999999999998</v>
      </c>
      <c r="H102">
        <v>2.4442000000000004</v>
      </c>
    </row>
    <row r="103" spans="1:8" x14ac:dyDescent="0.2">
      <c r="A103">
        <v>13574.489</v>
      </c>
      <c r="B103">
        <v>-10.106</v>
      </c>
      <c r="C103">
        <v>-10.11</v>
      </c>
      <c r="D103">
        <v>13.566000000000001</v>
      </c>
      <c r="E103">
        <v>107.626</v>
      </c>
      <c r="F103">
        <v>60</v>
      </c>
      <c r="G103">
        <v>66.174999999999997</v>
      </c>
      <c r="H103">
        <v>2.3936000000000002</v>
      </c>
    </row>
    <row r="104" spans="1:8" x14ac:dyDescent="0.2">
      <c r="A104">
        <v>13575.097</v>
      </c>
      <c r="B104">
        <v>-10.191000000000001</v>
      </c>
      <c r="C104">
        <v>-10.196999999999999</v>
      </c>
      <c r="D104">
        <v>14.356999999999999</v>
      </c>
      <c r="E104">
        <v>101.661</v>
      </c>
      <c r="F104">
        <v>60</v>
      </c>
      <c r="G104">
        <v>67.284000000000006</v>
      </c>
      <c r="H104">
        <v>2.2231000000000001</v>
      </c>
    </row>
    <row r="105" spans="1:8" x14ac:dyDescent="0.2">
      <c r="A105">
        <v>13575.708000000001</v>
      </c>
      <c r="B105">
        <v>-10.28</v>
      </c>
      <c r="C105">
        <v>-10.287000000000001</v>
      </c>
      <c r="D105">
        <v>14.772</v>
      </c>
      <c r="E105">
        <v>91.236000000000004</v>
      </c>
      <c r="F105">
        <v>60</v>
      </c>
      <c r="G105">
        <v>68.269000000000005</v>
      </c>
      <c r="H105">
        <v>1.9404000000000001</v>
      </c>
    </row>
    <row r="106" spans="1:8" x14ac:dyDescent="0.2">
      <c r="A106">
        <v>13576.319</v>
      </c>
      <c r="B106">
        <v>-10.363</v>
      </c>
      <c r="C106">
        <v>-10.372</v>
      </c>
      <c r="D106">
        <v>13.911</v>
      </c>
      <c r="E106">
        <v>85.421000000000006</v>
      </c>
      <c r="F106">
        <v>60</v>
      </c>
      <c r="G106">
        <v>68.426000000000002</v>
      </c>
      <c r="H106">
        <v>1.7907999999999999</v>
      </c>
    </row>
    <row r="107" spans="1:8" x14ac:dyDescent="0.2">
      <c r="A107">
        <v>13576.929</v>
      </c>
      <c r="B107">
        <v>-10.436</v>
      </c>
      <c r="C107">
        <v>-10.446999999999999</v>
      </c>
      <c r="D107">
        <v>12.201000000000001</v>
      </c>
      <c r="E107">
        <v>79.668000000000006</v>
      </c>
      <c r="F107">
        <v>60</v>
      </c>
      <c r="G107">
        <v>68.718000000000004</v>
      </c>
      <c r="H107">
        <v>1.6467000000000003</v>
      </c>
    </row>
    <row r="108" spans="1:8" x14ac:dyDescent="0.2">
      <c r="A108">
        <v>13577.544</v>
      </c>
      <c r="B108">
        <v>-10.488</v>
      </c>
      <c r="C108">
        <v>-10.499000000000001</v>
      </c>
      <c r="D108">
        <v>8.51</v>
      </c>
      <c r="E108">
        <v>78.224999999999994</v>
      </c>
      <c r="F108">
        <v>60</v>
      </c>
      <c r="G108">
        <v>68.715999999999994</v>
      </c>
      <c r="H108">
        <v>1.6115000000000002</v>
      </c>
    </row>
    <row r="109" spans="1:8" x14ac:dyDescent="0.2">
      <c r="A109">
        <v>13596.724</v>
      </c>
      <c r="B109">
        <v>-10.552</v>
      </c>
      <c r="C109">
        <v>-10.564</v>
      </c>
      <c r="D109">
        <v>0.33800000000000002</v>
      </c>
      <c r="E109">
        <v>68.105999999999995</v>
      </c>
      <c r="F109">
        <v>60</v>
      </c>
      <c r="G109">
        <v>69.483999999999995</v>
      </c>
      <c r="H109">
        <v>1.3717000000000001</v>
      </c>
    </row>
    <row r="110" spans="1:8" x14ac:dyDescent="0.2">
      <c r="A110">
        <v>13597.337</v>
      </c>
      <c r="B110">
        <v>-10.602</v>
      </c>
      <c r="C110">
        <v>-10.615</v>
      </c>
      <c r="D110">
        <v>8.3109999999999999</v>
      </c>
      <c r="E110">
        <v>68.515000000000001</v>
      </c>
      <c r="F110">
        <v>60</v>
      </c>
      <c r="G110">
        <v>69.3</v>
      </c>
      <c r="H110">
        <v>1.3816000000000002</v>
      </c>
    </row>
    <row r="111" spans="1:8" x14ac:dyDescent="0.2">
      <c r="A111">
        <v>13597.951999999999</v>
      </c>
      <c r="B111">
        <v>-10.667999999999999</v>
      </c>
      <c r="C111">
        <v>-10.682</v>
      </c>
      <c r="D111">
        <v>10.925000000000001</v>
      </c>
      <c r="E111">
        <v>68.42</v>
      </c>
      <c r="F111">
        <v>60</v>
      </c>
      <c r="G111">
        <v>69.099000000000004</v>
      </c>
      <c r="H111">
        <v>1.3794000000000002</v>
      </c>
    </row>
    <row r="112" spans="1:8" x14ac:dyDescent="0.2">
      <c r="A112">
        <v>13598.566999999999</v>
      </c>
      <c r="B112">
        <v>-10.737</v>
      </c>
      <c r="C112">
        <v>-10.753</v>
      </c>
      <c r="D112">
        <v>11.491</v>
      </c>
      <c r="E112">
        <v>69.998999999999995</v>
      </c>
      <c r="F112">
        <v>60</v>
      </c>
      <c r="G112">
        <v>68.626999999999995</v>
      </c>
      <c r="H112">
        <v>1.4157</v>
      </c>
    </row>
    <row r="113" spans="1:8" x14ac:dyDescent="0.2">
      <c r="A113">
        <v>13599.179</v>
      </c>
      <c r="B113">
        <v>-10.805999999999999</v>
      </c>
      <c r="C113">
        <v>-10.823</v>
      </c>
      <c r="D113">
        <v>11.528</v>
      </c>
      <c r="E113">
        <v>68.709000000000003</v>
      </c>
      <c r="F113">
        <v>60</v>
      </c>
      <c r="G113">
        <v>69.221999999999994</v>
      </c>
      <c r="H113">
        <v>1.3860000000000001</v>
      </c>
    </row>
    <row r="114" spans="1:8" x14ac:dyDescent="0.2">
      <c r="A114">
        <v>13599.790999999999</v>
      </c>
      <c r="B114">
        <v>-10.874000000000001</v>
      </c>
      <c r="C114">
        <v>-10.891999999999999</v>
      </c>
      <c r="D114">
        <v>11.228</v>
      </c>
      <c r="E114">
        <v>66.405000000000001</v>
      </c>
      <c r="F114">
        <v>60</v>
      </c>
      <c r="G114">
        <v>70.438000000000002</v>
      </c>
      <c r="H114">
        <v>1.3321000000000003</v>
      </c>
    </row>
    <row r="115" spans="1:8" x14ac:dyDescent="0.2">
      <c r="A115">
        <v>13600.403</v>
      </c>
      <c r="B115">
        <v>-10.930999999999999</v>
      </c>
      <c r="C115">
        <v>-10.95</v>
      </c>
      <c r="D115">
        <v>9.4960000000000004</v>
      </c>
      <c r="E115">
        <v>66.63</v>
      </c>
      <c r="F115">
        <v>60</v>
      </c>
      <c r="G115">
        <v>69.747</v>
      </c>
      <c r="H115">
        <v>1.3376000000000001</v>
      </c>
    </row>
    <row r="116" spans="1:8" x14ac:dyDescent="0.2">
      <c r="A116">
        <v>13617.072</v>
      </c>
      <c r="B116">
        <v>-10.987</v>
      </c>
      <c r="C116">
        <v>-11.007999999999999</v>
      </c>
      <c r="D116">
        <v>0.34699999999999998</v>
      </c>
      <c r="E116">
        <v>66.852999999999994</v>
      </c>
      <c r="F116">
        <v>60</v>
      </c>
      <c r="G116">
        <v>69.558000000000007</v>
      </c>
      <c r="H116">
        <v>1.3431000000000002</v>
      </c>
    </row>
    <row r="117" spans="1:8" x14ac:dyDescent="0.2">
      <c r="A117">
        <v>13618.002</v>
      </c>
      <c r="B117">
        <v>-11.055</v>
      </c>
      <c r="C117">
        <v>-11.077</v>
      </c>
      <c r="D117">
        <v>7.4009999999999998</v>
      </c>
      <c r="E117">
        <v>70.212000000000003</v>
      </c>
      <c r="F117">
        <v>60</v>
      </c>
      <c r="G117">
        <v>69.510999999999996</v>
      </c>
      <c r="H117">
        <v>1.4201000000000001</v>
      </c>
    </row>
    <row r="118" spans="1:8" x14ac:dyDescent="0.2">
      <c r="A118">
        <v>13618.627</v>
      </c>
      <c r="B118">
        <v>-11.117000000000001</v>
      </c>
      <c r="C118">
        <v>-11.14</v>
      </c>
      <c r="D118">
        <v>10.125999999999999</v>
      </c>
      <c r="E118">
        <v>73.432000000000002</v>
      </c>
      <c r="F118">
        <v>60</v>
      </c>
      <c r="G118">
        <v>68.292000000000002</v>
      </c>
      <c r="H118">
        <v>1.4960000000000002</v>
      </c>
    </row>
    <row r="119" spans="1:8" x14ac:dyDescent="0.2">
      <c r="A119">
        <v>13619.253000000001</v>
      </c>
      <c r="B119">
        <v>-11.18</v>
      </c>
      <c r="C119">
        <v>-11.204000000000001</v>
      </c>
      <c r="D119">
        <v>10.198</v>
      </c>
      <c r="E119">
        <v>74.129000000000005</v>
      </c>
      <c r="F119">
        <v>60</v>
      </c>
      <c r="G119">
        <v>68.278000000000006</v>
      </c>
      <c r="H119">
        <v>1.5136000000000001</v>
      </c>
    </row>
    <row r="120" spans="1:8" x14ac:dyDescent="0.2">
      <c r="A120">
        <v>13619.875</v>
      </c>
      <c r="B120">
        <v>-11.24</v>
      </c>
      <c r="C120">
        <v>-11.266</v>
      </c>
      <c r="D120">
        <v>9.92</v>
      </c>
      <c r="E120">
        <v>71.947999999999993</v>
      </c>
      <c r="F120">
        <v>60</v>
      </c>
      <c r="G120">
        <v>68.59</v>
      </c>
      <c r="H120">
        <v>1.4608000000000001</v>
      </c>
    </row>
    <row r="121" spans="1:8" x14ac:dyDescent="0.2">
      <c r="A121">
        <v>13620.501</v>
      </c>
      <c r="B121">
        <v>-11.3</v>
      </c>
      <c r="C121">
        <v>-11.327</v>
      </c>
      <c r="D121">
        <v>9.7530000000000001</v>
      </c>
      <c r="E121">
        <v>71.888000000000005</v>
      </c>
      <c r="F121">
        <v>60</v>
      </c>
      <c r="G121">
        <v>69.311999999999998</v>
      </c>
      <c r="H121">
        <v>1.4597</v>
      </c>
    </row>
    <row r="122" spans="1:8" x14ac:dyDescent="0.2">
      <c r="A122">
        <v>13621.126</v>
      </c>
      <c r="B122">
        <v>-11.36</v>
      </c>
      <c r="C122">
        <v>-11.387</v>
      </c>
      <c r="D122">
        <v>9.7330000000000005</v>
      </c>
      <c r="E122">
        <v>73.191999999999993</v>
      </c>
      <c r="F122">
        <v>60</v>
      </c>
      <c r="G122">
        <v>69.643000000000001</v>
      </c>
      <c r="H122">
        <v>1.4905000000000002</v>
      </c>
    </row>
    <row r="123" spans="1:8" x14ac:dyDescent="0.2">
      <c r="A123">
        <v>13621.746999999999</v>
      </c>
      <c r="B123">
        <v>-11.419</v>
      </c>
      <c r="C123">
        <v>-11.448</v>
      </c>
      <c r="D123">
        <v>9.7560000000000002</v>
      </c>
      <c r="E123">
        <v>71.956000000000003</v>
      </c>
      <c r="F123">
        <v>60</v>
      </c>
      <c r="G123">
        <v>68.908000000000001</v>
      </c>
      <c r="H123">
        <v>1.4619</v>
      </c>
    </row>
    <row r="124" spans="1:8" x14ac:dyDescent="0.2">
      <c r="A124">
        <v>13622.37</v>
      </c>
      <c r="B124">
        <v>-11.47</v>
      </c>
      <c r="C124">
        <v>-11.5</v>
      </c>
      <c r="D124">
        <v>8.3450000000000006</v>
      </c>
      <c r="E124">
        <v>71.575000000000003</v>
      </c>
      <c r="F124">
        <v>60</v>
      </c>
      <c r="G124">
        <v>69.704999999999998</v>
      </c>
      <c r="H124">
        <v>1.4520000000000002</v>
      </c>
    </row>
    <row r="125" spans="1:8" x14ac:dyDescent="0.2">
      <c r="A125">
        <v>13767.628000000001</v>
      </c>
      <c r="B125">
        <v>-11.557</v>
      </c>
      <c r="C125">
        <v>-11.555999999999999</v>
      </c>
      <c r="D125">
        <v>0</v>
      </c>
      <c r="E125">
        <v>90.051000000000002</v>
      </c>
      <c r="F125">
        <v>60</v>
      </c>
      <c r="G125">
        <v>68.605999999999995</v>
      </c>
      <c r="H125">
        <v>1.9096000000000002</v>
      </c>
    </row>
    <row r="126" spans="1:8" x14ac:dyDescent="0.2">
      <c r="A126">
        <v>13768.237999999999</v>
      </c>
      <c r="B126">
        <v>-11.613</v>
      </c>
      <c r="C126">
        <v>-11.611000000000001</v>
      </c>
      <c r="D126">
        <v>9.0210000000000008</v>
      </c>
      <c r="E126">
        <v>86.597999999999999</v>
      </c>
      <c r="F126">
        <v>60</v>
      </c>
      <c r="G126">
        <v>69.281999999999996</v>
      </c>
      <c r="H126">
        <v>1.8205000000000002</v>
      </c>
    </row>
    <row r="127" spans="1:8" x14ac:dyDescent="0.2">
      <c r="A127">
        <v>13768.852000000001</v>
      </c>
      <c r="B127">
        <v>-11.667</v>
      </c>
      <c r="C127">
        <v>-11.664</v>
      </c>
      <c r="D127">
        <v>8.68</v>
      </c>
      <c r="E127">
        <v>83.679000000000002</v>
      </c>
      <c r="F127">
        <v>60</v>
      </c>
      <c r="G127">
        <v>68.289000000000001</v>
      </c>
      <c r="H127">
        <v>1.7468000000000001</v>
      </c>
    </row>
    <row r="128" spans="1:8" x14ac:dyDescent="0.2">
      <c r="A128">
        <v>13769.464</v>
      </c>
      <c r="B128">
        <v>-11.718999999999999</v>
      </c>
      <c r="C128">
        <v>-11.715999999999999</v>
      </c>
      <c r="D128">
        <v>8.4260000000000002</v>
      </c>
      <c r="E128">
        <v>81.7</v>
      </c>
      <c r="F128">
        <v>60</v>
      </c>
      <c r="G128">
        <v>68.168000000000006</v>
      </c>
      <c r="H128">
        <v>1.6973</v>
      </c>
    </row>
    <row r="129" spans="1:8" x14ac:dyDescent="0.2">
      <c r="A129">
        <v>13770.075999999999</v>
      </c>
      <c r="B129">
        <v>-11.77</v>
      </c>
      <c r="C129">
        <v>-11.766</v>
      </c>
      <c r="D129">
        <v>8.202</v>
      </c>
      <c r="E129">
        <v>81.194000000000003</v>
      </c>
      <c r="F129">
        <v>60</v>
      </c>
      <c r="G129">
        <v>68.257999999999996</v>
      </c>
      <c r="H129">
        <v>1.6852000000000003</v>
      </c>
    </row>
    <row r="130" spans="1:8" x14ac:dyDescent="0.2">
      <c r="A130">
        <v>13770.683999999999</v>
      </c>
      <c r="B130">
        <v>-11.82</v>
      </c>
      <c r="C130">
        <v>-11.816000000000001</v>
      </c>
      <c r="D130">
        <v>8.1140000000000008</v>
      </c>
      <c r="E130">
        <v>78.099999999999994</v>
      </c>
      <c r="F130">
        <v>60</v>
      </c>
      <c r="G130">
        <v>68.001000000000005</v>
      </c>
      <c r="H130">
        <v>1.6093000000000002</v>
      </c>
    </row>
    <row r="131" spans="1:8" x14ac:dyDescent="0.2">
      <c r="A131">
        <v>13771.294</v>
      </c>
      <c r="B131">
        <v>-11.871</v>
      </c>
      <c r="C131">
        <v>-11.865</v>
      </c>
      <c r="D131">
        <v>8.0980000000000008</v>
      </c>
      <c r="E131">
        <v>78.417000000000002</v>
      </c>
      <c r="F131">
        <v>60</v>
      </c>
      <c r="G131">
        <v>68.097999999999999</v>
      </c>
      <c r="H131">
        <v>1.617</v>
      </c>
    </row>
    <row r="132" spans="1:8" x14ac:dyDescent="0.2">
      <c r="A132">
        <v>13772.21</v>
      </c>
      <c r="B132">
        <v>-11.945</v>
      </c>
      <c r="C132">
        <v>-11.938000000000001</v>
      </c>
      <c r="D132">
        <v>8.0109999999999992</v>
      </c>
      <c r="E132">
        <v>80.760999999999996</v>
      </c>
      <c r="F132">
        <v>60</v>
      </c>
      <c r="G132">
        <v>68.849999999999994</v>
      </c>
      <c r="H132">
        <v>1.6742000000000001</v>
      </c>
    </row>
    <row r="133" spans="1:8" x14ac:dyDescent="0.2">
      <c r="A133">
        <v>13773.127</v>
      </c>
      <c r="B133">
        <v>-12.007999999999999</v>
      </c>
      <c r="C133">
        <v>-12</v>
      </c>
      <c r="D133">
        <v>6.73</v>
      </c>
      <c r="E133">
        <v>81.816000000000003</v>
      </c>
      <c r="F133">
        <v>60</v>
      </c>
      <c r="G133">
        <v>68.311000000000007</v>
      </c>
      <c r="H133">
        <v>1.7006000000000001</v>
      </c>
    </row>
    <row r="134" spans="1:8" x14ac:dyDescent="0.2">
      <c r="A134">
        <v>13853.179</v>
      </c>
      <c r="B134">
        <v>-12.055999999999999</v>
      </c>
      <c r="C134">
        <v>-12.055</v>
      </c>
      <c r="D134">
        <v>0</v>
      </c>
      <c r="E134">
        <v>103.13</v>
      </c>
      <c r="F134">
        <v>60</v>
      </c>
      <c r="G134">
        <v>64.968000000000004</v>
      </c>
      <c r="H134">
        <v>2.2649000000000004</v>
      </c>
    </row>
    <row r="135" spans="1:8" x14ac:dyDescent="0.2">
      <c r="A135">
        <v>13853.790999999999</v>
      </c>
      <c r="B135">
        <v>-12.112</v>
      </c>
      <c r="C135">
        <v>-12.109</v>
      </c>
      <c r="D135">
        <v>8.8829999999999991</v>
      </c>
      <c r="E135">
        <v>97.097999999999999</v>
      </c>
      <c r="F135">
        <v>60</v>
      </c>
      <c r="G135">
        <v>68.076999999999998</v>
      </c>
      <c r="H135">
        <v>2.0977000000000001</v>
      </c>
    </row>
    <row r="136" spans="1:8" x14ac:dyDescent="0.2">
      <c r="A136">
        <v>13854.402</v>
      </c>
      <c r="B136">
        <v>-12.183999999999999</v>
      </c>
      <c r="C136">
        <v>-12.18</v>
      </c>
      <c r="D136">
        <v>11.573</v>
      </c>
      <c r="E136">
        <v>93.852999999999994</v>
      </c>
      <c r="F136">
        <v>60</v>
      </c>
      <c r="G136">
        <v>65.486000000000004</v>
      </c>
      <c r="H136">
        <v>2.0097</v>
      </c>
    </row>
    <row r="137" spans="1:8" x14ac:dyDescent="0.2">
      <c r="A137">
        <v>13855.014999999999</v>
      </c>
      <c r="B137">
        <v>-12.253</v>
      </c>
      <c r="C137">
        <v>-12.246</v>
      </c>
      <c r="D137">
        <v>10.872999999999999</v>
      </c>
      <c r="E137">
        <v>97.141000000000005</v>
      </c>
      <c r="F137">
        <v>60</v>
      </c>
      <c r="G137">
        <v>65.822000000000003</v>
      </c>
      <c r="H137">
        <v>2.0988000000000002</v>
      </c>
    </row>
    <row r="138" spans="1:8" x14ac:dyDescent="0.2">
      <c r="A138">
        <v>13855.624</v>
      </c>
      <c r="B138">
        <v>-12.321</v>
      </c>
      <c r="C138">
        <v>-12.313000000000001</v>
      </c>
      <c r="D138">
        <v>10.916</v>
      </c>
      <c r="E138">
        <v>104.27</v>
      </c>
      <c r="F138">
        <v>60</v>
      </c>
      <c r="G138">
        <v>63.499000000000002</v>
      </c>
      <c r="H138">
        <v>2.2968000000000002</v>
      </c>
    </row>
    <row r="139" spans="1:8" x14ac:dyDescent="0.2">
      <c r="A139">
        <v>13856.236000000001</v>
      </c>
      <c r="B139">
        <v>-12.39</v>
      </c>
      <c r="C139">
        <v>-12.38</v>
      </c>
      <c r="D139">
        <v>10.903</v>
      </c>
      <c r="E139">
        <v>112.449</v>
      </c>
      <c r="F139">
        <v>60</v>
      </c>
      <c r="G139">
        <v>64.570999999999998</v>
      </c>
      <c r="H139">
        <v>2.5366000000000004</v>
      </c>
    </row>
    <row r="140" spans="1:8" x14ac:dyDescent="0.2">
      <c r="A140">
        <v>13856.847</v>
      </c>
      <c r="B140">
        <v>-12.456</v>
      </c>
      <c r="C140">
        <v>-12.444000000000001</v>
      </c>
      <c r="D140">
        <v>10.602</v>
      </c>
      <c r="E140">
        <v>117.386</v>
      </c>
      <c r="F140">
        <v>60</v>
      </c>
      <c r="G140">
        <v>65.905000000000001</v>
      </c>
      <c r="H140">
        <v>2.6884000000000001</v>
      </c>
    </row>
    <row r="141" spans="1:8" x14ac:dyDescent="0.2">
      <c r="A141">
        <v>13857.458000000001</v>
      </c>
      <c r="B141">
        <v>-12.519</v>
      </c>
      <c r="C141">
        <v>-12.505000000000001</v>
      </c>
      <c r="D141">
        <v>10.003</v>
      </c>
      <c r="E141">
        <v>113.32</v>
      </c>
      <c r="F141">
        <v>60</v>
      </c>
      <c r="G141">
        <v>64.983000000000004</v>
      </c>
      <c r="H141">
        <v>2.5630000000000002</v>
      </c>
    </row>
    <row r="142" spans="1:8" x14ac:dyDescent="0.2">
      <c r="A142">
        <v>13858.409</v>
      </c>
      <c r="B142">
        <v>-12.571999999999999</v>
      </c>
      <c r="C142">
        <v>-12.557</v>
      </c>
      <c r="D142">
        <v>5.45</v>
      </c>
      <c r="E142">
        <v>107.215</v>
      </c>
      <c r="F142">
        <v>60</v>
      </c>
      <c r="G142">
        <v>64.971000000000004</v>
      </c>
      <c r="H142">
        <v>2.3815000000000004</v>
      </c>
    </row>
    <row r="143" spans="1:8" x14ac:dyDescent="0.2">
      <c r="A143">
        <v>13874.040999999999</v>
      </c>
      <c r="B143">
        <v>-12.641</v>
      </c>
      <c r="C143">
        <v>-12.624000000000001</v>
      </c>
      <c r="D143">
        <v>0.42699999999999999</v>
      </c>
      <c r="E143">
        <v>103.746</v>
      </c>
      <c r="F143">
        <v>60</v>
      </c>
      <c r="G143">
        <v>66.02</v>
      </c>
      <c r="H143">
        <v>2.2825000000000002</v>
      </c>
    </row>
    <row r="144" spans="1:8" x14ac:dyDescent="0.2">
      <c r="A144">
        <v>13874.651</v>
      </c>
      <c r="B144">
        <v>-12.71</v>
      </c>
      <c r="C144">
        <v>-12.692</v>
      </c>
      <c r="D144">
        <v>11.138999999999999</v>
      </c>
      <c r="E144">
        <v>100.399</v>
      </c>
      <c r="F144">
        <v>60</v>
      </c>
      <c r="G144">
        <v>64.864999999999995</v>
      </c>
      <c r="H144">
        <v>2.1879000000000004</v>
      </c>
    </row>
    <row r="145" spans="1:8" x14ac:dyDescent="0.2">
      <c r="A145">
        <v>13875.262000000001</v>
      </c>
      <c r="B145">
        <v>-12.794</v>
      </c>
      <c r="C145">
        <v>-12.773</v>
      </c>
      <c r="D145">
        <v>13.302</v>
      </c>
      <c r="E145">
        <v>98.593000000000004</v>
      </c>
      <c r="F145">
        <v>60</v>
      </c>
      <c r="G145">
        <v>65.257999999999996</v>
      </c>
      <c r="H145">
        <v>2.1384000000000003</v>
      </c>
    </row>
    <row r="146" spans="1:8" x14ac:dyDescent="0.2">
      <c r="A146">
        <v>13875.875</v>
      </c>
      <c r="B146">
        <v>-12.872999999999999</v>
      </c>
      <c r="C146">
        <v>-12.851000000000001</v>
      </c>
      <c r="D146">
        <v>12.634</v>
      </c>
      <c r="E146">
        <v>96.426000000000002</v>
      </c>
      <c r="F146">
        <v>60</v>
      </c>
      <c r="G146">
        <v>67.274000000000001</v>
      </c>
      <c r="H146">
        <v>2.0790000000000002</v>
      </c>
    </row>
    <row r="147" spans="1:8" x14ac:dyDescent="0.2">
      <c r="A147">
        <v>13876.483</v>
      </c>
      <c r="B147">
        <v>-12.946</v>
      </c>
      <c r="C147">
        <v>-12.922000000000001</v>
      </c>
      <c r="D147">
        <v>11.717000000000001</v>
      </c>
      <c r="E147">
        <v>96.495000000000005</v>
      </c>
      <c r="F147">
        <v>60</v>
      </c>
      <c r="G147">
        <v>66.718000000000004</v>
      </c>
      <c r="H147">
        <v>2.0811999999999999</v>
      </c>
    </row>
    <row r="148" spans="1:8" x14ac:dyDescent="0.2">
      <c r="A148">
        <v>13877.093999999999</v>
      </c>
      <c r="B148">
        <v>-13.015000000000001</v>
      </c>
      <c r="C148">
        <v>-12.988</v>
      </c>
      <c r="D148">
        <v>10.855</v>
      </c>
      <c r="E148">
        <v>95.296999999999997</v>
      </c>
      <c r="F148">
        <v>60</v>
      </c>
      <c r="G148">
        <v>67.397000000000006</v>
      </c>
      <c r="H148">
        <v>2.0493000000000001</v>
      </c>
    </row>
    <row r="149" spans="1:8" x14ac:dyDescent="0.2">
      <c r="A149">
        <v>13877.704</v>
      </c>
      <c r="B149">
        <v>-13.079000000000001</v>
      </c>
      <c r="C149">
        <v>-13.051</v>
      </c>
      <c r="D149">
        <v>10.244</v>
      </c>
      <c r="E149">
        <v>92.356999999999999</v>
      </c>
      <c r="F149">
        <v>60</v>
      </c>
      <c r="G149">
        <v>64.152000000000001</v>
      </c>
      <c r="H149">
        <v>1.9701000000000002</v>
      </c>
    </row>
    <row r="150" spans="1:8" x14ac:dyDescent="0.2">
      <c r="A150">
        <v>13878.302</v>
      </c>
      <c r="B150">
        <v>-13.129</v>
      </c>
      <c r="C150">
        <v>-13.1</v>
      </c>
      <c r="D150">
        <v>8.2460000000000004</v>
      </c>
      <c r="E150">
        <v>89.480999999999995</v>
      </c>
      <c r="F150">
        <v>60</v>
      </c>
      <c r="G150">
        <v>66.557000000000002</v>
      </c>
      <c r="H150">
        <v>1.8953000000000002</v>
      </c>
    </row>
    <row r="151" spans="1:8" x14ac:dyDescent="0.2">
      <c r="A151">
        <v>14123.84</v>
      </c>
      <c r="B151">
        <v>-13.154</v>
      </c>
      <c r="C151">
        <v>-13.151999999999999</v>
      </c>
      <c r="D151">
        <v>0</v>
      </c>
      <c r="E151">
        <v>118.066</v>
      </c>
      <c r="F151">
        <v>60</v>
      </c>
      <c r="G151">
        <v>65.387</v>
      </c>
      <c r="H151">
        <v>2.7093000000000003</v>
      </c>
    </row>
    <row r="152" spans="1:8" x14ac:dyDescent="0.2">
      <c r="A152">
        <v>14124.45</v>
      </c>
      <c r="B152">
        <v>-13.218999999999999</v>
      </c>
      <c r="C152">
        <v>-13.215999999999999</v>
      </c>
      <c r="D152">
        <v>10.417</v>
      </c>
      <c r="E152">
        <v>112.82899999999999</v>
      </c>
      <c r="F152">
        <v>60</v>
      </c>
      <c r="G152">
        <v>65.724000000000004</v>
      </c>
      <c r="H152">
        <v>2.5487000000000002</v>
      </c>
    </row>
    <row r="153" spans="1:8" x14ac:dyDescent="0.2">
      <c r="A153">
        <v>14125.06</v>
      </c>
      <c r="B153">
        <v>-13.294</v>
      </c>
      <c r="C153">
        <v>-13.288</v>
      </c>
      <c r="D153">
        <v>11.840999999999999</v>
      </c>
      <c r="E153">
        <v>106.896</v>
      </c>
      <c r="F153">
        <v>60</v>
      </c>
      <c r="G153">
        <v>65.944999999999993</v>
      </c>
      <c r="H153">
        <v>2.3727</v>
      </c>
    </row>
    <row r="154" spans="1:8" x14ac:dyDescent="0.2">
      <c r="A154">
        <v>14125.671</v>
      </c>
      <c r="B154">
        <v>-13.361000000000001</v>
      </c>
      <c r="C154">
        <v>-13.353</v>
      </c>
      <c r="D154">
        <v>10.661</v>
      </c>
      <c r="E154">
        <v>100.06100000000001</v>
      </c>
      <c r="F154">
        <v>60</v>
      </c>
      <c r="G154">
        <v>64.632999999999996</v>
      </c>
      <c r="H154">
        <v>2.1791000000000005</v>
      </c>
    </row>
    <row r="155" spans="1:8" x14ac:dyDescent="0.2">
      <c r="A155">
        <v>14126.29</v>
      </c>
      <c r="B155">
        <v>-13.422000000000001</v>
      </c>
      <c r="C155">
        <v>-13.412000000000001</v>
      </c>
      <c r="D155">
        <v>9.5350000000000001</v>
      </c>
      <c r="E155">
        <v>94.805999999999997</v>
      </c>
      <c r="F155">
        <v>60</v>
      </c>
      <c r="G155">
        <v>67.078000000000003</v>
      </c>
      <c r="H155">
        <v>2.0361000000000002</v>
      </c>
    </row>
    <row r="156" spans="1:8" x14ac:dyDescent="0.2">
      <c r="A156">
        <v>14126.905000000001</v>
      </c>
      <c r="B156">
        <v>-13.481</v>
      </c>
      <c r="C156">
        <v>-13.47</v>
      </c>
      <c r="D156">
        <v>9.39</v>
      </c>
      <c r="E156">
        <v>90.513000000000005</v>
      </c>
      <c r="F156">
        <v>60</v>
      </c>
      <c r="G156">
        <v>64.197000000000003</v>
      </c>
      <c r="H156">
        <v>1.9217000000000002</v>
      </c>
    </row>
    <row r="157" spans="1:8" x14ac:dyDescent="0.2">
      <c r="A157">
        <v>14127.514999999999</v>
      </c>
      <c r="B157">
        <v>-13.541</v>
      </c>
      <c r="C157">
        <v>-13.528</v>
      </c>
      <c r="D157">
        <v>9.4700000000000006</v>
      </c>
      <c r="E157">
        <v>90.59</v>
      </c>
      <c r="F157">
        <v>60</v>
      </c>
      <c r="G157">
        <v>69.215999999999994</v>
      </c>
      <c r="H157">
        <v>1.9239000000000002</v>
      </c>
    </row>
    <row r="158" spans="1:8" x14ac:dyDescent="0.2">
      <c r="A158">
        <v>14128.125</v>
      </c>
      <c r="B158">
        <v>-13.6</v>
      </c>
      <c r="C158">
        <v>-13.585000000000001</v>
      </c>
      <c r="D158">
        <v>9.3539999999999992</v>
      </c>
      <c r="E158">
        <v>91.123000000000005</v>
      </c>
      <c r="F158">
        <v>60</v>
      </c>
      <c r="G158">
        <v>64.573999999999998</v>
      </c>
      <c r="H158">
        <v>1.9382000000000001</v>
      </c>
    </row>
    <row r="159" spans="1:8" x14ac:dyDescent="0.2">
      <c r="A159">
        <v>14128.746999999999</v>
      </c>
      <c r="B159">
        <v>-13.657999999999999</v>
      </c>
      <c r="C159">
        <v>-13.641</v>
      </c>
      <c r="D159">
        <v>9.1129999999999995</v>
      </c>
      <c r="E159">
        <v>90.867000000000004</v>
      </c>
      <c r="F159">
        <v>60</v>
      </c>
      <c r="G159">
        <v>68.325000000000003</v>
      </c>
      <c r="H159">
        <v>1.9316000000000002</v>
      </c>
    </row>
    <row r="160" spans="1:8" x14ac:dyDescent="0.2">
      <c r="A160">
        <v>14129.367</v>
      </c>
      <c r="B160">
        <v>-13.717000000000001</v>
      </c>
      <c r="C160">
        <v>-13.698</v>
      </c>
      <c r="D160">
        <v>9.1069999999999993</v>
      </c>
      <c r="E160">
        <v>87.893000000000001</v>
      </c>
      <c r="F160">
        <v>60</v>
      </c>
      <c r="G160">
        <v>65.623999999999995</v>
      </c>
      <c r="H160">
        <v>1.8535000000000001</v>
      </c>
    </row>
    <row r="161" spans="1:8" x14ac:dyDescent="0.2">
      <c r="A161">
        <v>14129.99</v>
      </c>
      <c r="B161">
        <v>-13.775</v>
      </c>
      <c r="C161">
        <v>-13.754</v>
      </c>
      <c r="D161">
        <v>9.0670000000000002</v>
      </c>
      <c r="E161">
        <v>83.778000000000006</v>
      </c>
      <c r="F161">
        <v>60</v>
      </c>
      <c r="G161">
        <v>67.941000000000003</v>
      </c>
      <c r="H161">
        <v>1.7490000000000003</v>
      </c>
    </row>
    <row r="162" spans="1:8" x14ac:dyDescent="0.2">
      <c r="A162">
        <v>14130.612999999999</v>
      </c>
      <c r="B162">
        <v>-13.833</v>
      </c>
      <c r="C162">
        <v>-13.811</v>
      </c>
      <c r="D162">
        <v>9.0619999999999994</v>
      </c>
      <c r="E162">
        <v>80.849000000000004</v>
      </c>
      <c r="F162">
        <v>60</v>
      </c>
      <c r="G162">
        <v>66.909000000000006</v>
      </c>
      <c r="H162">
        <v>1.6764000000000001</v>
      </c>
    </row>
    <row r="163" spans="1:8" x14ac:dyDescent="0.2">
      <c r="A163">
        <v>14131.236000000001</v>
      </c>
      <c r="B163">
        <v>-13.891</v>
      </c>
      <c r="C163">
        <v>-13.868</v>
      </c>
      <c r="D163">
        <v>9.093</v>
      </c>
      <c r="E163">
        <v>78.224999999999994</v>
      </c>
      <c r="F163">
        <v>60</v>
      </c>
      <c r="G163">
        <v>68.483999999999995</v>
      </c>
      <c r="H163">
        <v>1.6115000000000002</v>
      </c>
    </row>
    <row r="164" spans="1:8" x14ac:dyDescent="0.2">
      <c r="A164">
        <v>14131.858</v>
      </c>
      <c r="B164">
        <v>-13.95</v>
      </c>
      <c r="C164">
        <v>-13.923999999999999</v>
      </c>
      <c r="D164">
        <v>9.1189999999999998</v>
      </c>
      <c r="E164">
        <v>84.409000000000006</v>
      </c>
      <c r="F164">
        <v>60</v>
      </c>
      <c r="G164">
        <v>65.393000000000001</v>
      </c>
      <c r="H164">
        <v>1.7655000000000001</v>
      </c>
    </row>
    <row r="165" spans="1:8" x14ac:dyDescent="0.2">
      <c r="A165">
        <v>14132.482</v>
      </c>
      <c r="B165">
        <v>-14.009</v>
      </c>
      <c r="C165">
        <v>-13.981999999999999</v>
      </c>
      <c r="D165">
        <v>9.1890000000000001</v>
      </c>
      <c r="E165">
        <v>86.932000000000002</v>
      </c>
      <c r="F165">
        <v>60</v>
      </c>
      <c r="G165">
        <v>68.489000000000004</v>
      </c>
      <c r="H165">
        <v>1.8293000000000001</v>
      </c>
    </row>
    <row r="166" spans="1:8" x14ac:dyDescent="0.2">
      <c r="A166">
        <v>14133.102000000001</v>
      </c>
      <c r="B166">
        <v>-14.067</v>
      </c>
      <c r="C166">
        <v>-14.038</v>
      </c>
      <c r="D166">
        <v>9.1039999999999992</v>
      </c>
      <c r="E166">
        <v>86.658000000000001</v>
      </c>
      <c r="F166">
        <v>60</v>
      </c>
      <c r="G166">
        <v>65.585999999999999</v>
      </c>
      <c r="H166">
        <v>1.8227000000000002</v>
      </c>
    </row>
    <row r="167" spans="1:8" x14ac:dyDescent="0.2">
      <c r="A167">
        <v>14134.035</v>
      </c>
      <c r="B167">
        <v>-14.131</v>
      </c>
      <c r="C167">
        <v>-14.1</v>
      </c>
      <c r="D167">
        <v>6.6420000000000003</v>
      </c>
      <c r="E167">
        <v>79.192999999999998</v>
      </c>
      <c r="F167">
        <v>60</v>
      </c>
      <c r="G167">
        <v>67.819999999999993</v>
      </c>
      <c r="H167">
        <v>1.6357000000000002</v>
      </c>
    </row>
    <row r="168" spans="1:8" x14ac:dyDescent="0.2">
      <c r="A168">
        <v>15469.241</v>
      </c>
      <c r="B168">
        <v>-14.153</v>
      </c>
      <c r="C168">
        <v>-14.156000000000001</v>
      </c>
      <c r="D168">
        <v>0</v>
      </c>
      <c r="E168">
        <v>119.825</v>
      </c>
      <c r="F168">
        <v>60</v>
      </c>
      <c r="G168">
        <v>63.347000000000001</v>
      </c>
      <c r="H168">
        <v>2.7654000000000001</v>
      </c>
    </row>
    <row r="169" spans="1:8" x14ac:dyDescent="0.2">
      <c r="A169">
        <v>15472.92</v>
      </c>
      <c r="B169">
        <v>-14.217000000000001</v>
      </c>
      <c r="C169">
        <v>-14.224</v>
      </c>
      <c r="D169">
        <v>1.833</v>
      </c>
      <c r="E169">
        <v>113.526</v>
      </c>
      <c r="F169">
        <v>60</v>
      </c>
      <c r="G169">
        <v>63.524000000000001</v>
      </c>
      <c r="H169">
        <v>2.5695999999999999</v>
      </c>
    </row>
    <row r="170" spans="1:8" x14ac:dyDescent="0.2">
      <c r="A170">
        <v>15473.835999999999</v>
      </c>
      <c r="B170">
        <v>-14.28</v>
      </c>
      <c r="C170">
        <v>-14.291</v>
      </c>
      <c r="D170">
        <v>7.2960000000000003</v>
      </c>
      <c r="E170">
        <v>114.35299999999999</v>
      </c>
      <c r="F170">
        <v>60</v>
      </c>
      <c r="G170">
        <v>62.96</v>
      </c>
      <c r="H170">
        <v>2.5949</v>
      </c>
    </row>
    <row r="171" spans="1:8" x14ac:dyDescent="0.2">
      <c r="A171">
        <v>15474.447</v>
      </c>
      <c r="B171">
        <v>-14.343</v>
      </c>
      <c r="C171">
        <v>-14.356999999999999</v>
      </c>
      <c r="D171">
        <v>10.851000000000001</v>
      </c>
      <c r="E171">
        <v>114.41800000000001</v>
      </c>
      <c r="F171">
        <v>60</v>
      </c>
      <c r="G171">
        <v>63.540999999999997</v>
      </c>
      <c r="H171">
        <v>2.5971000000000006</v>
      </c>
    </row>
    <row r="172" spans="1:8" x14ac:dyDescent="0.2">
      <c r="A172">
        <v>15475.057000000001</v>
      </c>
      <c r="B172">
        <v>-14.417</v>
      </c>
      <c r="C172">
        <v>-14.436</v>
      </c>
      <c r="D172">
        <v>13.002000000000001</v>
      </c>
      <c r="E172">
        <v>109.687</v>
      </c>
      <c r="F172">
        <v>60</v>
      </c>
      <c r="G172">
        <v>64.072000000000003</v>
      </c>
      <c r="H172">
        <v>2.4540999999999999</v>
      </c>
    </row>
    <row r="173" spans="1:8" x14ac:dyDescent="0.2">
      <c r="A173">
        <v>15475.666999999999</v>
      </c>
      <c r="B173">
        <v>-14.499000000000001</v>
      </c>
      <c r="C173">
        <v>-14.522</v>
      </c>
      <c r="D173">
        <v>14.12</v>
      </c>
      <c r="E173">
        <v>104.03400000000001</v>
      </c>
      <c r="F173">
        <v>60</v>
      </c>
      <c r="G173">
        <v>66.144000000000005</v>
      </c>
      <c r="H173">
        <v>2.2902</v>
      </c>
    </row>
    <row r="174" spans="1:8" x14ac:dyDescent="0.2">
      <c r="A174">
        <v>15476.276</v>
      </c>
      <c r="B174">
        <v>-14.581</v>
      </c>
      <c r="C174">
        <v>-14.61</v>
      </c>
      <c r="D174">
        <v>14.367000000000001</v>
      </c>
      <c r="E174">
        <v>100.873</v>
      </c>
      <c r="F174">
        <v>60</v>
      </c>
      <c r="G174">
        <v>66.061000000000007</v>
      </c>
      <c r="H174">
        <v>2.2011000000000003</v>
      </c>
    </row>
    <row r="175" spans="1:8" x14ac:dyDescent="0.2">
      <c r="A175">
        <v>15476.887000000001</v>
      </c>
      <c r="B175">
        <v>-14.667999999999999</v>
      </c>
      <c r="C175">
        <v>-14.701000000000001</v>
      </c>
      <c r="D175">
        <v>14.927</v>
      </c>
      <c r="E175">
        <v>96.924999999999997</v>
      </c>
      <c r="F175">
        <v>60</v>
      </c>
      <c r="G175">
        <v>65.486999999999995</v>
      </c>
      <c r="H175">
        <v>2.0933000000000002</v>
      </c>
    </row>
    <row r="176" spans="1:8" x14ac:dyDescent="0.2">
      <c r="A176">
        <v>15477.496999999999</v>
      </c>
      <c r="B176">
        <v>-14.762</v>
      </c>
      <c r="C176">
        <v>-14.802</v>
      </c>
      <c r="D176">
        <v>16.474</v>
      </c>
      <c r="E176">
        <v>95.89</v>
      </c>
      <c r="F176">
        <v>60</v>
      </c>
      <c r="G176">
        <v>65.262</v>
      </c>
      <c r="H176">
        <v>2.0647000000000002</v>
      </c>
    </row>
    <row r="177" spans="1:8" x14ac:dyDescent="0.2">
      <c r="A177">
        <v>15477.800999999999</v>
      </c>
      <c r="B177">
        <v>-14.814</v>
      </c>
      <c r="C177">
        <v>-14.856</v>
      </c>
      <c r="D177">
        <v>17.992999999999999</v>
      </c>
      <c r="E177">
        <v>94.884</v>
      </c>
      <c r="F177">
        <v>60</v>
      </c>
      <c r="G177">
        <v>66.403000000000006</v>
      </c>
      <c r="H177">
        <v>2.0372000000000003</v>
      </c>
    </row>
    <row r="178" spans="1:8" x14ac:dyDescent="0.2">
      <c r="A178">
        <v>15478.413</v>
      </c>
      <c r="B178">
        <v>-14.9</v>
      </c>
      <c r="C178">
        <v>-14.946999999999999</v>
      </c>
      <c r="D178">
        <v>14.798999999999999</v>
      </c>
      <c r="E178">
        <v>91.241</v>
      </c>
      <c r="F178">
        <v>60</v>
      </c>
      <c r="G178">
        <v>66.936999999999998</v>
      </c>
      <c r="H178">
        <v>1.9415</v>
      </c>
    </row>
    <row r="179" spans="1:8" x14ac:dyDescent="0.2">
      <c r="A179">
        <v>15479.326999999999</v>
      </c>
      <c r="B179">
        <v>-14.95</v>
      </c>
      <c r="C179">
        <v>-15</v>
      </c>
      <c r="D179">
        <v>5.8220000000000001</v>
      </c>
      <c r="E179">
        <v>89.126000000000005</v>
      </c>
      <c r="F179">
        <v>60</v>
      </c>
      <c r="G179">
        <v>66.355999999999995</v>
      </c>
      <c r="H179">
        <v>1.8854000000000002</v>
      </c>
    </row>
    <row r="180" spans="1:8" x14ac:dyDescent="0.2">
      <c r="A180">
        <v>20695.263999999999</v>
      </c>
      <c r="B180">
        <v>-15.082000000000001</v>
      </c>
      <c r="C180">
        <v>-15.082000000000001</v>
      </c>
      <c r="D180">
        <v>0</v>
      </c>
      <c r="E180">
        <v>115.96599999999999</v>
      </c>
      <c r="F180">
        <v>60</v>
      </c>
      <c r="G180">
        <v>63.137</v>
      </c>
      <c r="H180">
        <v>2.6444000000000001</v>
      </c>
    </row>
    <row r="181" spans="1:8" x14ac:dyDescent="0.2">
      <c r="A181">
        <v>20695.567999999999</v>
      </c>
      <c r="B181">
        <v>-15.132</v>
      </c>
      <c r="C181">
        <v>-15.132999999999999</v>
      </c>
      <c r="D181">
        <v>16.571000000000002</v>
      </c>
      <c r="E181">
        <v>114.779</v>
      </c>
      <c r="F181">
        <v>60</v>
      </c>
      <c r="G181">
        <v>63.823</v>
      </c>
      <c r="H181">
        <v>2.6081000000000003</v>
      </c>
    </row>
    <row r="182" spans="1:8" x14ac:dyDescent="0.2">
      <c r="A182">
        <v>20695.873</v>
      </c>
      <c r="B182">
        <v>-15.186999999999999</v>
      </c>
      <c r="C182">
        <v>-15.188000000000001</v>
      </c>
      <c r="D182">
        <v>18.114999999999998</v>
      </c>
      <c r="E182">
        <v>108.91800000000001</v>
      </c>
      <c r="F182">
        <v>60</v>
      </c>
      <c r="G182">
        <v>66.284000000000006</v>
      </c>
      <c r="H182">
        <v>2.4321000000000002</v>
      </c>
    </row>
    <row r="183" spans="1:8" x14ac:dyDescent="0.2">
      <c r="A183">
        <v>20696.184000000001</v>
      </c>
      <c r="B183">
        <v>-15.246</v>
      </c>
      <c r="C183">
        <v>-15.247</v>
      </c>
      <c r="D183">
        <v>18.908999999999999</v>
      </c>
      <c r="E183">
        <v>104.005</v>
      </c>
      <c r="F183">
        <v>60</v>
      </c>
      <c r="G183">
        <v>65.688000000000002</v>
      </c>
      <c r="H183">
        <v>2.2902</v>
      </c>
    </row>
    <row r="184" spans="1:8" x14ac:dyDescent="0.2">
      <c r="A184">
        <v>20696.493999999999</v>
      </c>
      <c r="B184">
        <v>-15.304</v>
      </c>
      <c r="C184">
        <v>-15.305</v>
      </c>
      <c r="D184">
        <v>18.934999999999999</v>
      </c>
      <c r="E184">
        <v>98.605000000000004</v>
      </c>
      <c r="F184">
        <v>60</v>
      </c>
      <c r="G184">
        <v>65.353999999999999</v>
      </c>
      <c r="H184">
        <v>2.1384000000000003</v>
      </c>
    </row>
    <row r="185" spans="1:8" x14ac:dyDescent="0.2">
      <c r="A185">
        <v>20696.805</v>
      </c>
      <c r="B185">
        <v>-15.353999999999999</v>
      </c>
      <c r="C185">
        <v>-15.356</v>
      </c>
      <c r="D185">
        <v>16.207999999999998</v>
      </c>
      <c r="E185">
        <v>99.385000000000005</v>
      </c>
      <c r="F185">
        <v>60</v>
      </c>
      <c r="G185">
        <v>64.510999999999996</v>
      </c>
      <c r="H185">
        <v>2.1604000000000001</v>
      </c>
    </row>
    <row r="186" spans="1:8" x14ac:dyDescent="0.2">
      <c r="A186">
        <v>20697.428</v>
      </c>
      <c r="B186">
        <v>-15.44</v>
      </c>
      <c r="C186">
        <v>-15.442</v>
      </c>
      <c r="D186">
        <v>13.917999999999999</v>
      </c>
      <c r="E186">
        <v>105.36799999999999</v>
      </c>
      <c r="F186">
        <v>60</v>
      </c>
      <c r="G186">
        <v>62.783000000000001</v>
      </c>
      <c r="H186">
        <v>2.3287</v>
      </c>
    </row>
    <row r="187" spans="1:8" x14ac:dyDescent="0.2">
      <c r="A187">
        <v>20698.048999999999</v>
      </c>
      <c r="B187">
        <v>-15.534000000000001</v>
      </c>
      <c r="C187">
        <v>-15.537000000000001</v>
      </c>
      <c r="D187">
        <v>15.15</v>
      </c>
      <c r="E187">
        <v>109.76</v>
      </c>
      <c r="F187">
        <v>60</v>
      </c>
      <c r="G187">
        <v>64.319000000000003</v>
      </c>
      <c r="H187">
        <v>2.4563000000000001</v>
      </c>
    </row>
    <row r="188" spans="1:8" x14ac:dyDescent="0.2">
      <c r="A188">
        <v>20698.357</v>
      </c>
      <c r="B188">
        <v>-15.585000000000001</v>
      </c>
      <c r="C188">
        <v>-15.587</v>
      </c>
      <c r="D188">
        <v>16.483000000000001</v>
      </c>
      <c r="E188">
        <v>107.374</v>
      </c>
      <c r="F188">
        <v>60</v>
      </c>
      <c r="G188">
        <v>65.537000000000006</v>
      </c>
      <c r="H188">
        <v>2.387</v>
      </c>
    </row>
    <row r="189" spans="1:8" x14ac:dyDescent="0.2">
      <c r="A189">
        <v>20698.668000000001</v>
      </c>
      <c r="B189">
        <v>-15.637</v>
      </c>
      <c r="C189">
        <v>-15.638999999999999</v>
      </c>
      <c r="D189">
        <v>16.803000000000001</v>
      </c>
      <c r="E189">
        <v>102.86799999999999</v>
      </c>
      <c r="F189">
        <v>60</v>
      </c>
      <c r="G189">
        <v>65.763999999999996</v>
      </c>
      <c r="H189">
        <v>2.2572000000000001</v>
      </c>
    </row>
    <row r="190" spans="1:8" x14ac:dyDescent="0.2">
      <c r="A190">
        <v>20698.98</v>
      </c>
      <c r="B190">
        <v>-15.689</v>
      </c>
      <c r="C190">
        <v>-15.692</v>
      </c>
      <c r="D190">
        <v>16.800999999999998</v>
      </c>
      <c r="E190">
        <v>97.358000000000004</v>
      </c>
      <c r="F190">
        <v>60</v>
      </c>
      <c r="G190">
        <v>66.474000000000004</v>
      </c>
      <c r="H190">
        <v>2.1043000000000003</v>
      </c>
    </row>
    <row r="191" spans="1:8" x14ac:dyDescent="0.2">
      <c r="A191">
        <v>20699.289000000001</v>
      </c>
      <c r="B191">
        <v>-15.741</v>
      </c>
      <c r="C191">
        <v>-15.744</v>
      </c>
      <c r="D191">
        <v>16.838000000000001</v>
      </c>
      <c r="E191">
        <v>93.998000000000005</v>
      </c>
      <c r="F191">
        <v>60</v>
      </c>
      <c r="G191">
        <v>66.384</v>
      </c>
      <c r="H191">
        <v>2.0141</v>
      </c>
    </row>
    <row r="192" spans="1:8" x14ac:dyDescent="0.2">
      <c r="A192">
        <v>20699.603999999999</v>
      </c>
      <c r="B192">
        <v>-15.792999999999999</v>
      </c>
      <c r="C192">
        <v>-15.795999999999999</v>
      </c>
      <c r="D192">
        <v>16.638000000000002</v>
      </c>
      <c r="E192">
        <v>90.096000000000004</v>
      </c>
      <c r="F192">
        <v>60</v>
      </c>
      <c r="G192">
        <v>67.320999999999998</v>
      </c>
      <c r="H192">
        <v>1.9107000000000003</v>
      </c>
    </row>
    <row r="193" spans="1:8" x14ac:dyDescent="0.2">
      <c r="A193">
        <v>20699.914000000001</v>
      </c>
      <c r="B193">
        <v>-15.845000000000001</v>
      </c>
      <c r="C193">
        <v>-15.848000000000001</v>
      </c>
      <c r="D193">
        <v>16.753</v>
      </c>
      <c r="E193">
        <v>87.013999999999996</v>
      </c>
      <c r="F193">
        <v>60</v>
      </c>
      <c r="G193">
        <v>67.234999999999999</v>
      </c>
      <c r="H193">
        <v>1.8315000000000001</v>
      </c>
    </row>
    <row r="194" spans="1:8" x14ac:dyDescent="0.2">
      <c r="A194">
        <v>20700.224999999999</v>
      </c>
      <c r="B194">
        <v>-15.897</v>
      </c>
      <c r="C194">
        <v>-15.9</v>
      </c>
      <c r="D194">
        <v>16.783999999999999</v>
      </c>
      <c r="E194">
        <v>84.277000000000001</v>
      </c>
      <c r="F194">
        <v>60</v>
      </c>
      <c r="G194">
        <v>66.802999999999997</v>
      </c>
      <c r="H194">
        <v>1.7622000000000002</v>
      </c>
    </row>
    <row r="195" spans="1:8" x14ac:dyDescent="0.2">
      <c r="A195">
        <v>20700.535</v>
      </c>
      <c r="B195">
        <v>-15.948</v>
      </c>
      <c r="C195">
        <v>-15.952</v>
      </c>
      <c r="D195">
        <v>16.54</v>
      </c>
      <c r="E195">
        <v>80.521000000000001</v>
      </c>
      <c r="F195">
        <v>60</v>
      </c>
      <c r="G195">
        <v>67.594999999999999</v>
      </c>
      <c r="H195">
        <v>1.6676000000000002</v>
      </c>
    </row>
    <row r="196" spans="1:8" x14ac:dyDescent="0.2">
      <c r="A196">
        <v>20700.848000000002</v>
      </c>
      <c r="B196">
        <v>-15.999000000000001</v>
      </c>
      <c r="C196">
        <v>-16.004000000000001</v>
      </c>
      <c r="D196">
        <v>16.529</v>
      </c>
      <c r="E196">
        <v>77.441000000000003</v>
      </c>
      <c r="F196">
        <v>60</v>
      </c>
      <c r="G196">
        <v>67.305999999999997</v>
      </c>
      <c r="H196">
        <v>1.5928</v>
      </c>
    </row>
    <row r="197" spans="1:8" x14ac:dyDescent="0.2">
      <c r="A197">
        <v>20701.157999999999</v>
      </c>
      <c r="B197">
        <v>-16.05</v>
      </c>
      <c r="C197">
        <v>-16.055</v>
      </c>
      <c r="D197">
        <v>16.437000000000001</v>
      </c>
      <c r="E197">
        <v>75.293999999999997</v>
      </c>
      <c r="F197">
        <v>60</v>
      </c>
      <c r="G197">
        <v>67.069999999999993</v>
      </c>
      <c r="H197">
        <v>1.5411000000000001</v>
      </c>
    </row>
    <row r="198" spans="1:8" x14ac:dyDescent="0.2">
      <c r="A198">
        <v>20701.471000000001</v>
      </c>
      <c r="B198">
        <v>-16.100999999999999</v>
      </c>
      <c r="C198">
        <v>-16.106000000000002</v>
      </c>
      <c r="D198">
        <v>16.417999999999999</v>
      </c>
      <c r="E198">
        <v>74.355000000000004</v>
      </c>
      <c r="F198">
        <v>60</v>
      </c>
      <c r="G198">
        <v>66.378</v>
      </c>
      <c r="H198">
        <v>1.518</v>
      </c>
    </row>
    <row r="199" spans="1:8" x14ac:dyDescent="0.2">
      <c r="A199">
        <v>20701.778999999999</v>
      </c>
      <c r="B199">
        <v>-16.152000000000001</v>
      </c>
      <c r="C199">
        <v>-16.157</v>
      </c>
      <c r="D199">
        <v>16.423999999999999</v>
      </c>
      <c r="E199">
        <v>74.933000000000007</v>
      </c>
      <c r="F199">
        <v>60</v>
      </c>
      <c r="G199">
        <v>66.055999999999997</v>
      </c>
      <c r="H199">
        <v>1.5323000000000002</v>
      </c>
    </row>
    <row r="200" spans="1:8" x14ac:dyDescent="0.2">
      <c r="A200">
        <v>20702.092000000001</v>
      </c>
      <c r="B200">
        <v>-16.202999999999999</v>
      </c>
      <c r="C200">
        <v>-16.207999999999998</v>
      </c>
      <c r="D200">
        <v>16.443999999999999</v>
      </c>
      <c r="E200">
        <v>75.465999999999994</v>
      </c>
      <c r="F200">
        <v>60</v>
      </c>
      <c r="G200">
        <v>66.597999999999999</v>
      </c>
      <c r="H200">
        <v>1.5455000000000001</v>
      </c>
    </row>
    <row r="201" spans="1:8" x14ac:dyDescent="0.2">
      <c r="A201">
        <v>20702.400000000001</v>
      </c>
      <c r="B201">
        <v>-16.254000000000001</v>
      </c>
      <c r="C201">
        <v>-16.259</v>
      </c>
      <c r="D201">
        <v>16.626999999999999</v>
      </c>
      <c r="E201">
        <v>73.242999999999995</v>
      </c>
      <c r="F201">
        <v>60</v>
      </c>
      <c r="G201">
        <v>68.141000000000005</v>
      </c>
      <c r="H201">
        <v>1.4916000000000003</v>
      </c>
    </row>
    <row r="202" spans="1:8" x14ac:dyDescent="0.2">
      <c r="A202">
        <v>20702.713</v>
      </c>
      <c r="B202">
        <v>-16.305</v>
      </c>
      <c r="C202">
        <v>-16.311</v>
      </c>
      <c r="D202">
        <v>16.593</v>
      </c>
      <c r="E202">
        <v>68.742000000000004</v>
      </c>
      <c r="F202">
        <v>60</v>
      </c>
      <c r="G202">
        <v>68.575000000000003</v>
      </c>
      <c r="H202">
        <v>1.3860000000000001</v>
      </c>
    </row>
    <row r="203" spans="1:8" x14ac:dyDescent="0.2">
      <c r="A203">
        <v>20703.02</v>
      </c>
      <c r="B203">
        <v>-16.356999999999999</v>
      </c>
      <c r="C203">
        <v>-16.363</v>
      </c>
      <c r="D203">
        <v>16.856999999999999</v>
      </c>
      <c r="E203">
        <v>64.194000000000003</v>
      </c>
      <c r="F203">
        <v>60</v>
      </c>
      <c r="G203">
        <v>69.724999999999994</v>
      </c>
      <c r="H203">
        <v>1.2815000000000001</v>
      </c>
    </row>
    <row r="204" spans="1:8" x14ac:dyDescent="0.2">
      <c r="A204">
        <v>20703.330000000002</v>
      </c>
      <c r="B204">
        <v>-16.408999999999999</v>
      </c>
      <c r="C204">
        <v>-16.414999999999999</v>
      </c>
      <c r="D204">
        <v>16.818000000000001</v>
      </c>
      <c r="E204">
        <v>61.283999999999999</v>
      </c>
      <c r="F204">
        <v>60</v>
      </c>
      <c r="G204">
        <v>68.867000000000004</v>
      </c>
      <c r="H204">
        <v>1.2166000000000001</v>
      </c>
    </row>
    <row r="205" spans="1:8" x14ac:dyDescent="0.2">
      <c r="A205">
        <v>20703.641</v>
      </c>
      <c r="B205">
        <v>-16.460999999999999</v>
      </c>
      <c r="C205">
        <v>-16.468</v>
      </c>
      <c r="D205">
        <v>16.885999999999999</v>
      </c>
      <c r="E205">
        <v>59.213000000000001</v>
      </c>
      <c r="F205">
        <v>60</v>
      </c>
      <c r="G205">
        <v>68.183000000000007</v>
      </c>
      <c r="H205">
        <v>1.1704000000000001</v>
      </c>
    </row>
    <row r="206" spans="1:8" x14ac:dyDescent="0.2">
      <c r="A206">
        <v>20703.951000000001</v>
      </c>
      <c r="B206">
        <v>-16.513000000000002</v>
      </c>
      <c r="C206">
        <v>-16.518999999999998</v>
      </c>
      <c r="D206">
        <v>16.648</v>
      </c>
      <c r="E206">
        <v>59.35</v>
      </c>
      <c r="F206">
        <v>60</v>
      </c>
      <c r="G206">
        <v>67.025000000000006</v>
      </c>
      <c r="H206">
        <v>1.1737</v>
      </c>
    </row>
    <row r="207" spans="1:8" x14ac:dyDescent="0.2">
      <c r="A207">
        <v>20704.261999999999</v>
      </c>
      <c r="B207">
        <v>-16.564</v>
      </c>
      <c r="C207">
        <v>-16.57</v>
      </c>
      <c r="D207">
        <v>16.513000000000002</v>
      </c>
      <c r="E207">
        <v>59.112000000000002</v>
      </c>
      <c r="F207">
        <v>60</v>
      </c>
      <c r="G207">
        <v>67.819999999999993</v>
      </c>
      <c r="H207">
        <v>1.1682000000000001</v>
      </c>
    </row>
    <row r="208" spans="1:8" x14ac:dyDescent="0.2">
      <c r="A208">
        <v>20704.572</v>
      </c>
      <c r="B208">
        <v>-16.614000000000001</v>
      </c>
      <c r="C208">
        <v>-16.620999999999999</v>
      </c>
      <c r="D208">
        <v>16.318999999999999</v>
      </c>
      <c r="E208">
        <v>57.84</v>
      </c>
      <c r="F208">
        <v>60</v>
      </c>
      <c r="G208">
        <v>68.239999999999995</v>
      </c>
      <c r="H208">
        <v>1.1396000000000002</v>
      </c>
    </row>
    <row r="209" spans="1:8" x14ac:dyDescent="0.2">
      <c r="A209">
        <v>20704.881000000001</v>
      </c>
      <c r="B209">
        <v>-16.664999999999999</v>
      </c>
      <c r="C209">
        <v>-16.672000000000001</v>
      </c>
      <c r="D209">
        <v>16.385000000000002</v>
      </c>
      <c r="E209">
        <v>56.847000000000001</v>
      </c>
      <c r="F209">
        <v>60</v>
      </c>
      <c r="G209">
        <v>68.879000000000005</v>
      </c>
      <c r="H209">
        <v>1.1187</v>
      </c>
    </row>
    <row r="210" spans="1:8" x14ac:dyDescent="0.2">
      <c r="A210">
        <v>20705.190999999999</v>
      </c>
      <c r="B210">
        <v>-16.715</v>
      </c>
      <c r="C210">
        <v>-16.722000000000001</v>
      </c>
      <c r="D210">
        <v>16.303999999999998</v>
      </c>
      <c r="E210">
        <v>55.448999999999998</v>
      </c>
      <c r="F210">
        <v>60</v>
      </c>
      <c r="G210">
        <v>68.031999999999996</v>
      </c>
      <c r="H210">
        <v>1.0879000000000001</v>
      </c>
    </row>
    <row r="211" spans="1:8" x14ac:dyDescent="0.2">
      <c r="A211">
        <v>20705.502</v>
      </c>
      <c r="B211">
        <v>-16.765000000000001</v>
      </c>
      <c r="C211">
        <v>-16.773</v>
      </c>
      <c r="D211">
        <v>16.347000000000001</v>
      </c>
      <c r="E211">
        <v>53.631999999999998</v>
      </c>
      <c r="F211">
        <v>60</v>
      </c>
      <c r="G211">
        <v>67.659000000000006</v>
      </c>
      <c r="H211">
        <v>1.0483</v>
      </c>
    </row>
    <row r="212" spans="1:8" x14ac:dyDescent="0.2">
      <c r="A212">
        <v>20705.813999999998</v>
      </c>
      <c r="B212">
        <v>-16.815999999999999</v>
      </c>
      <c r="C212">
        <v>-16.824000000000002</v>
      </c>
      <c r="D212">
        <v>16.175999999999998</v>
      </c>
      <c r="E212">
        <v>52.399000000000001</v>
      </c>
      <c r="F212">
        <v>60</v>
      </c>
      <c r="G212">
        <v>69.153999999999996</v>
      </c>
      <c r="H212">
        <v>1.0219</v>
      </c>
    </row>
    <row r="213" spans="1:8" x14ac:dyDescent="0.2">
      <c r="A213">
        <v>20706.123</v>
      </c>
      <c r="B213">
        <v>-16.866</v>
      </c>
      <c r="C213">
        <v>-16.875</v>
      </c>
      <c r="D213">
        <v>16.417000000000002</v>
      </c>
      <c r="E213">
        <v>51.466999999999999</v>
      </c>
      <c r="F213">
        <v>60</v>
      </c>
      <c r="G213">
        <v>70.025000000000006</v>
      </c>
      <c r="H213">
        <v>1.0021000000000002</v>
      </c>
    </row>
    <row r="214" spans="1:8" x14ac:dyDescent="0.2">
      <c r="A214">
        <v>20706.437000000002</v>
      </c>
      <c r="B214">
        <v>-16.917000000000002</v>
      </c>
      <c r="C214">
        <v>-16.925999999999998</v>
      </c>
      <c r="D214">
        <v>16.343</v>
      </c>
      <c r="E214">
        <v>49.703000000000003</v>
      </c>
      <c r="F214">
        <v>60</v>
      </c>
      <c r="G214">
        <v>67.781999999999996</v>
      </c>
      <c r="H214">
        <v>0.96470000000000011</v>
      </c>
    </row>
    <row r="215" spans="1:8" x14ac:dyDescent="0.2">
      <c r="A215">
        <v>20706.745999999999</v>
      </c>
      <c r="B215">
        <v>-16.968</v>
      </c>
      <c r="C215">
        <v>-16.977</v>
      </c>
      <c r="D215">
        <v>16.454000000000001</v>
      </c>
      <c r="E215">
        <v>48.226999999999997</v>
      </c>
      <c r="F215">
        <v>60</v>
      </c>
      <c r="G215">
        <v>69.587000000000003</v>
      </c>
      <c r="H215">
        <v>0.93280000000000007</v>
      </c>
    </row>
    <row r="216" spans="1:8" x14ac:dyDescent="0.2">
      <c r="A216">
        <v>20707.057000000001</v>
      </c>
      <c r="B216">
        <v>-17.018999999999998</v>
      </c>
      <c r="C216">
        <v>-17.027999999999999</v>
      </c>
      <c r="D216">
        <v>16.620999999999999</v>
      </c>
      <c r="E216">
        <v>46.953000000000003</v>
      </c>
      <c r="F216">
        <v>60</v>
      </c>
      <c r="G216">
        <v>68</v>
      </c>
      <c r="H216">
        <v>0.90639999999999998</v>
      </c>
    </row>
    <row r="217" spans="1:8" x14ac:dyDescent="0.2">
      <c r="A217">
        <v>20707.366999999998</v>
      </c>
      <c r="B217">
        <v>-17.071000000000002</v>
      </c>
      <c r="C217">
        <v>-17.079999999999998</v>
      </c>
      <c r="D217">
        <v>16.826000000000001</v>
      </c>
      <c r="E217">
        <v>46.012999999999998</v>
      </c>
      <c r="F217">
        <v>60</v>
      </c>
      <c r="G217">
        <v>69.516000000000005</v>
      </c>
      <c r="H217">
        <v>0.88660000000000017</v>
      </c>
    </row>
    <row r="218" spans="1:8" x14ac:dyDescent="0.2">
      <c r="A218">
        <v>20707.68</v>
      </c>
      <c r="B218">
        <v>-17.123000000000001</v>
      </c>
      <c r="C218">
        <v>-17.132999999999999</v>
      </c>
      <c r="D218">
        <v>16.690999999999999</v>
      </c>
      <c r="E218">
        <v>44.082999999999998</v>
      </c>
      <c r="F218">
        <v>60</v>
      </c>
      <c r="G218">
        <v>68.775999999999996</v>
      </c>
      <c r="H218">
        <v>0.8459000000000001</v>
      </c>
    </row>
    <row r="219" spans="1:8" x14ac:dyDescent="0.2">
      <c r="A219">
        <v>20707.990000000002</v>
      </c>
      <c r="B219">
        <v>-17.175999999999998</v>
      </c>
      <c r="C219">
        <v>-17.186</v>
      </c>
      <c r="D219">
        <v>17.042999999999999</v>
      </c>
      <c r="E219">
        <v>41.344000000000001</v>
      </c>
      <c r="F219">
        <v>60</v>
      </c>
      <c r="G219">
        <v>69.917000000000002</v>
      </c>
      <c r="H219">
        <v>0.78980000000000006</v>
      </c>
    </row>
    <row r="220" spans="1:8" x14ac:dyDescent="0.2">
      <c r="A220">
        <v>20708.303</v>
      </c>
      <c r="B220">
        <v>-17.23</v>
      </c>
      <c r="C220">
        <v>-17.239999999999998</v>
      </c>
      <c r="D220">
        <v>17.545999999999999</v>
      </c>
      <c r="E220">
        <v>39.392000000000003</v>
      </c>
      <c r="F220">
        <v>60</v>
      </c>
      <c r="G220">
        <v>69.018000000000001</v>
      </c>
      <c r="H220">
        <v>0.75020000000000009</v>
      </c>
    </row>
    <row r="221" spans="1:8" x14ac:dyDescent="0.2">
      <c r="A221">
        <v>20708.611000000001</v>
      </c>
      <c r="B221">
        <v>-17.286000000000001</v>
      </c>
      <c r="C221">
        <v>-17.295999999999999</v>
      </c>
      <c r="D221">
        <v>17.95</v>
      </c>
      <c r="E221">
        <v>37.518999999999998</v>
      </c>
      <c r="F221">
        <v>60</v>
      </c>
      <c r="G221">
        <v>71.177000000000007</v>
      </c>
      <c r="H221">
        <v>0.71170000000000011</v>
      </c>
    </row>
    <row r="222" spans="1:8" x14ac:dyDescent="0.2">
      <c r="A222">
        <v>20708.921999999999</v>
      </c>
      <c r="B222">
        <v>-17.341999999999999</v>
      </c>
      <c r="C222">
        <v>-17.352</v>
      </c>
      <c r="D222">
        <v>18.247</v>
      </c>
      <c r="E222">
        <v>34.89</v>
      </c>
      <c r="F222">
        <v>60</v>
      </c>
      <c r="G222">
        <v>70.680999999999997</v>
      </c>
      <c r="H222">
        <v>0.65890000000000004</v>
      </c>
    </row>
    <row r="223" spans="1:8" x14ac:dyDescent="0.2">
      <c r="A223">
        <v>20709.232</v>
      </c>
      <c r="B223">
        <v>-17.399000000000001</v>
      </c>
      <c r="C223">
        <v>-17.41</v>
      </c>
      <c r="D223">
        <v>18.456</v>
      </c>
      <c r="E223">
        <v>33.000999999999998</v>
      </c>
      <c r="F223">
        <v>60</v>
      </c>
      <c r="G223">
        <v>71.971999999999994</v>
      </c>
      <c r="H223">
        <v>0.62149999999999994</v>
      </c>
    </row>
    <row r="224" spans="1:8" x14ac:dyDescent="0.2">
      <c r="A224">
        <v>20709.853999999999</v>
      </c>
      <c r="B224">
        <v>-17.484999999999999</v>
      </c>
      <c r="C224">
        <v>-17.495000000000001</v>
      </c>
      <c r="D224">
        <v>13.782999999999999</v>
      </c>
      <c r="E224">
        <v>33.423000000000002</v>
      </c>
      <c r="F224">
        <v>60</v>
      </c>
      <c r="G224">
        <v>69.415999999999997</v>
      </c>
      <c r="H224">
        <v>0.62919999999999998</v>
      </c>
    </row>
    <row r="225" spans="1:8" x14ac:dyDescent="0.2">
      <c r="A225">
        <v>20719.098000000002</v>
      </c>
      <c r="B225">
        <v>-17.535</v>
      </c>
      <c r="C225">
        <v>-17.545999999999999</v>
      </c>
      <c r="D225">
        <v>0.55100000000000005</v>
      </c>
      <c r="E225">
        <v>51.823</v>
      </c>
      <c r="F225">
        <v>60</v>
      </c>
      <c r="G225">
        <v>68.427000000000007</v>
      </c>
      <c r="H225">
        <v>1.0098</v>
      </c>
    </row>
    <row r="226" spans="1:8" x14ac:dyDescent="0.2">
      <c r="A226">
        <v>20719.706999999999</v>
      </c>
      <c r="B226">
        <v>-17.588000000000001</v>
      </c>
      <c r="C226">
        <v>-17.600000000000001</v>
      </c>
      <c r="D226">
        <v>8.7420000000000009</v>
      </c>
      <c r="E226">
        <v>64.62</v>
      </c>
      <c r="F226">
        <v>60</v>
      </c>
      <c r="G226">
        <v>67.7</v>
      </c>
      <c r="H226">
        <v>1.2914000000000001</v>
      </c>
    </row>
    <row r="227" spans="1:8" x14ac:dyDescent="0.2">
      <c r="A227">
        <v>20720.32</v>
      </c>
      <c r="B227">
        <v>-17.687999999999999</v>
      </c>
      <c r="C227">
        <v>-17.7</v>
      </c>
      <c r="D227">
        <v>16.335000000000001</v>
      </c>
      <c r="E227">
        <v>62.447000000000003</v>
      </c>
      <c r="F227">
        <v>60</v>
      </c>
      <c r="G227">
        <v>68.073999999999998</v>
      </c>
      <c r="H227">
        <v>1.2429999999999999</v>
      </c>
    </row>
    <row r="228" spans="1:8" x14ac:dyDescent="0.2">
      <c r="A228">
        <v>20720.625</v>
      </c>
      <c r="B228">
        <v>-17.745999999999999</v>
      </c>
      <c r="C228">
        <v>-17.757999999999999</v>
      </c>
      <c r="D228">
        <v>18.983000000000001</v>
      </c>
      <c r="E228">
        <v>58.167999999999999</v>
      </c>
      <c r="F228">
        <v>60</v>
      </c>
      <c r="G228">
        <v>68.31</v>
      </c>
      <c r="H228">
        <v>1.1473</v>
      </c>
    </row>
    <row r="229" spans="1:8" x14ac:dyDescent="0.2">
      <c r="A229">
        <v>20720.934000000001</v>
      </c>
      <c r="B229">
        <v>-17.803000000000001</v>
      </c>
      <c r="C229">
        <v>-17.815999999999999</v>
      </c>
      <c r="D229">
        <v>18.904</v>
      </c>
      <c r="E229">
        <v>51.88</v>
      </c>
      <c r="F229">
        <v>60</v>
      </c>
      <c r="G229">
        <v>71.247</v>
      </c>
      <c r="H229">
        <v>1.0109000000000001</v>
      </c>
    </row>
    <row r="230" spans="1:8" x14ac:dyDescent="0.2">
      <c r="A230">
        <v>20721.236000000001</v>
      </c>
      <c r="B230">
        <v>-17.861999999999998</v>
      </c>
      <c r="C230">
        <v>-17.875</v>
      </c>
      <c r="D230">
        <v>19.483000000000001</v>
      </c>
      <c r="E230">
        <v>45.753999999999998</v>
      </c>
      <c r="F230">
        <v>60</v>
      </c>
      <c r="G230">
        <v>70.465999999999994</v>
      </c>
      <c r="H230">
        <v>0.88110000000000011</v>
      </c>
    </row>
    <row r="231" spans="1:8" x14ac:dyDescent="0.2">
      <c r="A231">
        <v>20721.543000000001</v>
      </c>
      <c r="B231">
        <v>-17.922000000000001</v>
      </c>
      <c r="C231">
        <v>-17.934999999999999</v>
      </c>
      <c r="D231">
        <v>19.558</v>
      </c>
      <c r="E231">
        <v>40.43</v>
      </c>
      <c r="F231">
        <v>60</v>
      </c>
      <c r="G231">
        <v>68.968000000000004</v>
      </c>
      <c r="H231">
        <v>0.77110000000000001</v>
      </c>
    </row>
    <row r="232" spans="1:8" x14ac:dyDescent="0.2">
      <c r="A232">
        <v>20721.848000000002</v>
      </c>
      <c r="B232">
        <v>-17.983000000000001</v>
      </c>
      <c r="C232">
        <v>-17.995999999999999</v>
      </c>
      <c r="D232">
        <v>20.027999999999999</v>
      </c>
      <c r="E232">
        <v>36.090000000000003</v>
      </c>
      <c r="F232">
        <v>60</v>
      </c>
      <c r="G232">
        <v>69.117999999999995</v>
      </c>
      <c r="H232">
        <v>0.68310000000000004</v>
      </c>
    </row>
    <row r="233" spans="1:8" x14ac:dyDescent="0.2">
      <c r="A233">
        <v>20722.151999999998</v>
      </c>
      <c r="B233">
        <v>-18.045000000000002</v>
      </c>
      <c r="C233">
        <v>-18.058</v>
      </c>
      <c r="D233">
        <v>20.489000000000001</v>
      </c>
      <c r="E233">
        <v>31.821999999999999</v>
      </c>
      <c r="F233">
        <v>60</v>
      </c>
      <c r="G233">
        <v>69.756</v>
      </c>
      <c r="H233">
        <v>0.59840000000000004</v>
      </c>
    </row>
    <row r="234" spans="1:8" x14ac:dyDescent="0.2">
      <c r="A234">
        <v>20722.456999999999</v>
      </c>
      <c r="B234">
        <v>-18.108000000000001</v>
      </c>
      <c r="C234">
        <v>-18.122</v>
      </c>
      <c r="D234">
        <v>20.908999999999999</v>
      </c>
      <c r="E234">
        <v>26.652000000000001</v>
      </c>
      <c r="F234">
        <v>60</v>
      </c>
      <c r="G234">
        <v>70.679000000000002</v>
      </c>
      <c r="H234">
        <v>0.49610000000000004</v>
      </c>
    </row>
    <row r="235" spans="1:8" x14ac:dyDescent="0.2">
      <c r="A235">
        <v>20722.761999999999</v>
      </c>
      <c r="B235">
        <v>-18.172999999999998</v>
      </c>
      <c r="C235">
        <v>-18.186</v>
      </c>
      <c r="D235">
        <v>21.134</v>
      </c>
      <c r="E235">
        <v>23.753</v>
      </c>
      <c r="F235">
        <v>60</v>
      </c>
      <c r="G235">
        <v>72.424999999999997</v>
      </c>
      <c r="H235">
        <v>0.44110000000000005</v>
      </c>
    </row>
    <row r="236" spans="1:8" x14ac:dyDescent="0.2">
      <c r="A236">
        <v>20723.067999999999</v>
      </c>
      <c r="B236">
        <v>-18.238</v>
      </c>
      <c r="C236">
        <v>-18.251999999999999</v>
      </c>
      <c r="D236">
        <v>21.45</v>
      </c>
      <c r="E236">
        <v>21.228999999999999</v>
      </c>
      <c r="F236">
        <v>60</v>
      </c>
      <c r="G236">
        <v>73.111000000000004</v>
      </c>
      <c r="H236">
        <v>0.39269999999999999</v>
      </c>
    </row>
    <row r="237" spans="1:8" x14ac:dyDescent="0.2">
      <c r="A237">
        <v>20723.370999999999</v>
      </c>
      <c r="B237">
        <v>-18.303999999999998</v>
      </c>
      <c r="C237">
        <v>-18.318999999999999</v>
      </c>
      <c r="D237">
        <v>21.872</v>
      </c>
      <c r="E237">
        <v>18.163</v>
      </c>
      <c r="F237">
        <v>60</v>
      </c>
      <c r="G237">
        <v>71.909000000000006</v>
      </c>
      <c r="H237">
        <v>0.33440000000000003</v>
      </c>
    </row>
    <row r="238" spans="1:8" x14ac:dyDescent="0.2">
      <c r="A238">
        <v>20723.678</v>
      </c>
      <c r="B238">
        <v>-18.370999999999999</v>
      </c>
      <c r="C238">
        <v>-18.385999999999999</v>
      </c>
      <c r="D238">
        <v>21.937000000000001</v>
      </c>
      <c r="E238">
        <v>17.411999999999999</v>
      </c>
      <c r="F238">
        <v>60</v>
      </c>
      <c r="G238">
        <v>70.131</v>
      </c>
      <c r="H238">
        <v>0.3201</v>
      </c>
    </row>
    <row r="239" spans="1:8" x14ac:dyDescent="0.2">
      <c r="A239">
        <v>20723.982</v>
      </c>
      <c r="B239">
        <v>-18.437999999999999</v>
      </c>
      <c r="C239">
        <v>-18.452999999999999</v>
      </c>
      <c r="D239">
        <v>22.204000000000001</v>
      </c>
      <c r="E239">
        <v>23.353999999999999</v>
      </c>
      <c r="F239">
        <v>60</v>
      </c>
      <c r="G239">
        <v>69.912999999999997</v>
      </c>
      <c r="H239">
        <v>0.43340000000000006</v>
      </c>
    </row>
    <row r="240" spans="1:8" x14ac:dyDescent="0.2">
      <c r="A240">
        <v>20724.287</v>
      </c>
      <c r="B240">
        <v>-18.506</v>
      </c>
      <c r="C240">
        <v>-18.521000000000001</v>
      </c>
      <c r="D240">
        <v>22.306000000000001</v>
      </c>
      <c r="E240">
        <v>26.308</v>
      </c>
      <c r="F240">
        <v>60</v>
      </c>
      <c r="G240">
        <v>69.778000000000006</v>
      </c>
      <c r="H240">
        <v>0.48950000000000005</v>
      </c>
    </row>
    <row r="241" spans="1:8" x14ac:dyDescent="0.2">
      <c r="A241">
        <v>20724.594000000001</v>
      </c>
      <c r="B241">
        <v>-18.571999999999999</v>
      </c>
      <c r="C241">
        <v>-18.588000000000001</v>
      </c>
      <c r="D241">
        <v>21.823</v>
      </c>
      <c r="E241">
        <v>31.190999999999999</v>
      </c>
      <c r="F241">
        <v>60</v>
      </c>
      <c r="G241">
        <v>68.822000000000003</v>
      </c>
      <c r="H241">
        <v>0.58520000000000005</v>
      </c>
    </row>
    <row r="242" spans="1:8" x14ac:dyDescent="0.2">
      <c r="A242">
        <v>20724.898000000001</v>
      </c>
      <c r="B242">
        <v>-18.638999999999999</v>
      </c>
      <c r="C242">
        <v>-18.655000000000001</v>
      </c>
      <c r="D242">
        <v>21.75</v>
      </c>
      <c r="E242">
        <v>43.927999999999997</v>
      </c>
      <c r="F242">
        <v>60</v>
      </c>
      <c r="G242">
        <v>67.534000000000006</v>
      </c>
      <c r="H242">
        <v>0.84260000000000013</v>
      </c>
    </row>
    <row r="243" spans="1:8" x14ac:dyDescent="0.2">
      <c r="A243">
        <v>20725.203000000001</v>
      </c>
      <c r="B243">
        <v>-18.704000000000001</v>
      </c>
      <c r="C243">
        <v>-18.721</v>
      </c>
      <c r="D243">
        <v>21.719000000000001</v>
      </c>
      <c r="E243">
        <v>59.1</v>
      </c>
      <c r="F243">
        <v>60</v>
      </c>
      <c r="G243">
        <v>67.210999999999999</v>
      </c>
      <c r="H243">
        <v>1.1682000000000001</v>
      </c>
    </row>
    <row r="244" spans="1:8" x14ac:dyDescent="0.2">
      <c r="A244">
        <v>20725.508000000002</v>
      </c>
      <c r="B244">
        <v>-18.768999999999998</v>
      </c>
      <c r="C244">
        <v>-18.786000000000001</v>
      </c>
      <c r="D244">
        <v>21.321000000000002</v>
      </c>
      <c r="E244">
        <v>69.031999999999996</v>
      </c>
      <c r="F244">
        <v>60</v>
      </c>
      <c r="G244">
        <v>67.772000000000006</v>
      </c>
      <c r="H244">
        <v>1.3926000000000001</v>
      </c>
    </row>
    <row r="245" spans="1:8" x14ac:dyDescent="0.2">
      <c r="A245">
        <v>20725.815999999999</v>
      </c>
      <c r="B245">
        <v>-18.832999999999998</v>
      </c>
      <c r="C245">
        <v>-18.850000000000001</v>
      </c>
      <c r="D245">
        <v>20.832999999999998</v>
      </c>
      <c r="E245">
        <v>73.027000000000001</v>
      </c>
      <c r="F245">
        <v>60</v>
      </c>
      <c r="G245">
        <v>67.796000000000006</v>
      </c>
      <c r="H245">
        <v>1.4872000000000003</v>
      </c>
    </row>
    <row r="246" spans="1:8" x14ac:dyDescent="0.2">
      <c r="A246">
        <v>20726.127</v>
      </c>
      <c r="B246">
        <v>-18.898</v>
      </c>
      <c r="C246">
        <v>-18.914999999999999</v>
      </c>
      <c r="D246">
        <v>20.908000000000001</v>
      </c>
      <c r="E246">
        <v>71.575000000000003</v>
      </c>
      <c r="F246">
        <v>60</v>
      </c>
      <c r="G246">
        <v>67.522999999999996</v>
      </c>
      <c r="H246">
        <v>1.4520000000000002</v>
      </c>
    </row>
    <row r="247" spans="1:8" x14ac:dyDescent="0.2">
      <c r="A247">
        <v>20726.438999999998</v>
      </c>
      <c r="B247">
        <v>-18.963000000000001</v>
      </c>
      <c r="C247">
        <v>-18.981000000000002</v>
      </c>
      <c r="D247">
        <v>21.003</v>
      </c>
      <c r="E247">
        <v>68.781999999999996</v>
      </c>
      <c r="F247">
        <v>60</v>
      </c>
      <c r="G247">
        <v>69.010000000000005</v>
      </c>
      <c r="H247">
        <v>1.3871</v>
      </c>
    </row>
    <row r="248" spans="1:8" x14ac:dyDescent="0.2">
      <c r="A248">
        <v>20726.748</v>
      </c>
      <c r="B248">
        <v>-19.029</v>
      </c>
      <c r="C248">
        <v>-19.047000000000001</v>
      </c>
      <c r="D248">
        <v>21.431000000000001</v>
      </c>
      <c r="E248">
        <v>64.161000000000001</v>
      </c>
      <c r="F248">
        <v>60</v>
      </c>
      <c r="G248">
        <v>69.564999999999998</v>
      </c>
      <c r="H248">
        <v>1.2815000000000001</v>
      </c>
    </row>
    <row r="249" spans="1:8" x14ac:dyDescent="0.2">
      <c r="A249">
        <v>20727.059000000001</v>
      </c>
      <c r="B249">
        <v>-19.094000000000001</v>
      </c>
      <c r="C249">
        <v>-19.111999999999998</v>
      </c>
      <c r="D249">
        <v>21.193000000000001</v>
      </c>
      <c r="E249">
        <v>57.744999999999997</v>
      </c>
      <c r="F249">
        <v>60</v>
      </c>
      <c r="G249">
        <v>69.16</v>
      </c>
      <c r="H249">
        <v>1.1385000000000001</v>
      </c>
    </row>
    <row r="250" spans="1:8" x14ac:dyDescent="0.2">
      <c r="A250">
        <v>20727.370999999999</v>
      </c>
      <c r="B250">
        <v>-19.161000000000001</v>
      </c>
      <c r="C250">
        <v>-19.178999999999998</v>
      </c>
      <c r="D250">
        <v>21.303999999999998</v>
      </c>
      <c r="E250">
        <v>54.704000000000001</v>
      </c>
      <c r="F250">
        <v>60</v>
      </c>
      <c r="G250">
        <v>69.31</v>
      </c>
      <c r="H250">
        <v>1.0714000000000001</v>
      </c>
    </row>
    <row r="251" spans="1:8" x14ac:dyDescent="0.2">
      <c r="A251">
        <v>20727.687000000002</v>
      </c>
      <c r="B251">
        <v>-19.227</v>
      </c>
      <c r="C251">
        <v>-19.245999999999999</v>
      </c>
      <c r="D251">
        <v>21.082000000000001</v>
      </c>
      <c r="E251">
        <v>50.366</v>
      </c>
      <c r="F251">
        <v>60</v>
      </c>
      <c r="G251">
        <v>70.510000000000005</v>
      </c>
      <c r="H251">
        <v>0.9779000000000001</v>
      </c>
    </row>
    <row r="252" spans="1:8" x14ac:dyDescent="0.2">
      <c r="A252">
        <v>20727.998</v>
      </c>
      <c r="B252">
        <v>-19.292999999999999</v>
      </c>
      <c r="C252">
        <v>-19.311</v>
      </c>
      <c r="D252">
        <v>21.082999999999998</v>
      </c>
      <c r="E252">
        <v>45.774000000000001</v>
      </c>
      <c r="F252">
        <v>60</v>
      </c>
      <c r="G252">
        <v>69.83</v>
      </c>
      <c r="H252">
        <v>0.88110000000000011</v>
      </c>
    </row>
    <row r="253" spans="1:8" x14ac:dyDescent="0.2">
      <c r="A253">
        <v>20728.309000000001</v>
      </c>
      <c r="B253">
        <v>-19.356999999999999</v>
      </c>
      <c r="C253">
        <v>-19.376000000000001</v>
      </c>
      <c r="D253">
        <v>21.035</v>
      </c>
      <c r="E253">
        <v>42.774000000000001</v>
      </c>
      <c r="F253">
        <v>60</v>
      </c>
      <c r="G253">
        <v>70.013000000000005</v>
      </c>
      <c r="H253">
        <v>0.81950000000000001</v>
      </c>
    </row>
    <row r="254" spans="1:8" x14ac:dyDescent="0.2">
      <c r="A254">
        <v>20728.620999999999</v>
      </c>
      <c r="B254">
        <v>-19.422000000000001</v>
      </c>
      <c r="C254">
        <v>-19.440999999999999</v>
      </c>
      <c r="D254">
        <v>20.776</v>
      </c>
      <c r="E254">
        <v>41.222000000000001</v>
      </c>
      <c r="F254">
        <v>60</v>
      </c>
      <c r="G254">
        <v>69.703999999999994</v>
      </c>
      <c r="H254">
        <v>0.78760000000000008</v>
      </c>
    </row>
    <row r="255" spans="1:8" x14ac:dyDescent="0.2">
      <c r="A255">
        <v>20728.932000000001</v>
      </c>
      <c r="B255">
        <v>-19.484999999999999</v>
      </c>
      <c r="C255">
        <v>-19.504999999999999</v>
      </c>
      <c r="D255">
        <v>20.456</v>
      </c>
      <c r="E255">
        <v>41.756</v>
      </c>
      <c r="F255">
        <v>60</v>
      </c>
      <c r="G255">
        <v>69.590999999999994</v>
      </c>
      <c r="H255">
        <v>0.79860000000000009</v>
      </c>
    </row>
    <row r="256" spans="1:8" x14ac:dyDescent="0.2">
      <c r="A256">
        <v>20729.241999999998</v>
      </c>
      <c r="B256">
        <v>-19.547999999999998</v>
      </c>
      <c r="C256">
        <v>-19.567</v>
      </c>
      <c r="D256">
        <v>20.081</v>
      </c>
      <c r="E256">
        <v>45.232999999999997</v>
      </c>
      <c r="F256">
        <v>60</v>
      </c>
      <c r="G256">
        <v>68.655000000000001</v>
      </c>
      <c r="H256">
        <v>0.8701000000000001</v>
      </c>
    </row>
    <row r="257" spans="1:8" x14ac:dyDescent="0.2">
      <c r="A257">
        <v>20729.555</v>
      </c>
      <c r="B257">
        <v>-19.609000000000002</v>
      </c>
      <c r="C257">
        <v>-19.629000000000001</v>
      </c>
      <c r="D257">
        <v>19.704999999999998</v>
      </c>
      <c r="E257">
        <v>49.914000000000001</v>
      </c>
      <c r="F257">
        <v>60</v>
      </c>
      <c r="G257">
        <v>68.866</v>
      </c>
      <c r="H257">
        <v>0.96910000000000007</v>
      </c>
    </row>
    <row r="258" spans="1:8" x14ac:dyDescent="0.2">
      <c r="A258">
        <v>20729.865000000002</v>
      </c>
      <c r="B258">
        <v>-19.669</v>
      </c>
      <c r="C258">
        <v>-19.690000000000001</v>
      </c>
      <c r="D258">
        <v>19.622</v>
      </c>
      <c r="E258">
        <v>55.636000000000003</v>
      </c>
      <c r="F258">
        <v>60</v>
      </c>
      <c r="G258">
        <v>67.772999999999996</v>
      </c>
      <c r="H258">
        <v>1.0923</v>
      </c>
    </row>
    <row r="259" spans="1:8" x14ac:dyDescent="0.2">
      <c r="A259">
        <v>20730.175999999999</v>
      </c>
      <c r="B259">
        <v>-19.73</v>
      </c>
      <c r="C259">
        <v>-19.75</v>
      </c>
      <c r="D259">
        <v>19.454999999999998</v>
      </c>
      <c r="E259">
        <v>59.307000000000002</v>
      </c>
      <c r="F259">
        <v>60</v>
      </c>
      <c r="G259">
        <v>68.180000000000007</v>
      </c>
      <c r="H259">
        <v>1.1726000000000001</v>
      </c>
    </row>
    <row r="260" spans="1:8" x14ac:dyDescent="0.2">
      <c r="A260">
        <v>20730.486000000001</v>
      </c>
      <c r="B260">
        <v>-19.79</v>
      </c>
      <c r="C260">
        <v>-19.811</v>
      </c>
      <c r="D260">
        <v>19.468</v>
      </c>
      <c r="E260">
        <v>63.295000000000002</v>
      </c>
      <c r="F260">
        <v>60</v>
      </c>
      <c r="G260">
        <v>67.768000000000001</v>
      </c>
      <c r="H260">
        <v>1.2617</v>
      </c>
    </row>
    <row r="261" spans="1:8" x14ac:dyDescent="0.2">
      <c r="A261">
        <v>20730.798999999999</v>
      </c>
      <c r="B261">
        <v>-19.850000000000001</v>
      </c>
      <c r="C261">
        <v>-19.870999999999999</v>
      </c>
      <c r="D261">
        <v>19.388000000000002</v>
      </c>
      <c r="E261">
        <v>66.195999999999998</v>
      </c>
      <c r="F261">
        <v>60</v>
      </c>
      <c r="G261">
        <v>68.816000000000003</v>
      </c>
      <c r="H261">
        <v>1.3277000000000001</v>
      </c>
    </row>
    <row r="262" spans="1:8" x14ac:dyDescent="0.2">
      <c r="A262">
        <v>20731.109</v>
      </c>
      <c r="B262">
        <v>-19.91</v>
      </c>
      <c r="C262">
        <v>-19.931000000000001</v>
      </c>
      <c r="D262">
        <v>19.332999999999998</v>
      </c>
      <c r="E262">
        <v>68.745000000000005</v>
      </c>
      <c r="F262">
        <v>60</v>
      </c>
      <c r="G262">
        <v>67.322999999999993</v>
      </c>
      <c r="H262">
        <v>1.3860000000000001</v>
      </c>
    </row>
    <row r="263" spans="1:8" x14ac:dyDescent="0.2">
      <c r="A263">
        <v>20731.419999999998</v>
      </c>
      <c r="B263">
        <v>-19.969000000000001</v>
      </c>
      <c r="C263">
        <v>-19.991</v>
      </c>
      <c r="D263">
        <v>19.268999999999998</v>
      </c>
      <c r="E263">
        <v>69.995999999999995</v>
      </c>
      <c r="F263">
        <v>60</v>
      </c>
      <c r="G263">
        <v>68.234999999999999</v>
      </c>
      <c r="H263">
        <v>1.4157</v>
      </c>
    </row>
    <row r="264" spans="1:8" x14ac:dyDescent="0.2">
      <c r="A264">
        <v>20731.732</v>
      </c>
      <c r="B264">
        <v>-20.026</v>
      </c>
      <c r="C264">
        <v>-20.047999999999998</v>
      </c>
      <c r="D264">
        <v>18.213000000000001</v>
      </c>
      <c r="E264">
        <v>70.301000000000002</v>
      </c>
      <c r="F264">
        <v>60</v>
      </c>
      <c r="G264">
        <v>67.981999999999999</v>
      </c>
      <c r="H264">
        <v>1.4223000000000001</v>
      </c>
    </row>
    <row r="265" spans="1:8" x14ac:dyDescent="0.2">
      <c r="A265">
        <v>20732.344000000001</v>
      </c>
      <c r="B265">
        <v>-20.077999999999999</v>
      </c>
      <c r="C265">
        <v>-20.100000000000001</v>
      </c>
      <c r="D265">
        <v>8.5220000000000002</v>
      </c>
      <c r="E265">
        <v>72.847999999999999</v>
      </c>
      <c r="F265">
        <v>60</v>
      </c>
      <c r="G265">
        <v>67.521000000000001</v>
      </c>
      <c r="H265">
        <v>1.4828000000000001</v>
      </c>
    </row>
    <row r="267" spans="1:8" x14ac:dyDescent="0.2">
      <c r="A267">
        <v>26335.469000000001</v>
      </c>
      <c r="B267">
        <v>-22.04</v>
      </c>
      <c r="C267">
        <v>-22.027000000000001</v>
      </c>
      <c r="D267">
        <v>9.3800000000000008</v>
      </c>
      <c r="E267">
        <v>96.301000000000002</v>
      </c>
      <c r="F267">
        <v>60</v>
      </c>
      <c r="G267">
        <v>66.239999999999995</v>
      </c>
      <c r="H267">
        <v>2.0757000000000003</v>
      </c>
    </row>
    <row r="268" spans="1:8" x14ac:dyDescent="0.2">
      <c r="A268">
        <v>26336.076000000001</v>
      </c>
      <c r="B268">
        <v>-22.097000000000001</v>
      </c>
      <c r="C268">
        <v>-22.084</v>
      </c>
      <c r="D268">
        <v>9.3930000000000007</v>
      </c>
      <c r="E268">
        <v>92.474000000000004</v>
      </c>
      <c r="F268">
        <v>60</v>
      </c>
      <c r="G268">
        <v>66.638999999999996</v>
      </c>
      <c r="H268">
        <v>1.9734000000000003</v>
      </c>
    </row>
    <row r="269" spans="1:8" x14ac:dyDescent="0.2">
      <c r="A269">
        <v>26336.687000000002</v>
      </c>
      <c r="B269">
        <v>-22.152999999999999</v>
      </c>
      <c r="C269">
        <v>-22.138999999999999</v>
      </c>
      <c r="D269">
        <v>9.0609999999999999</v>
      </c>
      <c r="E269">
        <v>88.561999999999998</v>
      </c>
      <c r="F269">
        <v>60</v>
      </c>
      <c r="G269">
        <v>67.275999999999996</v>
      </c>
      <c r="H269">
        <v>1.8711000000000002</v>
      </c>
    </row>
    <row r="270" spans="1:8" x14ac:dyDescent="0.2">
      <c r="A270">
        <v>26337.298999999999</v>
      </c>
      <c r="B270">
        <v>-22.207000000000001</v>
      </c>
      <c r="C270">
        <v>-22.193000000000001</v>
      </c>
      <c r="D270">
        <v>8.8640000000000008</v>
      </c>
      <c r="E270">
        <v>86.173000000000002</v>
      </c>
      <c r="F270">
        <v>60</v>
      </c>
      <c r="G270">
        <v>67.19</v>
      </c>
      <c r="H270">
        <v>1.8095000000000001</v>
      </c>
    </row>
    <row r="271" spans="1:8" x14ac:dyDescent="0.2">
      <c r="A271">
        <v>26337.907999999999</v>
      </c>
      <c r="B271">
        <v>-22.260999999999999</v>
      </c>
      <c r="C271">
        <v>-22.247</v>
      </c>
      <c r="D271">
        <v>8.734</v>
      </c>
      <c r="E271">
        <v>84.216999999999999</v>
      </c>
      <c r="F271">
        <v>60</v>
      </c>
      <c r="G271">
        <v>67.197000000000003</v>
      </c>
      <c r="H271">
        <v>1.7600000000000002</v>
      </c>
    </row>
    <row r="272" spans="1:8" x14ac:dyDescent="0.2">
      <c r="A272">
        <v>26338.521000000001</v>
      </c>
      <c r="B272">
        <v>-22.315000000000001</v>
      </c>
      <c r="C272">
        <v>-22.3</v>
      </c>
      <c r="D272">
        <v>8.7739999999999991</v>
      </c>
      <c r="E272">
        <v>85.198999999999998</v>
      </c>
      <c r="F272">
        <v>60</v>
      </c>
      <c r="G272">
        <v>67.064999999999998</v>
      </c>
      <c r="H272">
        <v>1.7853000000000001</v>
      </c>
    </row>
    <row r="273" spans="1:8" x14ac:dyDescent="0.2">
      <c r="A273">
        <v>26339.133000000002</v>
      </c>
      <c r="B273">
        <v>-22.37</v>
      </c>
      <c r="C273">
        <v>-22.353999999999999</v>
      </c>
      <c r="D273">
        <v>8.8610000000000007</v>
      </c>
      <c r="E273">
        <v>86.605000000000004</v>
      </c>
      <c r="F273">
        <v>60</v>
      </c>
      <c r="G273">
        <v>67.09</v>
      </c>
      <c r="H273">
        <v>1.8205000000000002</v>
      </c>
    </row>
    <row r="274" spans="1:8" x14ac:dyDescent="0.2">
      <c r="A274">
        <v>26339.741999999998</v>
      </c>
      <c r="B274">
        <v>-22.422999999999998</v>
      </c>
      <c r="C274">
        <v>-22.408000000000001</v>
      </c>
      <c r="D274">
        <v>8.7530000000000001</v>
      </c>
      <c r="E274">
        <v>86.385999999999996</v>
      </c>
      <c r="F274">
        <v>60</v>
      </c>
      <c r="G274">
        <v>67.165000000000006</v>
      </c>
      <c r="H274">
        <v>1.8149999999999999</v>
      </c>
    </row>
    <row r="275" spans="1:8" x14ac:dyDescent="0.2">
      <c r="A275">
        <v>26340.355</v>
      </c>
      <c r="B275">
        <v>-22.477</v>
      </c>
      <c r="C275">
        <v>-22.460999999999999</v>
      </c>
      <c r="D275">
        <v>8.6419999999999995</v>
      </c>
      <c r="E275">
        <v>84.78</v>
      </c>
      <c r="F275">
        <v>60</v>
      </c>
      <c r="G275">
        <v>67.27</v>
      </c>
      <c r="H275">
        <v>1.7743000000000002</v>
      </c>
    </row>
    <row r="276" spans="1:8" x14ac:dyDescent="0.2">
      <c r="A276">
        <v>26340.967000000001</v>
      </c>
      <c r="B276">
        <v>-22.529</v>
      </c>
      <c r="C276">
        <v>-22.513000000000002</v>
      </c>
      <c r="D276">
        <v>8.5399999999999991</v>
      </c>
      <c r="E276">
        <v>83.710999999999999</v>
      </c>
      <c r="F276">
        <v>60</v>
      </c>
      <c r="G276">
        <v>67.403000000000006</v>
      </c>
      <c r="H276">
        <v>1.7479</v>
      </c>
    </row>
    <row r="277" spans="1:8" x14ac:dyDescent="0.2">
      <c r="A277">
        <v>26341.881000000001</v>
      </c>
      <c r="B277">
        <v>-22.59</v>
      </c>
      <c r="C277">
        <v>-22.574000000000002</v>
      </c>
      <c r="D277">
        <v>6.657</v>
      </c>
      <c r="E277">
        <v>79.983000000000004</v>
      </c>
      <c r="F277">
        <v>60</v>
      </c>
      <c r="G277">
        <v>68.084999999999994</v>
      </c>
      <c r="H277">
        <v>1.6544000000000001</v>
      </c>
    </row>
    <row r="278" spans="1:8" x14ac:dyDescent="0.2">
      <c r="A278">
        <v>26355.436000000002</v>
      </c>
      <c r="B278">
        <v>-22.645</v>
      </c>
      <c r="C278">
        <v>-22.628</v>
      </c>
      <c r="D278">
        <v>0.39600000000000002</v>
      </c>
      <c r="E278">
        <v>72.606999999999999</v>
      </c>
      <c r="F278">
        <v>60</v>
      </c>
      <c r="G278">
        <v>67.551000000000002</v>
      </c>
      <c r="H278">
        <v>1.4773000000000001</v>
      </c>
    </row>
    <row r="279" spans="1:8" x14ac:dyDescent="0.2">
      <c r="A279">
        <v>26356.351999999999</v>
      </c>
      <c r="B279">
        <v>-22.704000000000001</v>
      </c>
      <c r="C279">
        <v>-22.687000000000001</v>
      </c>
      <c r="D279">
        <v>6.4589999999999996</v>
      </c>
      <c r="E279">
        <v>80.873000000000005</v>
      </c>
      <c r="F279">
        <v>60</v>
      </c>
      <c r="G279">
        <v>67.231999999999999</v>
      </c>
      <c r="H279">
        <v>1.6764000000000001</v>
      </c>
    </row>
    <row r="280" spans="1:8" x14ac:dyDescent="0.2">
      <c r="A280">
        <v>26356.963</v>
      </c>
      <c r="B280">
        <v>-22.757999999999999</v>
      </c>
      <c r="C280">
        <v>-22.74</v>
      </c>
      <c r="D280">
        <v>8.7289999999999992</v>
      </c>
      <c r="E280">
        <v>84.498999999999995</v>
      </c>
      <c r="F280">
        <v>60</v>
      </c>
      <c r="G280">
        <v>67.034999999999997</v>
      </c>
      <c r="H280">
        <v>1.7677</v>
      </c>
    </row>
    <row r="281" spans="1:8" x14ac:dyDescent="0.2">
      <c r="A281">
        <v>26357.572</v>
      </c>
      <c r="B281">
        <v>-22.814</v>
      </c>
      <c r="C281">
        <v>-22.795999999999999</v>
      </c>
      <c r="D281">
        <v>9.1449999999999996</v>
      </c>
      <c r="E281">
        <v>86.47</v>
      </c>
      <c r="F281">
        <v>60</v>
      </c>
      <c r="G281">
        <v>66.903000000000006</v>
      </c>
      <c r="H281">
        <v>1.8172000000000001</v>
      </c>
    </row>
    <row r="282" spans="1:8" x14ac:dyDescent="0.2">
      <c r="A282">
        <v>26358.182000000001</v>
      </c>
      <c r="B282">
        <v>-22.867000000000001</v>
      </c>
      <c r="C282">
        <v>-22.847999999999999</v>
      </c>
      <c r="D282">
        <v>8.6219999999999999</v>
      </c>
      <c r="E282">
        <v>86.944000000000003</v>
      </c>
      <c r="F282">
        <v>60</v>
      </c>
      <c r="G282">
        <v>66.843999999999994</v>
      </c>
      <c r="H282">
        <v>1.8293000000000001</v>
      </c>
    </row>
    <row r="283" spans="1:8" x14ac:dyDescent="0.2">
      <c r="A283">
        <v>26359.098000000002</v>
      </c>
      <c r="B283">
        <v>-22.939</v>
      </c>
      <c r="C283">
        <v>-22.920999999999999</v>
      </c>
      <c r="D283">
        <v>7.8840000000000003</v>
      </c>
      <c r="E283">
        <v>87.531000000000006</v>
      </c>
      <c r="F283">
        <v>60</v>
      </c>
      <c r="G283">
        <v>66.817999999999998</v>
      </c>
      <c r="H283">
        <v>1.8447000000000002</v>
      </c>
    </row>
    <row r="284" spans="1:8" x14ac:dyDescent="0.2">
      <c r="A284">
        <v>26360.016</v>
      </c>
      <c r="B284">
        <v>-23.01</v>
      </c>
      <c r="C284">
        <v>-22.99</v>
      </c>
      <c r="D284">
        <v>7.5910000000000002</v>
      </c>
      <c r="E284">
        <v>88.072000000000003</v>
      </c>
      <c r="F284">
        <v>60</v>
      </c>
      <c r="G284">
        <v>66.626000000000005</v>
      </c>
      <c r="H284">
        <v>1.859</v>
      </c>
    </row>
    <row r="285" spans="1:8" x14ac:dyDescent="0.2">
      <c r="A285">
        <v>26360.932000000001</v>
      </c>
      <c r="B285">
        <v>-23.077999999999999</v>
      </c>
      <c r="C285">
        <v>-23.058</v>
      </c>
      <c r="D285">
        <v>7.4240000000000004</v>
      </c>
      <c r="E285">
        <v>91.001000000000005</v>
      </c>
      <c r="F285">
        <v>60</v>
      </c>
      <c r="G285">
        <v>66.533000000000001</v>
      </c>
      <c r="H285">
        <v>1.9349000000000001</v>
      </c>
    </row>
    <row r="286" spans="1:8" x14ac:dyDescent="0.2">
      <c r="A286">
        <v>26361.848000000002</v>
      </c>
      <c r="B286">
        <v>-23.146000000000001</v>
      </c>
      <c r="C286">
        <v>-23.126000000000001</v>
      </c>
      <c r="D286">
        <v>7.3710000000000004</v>
      </c>
      <c r="E286">
        <v>94.26</v>
      </c>
      <c r="F286">
        <v>60</v>
      </c>
      <c r="G286">
        <v>66.212000000000003</v>
      </c>
      <c r="H286">
        <v>2.0207000000000002</v>
      </c>
    </row>
    <row r="287" spans="1:8" x14ac:dyDescent="0.2">
      <c r="A287">
        <v>26362.768</v>
      </c>
      <c r="B287">
        <v>-23.215</v>
      </c>
      <c r="C287">
        <v>-23.193999999999999</v>
      </c>
      <c r="D287">
        <v>7.4560000000000004</v>
      </c>
      <c r="E287">
        <v>97.936999999999998</v>
      </c>
      <c r="F287">
        <v>60</v>
      </c>
      <c r="G287">
        <v>65.659000000000006</v>
      </c>
      <c r="H287">
        <v>2.1208</v>
      </c>
    </row>
    <row r="288" spans="1:8" x14ac:dyDescent="0.2">
      <c r="A288">
        <v>26363.688999999998</v>
      </c>
      <c r="B288">
        <v>-23.274000000000001</v>
      </c>
      <c r="C288">
        <v>-23.253</v>
      </c>
      <c r="D288">
        <v>6.3659999999999997</v>
      </c>
      <c r="E288">
        <v>98.57</v>
      </c>
      <c r="F288">
        <v>60</v>
      </c>
      <c r="G288">
        <v>66.198999999999998</v>
      </c>
      <c r="H288">
        <v>2.1373000000000002</v>
      </c>
    </row>
    <row r="289" spans="1:8" x14ac:dyDescent="0.2">
      <c r="A289">
        <v>26386.495999999999</v>
      </c>
      <c r="B289">
        <v>-23.341999999999999</v>
      </c>
      <c r="C289">
        <v>-23.32</v>
      </c>
      <c r="D289">
        <v>0.29499999999999998</v>
      </c>
      <c r="E289">
        <v>91.004999999999995</v>
      </c>
      <c r="F289">
        <v>60</v>
      </c>
      <c r="G289">
        <v>65.83</v>
      </c>
      <c r="H289">
        <v>1.9349000000000001</v>
      </c>
    </row>
    <row r="290" spans="1:8" x14ac:dyDescent="0.2">
      <c r="A290">
        <v>26387.107</v>
      </c>
      <c r="B290">
        <v>-23.396000000000001</v>
      </c>
      <c r="C290">
        <v>-23.373999999999999</v>
      </c>
      <c r="D290">
        <v>8.7810000000000006</v>
      </c>
      <c r="E290">
        <v>98.811000000000007</v>
      </c>
      <c r="F290">
        <v>60</v>
      </c>
      <c r="G290">
        <v>65.426000000000002</v>
      </c>
      <c r="H290">
        <v>2.1439000000000004</v>
      </c>
    </row>
    <row r="291" spans="1:8" x14ac:dyDescent="0.2">
      <c r="A291">
        <v>26387.719000000001</v>
      </c>
      <c r="B291">
        <v>-23.454999999999998</v>
      </c>
      <c r="C291">
        <v>-23.433</v>
      </c>
      <c r="D291">
        <v>9.6590000000000007</v>
      </c>
      <c r="E291">
        <v>104.879</v>
      </c>
      <c r="F291">
        <v>60</v>
      </c>
      <c r="G291">
        <v>65.174999999999997</v>
      </c>
      <c r="H291">
        <v>2.3144000000000005</v>
      </c>
    </row>
    <row r="292" spans="1:8" x14ac:dyDescent="0.2">
      <c r="A292">
        <v>26388.328000000001</v>
      </c>
      <c r="B292">
        <v>-23.512</v>
      </c>
      <c r="C292">
        <v>-23.489000000000001</v>
      </c>
      <c r="D292">
        <v>9.1839999999999993</v>
      </c>
      <c r="E292">
        <v>106.831</v>
      </c>
      <c r="F292">
        <v>60</v>
      </c>
      <c r="G292">
        <v>64.784999999999997</v>
      </c>
      <c r="H292">
        <v>2.3704999999999998</v>
      </c>
    </row>
    <row r="293" spans="1:8" x14ac:dyDescent="0.2">
      <c r="A293">
        <v>26388.937000000002</v>
      </c>
      <c r="B293">
        <v>-23.564</v>
      </c>
      <c r="C293">
        <v>-23.542000000000002</v>
      </c>
      <c r="D293">
        <v>8.5920000000000005</v>
      </c>
      <c r="E293">
        <v>107.996</v>
      </c>
      <c r="F293">
        <v>60</v>
      </c>
      <c r="G293">
        <v>64.965999999999994</v>
      </c>
      <c r="H293">
        <v>2.4046000000000003</v>
      </c>
    </row>
    <row r="294" spans="1:8" x14ac:dyDescent="0.2">
      <c r="A294">
        <v>26389.548999999999</v>
      </c>
      <c r="B294">
        <v>-23.614999999999998</v>
      </c>
      <c r="C294">
        <v>-23.591000000000001</v>
      </c>
      <c r="D294">
        <v>8.1690000000000005</v>
      </c>
      <c r="E294">
        <v>109.09099999999999</v>
      </c>
      <c r="F294">
        <v>60</v>
      </c>
      <c r="G294">
        <v>64.995999999999995</v>
      </c>
      <c r="H294">
        <v>2.4365000000000001</v>
      </c>
    </row>
    <row r="295" spans="1:8" x14ac:dyDescent="0.2">
      <c r="A295">
        <v>26390.460999999999</v>
      </c>
      <c r="B295">
        <v>-23.669</v>
      </c>
      <c r="C295">
        <v>-23.645</v>
      </c>
      <c r="D295">
        <v>5.9039999999999999</v>
      </c>
      <c r="E295">
        <v>105.901</v>
      </c>
      <c r="F295">
        <v>60</v>
      </c>
      <c r="G295">
        <v>65.795000000000002</v>
      </c>
      <c r="H295">
        <v>2.3441000000000001</v>
      </c>
    </row>
    <row r="296" spans="1:8" x14ac:dyDescent="0.2">
      <c r="A296">
        <v>26402.118999999999</v>
      </c>
      <c r="B296">
        <v>-23.725999999999999</v>
      </c>
      <c r="C296">
        <v>-23.702000000000002</v>
      </c>
      <c r="D296">
        <v>0.48699999999999999</v>
      </c>
      <c r="E296">
        <v>98.52</v>
      </c>
      <c r="F296">
        <v>60</v>
      </c>
      <c r="G296">
        <v>64.822999999999993</v>
      </c>
      <c r="H296">
        <v>2.1362000000000001</v>
      </c>
    </row>
    <row r="297" spans="1:8" x14ac:dyDescent="0.2">
      <c r="A297">
        <v>26403.035</v>
      </c>
      <c r="B297">
        <v>-23.777999999999999</v>
      </c>
      <c r="C297">
        <v>-23.753</v>
      </c>
      <c r="D297">
        <v>5.6040000000000001</v>
      </c>
      <c r="E297">
        <v>101.72499999999999</v>
      </c>
      <c r="F297">
        <v>60</v>
      </c>
      <c r="G297">
        <v>66.23</v>
      </c>
      <c r="H297">
        <v>2.2253000000000003</v>
      </c>
    </row>
    <row r="298" spans="1:8" x14ac:dyDescent="0.2">
      <c r="A298">
        <v>26411.278999999999</v>
      </c>
      <c r="B298">
        <v>-23.83</v>
      </c>
      <c r="C298">
        <v>-23.806000000000001</v>
      </c>
      <c r="D298">
        <v>0.63700000000000001</v>
      </c>
      <c r="E298">
        <v>100.41500000000001</v>
      </c>
      <c r="F298">
        <v>60</v>
      </c>
      <c r="G298">
        <v>64.983999999999995</v>
      </c>
      <c r="H298">
        <v>2.1890000000000001</v>
      </c>
    </row>
    <row r="299" spans="1:8" x14ac:dyDescent="0.2">
      <c r="A299">
        <v>26412.495999999999</v>
      </c>
      <c r="B299">
        <v>-23.895</v>
      </c>
      <c r="C299">
        <v>-23.87</v>
      </c>
      <c r="D299">
        <v>5.2380000000000004</v>
      </c>
      <c r="E299">
        <v>109.111</v>
      </c>
      <c r="F299">
        <v>60</v>
      </c>
      <c r="G299">
        <v>64.543000000000006</v>
      </c>
      <c r="H299">
        <v>2.4376000000000002</v>
      </c>
    </row>
    <row r="300" spans="1:8" x14ac:dyDescent="0.2">
      <c r="A300">
        <v>26413.719000000001</v>
      </c>
      <c r="B300">
        <v>-23.959</v>
      </c>
      <c r="C300">
        <v>-23.933</v>
      </c>
      <c r="D300">
        <v>5.1959999999999997</v>
      </c>
      <c r="E300">
        <v>110.699</v>
      </c>
      <c r="F300">
        <v>60</v>
      </c>
      <c r="G300">
        <v>64.430999999999997</v>
      </c>
      <c r="H300">
        <v>2.4849000000000001</v>
      </c>
    </row>
    <row r="301" spans="1:8" x14ac:dyDescent="0.2">
      <c r="A301">
        <v>26414.938999999998</v>
      </c>
      <c r="B301">
        <v>-24.021000000000001</v>
      </c>
      <c r="C301">
        <v>-23.995999999999999</v>
      </c>
      <c r="D301">
        <v>5.125</v>
      </c>
      <c r="E301">
        <v>111.79900000000001</v>
      </c>
      <c r="F301">
        <v>60</v>
      </c>
      <c r="G301">
        <v>64.427000000000007</v>
      </c>
      <c r="H301">
        <v>2.5167999999999999</v>
      </c>
    </row>
    <row r="302" spans="1:8" x14ac:dyDescent="0.2">
      <c r="A302">
        <v>26416.16</v>
      </c>
      <c r="B302">
        <v>-24.082000000000001</v>
      </c>
      <c r="C302">
        <v>-24.056000000000001</v>
      </c>
      <c r="D302">
        <v>4.9640000000000004</v>
      </c>
      <c r="E302">
        <v>111.33199999999999</v>
      </c>
      <c r="F302">
        <v>60</v>
      </c>
      <c r="G302">
        <v>64.430000000000007</v>
      </c>
      <c r="H302">
        <v>2.5036</v>
      </c>
    </row>
    <row r="303" spans="1:8" x14ac:dyDescent="0.2">
      <c r="A303">
        <v>26417.379000000001</v>
      </c>
      <c r="B303">
        <v>-24.145</v>
      </c>
      <c r="C303">
        <v>-24.119</v>
      </c>
      <c r="D303">
        <v>5.1210000000000004</v>
      </c>
      <c r="E303">
        <v>111.19</v>
      </c>
      <c r="F303">
        <v>60</v>
      </c>
      <c r="G303">
        <v>64.489000000000004</v>
      </c>
      <c r="H303">
        <v>2.4992000000000001</v>
      </c>
    </row>
    <row r="304" spans="1:8" x14ac:dyDescent="0.2">
      <c r="A304">
        <v>26418.6</v>
      </c>
      <c r="B304">
        <v>-24.204999999999998</v>
      </c>
      <c r="C304">
        <v>-24.178000000000001</v>
      </c>
      <c r="D304">
        <v>4.8869999999999996</v>
      </c>
      <c r="E304">
        <v>109.52800000000001</v>
      </c>
      <c r="F304">
        <v>60</v>
      </c>
      <c r="G304">
        <v>64.613</v>
      </c>
      <c r="H304">
        <v>2.4497</v>
      </c>
    </row>
    <row r="305" spans="1:8" x14ac:dyDescent="0.2">
      <c r="A305">
        <v>26438.645</v>
      </c>
      <c r="B305">
        <v>-24.260999999999999</v>
      </c>
      <c r="C305">
        <v>-24.234000000000002</v>
      </c>
      <c r="D305">
        <v>0.27600000000000002</v>
      </c>
      <c r="E305">
        <v>91.518000000000001</v>
      </c>
      <c r="F305">
        <v>60</v>
      </c>
      <c r="G305">
        <v>65.926000000000002</v>
      </c>
      <c r="H305">
        <v>1.9481000000000002</v>
      </c>
    </row>
    <row r="306" spans="1:8" x14ac:dyDescent="0.2">
      <c r="A306">
        <v>26439.578000000001</v>
      </c>
      <c r="B306">
        <v>-24.312000000000001</v>
      </c>
      <c r="C306">
        <v>-24.283999999999999</v>
      </c>
      <c r="D306">
        <v>5.3739999999999997</v>
      </c>
      <c r="E306">
        <v>100.41800000000001</v>
      </c>
      <c r="F306">
        <v>60</v>
      </c>
      <c r="G306">
        <v>65.540000000000006</v>
      </c>
      <c r="H306">
        <v>2.1890000000000001</v>
      </c>
    </row>
    <row r="307" spans="1:8" x14ac:dyDescent="0.2">
      <c r="A307">
        <v>26440.513999999999</v>
      </c>
      <c r="B307">
        <v>-24.369</v>
      </c>
      <c r="C307">
        <v>-24.341000000000001</v>
      </c>
      <c r="D307">
        <v>6.0579999999999998</v>
      </c>
      <c r="E307">
        <v>100.39</v>
      </c>
      <c r="F307">
        <v>60</v>
      </c>
      <c r="G307">
        <v>65.488</v>
      </c>
      <c r="H307">
        <v>2.1879000000000004</v>
      </c>
    </row>
    <row r="308" spans="1:8" x14ac:dyDescent="0.2">
      <c r="A308">
        <v>26441.432000000001</v>
      </c>
      <c r="B308">
        <v>-24.420999999999999</v>
      </c>
      <c r="C308">
        <v>-24.391999999999999</v>
      </c>
      <c r="D308">
        <v>5.6449999999999996</v>
      </c>
      <c r="E308">
        <v>99.876000000000005</v>
      </c>
      <c r="F308">
        <v>60</v>
      </c>
      <c r="G308">
        <v>65.698999999999998</v>
      </c>
      <c r="H308">
        <v>2.1736</v>
      </c>
    </row>
    <row r="309" spans="1:8" x14ac:dyDescent="0.2">
      <c r="A309">
        <v>26442.651999999998</v>
      </c>
      <c r="B309">
        <v>-24.484999999999999</v>
      </c>
      <c r="C309">
        <v>-24.456</v>
      </c>
      <c r="D309">
        <v>5.2249999999999996</v>
      </c>
      <c r="E309">
        <v>99.477000000000004</v>
      </c>
      <c r="F309">
        <v>60</v>
      </c>
      <c r="G309">
        <v>65.662999999999997</v>
      </c>
      <c r="H309">
        <v>2.1626000000000003</v>
      </c>
    </row>
    <row r="310" spans="1:8" x14ac:dyDescent="0.2">
      <c r="A310">
        <v>26443.875</v>
      </c>
      <c r="B310">
        <v>-24.544</v>
      </c>
      <c r="C310">
        <v>-24.515000000000001</v>
      </c>
      <c r="D310">
        <v>4.7859999999999996</v>
      </c>
      <c r="E310">
        <v>97.629000000000005</v>
      </c>
      <c r="F310">
        <v>60</v>
      </c>
      <c r="G310">
        <v>65.840999999999994</v>
      </c>
      <c r="H310">
        <v>2.1120000000000001</v>
      </c>
    </row>
    <row r="311" spans="1:8" x14ac:dyDescent="0.2">
      <c r="A311">
        <v>26445.098000000002</v>
      </c>
      <c r="B311">
        <v>-24.597999999999999</v>
      </c>
      <c r="C311">
        <v>-24.568999999999999</v>
      </c>
      <c r="D311">
        <v>4.3979999999999997</v>
      </c>
      <c r="E311">
        <v>98.486999999999995</v>
      </c>
      <c r="F311">
        <v>60</v>
      </c>
      <c r="G311">
        <v>66.018000000000001</v>
      </c>
      <c r="H311">
        <v>2.1351000000000004</v>
      </c>
    </row>
    <row r="312" spans="1:8" x14ac:dyDescent="0.2">
      <c r="A312">
        <v>26446.317999999999</v>
      </c>
      <c r="B312">
        <v>-24.649000000000001</v>
      </c>
      <c r="C312">
        <v>-24.619</v>
      </c>
      <c r="D312">
        <v>4.157</v>
      </c>
      <c r="E312">
        <v>97.783000000000001</v>
      </c>
      <c r="F312">
        <v>60</v>
      </c>
      <c r="G312">
        <v>65.905000000000001</v>
      </c>
      <c r="H312">
        <v>2.1164000000000001</v>
      </c>
    </row>
    <row r="313" spans="1:8" x14ac:dyDescent="0.2">
      <c r="A313">
        <v>26447.846000000001</v>
      </c>
      <c r="B313">
        <v>-24.71</v>
      </c>
      <c r="C313">
        <v>-24.678999999999998</v>
      </c>
      <c r="D313">
        <v>3.9430000000000001</v>
      </c>
      <c r="E313">
        <v>98.656000000000006</v>
      </c>
      <c r="F313">
        <v>60</v>
      </c>
      <c r="G313">
        <v>65.844999999999999</v>
      </c>
      <c r="H313">
        <v>2.1406000000000001</v>
      </c>
    </row>
    <row r="314" spans="1:8" x14ac:dyDescent="0.2">
      <c r="A314">
        <v>26449.393</v>
      </c>
      <c r="B314">
        <v>-24.768999999999998</v>
      </c>
      <c r="C314">
        <v>-24.738</v>
      </c>
      <c r="D314">
        <v>3.8149999999999999</v>
      </c>
      <c r="E314">
        <v>96.924000000000007</v>
      </c>
      <c r="F314">
        <v>60</v>
      </c>
      <c r="G314">
        <v>65.914000000000001</v>
      </c>
      <c r="H314">
        <v>2.0933000000000002</v>
      </c>
    </row>
    <row r="315" spans="1:8" x14ac:dyDescent="0.2">
      <c r="A315">
        <v>26450.613000000001</v>
      </c>
      <c r="B315">
        <v>-24.82</v>
      </c>
      <c r="C315">
        <v>-24.789000000000001</v>
      </c>
      <c r="D315">
        <v>4.109</v>
      </c>
      <c r="E315">
        <v>95.587000000000003</v>
      </c>
      <c r="F315">
        <v>60</v>
      </c>
      <c r="G315">
        <v>66.034999999999997</v>
      </c>
      <c r="H315">
        <v>2.0570000000000004</v>
      </c>
    </row>
    <row r="316" spans="1:8" x14ac:dyDescent="0.2">
      <c r="A316">
        <v>26451.831999999999</v>
      </c>
      <c r="B316">
        <v>-24.872</v>
      </c>
      <c r="C316">
        <v>-24.84</v>
      </c>
      <c r="D316">
        <v>4.2430000000000003</v>
      </c>
      <c r="E316">
        <v>94.382999999999996</v>
      </c>
      <c r="F316">
        <v>60</v>
      </c>
      <c r="G316">
        <v>66.153000000000006</v>
      </c>
      <c r="H316">
        <v>2.0240000000000005</v>
      </c>
    </row>
    <row r="317" spans="1:8" x14ac:dyDescent="0.2">
      <c r="A317">
        <v>26453.053</v>
      </c>
      <c r="B317">
        <v>-24.925000000000001</v>
      </c>
      <c r="C317">
        <v>-24.893000000000001</v>
      </c>
      <c r="D317">
        <v>4.3289999999999997</v>
      </c>
      <c r="E317">
        <v>94.888999999999996</v>
      </c>
      <c r="F317">
        <v>60</v>
      </c>
      <c r="G317">
        <v>66.123000000000005</v>
      </c>
      <c r="H317">
        <v>2.0383</v>
      </c>
    </row>
    <row r="318" spans="1:8" x14ac:dyDescent="0.2">
      <c r="A318">
        <v>26454.268</v>
      </c>
      <c r="B318">
        <v>-24.98</v>
      </c>
      <c r="C318">
        <v>-24.948</v>
      </c>
      <c r="D318">
        <v>4.4969999999999999</v>
      </c>
      <c r="E318">
        <v>95.942999999999998</v>
      </c>
      <c r="F318">
        <v>60</v>
      </c>
      <c r="G318">
        <v>65.92</v>
      </c>
      <c r="H318">
        <v>2.0657999999999999</v>
      </c>
    </row>
    <row r="319" spans="1:8" x14ac:dyDescent="0.2">
      <c r="A319">
        <v>26456.1</v>
      </c>
      <c r="B319">
        <v>-25.032</v>
      </c>
      <c r="C319">
        <v>-25</v>
      </c>
      <c r="D319">
        <v>2.8479999999999999</v>
      </c>
      <c r="E319">
        <v>92.575999999999993</v>
      </c>
      <c r="F319">
        <v>60</v>
      </c>
      <c r="G319">
        <v>66.858000000000004</v>
      </c>
      <c r="H319">
        <v>1.9767000000000001</v>
      </c>
    </row>
    <row r="320" spans="1:8" x14ac:dyDescent="0.2">
      <c r="A320">
        <v>26575.631000000001</v>
      </c>
      <c r="B320">
        <v>-25.062000000000001</v>
      </c>
      <c r="C320">
        <v>-25.061</v>
      </c>
      <c r="D320">
        <v>0</v>
      </c>
      <c r="E320">
        <v>91.436999999999998</v>
      </c>
      <c r="F320">
        <v>60</v>
      </c>
      <c r="G320">
        <v>66.078000000000003</v>
      </c>
      <c r="H320">
        <v>1.9459</v>
      </c>
    </row>
    <row r="321" spans="1:8" x14ac:dyDescent="0.2">
      <c r="A321">
        <v>26576.851999999999</v>
      </c>
      <c r="B321">
        <v>-25.123999999999999</v>
      </c>
      <c r="C321">
        <v>-25.122</v>
      </c>
      <c r="D321">
        <v>5.03</v>
      </c>
      <c r="E321">
        <v>98.069000000000003</v>
      </c>
      <c r="F321">
        <v>60</v>
      </c>
      <c r="G321">
        <v>65.756</v>
      </c>
      <c r="H321">
        <v>2.1241000000000003</v>
      </c>
    </row>
    <row r="322" spans="1:8" x14ac:dyDescent="0.2">
      <c r="A322">
        <v>26578.072</v>
      </c>
      <c r="B322">
        <v>-25.189</v>
      </c>
      <c r="C322">
        <v>-25.186</v>
      </c>
      <c r="D322">
        <v>5.1870000000000003</v>
      </c>
      <c r="E322">
        <v>100.70699999999999</v>
      </c>
      <c r="F322">
        <v>60</v>
      </c>
      <c r="G322">
        <v>65.816999999999993</v>
      </c>
      <c r="H322">
        <v>2.1967000000000003</v>
      </c>
    </row>
    <row r="323" spans="1:8" x14ac:dyDescent="0.2">
      <c r="A323">
        <v>26579.294999999998</v>
      </c>
      <c r="B323">
        <v>-25.251000000000001</v>
      </c>
      <c r="C323">
        <v>-25.247</v>
      </c>
      <c r="D323">
        <v>4.9950000000000001</v>
      </c>
      <c r="E323">
        <v>98.698999999999998</v>
      </c>
      <c r="F323">
        <v>60</v>
      </c>
      <c r="G323">
        <v>65.989999999999995</v>
      </c>
      <c r="H323">
        <v>2.1417000000000002</v>
      </c>
    </row>
    <row r="324" spans="1:8" x14ac:dyDescent="0.2">
      <c r="A324">
        <v>26580.516</v>
      </c>
      <c r="B324">
        <v>-25.315000000000001</v>
      </c>
      <c r="C324">
        <v>-25.31</v>
      </c>
      <c r="D324">
        <v>5.1829999999999998</v>
      </c>
      <c r="E324">
        <v>97.531000000000006</v>
      </c>
      <c r="F324">
        <v>60</v>
      </c>
      <c r="G324">
        <v>65.94</v>
      </c>
      <c r="H324">
        <v>2.1097999999999999</v>
      </c>
    </row>
    <row r="325" spans="1:8" x14ac:dyDescent="0.2">
      <c r="A325">
        <v>26581.74</v>
      </c>
      <c r="B325">
        <v>-25.381</v>
      </c>
      <c r="C325">
        <v>-25.375</v>
      </c>
      <c r="D325">
        <v>5.2939999999999996</v>
      </c>
      <c r="E325">
        <v>96.281999999999996</v>
      </c>
      <c r="F325">
        <v>60</v>
      </c>
      <c r="G325">
        <v>66.180000000000007</v>
      </c>
      <c r="H325">
        <v>2.0757000000000003</v>
      </c>
    </row>
    <row r="326" spans="1:8" x14ac:dyDescent="0.2">
      <c r="A326">
        <v>26582.963</v>
      </c>
      <c r="B326">
        <v>-25.443999999999999</v>
      </c>
      <c r="C326">
        <v>-25.437000000000001</v>
      </c>
      <c r="D326">
        <v>5.0880000000000001</v>
      </c>
      <c r="E326">
        <v>93.728999999999999</v>
      </c>
      <c r="F326">
        <v>60</v>
      </c>
      <c r="G326">
        <v>66.524000000000001</v>
      </c>
      <c r="H326">
        <v>2.0064000000000002</v>
      </c>
    </row>
    <row r="327" spans="1:8" x14ac:dyDescent="0.2">
      <c r="A327">
        <v>26584.184000000001</v>
      </c>
      <c r="B327">
        <v>-25.504000000000001</v>
      </c>
      <c r="C327">
        <v>-25.495999999999999</v>
      </c>
      <c r="D327">
        <v>4.8220000000000001</v>
      </c>
      <c r="E327">
        <v>90.762</v>
      </c>
      <c r="F327">
        <v>60</v>
      </c>
      <c r="G327">
        <v>66.682000000000002</v>
      </c>
      <c r="H327">
        <v>1.9283000000000001</v>
      </c>
    </row>
    <row r="328" spans="1:8" x14ac:dyDescent="0.2">
      <c r="A328">
        <v>26585.405999999999</v>
      </c>
      <c r="B328">
        <v>-25.561</v>
      </c>
      <c r="C328">
        <v>-25.552</v>
      </c>
      <c r="D328">
        <v>4.5839999999999996</v>
      </c>
      <c r="E328">
        <v>89.686999999999998</v>
      </c>
      <c r="F328">
        <v>60</v>
      </c>
      <c r="G328">
        <v>66.659000000000006</v>
      </c>
      <c r="H328">
        <v>1.9008</v>
      </c>
    </row>
    <row r="329" spans="1:8" x14ac:dyDescent="0.2">
      <c r="A329">
        <v>26586.631000000001</v>
      </c>
      <c r="B329">
        <v>-25.617000000000001</v>
      </c>
      <c r="C329">
        <v>-25.606999999999999</v>
      </c>
      <c r="D329">
        <v>4.4880000000000004</v>
      </c>
      <c r="E329">
        <v>89.183999999999997</v>
      </c>
      <c r="F329">
        <v>60</v>
      </c>
      <c r="G329">
        <v>66.72</v>
      </c>
      <c r="H329">
        <v>1.8876000000000002</v>
      </c>
    </row>
    <row r="330" spans="1:8" x14ac:dyDescent="0.2">
      <c r="A330">
        <v>26587.85</v>
      </c>
      <c r="B330">
        <v>-25.673999999999999</v>
      </c>
      <c r="C330">
        <v>-25.663</v>
      </c>
      <c r="D330">
        <v>4.5810000000000004</v>
      </c>
      <c r="E330">
        <v>88.646000000000001</v>
      </c>
      <c r="F330">
        <v>60</v>
      </c>
      <c r="G330">
        <v>66.739000000000004</v>
      </c>
      <c r="H330">
        <v>1.8733000000000002</v>
      </c>
    </row>
    <row r="331" spans="1:8" x14ac:dyDescent="0.2">
      <c r="A331">
        <v>26589.072</v>
      </c>
      <c r="B331">
        <v>-25.731999999999999</v>
      </c>
      <c r="C331">
        <v>-25.721</v>
      </c>
      <c r="D331">
        <v>4.7169999999999996</v>
      </c>
      <c r="E331">
        <v>87.718000000000004</v>
      </c>
      <c r="F331">
        <v>60</v>
      </c>
      <c r="G331">
        <v>66.855000000000004</v>
      </c>
      <c r="H331">
        <v>1.8491000000000002</v>
      </c>
    </row>
    <row r="332" spans="1:8" x14ac:dyDescent="0.2">
      <c r="A332">
        <v>26590.293000000001</v>
      </c>
      <c r="B332">
        <v>-25.794</v>
      </c>
      <c r="C332">
        <v>-25.780999999999999</v>
      </c>
      <c r="D332">
        <v>4.9630000000000001</v>
      </c>
      <c r="E332">
        <v>86.62</v>
      </c>
      <c r="F332">
        <v>60</v>
      </c>
      <c r="G332">
        <v>66.819000000000003</v>
      </c>
      <c r="H332">
        <v>1.8216000000000001</v>
      </c>
    </row>
    <row r="333" spans="1:8" x14ac:dyDescent="0.2">
      <c r="A333">
        <v>26591.523000000001</v>
      </c>
      <c r="B333">
        <v>-25.856999999999999</v>
      </c>
      <c r="C333">
        <v>-25.843</v>
      </c>
      <c r="D333">
        <v>5.0119999999999996</v>
      </c>
      <c r="E333">
        <v>86.067999999999998</v>
      </c>
      <c r="F333">
        <v>60</v>
      </c>
      <c r="G333">
        <v>66.88</v>
      </c>
      <c r="H333">
        <v>1.8073000000000001</v>
      </c>
    </row>
    <row r="334" spans="1:8" x14ac:dyDescent="0.2">
      <c r="A334">
        <v>26592.752</v>
      </c>
      <c r="B334">
        <v>-25.917999999999999</v>
      </c>
      <c r="C334">
        <v>-25.904</v>
      </c>
      <c r="D334">
        <v>4.9509999999999996</v>
      </c>
      <c r="E334">
        <v>86.198999999999998</v>
      </c>
      <c r="F334">
        <v>60</v>
      </c>
      <c r="G334">
        <v>67.057000000000002</v>
      </c>
      <c r="H334">
        <v>1.8106</v>
      </c>
    </row>
    <row r="335" spans="1:8" x14ac:dyDescent="0.2">
      <c r="A335">
        <v>26593.974999999999</v>
      </c>
      <c r="B335">
        <v>-25.98</v>
      </c>
      <c r="C335">
        <v>-25.963999999999999</v>
      </c>
      <c r="D335">
        <v>4.9740000000000002</v>
      </c>
      <c r="E335">
        <v>84.84</v>
      </c>
      <c r="F335">
        <v>60</v>
      </c>
      <c r="G335">
        <v>67.248000000000005</v>
      </c>
      <c r="H335">
        <v>1.7765000000000002</v>
      </c>
    </row>
    <row r="336" spans="1:8" x14ac:dyDescent="0.2">
      <c r="A336">
        <v>26595.195</v>
      </c>
      <c r="B336">
        <v>-26.038</v>
      </c>
      <c r="C336">
        <v>-26.021000000000001</v>
      </c>
      <c r="D336">
        <v>4.633</v>
      </c>
      <c r="E336">
        <v>84.254999999999995</v>
      </c>
      <c r="F336">
        <v>60</v>
      </c>
      <c r="G336">
        <v>67.174000000000007</v>
      </c>
      <c r="H336">
        <v>1.7611000000000001</v>
      </c>
    </row>
    <row r="337" spans="1:8" x14ac:dyDescent="0.2">
      <c r="A337">
        <v>26608.381000000001</v>
      </c>
      <c r="B337">
        <v>-26.09</v>
      </c>
      <c r="C337">
        <v>-26.071999999999999</v>
      </c>
      <c r="D337">
        <v>0.38700000000000001</v>
      </c>
      <c r="E337">
        <v>81.650999999999996</v>
      </c>
      <c r="F337">
        <v>60</v>
      </c>
      <c r="G337">
        <v>67.227000000000004</v>
      </c>
      <c r="H337">
        <v>1.6962000000000002</v>
      </c>
    </row>
    <row r="338" spans="1:8" x14ac:dyDescent="0.2">
      <c r="A338">
        <v>26609.601999999999</v>
      </c>
      <c r="B338">
        <v>-26.143000000000001</v>
      </c>
      <c r="C338">
        <v>-26.123999999999999</v>
      </c>
      <c r="D338">
        <v>4.2750000000000004</v>
      </c>
      <c r="E338">
        <v>84.459000000000003</v>
      </c>
      <c r="F338">
        <v>60</v>
      </c>
      <c r="G338">
        <v>66.991</v>
      </c>
      <c r="H338">
        <v>1.7666000000000002</v>
      </c>
    </row>
    <row r="339" spans="1:8" x14ac:dyDescent="0.2">
      <c r="A339">
        <v>26611.127</v>
      </c>
      <c r="B339">
        <v>-26.199000000000002</v>
      </c>
      <c r="C339">
        <v>-26.178999999999998</v>
      </c>
      <c r="D339">
        <v>3.621</v>
      </c>
      <c r="E339">
        <v>84.863</v>
      </c>
      <c r="F339">
        <v>60</v>
      </c>
      <c r="G339">
        <v>67.028999999999996</v>
      </c>
      <c r="H339">
        <v>1.7765000000000002</v>
      </c>
    </row>
    <row r="340" spans="1:8" x14ac:dyDescent="0.2">
      <c r="A340">
        <v>26612.651999999998</v>
      </c>
      <c r="B340">
        <v>-26.251999999999999</v>
      </c>
      <c r="C340">
        <v>-26.231999999999999</v>
      </c>
      <c r="D340">
        <v>3.415</v>
      </c>
      <c r="E340">
        <v>86.543999999999997</v>
      </c>
      <c r="F340">
        <v>60</v>
      </c>
      <c r="G340">
        <v>66.799000000000007</v>
      </c>
      <c r="H340">
        <v>1.8194000000000001</v>
      </c>
    </row>
    <row r="341" spans="1:8" x14ac:dyDescent="0.2">
      <c r="A341">
        <v>26613.873</v>
      </c>
      <c r="B341">
        <v>-26.303000000000001</v>
      </c>
      <c r="C341">
        <v>-26.282</v>
      </c>
      <c r="D341">
        <v>4.1719999999999997</v>
      </c>
      <c r="E341">
        <v>86.134</v>
      </c>
      <c r="F341">
        <v>60</v>
      </c>
      <c r="G341">
        <v>66.760999999999996</v>
      </c>
      <c r="H341">
        <v>1.8084</v>
      </c>
    </row>
    <row r="342" spans="1:8" x14ac:dyDescent="0.2">
      <c r="A342">
        <v>26615.096000000001</v>
      </c>
      <c r="B342">
        <v>-26.358000000000001</v>
      </c>
      <c r="C342">
        <v>-26.335999999999999</v>
      </c>
      <c r="D342">
        <v>4.3609999999999998</v>
      </c>
      <c r="E342">
        <v>85.182000000000002</v>
      </c>
      <c r="F342">
        <v>60</v>
      </c>
      <c r="G342">
        <v>66.786000000000001</v>
      </c>
      <c r="H342">
        <v>1.7842000000000002</v>
      </c>
    </row>
    <row r="343" spans="1:8" x14ac:dyDescent="0.2">
      <c r="A343">
        <v>26616.315999999999</v>
      </c>
      <c r="B343">
        <v>-26.413</v>
      </c>
      <c r="C343">
        <v>-26.39</v>
      </c>
      <c r="D343">
        <v>4.4820000000000002</v>
      </c>
      <c r="E343">
        <v>85.88</v>
      </c>
      <c r="F343">
        <v>60</v>
      </c>
      <c r="G343">
        <v>67.054000000000002</v>
      </c>
      <c r="H343">
        <v>1.8029000000000002</v>
      </c>
    </row>
    <row r="344" spans="1:8" x14ac:dyDescent="0.2">
      <c r="A344">
        <v>26617.537</v>
      </c>
      <c r="B344">
        <v>-26.47</v>
      </c>
      <c r="C344">
        <v>-26.446999999999999</v>
      </c>
      <c r="D344">
        <v>4.609</v>
      </c>
      <c r="E344">
        <v>85.808999999999997</v>
      </c>
      <c r="F344">
        <v>60</v>
      </c>
      <c r="G344">
        <v>67.013000000000005</v>
      </c>
      <c r="H344">
        <v>1.8007000000000002</v>
      </c>
    </row>
    <row r="345" spans="1:8" x14ac:dyDescent="0.2">
      <c r="A345">
        <v>26618.76</v>
      </c>
      <c r="B345">
        <v>-26.527000000000001</v>
      </c>
      <c r="C345">
        <v>-26.503</v>
      </c>
      <c r="D345">
        <v>4.5750000000000002</v>
      </c>
      <c r="E345">
        <v>86.131</v>
      </c>
      <c r="F345">
        <v>60</v>
      </c>
      <c r="G345">
        <v>66.849000000000004</v>
      </c>
      <c r="H345">
        <v>1.8084</v>
      </c>
    </row>
    <row r="346" spans="1:8" x14ac:dyDescent="0.2">
      <c r="A346">
        <v>26619.98</v>
      </c>
      <c r="B346">
        <v>-26.584</v>
      </c>
      <c r="C346">
        <v>-26.558</v>
      </c>
      <c r="D346">
        <v>4.5430000000000001</v>
      </c>
      <c r="E346">
        <v>86.257999999999996</v>
      </c>
      <c r="F346">
        <v>60</v>
      </c>
      <c r="G346">
        <v>66.948999999999998</v>
      </c>
      <c r="H346">
        <v>1.8117000000000001</v>
      </c>
    </row>
    <row r="347" spans="1:8" x14ac:dyDescent="0.2">
      <c r="A347">
        <v>26621.203000000001</v>
      </c>
      <c r="B347">
        <v>-26.638999999999999</v>
      </c>
      <c r="C347">
        <v>-26.613</v>
      </c>
      <c r="D347">
        <v>4.4980000000000002</v>
      </c>
      <c r="E347">
        <v>86.396000000000001</v>
      </c>
      <c r="F347">
        <v>60</v>
      </c>
      <c r="G347">
        <v>66.814999999999998</v>
      </c>
      <c r="H347">
        <v>1.8161000000000003</v>
      </c>
    </row>
    <row r="348" spans="1:8" x14ac:dyDescent="0.2">
      <c r="A348">
        <v>26622.423999999999</v>
      </c>
      <c r="B348">
        <v>-26.693000000000001</v>
      </c>
      <c r="C348">
        <v>-26.666</v>
      </c>
      <c r="D348">
        <v>4.3330000000000002</v>
      </c>
      <c r="E348">
        <v>85.759</v>
      </c>
      <c r="F348">
        <v>60</v>
      </c>
      <c r="G348">
        <v>66.977999999999994</v>
      </c>
      <c r="H348">
        <v>1.7996000000000001</v>
      </c>
    </row>
    <row r="349" spans="1:8" x14ac:dyDescent="0.2">
      <c r="A349">
        <v>26623.951000000001</v>
      </c>
      <c r="B349">
        <v>-26.754999999999999</v>
      </c>
      <c r="C349">
        <v>-26.727</v>
      </c>
      <c r="D349">
        <v>3.9729999999999999</v>
      </c>
      <c r="E349">
        <v>83.837999999999994</v>
      </c>
      <c r="F349">
        <v>60</v>
      </c>
      <c r="G349">
        <v>67.120999999999995</v>
      </c>
      <c r="H349">
        <v>1.7512000000000003</v>
      </c>
    </row>
    <row r="350" spans="1:8" x14ac:dyDescent="0.2">
      <c r="A350">
        <v>26625.476999999999</v>
      </c>
      <c r="B350">
        <v>-26.812999999999999</v>
      </c>
      <c r="C350">
        <v>-26.783999999999999</v>
      </c>
      <c r="D350">
        <v>3.758</v>
      </c>
      <c r="E350">
        <v>82.885000000000005</v>
      </c>
      <c r="F350">
        <v>60</v>
      </c>
      <c r="G350">
        <v>67.043000000000006</v>
      </c>
      <c r="H350">
        <v>1.7270000000000003</v>
      </c>
    </row>
    <row r="351" spans="1:8" x14ac:dyDescent="0.2">
      <c r="A351">
        <v>26627.002</v>
      </c>
      <c r="B351">
        <v>-26.869</v>
      </c>
      <c r="C351">
        <v>-26.838999999999999</v>
      </c>
      <c r="D351">
        <v>3.5859999999999999</v>
      </c>
      <c r="E351">
        <v>82.47</v>
      </c>
      <c r="F351">
        <v>60</v>
      </c>
      <c r="G351">
        <v>67.063000000000002</v>
      </c>
      <c r="H351">
        <v>1.7160000000000002</v>
      </c>
    </row>
    <row r="352" spans="1:8" x14ac:dyDescent="0.2">
      <c r="A352">
        <v>26628.532999999999</v>
      </c>
      <c r="B352">
        <v>-26.922999999999998</v>
      </c>
      <c r="C352">
        <v>-26.893000000000001</v>
      </c>
      <c r="D352">
        <v>3.5129999999999999</v>
      </c>
      <c r="E352">
        <v>82.652000000000001</v>
      </c>
      <c r="F352">
        <v>60</v>
      </c>
      <c r="G352">
        <v>66.825000000000003</v>
      </c>
      <c r="H352">
        <v>1.7215</v>
      </c>
    </row>
    <row r="353" spans="1:8" x14ac:dyDescent="0.2">
      <c r="A353">
        <v>26630.07</v>
      </c>
      <c r="B353">
        <v>-26.978999999999999</v>
      </c>
      <c r="C353">
        <v>-26.948</v>
      </c>
      <c r="D353">
        <v>3.5760000000000001</v>
      </c>
      <c r="E353">
        <v>86.168999999999997</v>
      </c>
      <c r="F353">
        <v>60</v>
      </c>
      <c r="G353">
        <v>66.748999999999995</v>
      </c>
      <c r="H353">
        <v>1.8095000000000001</v>
      </c>
    </row>
    <row r="354" spans="1:8" x14ac:dyDescent="0.2">
      <c r="A354">
        <v>26631.596000000001</v>
      </c>
      <c r="B354">
        <v>-27.033000000000001</v>
      </c>
      <c r="C354">
        <v>-27</v>
      </c>
      <c r="D354">
        <v>3.44</v>
      </c>
      <c r="E354">
        <v>87.137</v>
      </c>
      <c r="F354">
        <v>60</v>
      </c>
      <c r="G354">
        <v>66.650999999999996</v>
      </c>
      <c r="H354">
        <v>1.8348</v>
      </c>
    </row>
    <row r="355" spans="1:8" x14ac:dyDescent="0.2">
      <c r="A355">
        <v>5281.6970000000001</v>
      </c>
      <c r="B355">
        <v>-27.065999999999999</v>
      </c>
      <c r="C355">
        <v>-27.065999999999999</v>
      </c>
      <c r="D355">
        <v>0</v>
      </c>
      <c r="E355">
        <v>77.263000000000005</v>
      </c>
      <c r="F355">
        <v>80</v>
      </c>
      <c r="G355">
        <v>66.933999999999997</v>
      </c>
      <c r="H355">
        <v>1.6687000000000001</v>
      </c>
    </row>
    <row r="356" spans="1:8" x14ac:dyDescent="0.2">
      <c r="A356">
        <v>5282.326</v>
      </c>
      <c r="B356">
        <v>-27.120999999999999</v>
      </c>
      <c r="C356">
        <v>-27.120999999999999</v>
      </c>
      <c r="D356">
        <v>8.7769999999999992</v>
      </c>
      <c r="E356">
        <v>75.257000000000005</v>
      </c>
      <c r="F356">
        <v>80</v>
      </c>
      <c r="G356">
        <v>67.266999999999996</v>
      </c>
      <c r="H356">
        <v>1.6148</v>
      </c>
    </row>
    <row r="357" spans="1:8" x14ac:dyDescent="0.2">
      <c r="A357">
        <v>5282.9560000000001</v>
      </c>
      <c r="B357">
        <v>-27.181000000000001</v>
      </c>
      <c r="C357">
        <v>-27.183</v>
      </c>
      <c r="D357">
        <v>9.7119999999999997</v>
      </c>
      <c r="E357">
        <v>72.731999999999999</v>
      </c>
      <c r="F357">
        <v>80</v>
      </c>
      <c r="G357">
        <v>67.501999999999995</v>
      </c>
      <c r="H357">
        <v>1.5477000000000001</v>
      </c>
    </row>
    <row r="358" spans="1:8" x14ac:dyDescent="0.2">
      <c r="A358">
        <v>5283.5770000000002</v>
      </c>
      <c r="B358">
        <v>-27.244</v>
      </c>
      <c r="C358">
        <v>-27.245999999999999</v>
      </c>
      <c r="D358">
        <v>10.236000000000001</v>
      </c>
      <c r="E358">
        <v>70.430000000000007</v>
      </c>
      <c r="F358">
        <v>80</v>
      </c>
      <c r="G358">
        <v>67.587000000000003</v>
      </c>
      <c r="H358">
        <v>1.4883000000000002</v>
      </c>
    </row>
    <row r="359" spans="1:8" x14ac:dyDescent="0.2">
      <c r="A359">
        <v>5284.2</v>
      </c>
      <c r="B359">
        <v>-27.309000000000001</v>
      </c>
      <c r="C359">
        <v>-27.311</v>
      </c>
      <c r="D359">
        <v>10.375</v>
      </c>
      <c r="E359">
        <v>68.948999999999998</v>
      </c>
      <c r="F359">
        <v>80</v>
      </c>
      <c r="G359">
        <v>67.679000000000002</v>
      </c>
      <c r="H359">
        <v>1.4509000000000001</v>
      </c>
    </row>
    <row r="360" spans="1:8" x14ac:dyDescent="0.2">
      <c r="A360">
        <v>5284.8329999999996</v>
      </c>
      <c r="B360">
        <v>-27.373999999999999</v>
      </c>
      <c r="C360">
        <v>-27.376000000000001</v>
      </c>
      <c r="D360">
        <v>10.384</v>
      </c>
      <c r="E360">
        <v>68.146000000000001</v>
      </c>
      <c r="F360">
        <v>80</v>
      </c>
      <c r="G360">
        <v>67.760000000000005</v>
      </c>
      <c r="H360">
        <v>1.4300000000000002</v>
      </c>
    </row>
    <row r="361" spans="1:8" x14ac:dyDescent="0.2">
      <c r="A361">
        <v>5285.4650000000001</v>
      </c>
      <c r="B361">
        <v>-27.440999999999999</v>
      </c>
      <c r="C361">
        <v>-27.443999999999999</v>
      </c>
      <c r="D361">
        <v>10.635</v>
      </c>
      <c r="E361">
        <v>67.563999999999993</v>
      </c>
      <c r="F361">
        <v>80</v>
      </c>
      <c r="G361">
        <v>67.591999999999999</v>
      </c>
      <c r="H361">
        <v>1.4157</v>
      </c>
    </row>
    <row r="362" spans="1:8" x14ac:dyDescent="0.2">
      <c r="A362">
        <v>5286.0929999999998</v>
      </c>
      <c r="B362">
        <v>-27.507999999999999</v>
      </c>
      <c r="C362">
        <v>-27.512</v>
      </c>
      <c r="D362">
        <v>10.805</v>
      </c>
      <c r="E362">
        <v>67.215000000000003</v>
      </c>
      <c r="F362">
        <v>80</v>
      </c>
      <c r="G362">
        <v>67.534000000000006</v>
      </c>
      <c r="H362">
        <v>1.4069</v>
      </c>
    </row>
    <row r="363" spans="1:8" x14ac:dyDescent="0.2">
      <c r="A363">
        <v>5286.7259999999997</v>
      </c>
      <c r="B363">
        <v>-27.577000000000002</v>
      </c>
      <c r="C363">
        <v>-27.581</v>
      </c>
      <c r="D363">
        <v>10.914999999999999</v>
      </c>
      <c r="E363">
        <v>68.798000000000002</v>
      </c>
      <c r="F363">
        <v>80</v>
      </c>
      <c r="G363">
        <v>67.484999999999999</v>
      </c>
      <c r="H363">
        <v>1.4465000000000001</v>
      </c>
    </row>
    <row r="364" spans="1:8" x14ac:dyDescent="0.2">
      <c r="A364">
        <v>5287.3609999999999</v>
      </c>
      <c r="B364">
        <v>-27.646000000000001</v>
      </c>
      <c r="C364">
        <v>-27.65</v>
      </c>
      <c r="D364">
        <v>10.984999999999999</v>
      </c>
      <c r="E364">
        <v>70.475999999999999</v>
      </c>
      <c r="F364">
        <v>80</v>
      </c>
      <c r="G364">
        <v>67.471999999999994</v>
      </c>
      <c r="H364">
        <v>1.4894000000000003</v>
      </c>
    </row>
    <row r="365" spans="1:8" x14ac:dyDescent="0.2">
      <c r="A365">
        <v>5287.9889999999996</v>
      </c>
      <c r="B365">
        <v>-27.716000000000001</v>
      </c>
      <c r="C365">
        <v>-27.721</v>
      </c>
      <c r="D365">
        <v>11.218</v>
      </c>
      <c r="E365">
        <v>71.585999999999999</v>
      </c>
      <c r="F365">
        <v>80</v>
      </c>
      <c r="G365">
        <v>67.379000000000005</v>
      </c>
      <c r="H365">
        <v>1.518</v>
      </c>
    </row>
    <row r="366" spans="1:8" x14ac:dyDescent="0.2">
      <c r="A366">
        <v>5288.6210000000001</v>
      </c>
      <c r="B366">
        <v>-27.786999999999999</v>
      </c>
      <c r="C366">
        <v>-27.792000000000002</v>
      </c>
      <c r="D366">
        <v>11.295999999999999</v>
      </c>
      <c r="E366">
        <v>71.694999999999993</v>
      </c>
      <c r="F366">
        <v>80</v>
      </c>
      <c r="G366">
        <v>67.325000000000003</v>
      </c>
      <c r="H366">
        <v>1.5213000000000001</v>
      </c>
    </row>
    <row r="367" spans="1:8" x14ac:dyDescent="0.2">
      <c r="A367">
        <v>5289.2510000000002</v>
      </c>
      <c r="B367">
        <v>-27.858000000000001</v>
      </c>
      <c r="C367">
        <v>-27.864000000000001</v>
      </c>
      <c r="D367">
        <v>11.398</v>
      </c>
      <c r="E367">
        <v>72.763000000000005</v>
      </c>
      <c r="F367">
        <v>80</v>
      </c>
      <c r="G367">
        <v>67.313999999999993</v>
      </c>
      <c r="H367">
        <v>1.5488</v>
      </c>
    </row>
    <row r="368" spans="1:8" x14ac:dyDescent="0.2">
      <c r="A368">
        <v>5289.884</v>
      </c>
      <c r="B368">
        <v>-27.928999999999998</v>
      </c>
      <c r="C368">
        <v>-27.936</v>
      </c>
      <c r="D368">
        <v>11.308999999999999</v>
      </c>
      <c r="E368">
        <v>72.481999999999999</v>
      </c>
      <c r="F368">
        <v>80</v>
      </c>
      <c r="G368">
        <v>67.435000000000002</v>
      </c>
      <c r="H368">
        <v>1.5411000000000001</v>
      </c>
    </row>
    <row r="369" spans="1:8" x14ac:dyDescent="0.2">
      <c r="A369">
        <v>5290.5159999999996</v>
      </c>
      <c r="B369">
        <v>-28</v>
      </c>
      <c r="C369">
        <v>-28.006</v>
      </c>
      <c r="D369">
        <v>11.157</v>
      </c>
      <c r="E369">
        <v>72.027000000000001</v>
      </c>
      <c r="F369">
        <v>80</v>
      </c>
      <c r="G369">
        <v>67.236999999999995</v>
      </c>
      <c r="H369">
        <v>1.5289999999999999</v>
      </c>
    </row>
    <row r="370" spans="1:8" x14ac:dyDescent="0.2">
      <c r="A370">
        <v>5291.1469999999999</v>
      </c>
      <c r="B370">
        <v>-28.068000000000001</v>
      </c>
      <c r="C370">
        <v>-28.074999999999999</v>
      </c>
      <c r="D370">
        <v>10.962</v>
      </c>
      <c r="E370">
        <v>72.150999999999996</v>
      </c>
      <c r="F370">
        <v>80</v>
      </c>
      <c r="G370">
        <v>67.272000000000006</v>
      </c>
      <c r="H370">
        <v>1.5323000000000002</v>
      </c>
    </row>
    <row r="371" spans="1:8" x14ac:dyDescent="0.2">
      <c r="A371">
        <v>5291.7809999999999</v>
      </c>
      <c r="B371">
        <v>-28.137</v>
      </c>
      <c r="C371">
        <v>-28.145</v>
      </c>
      <c r="D371">
        <v>10.95</v>
      </c>
      <c r="E371">
        <v>71.787999999999997</v>
      </c>
      <c r="F371">
        <v>80</v>
      </c>
      <c r="G371">
        <v>67.394000000000005</v>
      </c>
      <c r="H371">
        <v>1.5235000000000001</v>
      </c>
    </row>
    <row r="372" spans="1:8" x14ac:dyDescent="0.2">
      <c r="A372">
        <v>5292.4110000000001</v>
      </c>
      <c r="B372">
        <v>-28.206</v>
      </c>
      <c r="C372">
        <v>-28.213999999999999</v>
      </c>
      <c r="D372">
        <v>10.977</v>
      </c>
      <c r="E372">
        <v>71.527000000000001</v>
      </c>
      <c r="F372">
        <v>80</v>
      </c>
      <c r="G372">
        <v>67.494</v>
      </c>
      <c r="H372">
        <v>1.5169000000000001</v>
      </c>
    </row>
    <row r="373" spans="1:8" x14ac:dyDescent="0.2">
      <c r="A373">
        <v>5293.0439999999999</v>
      </c>
      <c r="B373">
        <v>-28.274999999999999</v>
      </c>
      <c r="C373">
        <v>-28.283000000000001</v>
      </c>
      <c r="D373">
        <v>10.916</v>
      </c>
      <c r="E373">
        <v>70.664000000000001</v>
      </c>
      <c r="F373">
        <v>80</v>
      </c>
      <c r="G373">
        <v>67.429000000000002</v>
      </c>
      <c r="H373">
        <v>1.4938000000000002</v>
      </c>
    </row>
    <row r="374" spans="1:8" x14ac:dyDescent="0.2">
      <c r="A374">
        <v>5293.6760000000004</v>
      </c>
      <c r="B374">
        <v>-28.341999999999999</v>
      </c>
      <c r="C374">
        <v>-28.350999999999999</v>
      </c>
      <c r="D374">
        <v>10.709</v>
      </c>
      <c r="E374">
        <v>70.445999999999998</v>
      </c>
      <c r="F374">
        <v>80</v>
      </c>
      <c r="G374">
        <v>67.45</v>
      </c>
      <c r="H374">
        <v>1.4883000000000002</v>
      </c>
    </row>
    <row r="375" spans="1:8" x14ac:dyDescent="0.2">
      <c r="A375">
        <v>5294.3059999999996</v>
      </c>
      <c r="B375">
        <v>-28.408999999999999</v>
      </c>
      <c r="C375">
        <v>-28.417999999999999</v>
      </c>
      <c r="D375">
        <v>10.686</v>
      </c>
      <c r="E375">
        <v>70.620999999999995</v>
      </c>
      <c r="F375">
        <v>80</v>
      </c>
      <c r="G375">
        <v>67.501000000000005</v>
      </c>
      <c r="H375">
        <v>1.4927000000000001</v>
      </c>
    </row>
    <row r="376" spans="1:8" x14ac:dyDescent="0.2">
      <c r="A376">
        <v>5294.933</v>
      </c>
      <c r="B376">
        <v>-28.475999999999999</v>
      </c>
      <c r="C376">
        <v>-28.484999999999999</v>
      </c>
      <c r="D376">
        <v>10.747999999999999</v>
      </c>
      <c r="E376">
        <v>70.784999999999997</v>
      </c>
      <c r="F376">
        <v>80</v>
      </c>
      <c r="G376">
        <v>67.531000000000006</v>
      </c>
      <c r="H376">
        <v>1.4971000000000001</v>
      </c>
    </row>
    <row r="377" spans="1:8" x14ac:dyDescent="0.2">
      <c r="A377">
        <v>5295.56</v>
      </c>
      <c r="B377">
        <v>-28.542999999999999</v>
      </c>
      <c r="C377">
        <v>-28.553000000000001</v>
      </c>
      <c r="D377">
        <v>10.803000000000001</v>
      </c>
      <c r="E377">
        <v>70.444000000000003</v>
      </c>
      <c r="F377">
        <v>80</v>
      </c>
      <c r="G377">
        <v>67.366</v>
      </c>
      <c r="H377">
        <v>1.4883000000000002</v>
      </c>
    </row>
    <row r="378" spans="1:8" x14ac:dyDescent="0.2">
      <c r="A378">
        <v>5296.192</v>
      </c>
      <c r="B378">
        <v>-28.609000000000002</v>
      </c>
      <c r="C378">
        <v>-28.62</v>
      </c>
      <c r="D378">
        <v>10.596</v>
      </c>
      <c r="E378">
        <v>70.563000000000002</v>
      </c>
      <c r="F378">
        <v>80</v>
      </c>
      <c r="G378">
        <v>67.656999999999996</v>
      </c>
      <c r="H378">
        <v>1.4916000000000003</v>
      </c>
    </row>
    <row r="379" spans="1:8" x14ac:dyDescent="0.2">
      <c r="A379">
        <v>5296.8230000000003</v>
      </c>
      <c r="B379">
        <v>-28.675999999999998</v>
      </c>
      <c r="C379">
        <v>-28.687000000000001</v>
      </c>
      <c r="D379">
        <v>10.593</v>
      </c>
      <c r="E379">
        <v>70.739000000000004</v>
      </c>
      <c r="F379">
        <v>80</v>
      </c>
      <c r="G379">
        <v>67.397000000000006</v>
      </c>
      <c r="H379">
        <v>1.4960000000000002</v>
      </c>
    </row>
    <row r="380" spans="1:8" x14ac:dyDescent="0.2">
      <c r="A380">
        <v>5297.4530000000004</v>
      </c>
      <c r="B380">
        <v>-28.741</v>
      </c>
      <c r="C380">
        <v>-28.753</v>
      </c>
      <c r="D380">
        <v>10.462</v>
      </c>
      <c r="E380">
        <v>71.03</v>
      </c>
      <c r="F380">
        <v>80</v>
      </c>
      <c r="G380">
        <v>67.268000000000001</v>
      </c>
      <c r="H380">
        <v>1.5037</v>
      </c>
    </row>
    <row r="381" spans="1:8" x14ac:dyDescent="0.2">
      <c r="A381">
        <v>5298.0839999999998</v>
      </c>
      <c r="B381">
        <v>-28.806000000000001</v>
      </c>
      <c r="C381">
        <v>-28.818000000000001</v>
      </c>
      <c r="D381">
        <v>10.286</v>
      </c>
      <c r="E381">
        <v>71.429000000000002</v>
      </c>
      <c r="F381">
        <v>80</v>
      </c>
      <c r="G381">
        <v>67.301000000000002</v>
      </c>
      <c r="H381">
        <v>1.5136000000000001</v>
      </c>
    </row>
    <row r="382" spans="1:8" x14ac:dyDescent="0.2">
      <c r="A382">
        <v>5298.7129999999997</v>
      </c>
      <c r="B382">
        <v>-28.869</v>
      </c>
      <c r="C382">
        <v>-28.881</v>
      </c>
      <c r="D382">
        <v>10.130000000000001</v>
      </c>
      <c r="E382">
        <v>71.995000000000005</v>
      </c>
      <c r="F382">
        <v>80</v>
      </c>
      <c r="G382">
        <v>67.418999999999997</v>
      </c>
      <c r="H382">
        <v>1.5289999999999999</v>
      </c>
    </row>
    <row r="383" spans="1:8" x14ac:dyDescent="0.2">
      <c r="A383">
        <v>5299.3450000000003</v>
      </c>
      <c r="B383">
        <v>-28.931999999999999</v>
      </c>
      <c r="C383">
        <v>-28.943999999999999</v>
      </c>
      <c r="D383">
        <v>9.9740000000000002</v>
      </c>
      <c r="E383">
        <v>72.081000000000003</v>
      </c>
      <c r="F383">
        <v>80</v>
      </c>
      <c r="G383">
        <v>67.474000000000004</v>
      </c>
      <c r="H383">
        <v>1.5312000000000001</v>
      </c>
    </row>
    <row r="384" spans="1:8" x14ac:dyDescent="0.2">
      <c r="A384">
        <v>5299.9759999999997</v>
      </c>
      <c r="B384">
        <v>-28.995000000000001</v>
      </c>
      <c r="C384">
        <v>-29.007999999999999</v>
      </c>
      <c r="D384">
        <v>10.055999999999999</v>
      </c>
      <c r="E384">
        <v>72.119</v>
      </c>
      <c r="F384">
        <v>80</v>
      </c>
      <c r="G384">
        <v>67.352000000000004</v>
      </c>
      <c r="H384">
        <v>1.5323000000000002</v>
      </c>
    </row>
    <row r="385" spans="1:8" x14ac:dyDescent="0.2">
      <c r="A385">
        <v>5300.607</v>
      </c>
      <c r="B385">
        <v>-29.058</v>
      </c>
      <c r="C385">
        <v>-29.071000000000002</v>
      </c>
      <c r="D385">
        <v>10.055</v>
      </c>
      <c r="E385">
        <v>72.024000000000001</v>
      </c>
      <c r="F385">
        <v>80</v>
      </c>
      <c r="G385">
        <v>67.305999999999997</v>
      </c>
      <c r="H385">
        <v>1.5289999999999999</v>
      </c>
    </row>
    <row r="386" spans="1:8" x14ac:dyDescent="0.2">
      <c r="A386">
        <v>5301.2359999999999</v>
      </c>
      <c r="B386">
        <v>-29.120999999999999</v>
      </c>
      <c r="C386">
        <v>-29.135000000000002</v>
      </c>
      <c r="D386">
        <v>10.042</v>
      </c>
      <c r="E386">
        <v>72.376999999999995</v>
      </c>
      <c r="F386">
        <v>80</v>
      </c>
      <c r="G386">
        <v>67.366</v>
      </c>
      <c r="H386">
        <v>1.5389000000000002</v>
      </c>
    </row>
    <row r="387" spans="1:8" x14ac:dyDescent="0.2">
      <c r="A387">
        <v>5301.8710000000001</v>
      </c>
      <c r="B387">
        <v>-29.181999999999999</v>
      </c>
      <c r="C387">
        <v>-29.196999999999999</v>
      </c>
      <c r="D387">
        <v>9.8000000000000007</v>
      </c>
      <c r="E387">
        <v>71.06</v>
      </c>
      <c r="F387">
        <v>80</v>
      </c>
      <c r="G387">
        <v>67.47</v>
      </c>
      <c r="H387">
        <v>1.5048000000000001</v>
      </c>
    </row>
    <row r="388" spans="1:8" x14ac:dyDescent="0.2">
      <c r="A388">
        <v>5302.5020000000004</v>
      </c>
      <c r="B388">
        <v>-29.242999999999999</v>
      </c>
      <c r="C388">
        <v>-29.257999999999999</v>
      </c>
      <c r="D388">
        <v>9.6820000000000004</v>
      </c>
      <c r="E388">
        <v>70.397999999999996</v>
      </c>
      <c r="F388">
        <v>80</v>
      </c>
      <c r="G388">
        <v>67.576999999999998</v>
      </c>
      <c r="H388">
        <v>1.4872000000000003</v>
      </c>
    </row>
    <row r="389" spans="1:8" x14ac:dyDescent="0.2">
      <c r="A389">
        <v>5303.1279999999997</v>
      </c>
      <c r="B389">
        <v>-29.302</v>
      </c>
      <c r="C389">
        <v>-29.317</v>
      </c>
      <c r="D389">
        <v>9.5269999999999992</v>
      </c>
      <c r="E389">
        <v>69.448999999999998</v>
      </c>
      <c r="F389">
        <v>80</v>
      </c>
      <c r="G389">
        <v>67.72</v>
      </c>
      <c r="H389">
        <v>1.4630000000000003</v>
      </c>
    </row>
    <row r="390" spans="1:8" x14ac:dyDescent="0.2">
      <c r="A390">
        <v>5303.759</v>
      </c>
      <c r="B390">
        <v>-29.36</v>
      </c>
      <c r="C390">
        <v>-29.376000000000001</v>
      </c>
      <c r="D390">
        <v>9.2129999999999992</v>
      </c>
      <c r="E390">
        <v>68.373000000000005</v>
      </c>
      <c r="F390">
        <v>80</v>
      </c>
      <c r="G390">
        <v>67.790999999999997</v>
      </c>
      <c r="H390">
        <v>1.4355</v>
      </c>
    </row>
    <row r="391" spans="1:8" x14ac:dyDescent="0.2">
      <c r="A391">
        <v>5304.3869999999997</v>
      </c>
      <c r="B391">
        <v>-29.417000000000002</v>
      </c>
      <c r="C391">
        <v>-29.433</v>
      </c>
      <c r="D391">
        <v>9.08</v>
      </c>
      <c r="E391">
        <v>66.710999999999999</v>
      </c>
      <c r="F391">
        <v>80</v>
      </c>
      <c r="G391">
        <v>67.831000000000003</v>
      </c>
      <c r="H391">
        <v>1.3936999999999999</v>
      </c>
    </row>
    <row r="392" spans="1:8" x14ac:dyDescent="0.2">
      <c r="A392">
        <v>5305.0190000000002</v>
      </c>
      <c r="B392">
        <v>-29.472999999999999</v>
      </c>
      <c r="C392">
        <v>-29.489000000000001</v>
      </c>
      <c r="D392">
        <v>8.9380000000000006</v>
      </c>
      <c r="E392">
        <v>65.566000000000003</v>
      </c>
      <c r="F392">
        <v>80</v>
      </c>
      <c r="G392">
        <v>67.884</v>
      </c>
      <c r="H392">
        <v>1.3651000000000002</v>
      </c>
    </row>
    <row r="393" spans="1:8" x14ac:dyDescent="0.2">
      <c r="A393">
        <v>5305.652</v>
      </c>
      <c r="B393">
        <v>-29.527999999999999</v>
      </c>
      <c r="C393">
        <v>-29.545000000000002</v>
      </c>
      <c r="D393">
        <v>8.7769999999999992</v>
      </c>
      <c r="E393">
        <v>65.155000000000001</v>
      </c>
      <c r="F393">
        <v>80</v>
      </c>
      <c r="G393">
        <v>67.882999999999996</v>
      </c>
      <c r="H393">
        <v>1.3552000000000002</v>
      </c>
    </row>
    <row r="394" spans="1:8" x14ac:dyDescent="0.2">
      <c r="A394">
        <v>5306.2820000000002</v>
      </c>
      <c r="B394">
        <v>-29.581</v>
      </c>
      <c r="C394">
        <v>-29.597999999999999</v>
      </c>
      <c r="D394">
        <v>8.5229999999999997</v>
      </c>
      <c r="E394">
        <v>64.558999999999997</v>
      </c>
      <c r="F394">
        <v>80</v>
      </c>
      <c r="G394">
        <v>67.91</v>
      </c>
      <c r="H394">
        <v>1.3398000000000001</v>
      </c>
    </row>
    <row r="395" spans="1:8" x14ac:dyDescent="0.2">
      <c r="A395">
        <v>5306.91</v>
      </c>
      <c r="B395">
        <v>-29.632999999999999</v>
      </c>
      <c r="C395">
        <v>-29.651</v>
      </c>
      <c r="D395">
        <v>8.3290000000000006</v>
      </c>
      <c r="E395">
        <v>64.367999999999995</v>
      </c>
      <c r="F395">
        <v>80</v>
      </c>
      <c r="G395">
        <v>67.963999999999999</v>
      </c>
      <c r="H395">
        <v>1.3354000000000001</v>
      </c>
    </row>
    <row r="396" spans="1:8" x14ac:dyDescent="0.2">
      <c r="A396">
        <v>5307.5420000000004</v>
      </c>
      <c r="B396">
        <v>-29.684000000000001</v>
      </c>
      <c r="C396">
        <v>-29.702000000000002</v>
      </c>
      <c r="D396">
        <v>8.0559999999999992</v>
      </c>
      <c r="E396">
        <v>63.889000000000003</v>
      </c>
      <c r="F396">
        <v>80</v>
      </c>
      <c r="G396">
        <v>67.989000000000004</v>
      </c>
      <c r="H396">
        <v>1.3233000000000001</v>
      </c>
    </row>
    <row r="397" spans="1:8" x14ac:dyDescent="0.2">
      <c r="A397">
        <v>5308.4870000000001</v>
      </c>
      <c r="B397">
        <v>-29.757999999999999</v>
      </c>
      <c r="C397">
        <v>-29.776</v>
      </c>
      <c r="D397">
        <v>7.899</v>
      </c>
      <c r="E397">
        <v>63.548999999999999</v>
      </c>
      <c r="F397">
        <v>80</v>
      </c>
      <c r="G397">
        <v>67.957999999999998</v>
      </c>
      <c r="H397">
        <v>1.3156000000000001</v>
      </c>
    </row>
    <row r="398" spans="1:8" x14ac:dyDescent="0.2">
      <c r="A398">
        <v>5309.4340000000002</v>
      </c>
      <c r="B398">
        <v>-29.826000000000001</v>
      </c>
      <c r="C398">
        <v>-29.844000000000001</v>
      </c>
      <c r="D398">
        <v>7.1779999999999999</v>
      </c>
      <c r="E398">
        <v>63.246000000000002</v>
      </c>
      <c r="F398">
        <v>80</v>
      </c>
      <c r="G398">
        <v>67.968999999999994</v>
      </c>
      <c r="H398">
        <v>1.3079000000000001</v>
      </c>
    </row>
    <row r="399" spans="1:8" x14ac:dyDescent="0.2">
      <c r="A399">
        <v>5310.3810000000003</v>
      </c>
      <c r="B399">
        <v>-29.881</v>
      </c>
      <c r="C399">
        <v>-29.9</v>
      </c>
      <c r="D399">
        <v>5.8890000000000002</v>
      </c>
      <c r="E399">
        <v>63.863</v>
      </c>
      <c r="F399">
        <v>80</v>
      </c>
      <c r="G399">
        <v>68.034000000000006</v>
      </c>
      <c r="H399">
        <v>1.3233000000000001</v>
      </c>
    </row>
    <row r="400" spans="1:8" x14ac:dyDescent="0.2">
      <c r="A400">
        <v>5387.3429999999998</v>
      </c>
      <c r="B400">
        <v>-29.962</v>
      </c>
      <c r="C400">
        <v>-29.963000000000001</v>
      </c>
      <c r="D400">
        <v>0</v>
      </c>
      <c r="E400">
        <v>64.031000000000006</v>
      </c>
      <c r="F400">
        <v>80</v>
      </c>
      <c r="G400">
        <v>68.322999999999993</v>
      </c>
      <c r="H400">
        <v>1.3277000000000001</v>
      </c>
    </row>
    <row r="401" spans="1:8" x14ac:dyDescent="0.2">
      <c r="A401">
        <v>5387.9740000000002</v>
      </c>
      <c r="B401">
        <v>-30.013999999999999</v>
      </c>
      <c r="C401">
        <v>-30.013999999999999</v>
      </c>
      <c r="D401">
        <v>8.1530000000000005</v>
      </c>
      <c r="E401">
        <v>64.037000000000006</v>
      </c>
      <c r="F401">
        <v>80</v>
      </c>
      <c r="G401">
        <v>68.463999999999999</v>
      </c>
      <c r="H401">
        <v>1.3277000000000001</v>
      </c>
    </row>
    <row r="402" spans="1:8" x14ac:dyDescent="0.2">
      <c r="A402">
        <v>5388.6009999999997</v>
      </c>
      <c r="B402">
        <v>-30.065999999999999</v>
      </c>
      <c r="C402">
        <v>-30.067</v>
      </c>
      <c r="D402">
        <v>8.3770000000000007</v>
      </c>
      <c r="E402">
        <v>63.250999999999998</v>
      </c>
      <c r="F402">
        <v>80</v>
      </c>
      <c r="G402">
        <v>68.418000000000006</v>
      </c>
      <c r="H402">
        <v>1.3079000000000001</v>
      </c>
    </row>
    <row r="403" spans="1:8" x14ac:dyDescent="0.2">
      <c r="A403">
        <v>5389.2330000000002</v>
      </c>
      <c r="B403">
        <v>-30.117999999999999</v>
      </c>
      <c r="C403">
        <v>-30.119</v>
      </c>
      <c r="D403">
        <v>8.2129999999999992</v>
      </c>
      <c r="E403">
        <v>63.206000000000003</v>
      </c>
      <c r="F403">
        <v>80</v>
      </c>
      <c r="G403">
        <v>68.393000000000001</v>
      </c>
      <c r="H403">
        <v>1.3068</v>
      </c>
    </row>
    <row r="404" spans="1:8" x14ac:dyDescent="0.2">
      <c r="A404">
        <v>5389.866</v>
      </c>
      <c r="B404">
        <v>-30.170999999999999</v>
      </c>
      <c r="C404">
        <v>-30.172000000000001</v>
      </c>
      <c r="D404">
        <v>8.3949999999999996</v>
      </c>
      <c r="E404">
        <v>63.656999999999996</v>
      </c>
      <c r="F404">
        <v>80</v>
      </c>
      <c r="G404">
        <v>68.248999999999995</v>
      </c>
      <c r="H404">
        <v>1.3178000000000001</v>
      </c>
    </row>
    <row r="405" spans="1:8" x14ac:dyDescent="0.2">
      <c r="A405">
        <v>5390.5039999999999</v>
      </c>
      <c r="B405">
        <v>-30.225999999999999</v>
      </c>
      <c r="C405">
        <v>-30.227</v>
      </c>
      <c r="D405">
        <v>8.6210000000000004</v>
      </c>
      <c r="E405">
        <v>63.959000000000003</v>
      </c>
      <c r="F405">
        <v>80</v>
      </c>
      <c r="G405">
        <v>68.322000000000003</v>
      </c>
      <c r="H405">
        <v>1.3255000000000001</v>
      </c>
    </row>
    <row r="406" spans="1:8" x14ac:dyDescent="0.2">
      <c r="A406">
        <v>5391.1350000000002</v>
      </c>
      <c r="B406">
        <v>-30.280999999999999</v>
      </c>
      <c r="C406">
        <v>-30.282</v>
      </c>
      <c r="D406">
        <v>8.82</v>
      </c>
      <c r="E406">
        <v>63.856999999999999</v>
      </c>
      <c r="F406">
        <v>80</v>
      </c>
      <c r="G406">
        <v>68.403000000000006</v>
      </c>
      <c r="H406">
        <v>1.3233000000000001</v>
      </c>
    </row>
    <row r="407" spans="1:8" x14ac:dyDescent="0.2">
      <c r="A407">
        <v>5391.7659999999996</v>
      </c>
      <c r="B407">
        <v>-30.337</v>
      </c>
      <c r="C407">
        <v>-30.338000000000001</v>
      </c>
      <c r="D407">
        <v>8.843</v>
      </c>
      <c r="E407">
        <v>64.200999999999993</v>
      </c>
      <c r="F407">
        <v>80</v>
      </c>
      <c r="G407">
        <v>68.272000000000006</v>
      </c>
      <c r="H407">
        <v>1.331</v>
      </c>
    </row>
    <row r="408" spans="1:8" x14ac:dyDescent="0.2">
      <c r="A408">
        <v>5392.3959999999997</v>
      </c>
      <c r="B408">
        <v>-30.393000000000001</v>
      </c>
      <c r="C408">
        <v>-30.393999999999998</v>
      </c>
      <c r="D408">
        <v>8.8829999999999991</v>
      </c>
      <c r="E408">
        <v>65.087000000000003</v>
      </c>
      <c r="F408">
        <v>80</v>
      </c>
      <c r="G408">
        <v>68.027000000000001</v>
      </c>
      <c r="H408">
        <v>1.353</v>
      </c>
    </row>
    <row r="409" spans="1:8" x14ac:dyDescent="0.2">
      <c r="A409">
        <v>5393.0290000000005</v>
      </c>
      <c r="B409">
        <v>-30.449000000000002</v>
      </c>
      <c r="C409">
        <v>-30.45</v>
      </c>
      <c r="D409">
        <v>8.8970000000000002</v>
      </c>
      <c r="E409">
        <v>67.066999999999993</v>
      </c>
      <c r="F409">
        <v>80</v>
      </c>
      <c r="G409">
        <v>67.921000000000006</v>
      </c>
      <c r="H409">
        <v>1.4025000000000001</v>
      </c>
    </row>
    <row r="410" spans="1:8" x14ac:dyDescent="0.2">
      <c r="A410">
        <v>5393.6589999999997</v>
      </c>
      <c r="B410">
        <v>-30.506</v>
      </c>
      <c r="C410">
        <v>-30.507999999999999</v>
      </c>
      <c r="D410">
        <v>9.1300000000000008</v>
      </c>
      <c r="E410">
        <v>70.025999999999996</v>
      </c>
      <c r="F410">
        <v>80</v>
      </c>
      <c r="G410">
        <v>67.814999999999998</v>
      </c>
      <c r="H410">
        <v>1.4784000000000002</v>
      </c>
    </row>
    <row r="411" spans="1:8" x14ac:dyDescent="0.2">
      <c r="A411">
        <v>5394.2879999999996</v>
      </c>
      <c r="B411">
        <v>-30.565000000000001</v>
      </c>
      <c r="C411">
        <v>-30.565999999999999</v>
      </c>
      <c r="D411">
        <v>9.3130000000000006</v>
      </c>
      <c r="E411">
        <v>71.808999999999997</v>
      </c>
      <c r="F411">
        <v>80</v>
      </c>
      <c r="G411">
        <v>67.677999999999997</v>
      </c>
      <c r="H411">
        <v>1.5235000000000001</v>
      </c>
    </row>
    <row r="412" spans="1:8" x14ac:dyDescent="0.2">
      <c r="A412">
        <v>5394.915</v>
      </c>
      <c r="B412">
        <v>-30.623999999999999</v>
      </c>
      <c r="C412">
        <v>-30.625</v>
      </c>
      <c r="D412">
        <v>9.4060000000000006</v>
      </c>
      <c r="E412">
        <v>73.156999999999996</v>
      </c>
      <c r="F412">
        <v>80</v>
      </c>
      <c r="G412">
        <v>67.56</v>
      </c>
      <c r="H412">
        <v>1.5587000000000002</v>
      </c>
    </row>
    <row r="413" spans="1:8" x14ac:dyDescent="0.2">
      <c r="A413">
        <v>5395.5479999999998</v>
      </c>
      <c r="B413">
        <v>-30.683</v>
      </c>
      <c r="C413">
        <v>-30.684999999999999</v>
      </c>
      <c r="D413">
        <v>9.4079999999999995</v>
      </c>
      <c r="E413">
        <v>74.832999999999998</v>
      </c>
      <c r="F413">
        <v>80</v>
      </c>
      <c r="G413">
        <v>67.338999999999999</v>
      </c>
      <c r="H413">
        <v>1.6038000000000001</v>
      </c>
    </row>
    <row r="414" spans="1:8" x14ac:dyDescent="0.2">
      <c r="A414">
        <v>5396.1819999999998</v>
      </c>
      <c r="B414">
        <v>-30.742000000000001</v>
      </c>
      <c r="C414">
        <v>-30.745000000000001</v>
      </c>
      <c r="D414">
        <v>9.3919999999999995</v>
      </c>
      <c r="E414">
        <v>76.125</v>
      </c>
      <c r="F414">
        <v>80</v>
      </c>
      <c r="G414">
        <v>67.244</v>
      </c>
      <c r="H414">
        <v>1.6379000000000001</v>
      </c>
    </row>
    <row r="415" spans="1:8" x14ac:dyDescent="0.2">
      <c r="A415">
        <v>5396.8149999999996</v>
      </c>
      <c r="B415">
        <v>-30.800999999999998</v>
      </c>
      <c r="C415">
        <v>-30.803999999999998</v>
      </c>
      <c r="D415">
        <v>9.3140000000000001</v>
      </c>
      <c r="E415">
        <v>77.194000000000003</v>
      </c>
      <c r="F415">
        <v>80</v>
      </c>
      <c r="G415">
        <v>67.08</v>
      </c>
      <c r="H415">
        <v>1.6665000000000001</v>
      </c>
    </row>
    <row r="416" spans="1:8" x14ac:dyDescent="0.2">
      <c r="A416">
        <v>5397.4440000000004</v>
      </c>
      <c r="B416">
        <v>-30.859000000000002</v>
      </c>
      <c r="C416">
        <v>-30.861999999999998</v>
      </c>
      <c r="D416">
        <v>9.2219999999999995</v>
      </c>
      <c r="E416">
        <v>79.745999999999995</v>
      </c>
      <c r="F416">
        <v>80</v>
      </c>
      <c r="G416">
        <v>66.768000000000001</v>
      </c>
      <c r="H416">
        <v>1.7358000000000002</v>
      </c>
    </row>
    <row r="417" spans="1:8" x14ac:dyDescent="0.2">
      <c r="A417">
        <v>5398.0739999999996</v>
      </c>
      <c r="B417">
        <v>-30.916</v>
      </c>
      <c r="C417">
        <v>-30.919</v>
      </c>
      <c r="D417">
        <v>9.1340000000000003</v>
      </c>
      <c r="E417">
        <v>82.771000000000001</v>
      </c>
      <c r="F417">
        <v>80</v>
      </c>
      <c r="G417">
        <v>66.712000000000003</v>
      </c>
      <c r="H417">
        <v>1.8205000000000002</v>
      </c>
    </row>
    <row r="418" spans="1:8" x14ac:dyDescent="0.2">
      <c r="A418">
        <v>5398.7079999999996</v>
      </c>
      <c r="B418">
        <v>-30.975000000000001</v>
      </c>
      <c r="C418">
        <v>-30.977</v>
      </c>
      <c r="D418">
        <v>9.2140000000000004</v>
      </c>
      <c r="E418">
        <v>83.513999999999996</v>
      </c>
      <c r="F418">
        <v>80</v>
      </c>
      <c r="G418">
        <v>66.600999999999999</v>
      </c>
      <c r="H418">
        <v>1.8414000000000001</v>
      </c>
    </row>
    <row r="419" spans="1:8" x14ac:dyDescent="0.2">
      <c r="A419">
        <v>5399.34</v>
      </c>
      <c r="B419">
        <v>-31.035</v>
      </c>
      <c r="C419">
        <v>-31.038</v>
      </c>
      <c r="D419">
        <v>9.5649999999999995</v>
      </c>
      <c r="E419">
        <v>84.272000000000006</v>
      </c>
      <c r="F419">
        <v>80</v>
      </c>
      <c r="G419">
        <v>66.628</v>
      </c>
      <c r="H419">
        <v>1.8634000000000002</v>
      </c>
    </row>
    <row r="420" spans="1:8" x14ac:dyDescent="0.2">
      <c r="A420">
        <v>5399.9660000000003</v>
      </c>
      <c r="B420">
        <v>-31.096</v>
      </c>
      <c r="C420">
        <v>-31.099</v>
      </c>
      <c r="D420">
        <v>9.7029999999999994</v>
      </c>
      <c r="E420">
        <v>84.778999999999996</v>
      </c>
      <c r="F420">
        <v>80</v>
      </c>
      <c r="G420">
        <v>66.557000000000002</v>
      </c>
      <c r="H420">
        <v>1.8777000000000001</v>
      </c>
    </row>
    <row r="421" spans="1:8" x14ac:dyDescent="0.2">
      <c r="A421">
        <v>5400.5889999999999</v>
      </c>
      <c r="B421">
        <v>-31.155000000000001</v>
      </c>
      <c r="C421">
        <v>-31.158999999999999</v>
      </c>
      <c r="D421">
        <v>9.6170000000000009</v>
      </c>
      <c r="E421">
        <v>85.224999999999994</v>
      </c>
      <c r="F421">
        <v>80</v>
      </c>
      <c r="G421">
        <v>66.528000000000006</v>
      </c>
      <c r="H421">
        <v>1.8898000000000001</v>
      </c>
    </row>
    <row r="422" spans="1:8" x14ac:dyDescent="0.2">
      <c r="A422">
        <v>5401.21</v>
      </c>
      <c r="B422">
        <v>-31.215</v>
      </c>
      <c r="C422">
        <v>-31.218</v>
      </c>
      <c r="D422">
        <v>9.5649999999999995</v>
      </c>
      <c r="E422">
        <v>85.132999999999996</v>
      </c>
      <c r="F422">
        <v>80</v>
      </c>
      <c r="G422">
        <v>66.581000000000003</v>
      </c>
      <c r="H422">
        <v>1.8876000000000002</v>
      </c>
    </row>
    <row r="423" spans="1:8" x14ac:dyDescent="0.2">
      <c r="A423">
        <v>5401.8329999999996</v>
      </c>
      <c r="B423">
        <v>-31.273</v>
      </c>
      <c r="C423">
        <v>-31.276</v>
      </c>
      <c r="D423">
        <v>9.3670000000000009</v>
      </c>
      <c r="E423">
        <v>84.884</v>
      </c>
      <c r="F423">
        <v>80</v>
      </c>
      <c r="G423">
        <v>66.620999999999995</v>
      </c>
      <c r="H423">
        <v>1.8799000000000001</v>
      </c>
    </row>
    <row r="424" spans="1:8" x14ac:dyDescent="0.2">
      <c r="A424">
        <v>5402.46</v>
      </c>
      <c r="B424">
        <v>-31.331</v>
      </c>
      <c r="C424">
        <v>-31.335000000000001</v>
      </c>
      <c r="D424">
        <v>9.3350000000000009</v>
      </c>
      <c r="E424">
        <v>84.494</v>
      </c>
      <c r="F424">
        <v>80</v>
      </c>
      <c r="G424">
        <v>66.619</v>
      </c>
      <c r="H424">
        <v>1.8689000000000002</v>
      </c>
    </row>
    <row r="425" spans="1:8" x14ac:dyDescent="0.2">
      <c r="A425">
        <v>5403.09</v>
      </c>
      <c r="B425">
        <v>-31.390999999999998</v>
      </c>
      <c r="C425">
        <v>-31.395</v>
      </c>
      <c r="D425">
        <v>9.4770000000000003</v>
      </c>
      <c r="E425">
        <v>82.844999999999999</v>
      </c>
      <c r="F425">
        <v>80</v>
      </c>
      <c r="G425">
        <v>66.706999999999994</v>
      </c>
      <c r="H425">
        <v>1.8227000000000002</v>
      </c>
    </row>
    <row r="426" spans="1:8" x14ac:dyDescent="0.2">
      <c r="A426">
        <v>5403.7209999999995</v>
      </c>
      <c r="B426">
        <v>-31.45</v>
      </c>
      <c r="C426">
        <v>-31.454999999999998</v>
      </c>
      <c r="D426">
        <v>9.5069999999999997</v>
      </c>
      <c r="E426">
        <v>81.457999999999998</v>
      </c>
      <c r="F426">
        <v>80</v>
      </c>
      <c r="G426">
        <v>66.84</v>
      </c>
      <c r="H426">
        <v>1.7831000000000001</v>
      </c>
    </row>
    <row r="427" spans="1:8" x14ac:dyDescent="0.2">
      <c r="A427">
        <v>5404.3490000000002</v>
      </c>
      <c r="B427">
        <v>-31.509</v>
      </c>
      <c r="C427">
        <v>-31.513000000000002</v>
      </c>
      <c r="D427">
        <v>9.3719999999999999</v>
      </c>
      <c r="E427">
        <v>79.572000000000003</v>
      </c>
      <c r="F427">
        <v>80</v>
      </c>
      <c r="G427">
        <v>66.936000000000007</v>
      </c>
      <c r="H427">
        <v>1.7314000000000003</v>
      </c>
    </row>
    <row r="428" spans="1:8" x14ac:dyDescent="0.2">
      <c r="A428">
        <v>5404.9759999999997</v>
      </c>
      <c r="B428">
        <v>-31.568999999999999</v>
      </c>
      <c r="C428">
        <v>-31.573</v>
      </c>
      <c r="D428">
        <v>9.5009999999999994</v>
      </c>
      <c r="E428">
        <v>78.191999999999993</v>
      </c>
      <c r="F428">
        <v>80</v>
      </c>
      <c r="G428">
        <v>67.128</v>
      </c>
      <c r="H428">
        <v>1.6940000000000002</v>
      </c>
    </row>
    <row r="429" spans="1:8" x14ac:dyDescent="0.2">
      <c r="A429">
        <v>5405.6120000000001</v>
      </c>
      <c r="B429">
        <v>-31.626999999999999</v>
      </c>
      <c r="C429">
        <v>-31.632000000000001</v>
      </c>
      <c r="D429">
        <v>9.2080000000000002</v>
      </c>
      <c r="E429">
        <v>76.144000000000005</v>
      </c>
      <c r="F429">
        <v>80</v>
      </c>
      <c r="G429">
        <v>67.331999999999994</v>
      </c>
      <c r="H429">
        <v>1.6379000000000001</v>
      </c>
    </row>
    <row r="430" spans="1:8" x14ac:dyDescent="0.2">
      <c r="A430">
        <v>5406.241</v>
      </c>
      <c r="B430">
        <v>-31.686</v>
      </c>
      <c r="C430">
        <v>-31.690999999999999</v>
      </c>
      <c r="D430">
        <v>9.407</v>
      </c>
      <c r="E430">
        <v>74.483000000000004</v>
      </c>
      <c r="F430">
        <v>80</v>
      </c>
      <c r="G430">
        <v>67.337000000000003</v>
      </c>
      <c r="H430">
        <v>1.5939000000000001</v>
      </c>
    </row>
    <row r="431" spans="1:8" x14ac:dyDescent="0.2">
      <c r="A431">
        <v>5406.8720000000003</v>
      </c>
      <c r="B431">
        <v>-31.744</v>
      </c>
      <c r="C431">
        <v>-31.748999999999999</v>
      </c>
      <c r="D431">
        <v>9.2780000000000005</v>
      </c>
      <c r="E431">
        <v>72.075999999999993</v>
      </c>
      <c r="F431">
        <v>80</v>
      </c>
      <c r="G431">
        <v>67.415000000000006</v>
      </c>
      <c r="H431">
        <v>1.5312000000000001</v>
      </c>
    </row>
    <row r="432" spans="1:8" x14ac:dyDescent="0.2">
      <c r="A432">
        <v>5407.5010000000002</v>
      </c>
      <c r="B432">
        <v>-31.803999999999998</v>
      </c>
      <c r="C432">
        <v>-31.809000000000001</v>
      </c>
      <c r="D432">
        <v>9.4469999999999992</v>
      </c>
      <c r="E432">
        <v>70.573999999999998</v>
      </c>
      <c r="F432">
        <v>80</v>
      </c>
      <c r="G432">
        <v>67.566999999999993</v>
      </c>
      <c r="H432">
        <v>1.4916000000000003</v>
      </c>
    </row>
    <row r="433" spans="1:8" x14ac:dyDescent="0.2">
      <c r="A433">
        <v>5408.1310000000003</v>
      </c>
      <c r="B433">
        <v>-31.861999999999998</v>
      </c>
      <c r="C433">
        <v>-31.867000000000001</v>
      </c>
      <c r="D433">
        <v>9.2349999999999994</v>
      </c>
      <c r="E433">
        <v>69.268000000000001</v>
      </c>
      <c r="F433">
        <v>80</v>
      </c>
      <c r="G433">
        <v>67.745000000000005</v>
      </c>
      <c r="H433">
        <v>1.4586000000000001</v>
      </c>
    </row>
    <row r="434" spans="1:8" x14ac:dyDescent="0.2">
      <c r="A434">
        <v>5408.7579999999998</v>
      </c>
      <c r="B434">
        <v>-31.92</v>
      </c>
      <c r="C434">
        <v>-31.925000000000001</v>
      </c>
      <c r="D434">
        <v>9.2530000000000001</v>
      </c>
      <c r="E434">
        <v>68.335999999999999</v>
      </c>
      <c r="F434">
        <v>80</v>
      </c>
      <c r="G434">
        <v>67.805999999999997</v>
      </c>
      <c r="H434">
        <v>1.4344000000000001</v>
      </c>
    </row>
    <row r="435" spans="1:8" x14ac:dyDescent="0.2">
      <c r="A435">
        <v>5409.3890000000001</v>
      </c>
      <c r="B435">
        <v>-31.975999999999999</v>
      </c>
      <c r="C435">
        <v>-31.981999999999999</v>
      </c>
      <c r="D435">
        <v>9.0069999999999997</v>
      </c>
      <c r="E435">
        <v>67.513999999999996</v>
      </c>
      <c r="F435">
        <v>80</v>
      </c>
      <c r="G435">
        <v>67.909000000000006</v>
      </c>
      <c r="H435">
        <v>1.4135</v>
      </c>
    </row>
    <row r="436" spans="1:8" x14ac:dyDescent="0.2">
      <c r="A436">
        <v>5410.0209999999997</v>
      </c>
      <c r="B436">
        <v>-32.033000000000001</v>
      </c>
      <c r="C436">
        <v>-32.039000000000001</v>
      </c>
      <c r="D436">
        <v>9.0269999999999992</v>
      </c>
      <c r="E436">
        <v>66.015000000000001</v>
      </c>
      <c r="F436">
        <v>80</v>
      </c>
      <c r="G436">
        <v>67.87</v>
      </c>
      <c r="H436">
        <v>1.3761000000000001</v>
      </c>
    </row>
    <row r="437" spans="1:8" x14ac:dyDescent="0.2">
      <c r="A437">
        <v>5410.6509999999998</v>
      </c>
      <c r="B437">
        <v>-32.088999999999999</v>
      </c>
      <c r="C437">
        <v>-32.094999999999999</v>
      </c>
      <c r="D437">
        <v>8.8610000000000007</v>
      </c>
      <c r="E437">
        <v>65.08</v>
      </c>
      <c r="F437">
        <v>80</v>
      </c>
      <c r="G437">
        <v>67.959000000000003</v>
      </c>
      <c r="H437">
        <v>1.353</v>
      </c>
    </row>
    <row r="438" spans="1:8" x14ac:dyDescent="0.2">
      <c r="A438">
        <v>5411.2830000000004</v>
      </c>
      <c r="B438">
        <v>-32.143000000000001</v>
      </c>
      <c r="C438">
        <v>-32.149000000000001</v>
      </c>
      <c r="D438">
        <v>8.6389999999999993</v>
      </c>
      <c r="E438">
        <v>64.623000000000005</v>
      </c>
      <c r="F438">
        <v>80</v>
      </c>
      <c r="G438">
        <v>68.094999999999999</v>
      </c>
      <c r="H438">
        <v>1.3420000000000001</v>
      </c>
    </row>
    <row r="439" spans="1:8" x14ac:dyDescent="0.2">
      <c r="A439">
        <v>5411.9110000000001</v>
      </c>
      <c r="B439">
        <v>-32.195999999999998</v>
      </c>
      <c r="C439">
        <v>-32.201999999999998</v>
      </c>
      <c r="D439">
        <v>8.4359999999999999</v>
      </c>
      <c r="E439">
        <v>64.789000000000001</v>
      </c>
      <c r="F439">
        <v>80</v>
      </c>
      <c r="G439">
        <v>68.08</v>
      </c>
      <c r="H439">
        <v>1.3464</v>
      </c>
    </row>
    <row r="440" spans="1:8" x14ac:dyDescent="0.2">
      <c r="A440">
        <v>5412.5410000000002</v>
      </c>
      <c r="B440">
        <v>-32.250999999999998</v>
      </c>
      <c r="C440">
        <v>-32.256999999999998</v>
      </c>
      <c r="D440">
        <v>8.7230000000000008</v>
      </c>
      <c r="E440">
        <v>64.197000000000003</v>
      </c>
      <c r="F440">
        <v>80</v>
      </c>
      <c r="G440">
        <v>68.055000000000007</v>
      </c>
      <c r="H440">
        <v>1.331</v>
      </c>
    </row>
    <row r="441" spans="1:8" x14ac:dyDescent="0.2">
      <c r="A441">
        <v>5413.1689999999999</v>
      </c>
      <c r="B441">
        <v>-32.305999999999997</v>
      </c>
      <c r="C441">
        <v>-32.311999999999998</v>
      </c>
      <c r="D441">
        <v>8.7479999999999993</v>
      </c>
      <c r="E441">
        <v>63.52</v>
      </c>
      <c r="F441">
        <v>80</v>
      </c>
      <c r="G441">
        <v>68.108999999999995</v>
      </c>
      <c r="H441">
        <v>1.3145000000000002</v>
      </c>
    </row>
    <row r="442" spans="1:8" x14ac:dyDescent="0.2">
      <c r="A442">
        <v>5413.8029999999999</v>
      </c>
      <c r="B442">
        <v>-32.359000000000002</v>
      </c>
      <c r="C442">
        <v>-32.366</v>
      </c>
      <c r="D442">
        <v>8.4600000000000009</v>
      </c>
      <c r="E442">
        <v>62.500999999999998</v>
      </c>
      <c r="F442">
        <v>80</v>
      </c>
      <c r="G442">
        <v>68.311000000000007</v>
      </c>
      <c r="H442">
        <v>1.2903000000000002</v>
      </c>
    </row>
    <row r="443" spans="1:8" x14ac:dyDescent="0.2">
      <c r="A443">
        <v>5414.433</v>
      </c>
      <c r="B443">
        <v>-32.411999999999999</v>
      </c>
      <c r="C443">
        <v>-32.418999999999997</v>
      </c>
      <c r="D443">
        <v>8.4179999999999993</v>
      </c>
      <c r="E443">
        <v>61.767000000000003</v>
      </c>
      <c r="F443">
        <v>80</v>
      </c>
      <c r="G443">
        <v>68.203999999999994</v>
      </c>
      <c r="H443">
        <v>1.2716000000000001</v>
      </c>
    </row>
    <row r="444" spans="1:8" x14ac:dyDescent="0.2">
      <c r="A444">
        <v>5415.0690000000004</v>
      </c>
      <c r="B444">
        <v>-32.463999999999999</v>
      </c>
      <c r="C444">
        <v>-32.470999999999997</v>
      </c>
      <c r="D444">
        <v>8.1769999999999996</v>
      </c>
      <c r="E444">
        <v>61.561</v>
      </c>
      <c r="F444">
        <v>80</v>
      </c>
      <c r="G444">
        <v>68.334999999999994</v>
      </c>
      <c r="H444">
        <v>1.2672000000000001</v>
      </c>
    </row>
    <row r="445" spans="1:8" x14ac:dyDescent="0.2">
      <c r="A445">
        <v>5415.7030000000004</v>
      </c>
      <c r="B445">
        <v>-32.515999999999998</v>
      </c>
      <c r="C445">
        <v>-32.523000000000003</v>
      </c>
      <c r="D445">
        <v>8.2210000000000001</v>
      </c>
      <c r="E445">
        <v>61.081000000000003</v>
      </c>
      <c r="F445">
        <v>80</v>
      </c>
      <c r="G445">
        <v>68.224000000000004</v>
      </c>
      <c r="H445">
        <v>1.2551000000000001</v>
      </c>
    </row>
    <row r="446" spans="1:8" x14ac:dyDescent="0.2">
      <c r="A446">
        <v>5416.3329999999996</v>
      </c>
      <c r="B446">
        <v>-32.566000000000003</v>
      </c>
      <c r="C446">
        <v>-32.573</v>
      </c>
      <c r="D446">
        <v>8.0069999999999997</v>
      </c>
      <c r="E446">
        <v>61.325000000000003</v>
      </c>
      <c r="F446">
        <v>80</v>
      </c>
      <c r="G446">
        <v>68.334000000000003</v>
      </c>
      <c r="H446">
        <v>1.2617</v>
      </c>
    </row>
    <row r="447" spans="1:8" x14ac:dyDescent="0.2">
      <c r="A447">
        <v>5417.2820000000002</v>
      </c>
      <c r="B447">
        <v>-32.639000000000003</v>
      </c>
      <c r="C447">
        <v>-32.646000000000001</v>
      </c>
      <c r="D447">
        <v>7.6779999999999999</v>
      </c>
      <c r="E447">
        <v>61.243000000000002</v>
      </c>
      <c r="F447">
        <v>80</v>
      </c>
      <c r="G447">
        <v>68.328000000000003</v>
      </c>
      <c r="H447">
        <v>1.2595000000000001</v>
      </c>
    </row>
    <row r="448" spans="1:8" x14ac:dyDescent="0.2">
      <c r="A448">
        <v>5418.2309999999998</v>
      </c>
      <c r="B448">
        <v>-32.712000000000003</v>
      </c>
      <c r="C448">
        <v>-32.719000000000001</v>
      </c>
      <c r="D448">
        <v>7.6929999999999996</v>
      </c>
      <c r="E448">
        <v>61.381999999999998</v>
      </c>
      <c r="F448">
        <v>80</v>
      </c>
      <c r="G448">
        <v>68.286000000000001</v>
      </c>
      <c r="H448">
        <v>1.2627999999999999</v>
      </c>
    </row>
    <row r="449" spans="1:8" x14ac:dyDescent="0.2">
      <c r="A449">
        <v>5419.18</v>
      </c>
      <c r="B449">
        <v>-32.784999999999997</v>
      </c>
      <c r="C449">
        <v>-32.792999999999999</v>
      </c>
      <c r="D449">
        <v>7.7320000000000002</v>
      </c>
      <c r="E449">
        <v>62.692999999999998</v>
      </c>
      <c r="F449">
        <v>80</v>
      </c>
      <c r="G449">
        <v>68.123999999999995</v>
      </c>
      <c r="H449">
        <v>1.2947000000000002</v>
      </c>
    </row>
    <row r="450" spans="1:8" x14ac:dyDescent="0.2">
      <c r="A450">
        <v>5420.1289999999999</v>
      </c>
      <c r="B450">
        <v>-32.857999999999997</v>
      </c>
      <c r="C450">
        <v>-32.866</v>
      </c>
      <c r="D450">
        <v>7.6909999999999998</v>
      </c>
      <c r="E450">
        <v>63.826999999999998</v>
      </c>
      <c r="F450">
        <v>80</v>
      </c>
      <c r="G450">
        <v>67.97</v>
      </c>
      <c r="H450">
        <v>1.3222</v>
      </c>
    </row>
    <row r="451" spans="1:8" x14ac:dyDescent="0.2">
      <c r="A451">
        <v>5421.0780000000004</v>
      </c>
      <c r="B451">
        <v>-32.93</v>
      </c>
      <c r="C451">
        <v>-32.938000000000002</v>
      </c>
      <c r="D451">
        <v>7.5869999999999997</v>
      </c>
      <c r="E451">
        <v>65.739000000000004</v>
      </c>
      <c r="F451">
        <v>80</v>
      </c>
      <c r="G451">
        <v>67.78</v>
      </c>
      <c r="H451">
        <v>1.3695000000000002</v>
      </c>
    </row>
    <row r="452" spans="1:8" x14ac:dyDescent="0.2">
      <c r="A452">
        <v>5422.0209999999997</v>
      </c>
      <c r="B452">
        <v>-32.996000000000002</v>
      </c>
      <c r="C452">
        <v>-33.003999999999998</v>
      </c>
      <c r="D452">
        <v>7.0289999999999999</v>
      </c>
      <c r="E452">
        <v>68.421999999999997</v>
      </c>
      <c r="F452">
        <v>80</v>
      </c>
      <c r="G452">
        <v>67.677999999999997</v>
      </c>
      <c r="H452">
        <v>1.4366000000000001</v>
      </c>
    </row>
    <row r="453" spans="1:8" x14ac:dyDescent="0.2">
      <c r="A453">
        <v>5432.7659999999996</v>
      </c>
      <c r="B453">
        <v>-33.051000000000002</v>
      </c>
      <c r="C453">
        <v>-33.06</v>
      </c>
      <c r="D453">
        <v>0.52</v>
      </c>
      <c r="E453">
        <v>60.944000000000003</v>
      </c>
      <c r="F453">
        <v>80</v>
      </c>
      <c r="G453">
        <v>67.572999999999993</v>
      </c>
      <c r="H453">
        <v>1.2518</v>
      </c>
    </row>
    <row r="454" spans="1:8" x14ac:dyDescent="0.2">
      <c r="A454">
        <v>5434.027</v>
      </c>
      <c r="B454">
        <v>-33.116999999999997</v>
      </c>
      <c r="C454">
        <v>-33.125</v>
      </c>
      <c r="D454">
        <v>5.1859999999999999</v>
      </c>
      <c r="E454">
        <v>73.338999999999999</v>
      </c>
      <c r="F454">
        <v>80</v>
      </c>
      <c r="G454">
        <v>67.384</v>
      </c>
      <c r="H454">
        <v>1.5642</v>
      </c>
    </row>
    <row r="455" spans="1:8" x14ac:dyDescent="0.2">
      <c r="A455">
        <v>5434.9759999999997</v>
      </c>
      <c r="B455">
        <v>-33.176000000000002</v>
      </c>
      <c r="C455">
        <v>-33.185000000000002</v>
      </c>
      <c r="D455">
        <v>6.3209999999999997</v>
      </c>
      <c r="E455">
        <v>75.459000000000003</v>
      </c>
      <c r="F455">
        <v>80</v>
      </c>
      <c r="G455">
        <v>67.257000000000005</v>
      </c>
      <c r="H455">
        <v>1.6203000000000003</v>
      </c>
    </row>
    <row r="456" spans="1:8" x14ac:dyDescent="0.2">
      <c r="A456">
        <v>5435.9210000000003</v>
      </c>
      <c r="B456">
        <v>-33.231000000000002</v>
      </c>
      <c r="C456">
        <v>-33.238999999999997</v>
      </c>
      <c r="D456">
        <v>5.7519999999999998</v>
      </c>
      <c r="E456">
        <v>76.5</v>
      </c>
      <c r="F456">
        <v>80</v>
      </c>
      <c r="G456">
        <v>67.254000000000005</v>
      </c>
      <c r="H456">
        <v>1.6478000000000002</v>
      </c>
    </row>
    <row r="457" spans="1:8" x14ac:dyDescent="0.2">
      <c r="A457">
        <v>5436.866</v>
      </c>
      <c r="B457">
        <v>-33.283000000000001</v>
      </c>
      <c r="C457">
        <v>-33.292000000000002</v>
      </c>
      <c r="D457">
        <v>5.556</v>
      </c>
      <c r="E457">
        <v>76.221999999999994</v>
      </c>
      <c r="F457">
        <v>80</v>
      </c>
      <c r="G457">
        <v>67.221999999999994</v>
      </c>
      <c r="H457">
        <v>1.6401000000000003</v>
      </c>
    </row>
    <row r="458" spans="1:8" x14ac:dyDescent="0.2">
      <c r="A458">
        <v>5437.8159999999998</v>
      </c>
      <c r="B458">
        <v>-33.335999999999999</v>
      </c>
      <c r="C458">
        <v>-33.344999999999999</v>
      </c>
      <c r="D458">
        <v>5.625</v>
      </c>
      <c r="E458">
        <v>75.727999999999994</v>
      </c>
      <c r="F458">
        <v>80</v>
      </c>
      <c r="G458">
        <v>67.268000000000001</v>
      </c>
      <c r="H458">
        <v>1.6269000000000002</v>
      </c>
    </row>
    <row r="459" spans="1:8" x14ac:dyDescent="0.2">
      <c r="A459">
        <v>5438.76</v>
      </c>
      <c r="B459">
        <v>-33.39</v>
      </c>
      <c r="C459">
        <v>-33.4</v>
      </c>
      <c r="D459">
        <v>5.7460000000000004</v>
      </c>
      <c r="E459">
        <v>74.626999999999995</v>
      </c>
      <c r="F459">
        <v>80</v>
      </c>
      <c r="G459">
        <v>67.33</v>
      </c>
      <c r="H459">
        <v>1.5983000000000003</v>
      </c>
    </row>
    <row r="460" spans="1:8" x14ac:dyDescent="0.2">
      <c r="A460">
        <v>5439.7089999999998</v>
      </c>
      <c r="B460">
        <v>-33.445</v>
      </c>
      <c r="C460">
        <v>-33.454000000000001</v>
      </c>
      <c r="D460">
        <v>5.7450000000000001</v>
      </c>
      <c r="E460">
        <v>73.183999999999997</v>
      </c>
      <c r="F460">
        <v>80</v>
      </c>
      <c r="G460">
        <v>67.427000000000007</v>
      </c>
      <c r="H460">
        <v>1.5598000000000001</v>
      </c>
    </row>
    <row r="461" spans="1:8" x14ac:dyDescent="0.2">
      <c r="A461">
        <v>5440.6589999999997</v>
      </c>
      <c r="B461">
        <v>-33.499000000000002</v>
      </c>
      <c r="C461">
        <v>-33.508000000000003</v>
      </c>
      <c r="D461">
        <v>5.673</v>
      </c>
      <c r="E461">
        <v>70.531000000000006</v>
      </c>
      <c r="F461">
        <v>80</v>
      </c>
      <c r="G461">
        <v>67.661000000000001</v>
      </c>
      <c r="H461">
        <v>1.4905000000000002</v>
      </c>
    </row>
    <row r="462" spans="1:8" x14ac:dyDescent="0.2">
      <c r="A462">
        <v>5441.6059999999998</v>
      </c>
      <c r="B462">
        <v>-33.552999999999997</v>
      </c>
      <c r="C462">
        <v>-33.561999999999998</v>
      </c>
      <c r="D462">
        <v>5.7140000000000004</v>
      </c>
      <c r="E462">
        <v>68.305000000000007</v>
      </c>
      <c r="F462">
        <v>80</v>
      </c>
      <c r="G462">
        <v>67.885999999999996</v>
      </c>
      <c r="H462">
        <v>1.4344000000000001</v>
      </c>
    </row>
    <row r="463" spans="1:8" x14ac:dyDescent="0.2">
      <c r="A463">
        <v>5442.54</v>
      </c>
      <c r="B463">
        <v>-33.606000000000002</v>
      </c>
      <c r="C463">
        <v>-33.616</v>
      </c>
      <c r="D463">
        <v>5.7859999999999996</v>
      </c>
      <c r="E463">
        <v>65.578000000000003</v>
      </c>
      <c r="F463">
        <v>80</v>
      </c>
      <c r="G463">
        <v>67.995999999999995</v>
      </c>
      <c r="H463">
        <v>1.3651000000000002</v>
      </c>
    </row>
    <row r="464" spans="1:8" x14ac:dyDescent="0.2">
      <c r="A464">
        <v>5443.4809999999998</v>
      </c>
      <c r="B464">
        <v>-33.659999999999997</v>
      </c>
      <c r="C464">
        <v>-33.67</v>
      </c>
      <c r="D464">
        <v>5.6719999999999997</v>
      </c>
      <c r="E464">
        <v>63.438000000000002</v>
      </c>
      <c r="F464">
        <v>80</v>
      </c>
      <c r="G464">
        <v>68.156000000000006</v>
      </c>
      <c r="H464">
        <v>1.3123000000000002</v>
      </c>
    </row>
    <row r="465" spans="1:8" x14ac:dyDescent="0.2">
      <c r="A465">
        <v>5444.4269999999997</v>
      </c>
      <c r="B465">
        <v>-33.713999999999999</v>
      </c>
      <c r="C465">
        <v>-33.723999999999997</v>
      </c>
      <c r="D465">
        <v>5.73</v>
      </c>
      <c r="E465">
        <v>60.465000000000003</v>
      </c>
      <c r="F465">
        <v>80</v>
      </c>
      <c r="G465">
        <v>68.367000000000004</v>
      </c>
      <c r="H465">
        <v>1.2407999999999999</v>
      </c>
    </row>
    <row r="466" spans="1:8" x14ac:dyDescent="0.2">
      <c r="A466">
        <v>5445.375</v>
      </c>
      <c r="B466">
        <v>-33.768999999999998</v>
      </c>
      <c r="C466">
        <v>-33.779000000000003</v>
      </c>
      <c r="D466">
        <v>5.8410000000000002</v>
      </c>
      <c r="E466">
        <v>57.759</v>
      </c>
      <c r="F466">
        <v>80</v>
      </c>
      <c r="G466">
        <v>68.596000000000004</v>
      </c>
      <c r="H466">
        <v>1.1758999999999999</v>
      </c>
    </row>
    <row r="467" spans="1:8" x14ac:dyDescent="0.2">
      <c r="A467">
        <v>5446.3239999999996</v>
      </c>
      <c r="B467">
        <v>-33.823999999999998</v>
      </c>
      <c r="C467">
        <v>-33.835000000000001</v>
      </c>
      <c r="D467">
        <v>5.8529999999999998</v>
      </c>
      <c r="E467">
        <v>55.384</v>
      </c>
      <c r="F467">
        <v>80</v>
      </c>
      <c r="G467">
        <v>68.721999999999994</v>
      </c>
      <c r="H467">
        <v>1.1198000000000001</v>
      </c>
    </row>
    <row r="468" spans="1:8" x14ac:dyDescent="0.2">
      <c r="A468">
        <v>5447.2719999999999</v>
      </c>
      <c r="B468">
        <v>-33.878999999999998</v>
      </c>
      <c r="C468">
        <v>-33.889000000000003</v>
      </c>
      <c r="D468">
        <v>5.7350000000000003</v>
      </c>
      <c r="E468">
        <v>54.776000000000003</v>
      </c>
      <c r="F468">
        <v>80</v>
      </c>
      <c r="G468">
        <v>68.653999999999996</v>
      </c>
      <c r="H468">
        <v>1.1066</v>
      </c>
    </row>
    <row r="469" spans="1:8" x14ac:dyDescent="0.2">
      <c r="A469">
        <v>5448.22</v>
      </c>
      <c r="B469">
        <v>-33.932000000000002</v>
      </c>
      <c r="C469">
        <v>-33.942999999999998</v>
      </c>
      <c r="D469">
        <v>5.673</v>
      </c>
      <c r="E469">
        <v>57.722999999999999</v>
      </c>
      <c r="F469">
        <v>80</v>
      </c>
      <c r="G469">
        <v>68.319000000000003</v>
      </c>
      <c r="H469">
        <v>1.1748000000000001</v>
      </c>
    </row>
    <row r="470" spans="1:8" x14ac:dyDescent="0.2">
      <c r="A470">
        <v>5449.1509999999998</v>
      </c>
      <c r="B470">
        <v>-33.982999999999997</v>
      </c>
      <c r="C470">
        <v>-33.994</v>
      </c>
      <c r="D470">
        <v>5.5049999999999999</v>
      </c>
      <c r="E470">
        <v>62.877000000000002</v>
      </c>
      <c r="F470">
        <v>80</v>
      </c>
      <c r="G470">
        <v>67.945999999999998</v>
      </c>
      <c r="H470">
        <v>1.2991000000000001</v>
      </c>
    </row>
    <row r="471" spans="1:8" x14ac:dyDescent="0.2">
      <c r="A471">
        <v>5450.4089999999997</v>
      </c>
      <c r="B471">
        <v>-34.033000000000001</v>
      </c>
      <c r="C471">
        <v>-34.043999999999997</v>
      </c>
      <c r="D471">
        <v>3.9980000000000002</v>
      </c>
      <c r="E471">
        <v>65.933000000000007</v>
      </c>
      <c r="F471">
        <v>80</v>
      </c>
      <c r="G471">
        <v>68.185000000000002</v>
      </c>
      <c r="H471">
        <v>1.3739000000000001</v>
      </c>
    </row>
    <row r="472" spans="1:8" x14ac:dyDescent="0.2">
      <c r="A472">
        <v>5459.8419999999996</v>
      </c>
      <c r="B472">
        <v>-34.085000000000001</v>
      </c>
      <c r="C472">
        <v>-34.095999999999997</v>
      </c>
      <c r="D472">
        <v>0.54400000000000004</v>
      </c>
      <c r="E472">
        <v>68.933999999999997</v>
      </c>
      <c r="F472">
        <v>80</v>
      </c>
      <c r="G472">
        <v>67.477999999999994</v>
      </c>
      <c r="H472">
        <v>1.4498000000000002</v>
      </c>
    </row>
    <row r="473" spans="1:8" x14ac:dyDescent="0.2">
      <c r="A473">
        <v>5461.0870000000004</v>
      </c>
      <c r="B473">
        <v>-34.149000000000001</v>
      </c>
      <c r="C473">
        <v>-34.159999999999997</v>
      </c>
      <c r="D473">
        <v>5.181</v>
      </c>
      <c r="E473">
        <v>75.667000000000002</v>
      </c>
      <c r="F473">
        <v>80</v>
      </c>
      <c r="G473">
        <v>67.147999999999996</v>
      </c>
      <c r="H473">
        <v>1.6258000000000001</v>
      </c>
    </row>
    <row r="474" spans="1:8" x14ac:dyDescent="0.2">
      <c r="A474">
        <v>5462.3320000000003</v>
      </c>
      <c r="B474">
        <v>-34.213999999999999</v>
      </c>
      <c r="C474">
        <v>-34.225000000000001</v>
      </c>
      <c r="D474">
        <v>5.2069999999999999</v>
      </c>
      <c r="E474">
        <v>77.971000000000004</v>
      </c>
      <c r="F474">
        <v>80</v>
      </c>
      <c r="G474">
        <v>67.085999999999999</v>
      </c>
      <c r="H474">
        <v>1.6874000000000002</v>
      </c>
    </row>
    <row r="475" spans="1:8" x14ac:dyDescent="0.2">
      <c r="A475">
        <v>5463.5720000000001</v>
      </c>
      <c r="B475">
        <v>-34.274000000000001</v>
      </c>
      <c r="C475">
        <v>-34.286000000000001</v>
      </c>
      <c r="D475">
        <v>4.9000000000000004</v>
      </c>
      <c r="E475">
        <v>78.872</v>
      </c>
      <c r="F475">
        <v>80</v>
      </c>
      <c r="G475">
        <v>66.944000000000003</v>
      </c>
      <c r="H475">
        <v>1.7116000000000002</v>
      </c>
    </row>
    <row r="476" spans="1:8" x14ac:dyDescent="0.2">
      <c r="A476">
        <v>5464.8360000000002</v>
      </c>
      <c r="B476">
        <v>-34.331000000000003</v>
      </c>
      <c r="C476">
        <v>-34.343000000000004</v>
      </c>
      <c r="D476">
        <v>4.5209999999999999</v>
      </c>
      <c r="E476">
        <v>79.760999999999996</v>
      </c>
      <c r="F476">
        <v>80</v>
      </c>
      <c r="G476">
        <v>66.927999999999997</v>
      </c>
      <c r="H476">
        <v>1.7369000000000001</v>
      </c>
    </row>
    <row r="477" spans="1:8" x14ac:dyDescent="0.2">
      <c r="A477">
        <v>5466.09</v>
      </c>
      <c r="B477">
        <v>-34.389000000000003</v>
      </c>
      <c r="C477">
        <v>-34.401000000000003</v>
      </c>
      <c r="D477">
        <v>4.5919999999999996</v>
      </c>
      <c r="E477">
        <v>78.381</v>
      </c>
      <c r="F477">
        <v>80</v>
      </c>
      <c r="G477">
        <v>66.992999999999995</v>
      </c>
      <c r="H477">
        <v>1.6984000000000001</v>
      </c>
    </row>
    <row r="478" spans="1:8" x14ac:dyDescent="0.2">
      <c r="A478">
        <v>5467.3320000000003</v>
      </c>
      <c r="B478">
        <v>-34.445999999999998</v>
      </c>
      <c r="C478">
        <v>-34.457999999999998</v>
      </c>
      <c r="D478">
        <v>4.5979999999999999</v>
      </c>
      <c r="E478">
        <v>77.363</v>
      </c>
      <c r="F478">
        <v>80</v>
      </c>
      <c r="G478">
        <v>67.055999999999997</v>
      </c>
      <c r="H478">
        <v>1.6709000000000001</v>
      </c>
    </row>
    <row r="479" spans="1:8" x14ac:dyDescent="0.2">
      <c r="A479">
        <v>5468.5919999999996</v>
      </c>
      <c r="B479">
        <v>-34.503999999999998</v>
      </c>
      <c r="C479">
        <v>-34.515999999999998</v>
      </c>
      <c r="D479">
        <v>4.6399999999999997</v>
      </c>
      <c r="E479">
        <v>76.659000000000006</v>
      </c>
      <c r="F479">
        <v>80</v>
      </c>
      <c r="G479">
        <v>67.063999999999993</v>
      </c>
      <c r="H479">
        <v>1.6522000000000001</v>
      </c>
    </row>
    <row r="480" spans="1:8" x14ac:dyDescent="0.2">
      <c r="A480">
        <v>5469.8609999999999</v>
      </c>
      <c r="B480">
        <v>-34.566000000000003</v>
      </c>
      <c r="C480">
        <v>-34.578000000000003</v>
      </c>
      <c r="D480">
        <v>4.8860000000000001</v>
      </c>
      <c r="E480">
        <v>76.498999999999995</v>
      </c>
      <c r="F480">
        <v>80</v>
      </c>
      <c r="G480">
        <v>67.052000000000007</v>
      </c>
      <c r="H480">
        <v>1.6478000000000002</v>
      </c>
    </row>
    <row r="481" spans="1:8" x14ac:dyDescent="0.2">
      <c r="A481">
        <v>5471.1229999999996</v>
      </c>
      <c r="B481">
        <v>-34.631999999999998</v>
      </c>
      <c r="C481">
        <v>-34.643999999999998</v>
      </c>
      <c r="D481">
        <v>5.2480000000000002</v>
      </c>
      <c r="E481">
        <v>77.102999999999994</v>
      </c>
      <c r="F481">
        <v>80</v>
      </c>
      <c r="G481">
        <v>67.055000000000007</v>
      </c>
      <c r="H481">
        <v>1.6643000000000001</v>
      </c>
    </row>
    <row r="482" spans="1:8" x14ac:dyDescent="0.2">
      <c r="A482">
        <v>5472.0690000000004</v>
      </c>
      <c r="B482">
        <v>-34.682000000000002</v>
      </c>
      <c r="C482">
        <v>-34.695</v>
      </c>
      <c r="D482">
        <v>5.3710000000000004</v>
      </c>
      <c r="E482">
        <v>76.599000000000004</v>
      </c>
      <c r="F482">
        <v>80</v>
      </c>
      <c r="G482">
        <v>66.971999999999994</v>
      </c>
      <c r="H482">
        <v>1.6500000000000001</v>
      </c>
    </row>
    <row r="483" spans="1:8" x14ac:dyDescent="0.2">
      <c r="A483">
        <v>5473.3320000000003</v>
      </c>
      <c r="B483">
        <v>-34.747999999999998</v>
      </c>
      <c r="C483">
        <v>-34.761000000000003</v>
      </c>
      <c r="D483">
        <v>5.234</v>
      </c>
      <c r="E483">
        <v>75.715000000000003</v>
      </c>
      <c r="F483">
        <v>80</v>
      </c>
      <c r="G483">
        <v>66.989999999999995</v>
      </c>
      <c r="H483">
        <v>1.6269000000000002</v>
      </c>
    </row>
    <row r="484" spans="1:8" x14ac:dyDescent="0.2">
      <c r="A484">
        <v>5474.5929999999998</v>
      </c>
      <c r="B484">
        <v>-34.813000000000002</v>
      </c>
      <c r="C484">
        <v>-34.826000000000001</v>
      </c>
      <c r="D484">
        <v>5.1470000000000002</v>
      </c>
      <c r="E484">
        <v>77.036000000000001</v>
      </c>
      <c r="F484">
        <v>80</v>
      </c>
      <c r="G484">
        <v>66.947999999999993</v>
      </c>
      <c r="H484">
        <v>1.6621000000000001</v>
      </c>
    </row>
    <row r="485" spans="1:8" x14ac:dyDescent="0.2">
      <c r="A485">
        <v>5475.8450000000003</v>
      </c>
      <c r="B485">
        <v>-34.877000000000002</v>
      </c>
      <c r="C485">
        <v>-34.89</v>
      </c>
      <c r="D485">
        <v>5.1120000000000001</v>
      </c>
      <c r="E485">
        <v>77.869</v>
      </c>
      <c r="F485">
        <v>80</v>
      </c>
      <c r="G485">
        <v>66.866</v>
      </c>
      <c r="H485">
        <v>1.6852000000000003</v>
      </c>
    </row>
    <row r="486" spans="1:8" x14ac:dyDescent="0.2">
      <c r="A486">
        <v>5477.09</v>
      </c>
      <c r="B486">
        <v>-34.933</v>
      </c>
      <c r="C486">
        <v>-34.945999999999998</v>
      </c>
      <c r="D486">
        <v>4.5090000000000003</v>
      </c>
      <c r="E486">
        <v>78.495999999999995</v>
      </c>
      <c r="F486">
        <v>80</v>
      </c>
      <c r="G486">
        <v>66.831999999999994</v>
      </c>
      <c r="H486">
        <v>1.7017</v>
      </c>
    </row>
    <row r="487" spans="1:8" x14ac:dyDescent="0.2">
      <c r="A487">
        <v>5478.6450000000004</v>
      </c>
      <c r="B487">
        <v>-34.987000000000002</v>
      </c>
      <c r="C487">
        <v>-35</v>
      </c>
      <c r="D487">
        <v>3.456</v>
      </c>
      <c r="E487">
        <v>80.777000000000001</v>
      </c>
      <c r="F487">
        <v>80</v>
      </c>
      <c r="G487">
        <v>66.549000000000007</v>
      </c>
      <c r="H487">
        <v>1.7644000000000002</v>
      </c>
    </row>
    <row r="488" spans="1:8" x14ac:dyDescent="0.2">
      <c r="A488">
        <v>5565.8609999999999</v>
      </c>
      <c r="B488">
        <v>-35.058999999999997</v>
      </c>
      <c r="C488">
        <v>-35.064</v>
      </c>
      <c r="D488">
        <v>0</v>
      </c>
      <c r="E488">
        <v>82.47</v>
      </c>
      <c r="F488">
        <v>80</v>
      </c>
      <c r="G488">
        <v>66.373000000000005</v>
      </c>
      <c r="H488">
        <v>1.8117000000000001</v>
      </c>
    </row>
    <row r="489" spans="1:8" x14ac:dyDescent="0.2">
      <c r="A489">
        <v>5567.4380000000001</v>
      </c>
      <c r="B489">
        <v>-35.119999999999997</v>
      </c>
      <c r="C489">
        <v>-35.128999999999998</v>
      </c>
      <c r="D489">
        <v>4.1040000000000001</v>
      </c>
      <c r="E489">
        <v>83.581999999999994</v>
      </c>
      <c r="F489">
        <v>80</v>
      </c>
      <c r="G489">
        <v>66.236999999999995</v>
      </c>
      <c r="H489">
        <v>1.8436000000000001</v>
      </c>
    </row>
    <row r="490" spans="1:8" x14ac:dyDescent="0.2">
      <c r="A490">
        <v>5568.9830000000002</v>
      </c>
      <c r="B490">
        <v>-35.177</v>
      </c>
      <c r="C490">
        <v>-35.19</v>
      </c>
      <c r="D490">
        <v>3.976</v>
      </c>
      <c r="E490">
        <v>85.045000000000002</v>
      </c>
      <c r="F490">
        <v>80</v>
      </c>
      <c r="G490">
        <v>66.162999999999997</v>
      </c>
      <c r="H490">
        <v>1.8854000000000002</v>
      </c>
    </row>
    <row r="491" spans="1:8" x14ac:dyDescent="0.2">
      <c r="A491">
        <v>5570.5609999999997</v>
      </c>
      <c r="B491">
        <v>-35.231000000000002</v>
      </c>
      <c r="C491">
        <v>-35.249000000000002</v>
      </c>
      <c r="D491">
        <v>3.726</v>
      </c>
      <c r="E491">
        <v>85.391000000000005</v>
      </c>
      <c r="F491">
        <v>80</v>
      </c>
      <c r="G491">
        <v>66.207999999999998</v>
      </c>
      <c r="H491">
        <v>1.8953000000000002</v>
      </c>
    </row>
    <row r="492" spans="1:8" x14ac:dyDescent="0.2">
      <c r="A492">
        <v>5572.1220000000003</v>
      </c>
      <c r="B492">
        <v>-35.29</v>
      </c>
      <c r="C492">
        <v>-35.311999999999998</v>
      </c>
      <c r="D492">
        <v>4.0570000000000004</v>
      </c>
      <c r="E492">
        <v>83.418000000000006</v>
      </c>
      <c r="F492">
        <v>80</v>
      </c>
      <c r="G492">
        <v>66.245000000000005</v>
      </c>
      <c r="H492">
        <v>1.8381000000000003</v>
      </c>
    </row>
    <row r="493" spans="1:8" x14ac:dyDescent="0.2">
      <c r="A493">
        <v>5573.7070000000003</v>
      </c>
      <c r="B493">
        <v>-35.35</v>
      </c>
      <c r="C493">
        <v>-35.375999999999998</v>
      </c>
      <c r="D493">
        <v>4.0599999999999996</v>
      </c>
      <c r="E493">
        <v>83.128</v>
      </c>
      <c r="F493">
        <v>80</v>
      </c>
      <c r="G493">
        <v>66.233999999999995</v>
      </c>
      <c r="H493">
        <v>1.8304</v>
      </c>
    </row>
    <row r="494" spans="1:8" x14ac:dyDescent="0.2">
      <c r="A494">
        <v>5575.2870000000003</v>
      </c>
      <c r="B494">
        <v>-35.412999999999997</v>
      </c>
      <c r="C494">
        <v>-35.444000000000003</v>
      </c>
      <c r="D494">
        <v>4.2610000000000001</v>
      </c>
      <c r="E494">
        <v>82.379000000000005</v>
      </c>
      <c r="F494">
        <v>80</v>
      </c>
      <c r="G494">
        <v>66.323999999999998</v>
      </c>
      <c r="H494">
        <v>1.8095000000000001</v>
      </c>
    </row>
    <row r="495" spans="1:8" x14ac:dyDescent="0.2">
      <c r="A495">
        <v>5576.5469999999996</v>
      </c>
      <c r="B495">
        <v>-35.468000000000004</v>
      </c>
      <c r="C495">
        <v>-35.503999999999998</v>
      </c>
      <c r="D495">
        <v>4.7510000000000003</v>
      </c>
      <c r="E495">
        <v>81.010999999999996</v>
      </c>
      <c r="F495">
        <v>80</v>
      </c>
      <c r="G495">
        <v>66.408000000000001</v>
      </c>
      <c r="H495">
        <v>1.7710000000000004</v>
      </c>
    </row>
    <row r="496" spans="1:8" x14ac:dyDescent="0.2">
      <c r="A496">
        <v>5577.8059999999996</v>
      </c>
      <c r="B496">
        <v>-35.527000000000001</v>
      </c>
      <c r="C496">
        <v>-35.566000000000003</v>
      </c>
      <c r="D496">
        <v>4.9740000000000002</v>
      </c>
      <c r="E496">
        <v>80.599000000000004</v>
      </c>
      <c r="F496">
        <v>80</v>
      </c>
      <c r="G496">
        <v>66.483999999999995</v>
      </c>
      <c r="H496">
        <v>1.7600000000000002</v>
      </c>
    </row>
    <row r="497" spans="1:8" x14ac:dyDescent="0.2">
      <c r="A497">
        <v>5579.0630000000001</v>
      </c>
      <c r="B497">
        <v>-35.585000000000001</v>
      </c>
      <c r="C497">
        <v>-35.628999999999998</v>
      </c>
      <c r="D497">
        <v>4.9539999999999997</v>
      </c>
      <c r="E497">
        <v>79.932000000000002</v>
      </c>
      <c r="F497">
        <v>80</v>
      </c>
      <c r="G497">
        <v>66.591999999999999</v>
      </c>
      <c r="H497">
        <v>1.7413000000000001</v>
      </c>
    </row>
    <row r="498" spans="1:8" x14ac:dyDescent="0.2">
      <c r="A498">
        <v>5580.3249999999998</v>
      </c>
      <c r="B498">
        <v>-35.643000000000001</v>
      </c>
      <c r="C498">
        <v>-35.691000000000003</v>
      </c>
      <c r="D498">
        <v>4.9749999999999996</v>
      </c>
      <c r="E498">
        <v>78.509</v>
      </c>
      <c r="F498">
        <v>80</v>
      </c>
      <c r="G498">
        <v>66.77</v>
      </c>
      <c r="H498">
        <v>1.7017</v>
      </c>
    </row>
    <row r="499" spans="1:8" x14ac:dyDescent="0.2">
      <c r="A499">
        <v>5581.5860000000002</v>
      </c>
      <c r="B499">
        <v>-35.701000000000001</v>
      </c>
      <c r="C499">
        <v>-35.753999999999998</v>
      </c>
      <c r="D499">
        <v>4.9630000000000001</v>
      </c>
      <c r="E499">
        <v>76.628</v>
      </c>
      <c r="F499">
        <v>80</v>
      </c>
      <c r="G499">
        <v>66.897999999999996</v>
      </c>
      <c r="H499">
        <v>1.6511</v>
      </c>
    </row>
    <row r="500" spans="1:8" x14ac:dyDescent="0.2">
      <c r="A500">
        <v>5582.8450000000003</v>
      </c>
      <c r="B500">
        <v>-35.759</v>
      </c>
      <c r="C500">
        <v>-35.816000000000003</v>
      </c>
      <c r="D500">
        <v>4.9029999999999996</v>
      </c>
      <c r="E500">
        <v>75.48</v>
      </c>
      <c r="F500">
        <v>80</v>
      </c>
      <c r="G500">
        <v>66.959000000000003</v>
      </c>
      <c r="H500">
        <v>1.6203000000000003</v>
      </c>
    </row>
    <row r="501" spans="1:8" x14ac:dyDescent="0.2">
      <c r="A501">
        <v>5584.107</v>
      </c>
      <c r="B501">
        <v>-35.817</v>
      </c>
      <c r="C501">
        <v>-35.878</v>
      </c>
      <c r="D501">
        <v>4.952</v>
      </c>
      <c r="E501">
        <v>74.343000000000004</v>
      </c>
      <c r="F501">
        <v>80</v>
      </c>
      <c r="G501">
        <v>67.09</v>
      </c>
      <c r="H501">
        <v>1.5906</v>
      </c>
    </row>
    <row r="502" spans="1:8" x14ac:dyDescent="0.2">
      <c r="A502">
        <v>5585.3620000000001</v>
      </c>
      <c r="B502">
        <v>-35.875</v>
      </c>
      <c r="C502">
        <v>-35.94</v>
      </c>
      <c r="D502">
        <v>4.97</v>
      </c>
      <c r="E502">
        <v>73.456999999999994</v>
      </c>
      <c r="F502">
        <v>80</v>
      </c>
      <c r="G502">
        <v>67.173000000000002</v>
      </c>
      <c r="H502">
        <v>1.5664</v>
      </c>
    </row>
    <row r="503" spans="1:8" x14ac:dyDescent="0.2">
      <c r="A503">
        <v>5586.9189999999999</v>
      </c>
      <c r="B503">
        <v>-35.93</v>
      </c>
      <c r="C503">
        <v>-36</v>
      </c>
      <c r="D503">
        <v>3.823</v>
      </c>
      <c r="E503">
        <v>74.254999999999995</v>
      </c>
      <c r="F503">
        <v>80</v>
      </c>
      <c r="G503">
        <v>66.504000000000005</v>
      </c>
      <c r="H503">
        <v>1.5884</v>
      </c>
    </row>
    <row r="504" spans="1:8" x14ac:dyDescent="0.2">
      <c r="A504">
        <v>5732.13</v>
      </c>
      <c r="B504">
        <v>-36.058</v>
      </c>
      <c r="C504">
        <v>-36.06</v>
      </c>
      <c r="D504">
        <v>0</v>
      </c>
      <c r="E504">
        <v>77.483000000000004</v>
      </c>
      <c r="F504">
        <v>80</v>
      </c>
      <c r="G504">
        <v>66.787000000000006</v>
      </c>
      <c r="H504">
        <v>1.6742000000000001</v>
      </c>
    </row>
    <row r="505" spans="1:8" x14ac:dyDescent="0.2">
      <c r="A505">
        <v>5733.9979999999996</v>
      </c>
      <c r="B505">
        <v>-36.113</v>
      </c>
      <c r="C505">
        <v>-36.118000000000002</v>
      </c>
      <c r="D505">
        <v>3.0649999999999999</v>
      </c>
      <c r="E505">
        <v>73.959000000000003</v>
      </c>
      <c r="F505">
        <v>80</v>
      </c>
      <c r="G505">
        <v>66.915000000000006</v>
      </c>
      <c r="H505">
        <v>1.5796000000000001</v>
      </c>
    </row>
    <row r="506" spans="1:8" x14ac:dyDescent="0.2">
      <c r="A506">
        <v>5735.8810000000003</v>
      </c>
      <c r="B506">
        <v>-36.165999999999997</v>
      </c>
      <c r="C506">
        <v>-36.173999999999999</v>
      </c>
      <c r="D506">
        <v>2.9870000000000001</v>
      </c>
      <c r="E506">
        <v>70.513000000000005</v>
      </c>
      <c r="F506">
        <v>80</v>
      </c>
      <c r="G506">
        <v>67.399000000000001</v>
      </c>
      <c r="H506">
        <v>1.4905000000000002</v>
      </c>
    </row>
    <row r="507" spans="1:8" x14ac:dyDescent="0.2">
      <c r="A507">
        <v>5737.7740000000003</v>
      </c>
      <c r="B507">
        <v>-36.220999999999997</v>
      </c>
      <c r="C507">
        <v>-36.229999999999997</v>
      </c>
      <c r="D507">
        <v>2.9860000000000002</v>
      </c>
      <c r="E507">
        <v>64.653000000000006</v>
      </c>
      <c r="F507">
        <v>80</v>
      </c>
      <c r="G507">
        <v>67.754999999999995</v>
      </c>
      <c r="H507">
        <v>1.3431000000000002</v>
      </c>
    </row>
    <row r="508" spans="1:8" x14ac:dyDescent="0.2">
      <c r="A508">
        <v>5739.6670000000004</v>
      </c>
      <c r="B508">
        <v>-36.274000000000001</v>
      </c>
      <c r="C508">
        <v>-36.286000000000001</v>
      </c>
      <c r="D508">
        <v>2.9590000000000001</v>
      </c>
      <c r="E508">
        <v>59.298999999999999</v>
      </c>
      <c r="F508">
        <v>80</v>
      </c>
      <c r="G508">
        <v>68.085999999999999</v>
      </c>
      <c r="H508">
        <v>1.2122000000000002</v>
      </c>
    </row>
    <row r="509" spans="1:8" x14ac:dyDescent="0.2">
      <c r="A509">
        <v>5741.558</v>
      </c>
      <c r="B509">
        <v>-36.326999999999998</v>
      </c>
      <c r="C509">
        <v>-36.341999999999999</v>
      </c>
      <c r="D509">
        <v>2.9420000000000002</v>
      </c>
      <c r="E509">
        <v>56.206000000000003</v>
      </c>
      <c r="F509">
        <v>80</v>
      </c>
      <c r="G509">
        <v>68.522000000000006</v>
      </c>
      <c r="H509">
        <v>1.1396000000000002</v>
      </c>
    </row>
    <row r="510" spans="1:8" x14ac:dyDescent="0.2">
      <c r="A510">
        <v>5743.4539999999997</v>
      </c>
      <c r="B510">
        <v>-36.381</v>
      </c>
      <c r="C510">
        <v>-36.396999999999998</v>
      </c>
      <c r="D510">
        <v>2.9249999999999998</v>
      </c>
      <c r="E510">
        <v>52.116</v>
      </c>
      <c r="F510">
        <v>80</v>
      </c>
      <c r="G510">
        <v>68.632000000000005</v>
      </c>
      <c r="H510">
        <v>1.0449999999999999</v>
      </c>
    </row>
    <row r="511" spans="1:8" x14ac:dyDescent="0.2">
      <c r="A511">
        <v>5745.3450000000003</v>
      </c>
      <c r="B511">
        <v>-36.430999999999997</v>
      </c>
      <c r="C511">
        <v>-36.451000000000001</v>
      </c>
      <c r="D511">
        <v>2.8079999999999998</v>
      </c>
      <c r="E511">
        <v>51.197000000000003</v>
      </c>
      <c r="F511">
        <v>80</v>
      </c>
      <c r="G511">
        <v>68.631</v>
      </c>
      <c r="H511">
        <v>1.0241000000000002</v>
      </c>
    </row>
    <row r="512" spans="1:8" x14ac:dyDescent="0.2">
      <c r="A512">
        <v>5747.2380000000003</v>
      </c>
      <c r="B512">
        <v>-36.485999999999997</v>
      </c>
      <c r="C512">
        <v>-36.508000000000003</v>
      </c>
      <c r="D512">
        <v>3.0129999999999999</v>
      </c>
      <c r="E512">
        <v>54.625999999999998</v>
      </c>
      <c r="F512">
        <v>80</v>
      </c>
      <c r="G512">
        <v>68.340999999999994</v>
      </c>
      <c r="H512">
        <v>1.1022000000000001</v>
      </c>
    </row>
    <row r="513" spans="1:8" x14ac:dyDescent="0.2">
      <c r="A513">
        <v>5755.1360000000004</v>
      </c>
      <c r="B513">
        <v>-36.536999999999999</v>
      </c>
      <c r="C513">
        <v>-36.561</v>
      </c>
      <c r="D513">
        <v>0.68100000000000005</v>
      </c>
      <c r="E513">
        <v>60.890999999999998</v>
      </c>
      <c r="F513">
        <v>80</v>
      </c>
      <c r="G513">
        <v>68.013999999999996</v>
      </c>
      <c r="H513">
        <v>1.2507000000000001</v>
      </c>
    </row>
    <row r="514" spans="1:8" x14ac:dyDescent="0.2">
      <c r="A514">
        <v>5757.3280000000004</v>
      </c>
      <c r="B514">
        <v>-36.594999999999999</v>
      </c>
      <c r="C514">
        <v>-36.621000000000002</v>
      </c>
      <c r="D514">
        <v>2.726</v>
      </c>
      <c r="E514">
        <v>68.766999999999996</v>
      </c>
      <c r="F514">
        <v>80</v>
      </c>
      <c r="G514">
        <v>67.549000000000007</v>
      </c>
      <c r="H514">
        <v>1.4454000000000002</v>
      </c>
    </row>
    <row r="515" spans="1:8" x14ac:dyDescent="0.2">
      <c r="A515">
        <v>5759.2209999999995</v>
      </c>
      <c r="B515">
        <v>-36.645000000000003</v>
      </c>
      <c r="C515">
        <v>-36.673999999999999</v>
      </c>
      <c r="D515">
        <v>2.7690000000000001</v>
      </c>
      <c r="E515">
        <v>74.620999999999995</v>
      </c>
      <c r="F515">
        <v>80</v>
      </c>
      <c r="G515">
        <v>67.153999999999996</v>
      </c>
      <c r="H515">
        <v>1.5972000000000002</v>
      </c>
    </row>
    <row r="516" spans="1:8" x14ac:dyDescent="0.2">
      <c r="A516">
        <v>5761.393</v>
      </c>
      <c r="B516">
        <v>-36.701999999999998</v>
      </c>
      <c r="C516">
        <v>-36.732999999999997</v>
      </c>
      <c r="D516">
        <v>2.7410000000000001</v>
      </c>
      <c r="E516">
        <v>81.335999999999999</v>
      </c>
      <c r="F516">
        <v>80</v>
      </c>
      <c r="G516">
        <v>66.591999999999999</v>
      </c>
      <c r="H516">
        <v>1.7798000000000003</v>
      </c>
    </row>
    <row r="517" spans="1:8" x14ac:dyDescent="0.2">
      <c r="A517">
        <v>5763.5770000000002</v>
      </c>
      <c r="B517">
        <v>-36.759</v>
      </c>
      <c r="C517">
        <v>-36.792999999999999</v>
      </c>
      <c r="D517">
        <v>2.7229999999999999</v>
      </c>
      <c r="E517">
        <v>86.594999999999999</v>
      </c>
      <c r="F517">
        <v>80</v>
      </c>
      <c r="G517">
        <v>66.195999999999998</v>
      </c>
      <c r="H517">
        <v>1.9294000000000002</v>
      </c>
    </row>
    <row r="518" spans="1:8" x14ac:dyDescent="0.2">
      <c r="A518">
        <v>5765.7839999999997</v>
      </c>
      <c r="B518">
        <v>-36.817</v>
      </c>
      <c r="C518">
        <v>-36.853000000000002</v>
      </c>
      <c r="D518">
        <v>2.7570000000000001</v>
      </c>
      <c r="E518">
        <v>89.197000000000003</v>
      </c>
      <c r="F518">
        <v>80</v>
      </c>
      <c r="G518">
        <v>66.078000000000003</v>
      </c>
      <c r="H518">
        <v>2.0064000000000002</v>
      </c>
    </row>
    <row r="519" spans="1:8" x14ac:dyDescent="0.2">
      <c r="A519">
        <v>5767.6790000000001</v>
      </c>
      <c r="B519">
        <v>-36.868000000000002</v>
      </c>
      <c r="C519">
        <v>-36.905999999999999</v>
      </c>
      <c r="D519">
        <v>2.7890000000000001</v>
      </c>
      <c r="E519">
        <v>89.887</v>
      </c>
      <c r="F519">
        <v>80</v>
      </c>
      <c r="G519">
        <v>65.932000000000002</v>
      </c>
      <c r="H519">
        <v>2.0273000000000003</v>
      </c>
    </row>
    <row r="520" spans="1:8" x14ac:dyDescent="0.2">
      <c r="A520">
        <v>5781.5569999999998</v>
      </c>
      <c r="B520">
        <v>-36.92</v>
      </c>
      <c r="C520">
        <v>-36.960999999999999</v>
      </c>
      <c r="D520">
        <v>0.39100000000000001</v>
      </c>
      <c r="E520">
        <v>50.142000000000003</v>
      </c>
      <c r="F520">
        <v>80</v>
      </c>
      <c r="G520">
        <v>67.149000000000001</v>
      </c>
      <c r="H520">
        <v>0.99990000000000012</v>
      </c>
    </row>
    <row r="521" spans="1:8" x14ac:dyDescent="0.2">
      <c r="A521">
        <v>5783.7690000000002</v>
      </c>
      <c r="B521">
        <v>-36.970999999999997</v>
      </c>
      <c r="C521">
        <v>-37.014000000000003</v>
      </c>
      <c r="D521">
        <v>2.431</v>
      </c>
      <c r="E521">
        <v>84.59</v>
      </c>
      <c r="F521">
        <v>80</v>
      </c>
      <c r="G521">
        <v>66.450999999999993</v>
      </c>
      <c r="H521">
        <v>1.8722000000000001</v>
      </c>
    </row>
    <row r="522" spans="1:8" x14ac:dyDescent="0.2">
      <c r="A522">
        <v>5785.9769999999999</v>
      </c>
      <c r="B522">
        <v>-37.027000000000001</v>
      </c>
      <c r="C522">
        <v>-37.073</v>
      </c>
      <c r="D522">
        <v>2.6589999999999998</v>
      </c>
      <c r="E522">
        <v>88.153000000000006</v>
      </c>
      <c r="F522">
        <v>80</v>
      </c>
      <c r="G522">
        <v>66.254999999999995</v>
      </c>
      <c r="H522">
        <v>1.9756000000000002</v>
      </c>
    </row>
    <row r="523" spans="1:8" x14ac:dyDescent="0.2">
      <c r="A523">
        <v>5787.8729999999996</v>
      </c>
      <c r="B523">
        <v>-37.078000000000003</v>
      </c>
      <c r="C523">
        <v>-37.125</v>
      </c>
      <c r="D523">
        <v>2.766</v>
      </c>
      <c r="E523">
        <v>90.021000000000001</v>
      </c>
      <c r="F523">
        <v>80</v>
      </c>
      <c r="G523">
        <v>66.135000000000005</v>
      </c>
      <c r="H523">
        <v>2.0306000000000002</v>
      </c>
    </row>
    <row r="524" spans="1:8" x14ac:dyDescent="0.2">
      <c r="A524">
        <v>5790.085</v>
      </c>
      <c r="B524">
        <v>-37.134999999999998</v>
      </c>
      <c r="C524">
        <v>-37.185000000000002</v>
      </c>
      <c r="D524">
        <v>2.7090000000000001</v>
      </c>
      <c r="E524">
        <v>90.081999999999994</v>
      </c>
      <c r="F524">
        <v>80</v>
      </c>
      <c r="G524">
        <v>66.009</v>
      </c>
      <c r="H524">
        <v>2.0328000000000004</v>
      </c>
    </row>
    <row r="525" spans="1:8" x14ac:dyDescent="0.2">
      <c r="A525">
        <v>5792.2719999999999</v>
      </c>
      <c r="B525">
        <v>-37.192</v>
      </c>
      <c r="C525">
        <v>-37.244999999999997</v>
      </c>
      <c r="D525">
        <v>2.74</v>
      </c>
      <c r="E525">
        <v>88.850999999999999</v>
      </c>
      <c r="F525">
        <v>80</v>
      </c>
      <c r="G525">
        <v>66.144999999999996</v>
      </c>
      <c r="H525">
        <v>1.9954000000000003</v>
      </c>
    </row>
    <row r="526" spans="1:8" x14ac:dyDescent="0.2">
      <c r="A526">
        <v>5794.1450000000004</v>
      </c>
      <c r="B526">
        <v>-37.241999999999997</v>
      </c>
      <c r="C526">
        <v>-37.298000000000002</v>
      </c>
      <c r="D526">
        <v>2.7890000000000001</v>
      </c>
      <c r="E526">
        <v>86.152000000000001</v>
      </c>
      <c r="F526">
        <v>80</v>
      </c>
      <c r="G526">
        <v>66.314999999999998</v>
      </c>
      <c r="H526">
        <v>1.9173000000000002</v>
      </c>
    </row>
    <row r="527" spans="1:8" x14ac:dyDescent="0.2">
      <c r="A527">
        <v>5796.0219999999999</v>
      </c>
      <c r="B527">
        <v>-37.292999999999999</v>
      </c>
      <c r="C527">
        <v>-37.35</v>
      </c>
      <c r="D527">
        <v>2.8050000000000002</v>
      </c>
      <c r="E527">
        <v>84.811999999999998</v>
      </c>
      <c r="F527">
        <v>80</v>
      </c>
      <c r="G527">
        <v>66.328000000000003</v>
      </c>
      <c r="H527">
        <v>1.8788</v>
      </c>
    </row>
    <row r="528" spans="1:8" x14ac:dyDescent="0.2">
      <c r="A528">
        <v>5797.9</v>
      </c>
      <c r="B528">
        <v>-37.344999999999999</v>
      </c>
      <c r="C528">
        <v>-37.405000000000001</v>
      </c>
      <c r="D528">
        <v>2.8980000000000001</v>
      </c>
      <c r="E528">
        <v>84.233999999999995</v>
      </c>
      <c r="F528">
        <v>80</v>
      </c>
      <c r="G528">
        <v>66.358000000000004</v>
      </c>
      <c r="H528">
        <v>1.8623000000000003</v>
      </c>
    </row>
    <row r="529" spans="1:8" x14ac:dyDescent="0.2">
      <c r="A529">
        <v>5799.7709999999997</v>
      </c>
      <c r="B529">
        <v>-37.396000000000001</v>
      </c>
      <c r="C529">
        <v>-37.457999999999998</v>
      </c>
      <c r="D529">
        <v>2.8380000000000001</v>
      </c>
      <c r="E529">
        <v>83.161000000000001</v>
      </c>
      <c r="F529">
        <v>80</v>
      </c>
      <c r="G529">
        <v>66.438000000000002</v>
      </c>
      <c r="H529">
        <v>1.8315000000000001</v>
      </c>
    </row>
    <row r="530" spans="1:8" x14ac:dyDescent="0.2">
      <c r="A530">
        <v>5801.9489999999996</v>
      </c>
      <c r="B530">
        <v>-37.450000000000003</v>
      </c>
      <c r="C530">
        <v>-37.515000000000001</v>
      </c>
      <c r="D530">
        <v>2.6120000000000001</v>
      </c>
      <c r="E530">
        <v>79.061999999999998</v>
      </c>
      <c r="F530">
        <v>80</v>
      </c>
      <c r="G530">
        <v>66.8</v>
      </c>
      <c r="H530">
        <v>1.7171000000000001</v>
      </c>
    </row>
    <row r="531" spans="1:8" x14ac:dyDescent="0.2">
      <c r="A531">
        <v>5804.1319999999996</v>
      </c>
      <c r="B531">
        <v>-37.506</v>
      </c>
      <c r="C531">
        <v>-37.573</v>
      </c>
      <c r="D531">
        <v>2.67</v>
      </c>
      <c r="E531">
        <v>73.787999999999997</v>
      </c>
      <c r="F531">
        <v>80</v>
      </c>
      <c r="G531">
        <v>67.218999999999994</v>
      </c>
      <c r="H531">
        <v>1.5752000000000002</v>
      </c>
    </row>
    <row r="532" spans="1:8" x14ac:dyDescent="0.2">
      <c r="A532">
        <v>5806.3180000000002</v>
      </c>
      <c r="B532">
        <v>-37.56</v>
      </c>
      <c r="C532">
        <v>-37.628999999999998</v>
      </c>
      <c r="D532">
        <v>2.581</v>
      </c>
      <c r="E532">
        <v>72.820999999999998</v>
      </c>
      <c r="F532">
        <v>80</v>
      </c>
      <c r="G532">
        <v>67.314999999999998</v>
      </c>
      <c r="H532">
        <v>1.5499000000000001</v>
      </c>
    </row>
    <row r="533" spans="1:8" x14ac:dyDescent="0.2">
      <c r="A533">
        <v>5808.5029999999997</v>
      </c>
      <c r="B533">
        <v>-37.613</v>
      </c>
      <c r="C533">
        <v>-37.685000000000002</v>
      </c>
      <c r="D533">
        <v>2.5339999999999998</v>
      </c>
      <c r="E533">
        <v>65.372</v>
      </c>
      <c r="F533">
        <v>80</v>
      </c>
      <c r="G533">
        <v>67.677000000000007</v>
      </c>
      <c r="H533">
        <v>1.3607000000000002</v>
      </c>
    </row>
    <row r="534" spans="1:8" x14ac:dyDescent="0.2">
      <c r="A534">
        <v>5810.6840000000002</v>
      </c>
      <c r="B534">
        <v>-37.665999999999997</v>
      </c>
      <c r="C534">
        <v>-37.74</v>
      </c>
      <c r="D534">
        <v>2.5430000000000001</v>
      </c>
      <c r="E534">
        <v>65.691999999999993</v>
      </c>
      <c r="F534">
        <v>80</v>
      </c>
      <c r="G534">
        <v>67.760000000000005</v>
      </c>
      <c r="H534">
        <v>1.3684000000000001</v>
      </c>
    </row>
    <row r="535" spans="1:8" x14ac:dyDescent="0.2">
      <c r="A535">
        <v>5812.8590000000004</v>
      </c>
      <c r="B535">
        <v>-37.719000000000001</v>
      </c>
      <c r="C535">
        <v>-37.795000000000002</v>
      </c>
      <c r="D535">
        <v>2.532</v>
      </c>
      <c r="E535">
        <v>65.536000000000001</v>
      </c>
      <c r="F535">
        <v>80</v>
      </c>
      <c r="G535">
        <v>67.744</v>
      </c>
      <c r="H535">
        <v>1.3640000000000001</v>
      </c>
    </row>
    <row r="536" spans="1:8" x14ac:dyDescent="0.2">
      <c r="A536">
        <v>5815.0389999999998</v>
      </c>
      <c r="B536">
        <v>-37.773000000000003</v>
      </c>
      <c r="C536">
        <v>-37.851999999999997</v>
      </c>
      <c r="D536">
        <v>2.617</v>
      </c>
      <c r="E536">
        <v>65.491</v>
      </c>
      <c r="F536">
        <v>80</v>
      </c>
      <c r="G536">
        <v>67.808000000000007</v>
      </c>
      <c r="H536">
        <v>1.3629000000000002</v>
      </c>
    </row>
    <row r="537" spans="1:8" x14ac:dyDescent="0.2">
      <c r="A537">
        <v>5817.2330000000002</v>
      </c>
      <c r="B537">
        <v>-37.826999999999998</v>
      </c>
      <c r="C537">
        <v>-37.908000000000001</v>
      </c>
      <c r="D537">
        <v>2.5409999999999999</v>
      </c>
      <c r="E537">
        <v>64.332999999999998</v>
      </c>
      <c r="F537">
        <v>80</v>
      </c>
      <c r="G537">
        <v>67.912000000000006</v>
      </c>
      <c r="H537">
        <v>1.3343000000000003</v>
      </c>
    </row>
    <row r="538" spans="1:8" x14ac:dyDescent="0.2">
      <c r="A538">
        <v>5819.4350000000004</v>
      </c>
      <c r="B538">
        <v>-37.881</v>
      </c>
      <c r="C538">
        <v>-37.963999999999999</v>
      </c>
      <c r="D538">
        <v>2.5470000000000002</v>
      </c>
      <c r="E538">
        <v>65.653000000000006</v>
      </c>
      <c r="F538">
        <v>80</v>
      </c>
      <c r="G538">
        <v>67.89</v>
      </c>
      <c r="H538">
        <v>1.3673000000000002</v>
      </c>
    </row>
    <row r="539" spans="1:8" x14ac:dyDescent="0.2">
      <c r="A539">
        <v>5821.6229999999996</v>
      </c>
      <c r="B539">
        <v>-37.933</v>
      </c>
      <c r="C539">
        <v>-38.018999999999998</v>
      </c>
      <c r="D539">
        <v>2.5139999999999998</v>
      </c>
      <c r="E539">
        <v>66.888999999999996</v>
      </c>
      <c r="F539">
        <v>80</v>
      </c>
      <c r="G539">
        <v>67.741</v>
      </c>
      <c r="H539">
        <v>1.3981000000000001</v>
      </c>
    </row>
    <row r="540" spans="1:8" x14ac:dyDescent="0.2">
      <c r="A540">
        <v>5823.8289999999997</v>
      </c>
      <c r="B540">
        <v>-37.985999999999997</v>
      </c>
      <c r="C540">
        <v>-38.073999999999998</v>
      </c>
      <c r="D540">
        <v>2.492</v>
      </c>
      <c r="E540">
        <v>66.731999999999999</v>
      </c>
      <c r="F540">
        <v>80</v>
      </c>
      <c r="G540">
        <v>67.694999999999993</v>
      </c>
      <c r="H540">
        <v>1.3948</v>
      </c>
    </row>
    <row r="541" spans="1:8" x14ac:dyDescent="0.2">
      <c r="A541">
        <v>5826.0309999999999</v>
      </c>
      <c r="B541">
        <v>-38.039000000000001</v>
      </c>
      <c r="C541">
        <v>-38.128999999999998</v>
      </c>
      <c r="D541">
        <v>2.516</v>
      </c>
      <c r="E541">
        <v>66.504999999999995</v>
      </c>
      <c r="F541">
        <v>80</v>
      </c>
      <c r="G541">
        <v>67.713999999999999</v>
      </c>
      <c r="H541">
        <v>1.3882000000000001</v>
      </c>
    </row>
    <row r="542" spans="1:8" x14ac:dyDescent="0.2">
      <c r="A542">
        <v>5828.2089999999998</v>
      </c>
      <c r="B542">
        <v>-38.090000000000003</v>
      </c>
      <c r="C542">
        <v>-38.183</v>
      </c>
      <c r="D542">
        <v>2.4359999999999999</v>
      </c>
      <c r="E542">
        <v>67.245000000000005</v>
      </c>
      <c r="F542">
        <v>80</v>
      </c>
      <c r="G542">
        <v>67.759</v>
      </c>
      <c r="H542">
        <v>1.4069</v>
      </c>
    </row>
    <row r="543" spans="1:8" x14ac:dyDescent="0.2">
      <c r="A543">
        <v>5830.4089999999997</v>
      </c>
      <c r="B543">
        <v>-38.140999999999998</v>
      </c>
      <c r="C543">
        <v>-38.235999999999997</v>
      </c>
      <c r="D543">
        <v>2.431</v>
      </c>
      <c r="E543">
        <v>67.206000000000003</v>
      </c>
      <c r="F543">
        <v>80</v>
      </c>
      <c r="G543">
        <v>67.698999999999998</v>
      </c>
      <c r="H543">
        <v>1.4058000000000002</v>
      </c>
    </row>
    <row r="544" spans="1:8" x14ac:dyDescent="0.2">
      <c r="A544">
        <v>5832.6139999999996</v>
      </c>
      <c r="B544">
        <v>-38.192999999999998</v>
      </c>
      <c r="C544">
        <v>-38.29</v>
      </c>
      <c r="D544">
        <v>2.4529999999999998</v>
      </c>
      <c r="E544">
        <v>68.484999999999999</v>
      </c>
      <c r="F544">
        <v>80</v>
      </c>
      <c r="G544">
        <v>67.531999999999996</v>
      </c>
      <c r="H544">
        <v>1.4388000000000001</v>
      </c>
    </row>
    <row r="545" spans="1:8" x14ac:dyDescent="0.2">
      <c r="A545">
        <v>5834.826</v>
      </c>
      <c r="B545">
        <v>-38.247</v>
      </c>
      <c r="C545">
        <v>-38.347000000000001</v>
      </c>
      <c r="D545">
        <v>2.5590000000000002</v>
      </c>
      <c r="E545">
        <v>69.522000000000006</v>
      </c>
      <c r="F545">
        <v>80</v>
      </c>
      <c r="G545">
        <v>67.36</v>
      </c>
      <c r="H545">
        <v>1.4652000000000003</v>
      </c>
    </row>
    <row r="546" spans="1:8" x14ac:dyDescent="0.2">
      <c r="A546">
        <v>5837.0339999999997</v>
      </c>
      <c r="B546">
        <v>-38.298999999999999</v>
      </c>
      <c r="C546">
        <v>-38.401000000000003</v>
      </c>
      <c r="D546">
        <v>2.4780000000000002</v>
      </c>
      <c r="E546">
        <v>73.292000000000002</v>
      </c>
      <c r="F546">
        <v>80</v>
      </c>
      <c r="G546">
        <v>67.19</v>
      </c>
      <c r="H546">
        <v>1.5631000000000002</v>
      </c>
    </row>
    <row r="547" spans="1:8" x14ac:dyDescent="0.2">
      <c r="A547">
        <v>5839.2550000000001</v>
      </c>
      <c r="B547">
        <v>-38.350999999999999</v>
      </c>
      <c r="C547">
        <v>-38.454999999999998</v>
      </c>
      <c r="D547">
        <v>2.427</v>
      </c>
      <c r="E547">
        <v>74.474000000000004</v>
      </c>
      <c r="F547">
        <v>80</v>
      </c>
      <c r="G547">
        <v>67.125</v>
      </c>
      <c r="H547">
        <v>1.5939000000000001</v>
      </c>
    </row>
    <row r="548" spans="1:8" x14ac:dyDescent="0.2">
      <c r="A548">
        <v>5841.4639999999999</v>
      </c>
      <c r="B548">
        <v>-38.404000000000003</v>
      </c>
      <c r="C548">
        <v>-38.51</v>
      </c>
      <c r="D548">
        <v>2.4929999999999999</v>
      </c>
      <c r="E548">
        <v>75.564999999999998</v>
      </c>
      <c r="F548">
        <v>80</v>
      </c>
      <c r="G548">
        <v>67.096999999999994</v>
      </c>
      <c r="H548">
        <v>1.6225000000000003</v>
      </c>
    </row>
    <row r="549" spans="1:8" x14ac:dyDescent="0.2">
      <c r="A549">
        <v>5843.6719999999996</v>
      </c>
      <c r="B549">
        <v>-38.454999999999998</v>
      </c>
      <c r="C549">
        <v>-38.564</v>
      </c>
      <c r="D549">
        <v>2.423</v>
      </c>
      <c r="E549">
        <v>76.713999999999999</v>
      </c>
      <c r="F549">
        <v>80</v>
      </c>
      <c r="G549">
        <v>66.903000000000006</v>
      </c>
      <c r="H549">
        <v>1.6533</v>
      </c>
    </row>
    <row r="550" spans="1:8" x14ac:dyDescent="0.2">
      <c r="A550">
        <v>5845.8810000000003</v>
      </c>
      <c r="B550">
        <v>-38.506</v>
      </c>
      <c r="C550">
        <v>-38.618000000000002</v>
      </c>
      <c r="D550">
        <v>2.4359999999999999</v>
      </c>
      <c r="E550">
        <v>78.373999999999995</v>
      </c>
      <c r="F550">
        <v>80</v>
      </c>
      <c r="G550">
        <v>66.712000000000003</v>
      </c>
      <c r="H550">
        <v>1.6984000000000001</v>
      </c>
    </row>
    <row r="551" spans="1:8" x14ac:dyDescent="0.2">
      <c r="A551">
        <v>5848.0820000000003</v>
      </c>
      <c r="B551">
        <v>-38.558</v>
      </c>
      <c r="C551">
        <v>-38.671999999999997</v>
      </c>
      <c r="D551">
        <v>2.4470000000000001</v>
      </c>
      <c r="E551">
        <v>80.188999999999993</v>
      </c>
      <c r="F551">
        <v>80</v>
      </c>
      <c r="G551">
        <v>66.637</v>
      </c>
      <c r="H551">
        <v>1.7479</v>
      </c>
    </row>
    <row r="552" spans="1:8" x14ac:dyDescent="0.2">
      <c r="A552">
        <v>5850.268</v>
      </c>
      <c r="B552">
        <v>-38.607999999999997</v>
      </c>
      <c r="C552">
        <v>-38.723999999999997</v>
      </c>
      <c r="D552">
        <v>2.41</v>
      </c>
      <c r="E552">
        <v>80.471000000000004</v>
      </c>
      <c r="F552">
        <v>80</v>
      </c>
      <c r="G552">
        <v>66.623000000000005</v>
      </c>
      <c r="H552">
        <v>1.7556000000000003</v>
      </c>
    </row>
    <row r="553" spans="1:8" x14ac:dyDescent="0.2">
      <c r="A553">
        <v>5852.4719999999998</v>
      </c>
      <c r="B553">
        <v>-38.661000000000001</v>
      </c>
      <c r="C553">
        <v>-38.779000000000003</v>
      </c>
      <c r="D553">
        <v>2.4740000000000002</v>
      </c>
      <c r="E553">
        <v>80.879000000000005</v>
      </c>
      <c r="F553">
        <v>80</v>
      </c>
      <c r="G553">
        <v>66.441999999999993</v>
      </c>
      <c r="H553">
        <v>1.7677</v>
      </c>
    </row>
    <row r="554" spans="1:8" x14ac:dyDescent="0.2">
      <c r="A554">
        <v>5854.9740000000002</v>
      </c>
      <c r="B554">
        <v>-38.713999999999999</v>
      </c>
      <c r="C554">
        <v>-38.834000000000003</v>
      </c>
      <c r="D554">
        <v>2.222</v>
      </c>
      <c r="E554">
        <v>81.524000000000001</v>
      </c>
      <c r="F554">
        <v>80</v>
      </c>
      <c r="G554">
        <v>66.384</v>
      </c>
      <c r="H554">
        <v>1.7853000000000001</v>
      </c>
    </row>
    <row r="555" spans="1:8" x14ac:dyDescent="0.2">
      <c r="A555">
        <v>5857.4660000000003</v>
      </c>
      <c r="B555">
        <v>-38.768000000000001</v>
      </c>
      <c r="C555">
        <v>-38.890999999999998</v>
      </c>
      <c r="D555">
        <v>2.2629999999999999</v>
      </c>
      <c r="E555">
        <v>84.108000000000004</v>
      </c>
      <c r="F555">
        <v>80</v>
      </c>
      <c r="G555">
        <v>66.197000000000003</v>
      </c>
      <c r="H555">
        <v>1.8579000000000001</v>
      </c>
    </row>
    <row r="556" spans="1:8" x14ac:dyDescent="0.2">
      <c r="A556">
        <v>5859.9589999999998</v>
      </c>
      <c r="B556">
        <v>-38.820999999999998</v>
      </c>
      <c r="C556">
        <v>-38.945999999999998</v>
      </c>
      <c r="D556">
        <v>2.2309999999999999</v>
      </c>
      <c r="E556">
        <v>84.085999999999999</v>
      </c>
      <c r="F556">
        <v>80</v>
      </c>
      <c r="G556">
        <v>66.174000000000007</v>
      </c>
      <c r="H556">
        <v>1.8579000000000001</v>
      </c>
    </row>
    <row r="557" spans="1:8" x14ac:dyDescent="0.2">
      <c r="A557">
        <v>5862.7730000000001</v>
      </c>
      <c r="B557">
        <v>-38.872</v>
      </c>
      <c r="C557">
        <v>-39</v>
      </c>
      <c r="D557">
        <v>1.9059999999999999</v>
      </c>
      <c r="E557">
        <v>88.799000000000007</v>
      </c>
      <c r="F557">
        <v>80</v>
      </c>
      <c r="G557">
        <v>65.540000000000006</v>
      </c>
      <c r="H557">
        <v>1.9943000000000002</v>
      </c>
    </row>
    <row r="558" spans="1:8" x14ac:dyDescent="0.2">
      <c r="A558">
        <v>13877.778</v>
      </c>
      <c r="B558">
        <v>-39.052</v>
      </c>
      <c r="C558">
        <v>-39.052999999999997</v>
      </c>
      <c r="D558">
        <v>0</v>
      </c>
      <c r="E558">
        <v>104.49299999999999</v>
      </c>
      <c r="F558">
        <v>80</v>
      </c>
      <c r="G558">
        <v>62.835999999999999</v>
      </c>
      <c r="H558">
        <v>2.4915000000000003</v>
      </c>
    </row>
    <row r="559" spans="1:8" x14ac:dyDescent="0.2">
      <c r="A559">
        <v>13879.357</v>
      </c>
      <c r="B559">
        <v>-39.106000000000002</v>
      </c>
      <c r="C559">
        <v>-39.107999999999997</v>
      </c>
      <c r="D559">
        <v>3.4809999999999999</v>
      </c>
      <c r="E559">
        <v>102.688</v>
      </c>
      <c r="F559">
        <v>80</v>
      </c>
      <c r="G559">
        <v>62.899000000000001</v>
      </c>
      <c r="H559">
        <v>2.431</v>
      </c>
    </row>
    <row r="560" spans="1:8" x14ac:dyDescent="0.2">
      <c r="A560">
        <v>13880.939</v>
      </c>
      <c r="B560">
        <v>-39.164000000000001</v>
      </c>
      <c r="C560">
        <v>-39.165999999999997</v>
      </c>
      <c r="D560">
        <v>3.6709999999999998</v>
      </c>
      <c r="E560">
        <v>103.628</v>
      </c>
      <c r="F560">
        <v>80</v>
      </c>
      <c r="G560">
        <v>63.027999999999999</v>
      </c>
      <c r="H560">
        <v>2.4628999999999999</v>
      </c>
    </row>
    <row r="561" spans="1:8" x14ac:dyDescent="0.2">
      <c r="A561">
        <v>13882.51</v>
      </c>
      <c r="B561">
        <v>-39.223999999999997</v>
      </c>
      <c r="C561">
        <v>-39.226999999999997</v>
      </c>
      <c r="D561">
        <v>3.9020000000000001</v>
      </c>
      <c r="E561">
        <v>100.669</v>
      </c>
      <c r="F561">
        <v>80</v>
      </c>
      <c r="G561">
        <v>63.237000000000002</v>
      </c>
      <c r="H561">
        <v>2.3639000000000001</v>
      </c>
    </row>
    <row r="562" spans="1:8" x14ac:dyDescent="0.2">
      <c r="A562">
        <v>13884.067999999999</v>
      </c>
      <c r="B562">
        <v>-39.284999999999997</v>
      </c>
      <c r="C562">
        <v>-39.287999999999997</v>
      </c>
      <c r="D562">
        <v>3.915</v>
      </c>
      <c r="E562">
        <v>98.914000000000001</v>
      </c>
      <c r="F562">
        <v>80</v>
      </c>
      <c r="G562">
        <v>63.395000000000003</v>
      </c>
      <c r="H562">
        <v>2.3067000000000002</v>
      </c>
    </row>
    <row r="563" spans="1:8" x14ac:dyDescent="0.2">
      <c r="A563">
        <v>13885.655000000001</v>
      </c>
      <c r="B563">
        <v>-39.345999999999997</v>
      </c>
      <c r="C563">
        <v>-39.35</v>
      </c>
      <c r="D563">
        <v>3.9079999999999999</v>
      </c>
      <c r="E563">
        <v>98.436000000000007</v>
      </c>
      <c r="F563">
        <v>80</v>
      </c>
      <c r="G563">
        <v>63.466000000000001</v>
      </c>
      <c r="H563">
        <v>2.2913000000000006</v>
      </c>
    </row>
    <row r="564" spans="1:8" x14ac:dyDescent="0.2">
      <c r="A564">
        <v>13887.233</v>
      </c>
      <c r="B564">
        <v>-39.405000000000001</v>
      </c>
      <c r="C564">
        <v>-39.409999999999997</v>
      </c>
      <c r="D564">
        <v>3.786</v>
      </c>
      <c r="E564">
        <v>100.04300000000001</v>
      </c>
      <c r="F564">
        <v>80</v>
      </c>
      <c r="G564">
        <v>63.343000000000004</v>
      </c>
      <c r="H564">
        <v>2.3441000000000001</v>
      </c>
    </row>
    <row r="565" spans="1:8" x14ac:dyDescent="0.2">
      <c r="A565">
        <v>13888.808999999999</v>
      </c>
      <c r="B565">
        <v>-39.463999999999999</v>
      </c>
      <c r="C565">
        <v>-39.469000000000001</v>
      </c>
      <c r="D565">
        <v>3.7549999999999999</v>
      </c>
      <c r="E565">
        <v>101.01300000000001</v>
      </c>
      <c r="F565">
        <v>80</v>
      </c>
      <c r="G565">
        <v>63.286999999999999</v>
      </c>
      <c r="H565">
        <v>2.3748999999999998</v>
      </c>
    </row>
    <row r="566" spans="1:8" x14ac:dyDescent="0.2">
      <c r="A566">
        <v>13890.383</v>
      </c>
      <c r="B566">
        <v>-39.521999999999998</v>
      </c>
      <c r="C566">
        <v>-39.527999999999999</v>
      </c>
      <c r="D566">
        <v>3.7480000000000002</v>
      </c>
      <c r="E566">
        <v>103.217</v>
      </c>
      <c r="F566">
        <v>80</v>
      </c>
      <c r="G566">
        <v>63.19</v>
      </c>
      <c r="H566">
        <v>2.4486000000000003</v>
      </c>
    </row>
    <row r="567" spans="1:8" x14ac:dyDescent="0.2">
      <c r="A567">
        <v>13891.941000000001</v>
      </c>
      <c r="B567">
        <v>-39.579000000000001</v>
      </c>
      <c r="C567">
        <v>-39.585999999999999</v>
      </c>
      <c r="D567">
        <v>3.6970000000000001</v>
      </c>
      <c r="E567">
        <v>102.306</v>
      </c>
      <c r="F567">
        <v>80</v>
      </c>
      <c r="G567">
        <v>63.04</v>
      </c>
      <c r="H567">
        <v>2.4178000000000002</v>
      </c>
    </row>
    <row r="568" spans="1:8" x14ac:dyDescent="0.2">
      <c r="A568">
        <v>13893.494000000001</v>
      </c>
      <c r="B568">
        <v>-39.634999999999998</v>
      </c>
      <c r="C568">
        <v>-39.642000000000003</v>
      </c>
      <c r="D568">
        <v>3.653</v>
      </c>
      <c r="E568">
        <v>103.08199999999999</v>
      </c>
      <c r="F568">
        <v>80</v>
      </c>
      <c r="G568">
        <v>63.097999999999999</v>
      </c>
      <c r="H568">
        <v>2.4442000000000004</v>
      </c>
    </row>
    <row r="569" spans="1:8" x14ac:dyDescent="0.2">
      <c r="A569">
        <v>13895.052</v>
      </c>
      <c r="B569">
        <v>-39.691000000000003</v>
      </c>
      <c r="C569">
        <v>-39.698999999999998</v>
      </c>
      <c r="D569">
        <v>3.6269999999999998</v>
      </c>
      <c r="E569">
        <v>100.908</v>
      </c>
      <c r="F569">
        <v>80</v>
      </c>
      <c r="G569">
        <v>63.122</v>
      </c>
      <c r="H569">
        <v>2.3716000000000004</v>
      </c>
    </row>
    <row r="570" spans="1:8" x14ac:dyDescent="0.2">
      <c r="A570">
        <v>13896.61</v>
      </c>
      <c r="B570">
        <v>-39.744</v>
      </c>
      <c r="C570">
        <v>-39.752000000000002</v>
      </c>
      <c r="D570">
        <v>3.4390000000000001</v>
      </c>
      <c r="E570">
        <v>101.899</v>
      </c>
      <c r="F570">
        <v>80</v>
      </c>
      <c r="G570">
        <v>63.003</v>
      </c>
      <c r="H570">
        <v>2.4046000000000003</v>
      </c>
    </row>
    <row r="571" spans="1:8" x14ac:dyDescent="0.2">
      <c r="A571">
        <v>13898.165000000001</v>
      </c>
      <c r="B571">
        <v>-39.796999999999997</v>
      </c>
      <c r="C571">
        <v>-39.805</v>
      </c>
      <c r="D571">
        <v>3.4159999999999999</v>
      </c>
      <c r="E571">
        <v>104.5</v>
      </c>
      <c r="F571">
        <v>80</v>
      </c>
      <c r="G571">
        <v>62.976999999999997</v>
      </c>
      <c r="H571">
        <v>2.4915000000000003</v>
      </c>
    </row>
    <row r="572" spans="1:8" x14ac:dyDescent="0.2">
      <c r="A572">
        <v>13899.726000000001</v>
      </c>
      <c r="B572">
        <v>-39.856999999999999</v>
      </c>
      <c r="C572">
        <v>-39.866</v>
      </c>
      <c r="D572">
        <v>3.891</v>
      </c>
      <c r="E572">
        <v>103.678</v>
      </c>
      <c r="F572">
        <v>80</v>
      </c>
      <c r="G572">
        <v>63.03</v>
      </c>
      <c r="H572">
        <v>2.4640000000000004</v>
      </c>
    </row>
    <row r="573" spans="1:8" x14ac:dyDescent="0.2">
      <c r="A573">
        <v>13901.277</v>
      </c>
      <c r="B573">
        <v>-39.909999999999997</v>
      </c>
      <c r="C573">
        <v>-39.92</v>
      </c>
      <c r="D573">
        <v>3.488</v>
      </c>
      <c r="E573">
        <v>102.30200000000001</v>
      </c>
      <c r="F573">
        <v>80</v>
      </c>
      <c r="G573">
        <v>63.103000000000002</v>
      </c>
      <c r="H573">
        <v>2.4178000000000002</v>
      </c>
    </row>
    <row r="574" spans="1:8" x14ac:dyDescent="0.2">
      <c r="A574">
        <v>13902.837</v>
      </c>
      <c r="B574">
        <v>-39.965000000000003</v>
      </c>
      <c r="C574">
        <v>-39.975999999999999</v>
      </c>
      <c r="D574">
        <v>3.5750000000000002</v>
      </c>
      <c r="E574">
        <v>102.142</v>
      </c>
      <c r="F574">
        <v>80</v>
      </c>
      <c r="G574">
        <v>63.061999999999998</v>
      </c>
      <c r="H574">
        <v>2.4123000000000001</v>
      </c>
    </row>
    <row r="575" spans="1:8" x14ac:dyDescent="0.2">
      <c r="A575">
        <v>13904.407999999999</v>
      </c>
      <c r="B575">
        <v>-40.021000000000001</v>
      </c>
      <c r="C575">
        <v>-40.033000000000001</v>
      </c>
      <c r="D575">
        <v>3.6030000000000002</v>
      </c>
      <c r="E575">
        <v>103.639</v>
      </c>
      <c r="F575">
        <v>80</v>
      </c>
      <c r="G575">
        <v>63.027999999999999</v>
      </c>
      <c r="H575">
        <v>2.4628999999999999</v>
      </c>
    </row>
    <row r="576" spans="1:8" x14ac:dyDescent="0.2">
      <c r="A576">
        <v>13905.991</v>
      </c>
      <c r="B576">
        <v>-40.072000000000003</v>
      </c>
      <c r="C576">
        <v>-40.082999999999998</v>
      </c>
      <c r="D576">
        <v>3.21</v>
      </c>
      <c r="E576">
        <v>103.3</v>
      </c>
      <c r="F576">
        <v>80</v>
      </c>
      <c r="G576">
        <v>63.024999999999999</v>
      </c>
      <c r="H576">
        <v>2.4519000000000002</v>
      </c>
    </row>
    <row r="577" spans="1:8" x14ac:dyDescent="0.2">
      <c r="A577">
        <v>13907.886</v>
      </c>
      <c r="B577">
        <v>-40.125999999999998</v>
      </c>
      <c r="C577">
        <v>-40.139000000000003</v>
      </c>
      <c r="D577">
        <v>2.9119999999999999</v>
      </c>
      <c r="E577">
        <v>103.152</v>
      </c>
      <c r="F577">
        <v>80</v>
      </c>
      <c r="G577">
        <v>63.244999999999997</v>
      </c>
      <c r="H577">
        <v>2.4464000000000006</v>
      </c>
    </row>
    <row r="578" spans="1:8" x14ac:dyDescent="0.2">
      <c r="A578">
        <v>13909.771000000001</v>
      </c>
      <c r="B578">
        <v>-40.180999999999997</v>
      </c>
      <c r="C578">
        <v>-40.194000000000003</v>
      </c>
      <c r="D578">
        <v>2.9460000000000002</v>
      </c>
      <c r="E578">
        <v>100.857</v>
      </c>
      <c r="F578">
        <v>80</v>
      </c>
      <c r="G578">
        <v>63.308</v>
      </c>
      <c r="H578">
        <v>2.3704999999999998</v>
      </c>
    </row>
    <row r="579" spans="1:8" x14ac:dyDescent="0.2">
      <c r="A579">
        <v>13911.643</v>
      </c>
      <c r="B579">
        <v>-40.234000000000002</v>
      </c>
      <c r="C579">
        <v>-40.247999999999998</v>
      </c>
      <c r="D579">
        <v>2.8679999999999999</v>
      </c>
      <c r="E579">
        <v>99.927999999999997</v>
      </c>
      <c r="F579">
        <v>80</v>
      </c>
      <c r="G579">
        <v>63.465000000000003</v>
      </c>
      <c r="H579">
        <v>2.3397000000000001</v>
      </c>
    </row>
    <row r="580" spans="1:8" x14ac:dyDescent="0.2">
      <c r="A580">
        <v>13913.507</v>
      </c>
      <c r="B580">
        <v>-40.286000000000001</v>
      </c>
      <c r="C580">
        <v>-40.299999999999997</v>
      </c>
      <c r="D580">
        <v>2.7959999999999998</v>
      </c>
      <c r="E580">
        <v>99.165000000000006</v>
      </c>
      <c r="F580">
        <v>80</v>
      </c>
      <c r="G580">
        <v>63.488</v>
      </c>
      <c r="H580">
        <v>2.3155000000000001</v>
      </c>
    </row>
    <row r="581" spans="1:8" x14ac:dyDescent="0.2">
      <c r="A581">
        <v>14025.416999999999</v>
      </c>
      <c r="B581">
        <v>-40.353000000000002</v>
      </c>
      <c r="C581">
        <v>-40.353999999999999</v>
      </c>
      <c r="D581">
        <v>0</v>
      </c>
      <c r="E581">
        <v>101.029</v>
      </c>
      <c r="F581">
        <v>80</v>
      </c>
      <c r="G581">
        <v>63.337000000000003</v>
      </c>
      <c r="H581">
        <v>2.3760000000000003</v>
      </c>
    </row>
    <row r="582" spans="1:8" x14ac:dyDescent="0.2">
      <c r="A582">
        <v>14027.596</v>
      </c>
      <c r="B582">
        <v>-40.408000000000001</v>
      </c>
      <c r="C582">
        <v>-40.408999999999999</v>
      </c>
      <c r="D582">
        <v>2.54</v>
      </c>
      <c r="E582">
        <v>101.559</v>
      </c>
      <c r="F582">
        <v>80</v>
      </c>
      <c r="G582">
        <v>63.414000000000001</v>
      </c>
      <c r="H582">
        <v>2.3936000000000002</v>
      </c>
    </row>
    <row r="583" spans="1:8" x14ac:dyDescent="0.2">
      <c r="A583">
        <v>14029.46</v>
      </c>
      <c r="B583">
        <v>-40.457999999999998</v>
      </c>
      <c r="C583">
        <v>-40.46</v>
      </c>
      <c r="D583">
        <v>2.7090000000000001</v>
      </c>
      <c r="E583">
        <v>99.840999999999994</v>
      </c>
      <c r="F583">
        <v>80</v>
      </c>
      <c r="G583">
        <v>63.61</v>
      </c>
      <c r="H583">
        <v>2.3375000000000004</v>
      </c>
    </row>
    <row r="584" spans="1:8" x14ac:dyDescent="0.2">
      <c r="A584">
        <v>14031.331</v>
      </c>
      <c r="B584">
        <v>-40.509</v>
      </c>
      <c r="C584">
        <v>-40.512</v>
      </c>
      <c r="D584">
        <v>2.7690000000000001</v>
      </c>
      <c r="E584">
        <v>101.88800000000001</v>
      </c>
      <c r="F584">
        <v>80</v>
      </c>
      <c r="G584">
        <v>63.381</v>
      </c>
      <c r="H584">
        <v>2.4046000000000003</v>
      </c>
    </row>
    <row r="585" spans="1:8" x14ac:dyDescent="0.2">
      <c r="A585">
        <v>14033.517</v>
      </c>
      <c r="B585">
        <v>-40.567999999999998</v>
      </c>
      <c r="C585">
        <v>-40.570999999999998</v>
      </c>
      <c r="D585">
        <v>2.7</v>
      </c>
      <c r="E585">
        <v>101.624</v>
      </c>
      <c r="F585">
        <v>80</v>
      </c>
      <c r="G585">
        <v>63.612000000000002</v>
      </c>
      <c r="H585">
        <v>2.3957999999999999</v>
      </c>
    </row>
    <row r="586" spans="1:8" x14ac:dyDescent="0.2">
      <c r="A586">
        <v>14035.384</v>
      </c>
      <c r="B586">
        <v>-40.621000000000002</v>
      </c>
      <c r="C586">
        <v>-40.624000000000002</v>
      </c>
      <c r="D586">
        <v>2.8759999999999999</v>
      </c>
      <c r="E586">
        <v>101.264</v>
      </c>
      <c r="F586">
        <v>80</v>
      </c>
      <c r="G586">
        <v>63.366999999999997</v>
      </c>
      <c r="H586">
        <v>2.3837000000000002</v>
      </c>
    </row>
    <row r="587" spans="1:8" x14ac:dyDescent="0.2">
      <c r="A587">
        <v>14037.591</v>
      </c>
      <c r="B587">
        <v>-40.679000000000002</v>
      </c>
      <c r="C587">
        <v>-40.683</v>
      </c>
      <c r="D587">
        <v>2.665</v>
      </c>
      <c r="E587">
        <v>99.61</v>
      </c>
      <c r="F587">
        <v>80</v>
      </c>
      <c r="G587">
        <v>63.402999999999999</v>
      </c>
      <c r="H587">
        <v>2.3298000000000001</v>
      </c>
    </row>
    <row r="588" spans="1:8" x14ac:dyDescent="0.2">
      <c r="A588">
        <v>14039.794</v>
      </c>
      <c r="B588">
        <v>-40.737000000000002</v>
      </c>
      <c r="C588">
        <v>-40.741</v>
      </c>
      <c r="D588">
        <v>2.641</v>
      </c>
      <c r="E588">
        <v>99.51</v>
      </c>
      <c r="F588">
        <v>80</v>
      </c>
      <c r="G588">
        <v>63.718000000000004</v>
      </c>
      <c r="H588">
        <v>2.3265000000000002</v>
      </c>
    </row>
    <row r="589" spans="1:8" x14ac:dyDescent="0.2">
      <c r="A589">
        <v>14042.004000000001</v>
      </c>
      <c r="B589">
        <v>-40.795000000000002</v>
      </c>
      <c r="C589">
        <v>-40.798999999999999</v>
      </c>
      <c r="D589">
        <v>2.6280000000000001</v>
      </c>
      <c r="E589">
        <v>98.632999999999996</v>
      </c>
      <c r="F589">
        <v>80</v>
      </c>
      <c r="G589">
        <v>63.619</v>
      </c>
      <c r="H589">
        <v>2.2979000000000003</v>
      </c>
    </row>
    <row r="590" spans="1:8" x14ac:dyDescent="0.2">
      <c r="A590">
        <v>14044.212</v>
      </c>
      <c r="B590">
        <v>-40.853000000000002</v>
      </c>
      <c r="C590">
        <v>-40.857999999999997</v>
      </c>
      <c r="D590">
        <v>2.673</v>
      </c>
      <c r="E590">
        <v>100.045</v>
      </c>
      <c r="F590">
        <v>80</v>
      </c>
      <c r="G590">
        <v>63.542000000000002</v>
      </c>
      <c r="H590">
        <v>2.3441000000000001</v>
      </c>
    </row>
    <row r="591" spans="1:8" x14ac:dyDescent="0.2">
      <c r="A591">
        <v>14046.106</v>
      </c>
      <c r="B591">
        <v>-40.904000000000003</v>
      </c>
      <c r="C591">
        <v>-40.909999999999997</v>
      </c>
      <c r="D591">
        <v>2.7330000000000001</v>
      </c>
      <c r="E591">
        <v>100.048</v>
      </c>
      <c r="F591">
        <v>80</v>
      </c>
      <c r="G591">
        <v>63.722999999999999</v>
      </c>
      <c r="H591">
        <v>2.3441000000000001</v>
      </c>
    </row>
    <row r="592" spans="1:8" x14ac:dyDescent="0.2">
      <c r="A592">
        <v>14047.995000000001</v>
      </c>
      <c r="B592">
        <v>-40.959000000000003</v>
      </c>
      <c r="C592">
        <v>-40.965000000000003</v>
      </c>
      <c r="D592">
        <v>2.903</v>
      </c>
      <c r="E592">
        <v>99.966999999999999</v>
      </c>
      <c r="F592">
        <v>80</v>
      </c>
      <c r="G592">
        <v>63.573999999999998</v>
      </c>
      <c r="H592">
        <v>2.3408000000000002</v>
      </c>
    </row>
    <row r="593" spans="1:8" x14ac:dyDescent="0.2">
      <c r="A593">
        <v>14049.878000000001</v>
      </c>
      <c r="B593">
        <v>-41.015000000000001</v>
      </c>
      <c r="C593">
        <v>-41.021999999999998</v>
      </c>
      <c r="D593">
        <v>3.0219999999999998</v>
      </c>
      <c r="E593">
        <v>98.793999999999997</v>
      </c>
      <c r="F593">
        <v>80</v>
      </c>
      <c r="G593">
        <v>63.582000000000001</v>
      </c>
      <c r="H593">
        <v>2.3033999999999999</v>
      </c>
    </row>
    <row r="594" spans="1:8" x14ac:dyDescent="0.2">
      <c r="A594">
        <v>14051.769</v>
      </c>
      <c r="B594">
        <v>-41.072000000000003</v>
      </c>
      <c r="C594">
        <v>-41.079000000000001</v>
      </c>
      <c r="D594">
        <v>3.0289999999999999</v>
      </c>
      <c r="E594">
        <v>101.828</v>
      </c>
      <c r="F594">
        <v>80</v>
      </c>
      <c r="G594">
        <v>63.466000000000001</v>
      </c>
      <c r="H594">
        <v>2.4024000000000005</v>
      </c>
    </row>
    <row r="595" spans="1:8" x14ac:dyDescent="0.2">
      <c r="A595">
        <v>14053.656000000001</v>
      </c>
      <c r="B595">
        <v>-41.128</v>
      </c>
      <c r="C595">
        <v>-41.136000000000003</v>
      </c>
      <c r="D595">
        <v>3.0169999999999999</v>
      </c>
      <c r="E595">
        <v>101.23</v>
      </c>
      <c r="F595">
        <v>80</v>
      </c>
      <c r="G595">
        <v>63.305</v>
      </c>
      <c r="H595">
        <v>2.3826000000000001</v>
      </c>
    </row>
    <row r="596" spans="1:8" x14ac:dyDescent="0.2">
      <c r="A596">
        <v>14055.547</v>
      </c>
      <c r="B596">
        <v>-41.183</v>
      </c>
      <c r="C596">
        <v>-41.192</v>
      </c>
      <c r="D596">
        <v>2.9359999999999999</v>
      </c>
      <c r="E596">
        <v>101.714</v>
      </c>
      <c r="F596">
        <v>80</v>
      </c>
      <c r="G596">
        <v>63.527999999999999</v>
      </c>
      <c r="H596">
        <v>2.3980000000000006</v>
      </c>
    </row>
    <row r="597" spans="1:8" x14ac:dyDescent="0.2">
      <c r="A597">
        <v>14057.438</v>
      </c>
      <c r="B597">
        <v>-41.238</v>
      </c>
      <c r="C597">
        <v>-41.247999999999998</v>
      </c>
      <c r="D597">
        <v>2.96</v>
      </c>
      <c r="E597">
        <v>101.411</v>
      </c>
      <c r="F597">
        <v>80</v>
      </c>
      <c r="G597">
        <v>63.38</v>
      </c>
      <c r="H597">
        <v>2.3881000000000001</v>
      </c>
    </row>
    <row r="598" spans="1:8" x14ac:dyDescent="0.2">
      <c r="A598">
        <v>14059.302</v>
      </c>
      <c r="B598">
        <v>-41.293999999999997</v>
      </c>
      <c r="C598">
        <v>-41.304000000000002</v>
      </c>
      <c r="D598">
        <v>3.0339999999999998</v>
      </c>
      <c r="E598">
        <v>101.76900000000001</v>
      </c>
      <c r="F598">
        <v>80</v>
      </c>
      <c r="G598">
        <v>63.493000000000002</v>
      </c>
      <c r="H598">
        <v>2.4002000000000003</v>
      </c>
    </row>
    <row r="599" spans="1:8" x14ac:dyDescent="0.2">
      <c r="A599">
        <v>14061.172</v>
      </c>
      <c r="B599">
        <v>-41.353000000000002</v>
      </c>
      <c r="C599">
        <v>-41.363</v>
      </c>
      <c r="D599">
        <v>3.1640000000000001</v>
      </c>
      <c r="E599">
        <v>100.503</v>
      </c>
      <c r="F599">
        <v>80</v>
      </c>
      <c r="G599">
        <v>63.658000000000001</v>
      </c>
      <c r="H599">
        <v>2.3584000000000005</v>
      </c>
    </row>
    <row r="600" spans="1:8" x14ac:dyDescent="0.2">
      <c r="A600">
        <v>14063.040999999999</v>
      </c>
      <c r="B600">
        <v>-41.411999999999999</v>
      </c>
      <c r="C600">
        <v>-41.423000000000002</v>
      </c>
      <c r="D600">
        <v>3.1989999999999998</v>
      </c>
      <c r="E600">
        <v>101.23</v>
      </c>
      <c r="F600">
        <v>80</v>
      </c>
      <c r="G600">
        <v>63.463000000000001</v>
      </c>
      <c r="H600">
        <v>2.3826000000000001</v>
      </c>
    </row>
    <row r="601" spans="1:8" x14ac:dyDescent="0.2">
      <c r="A601">
        <v>14064.906000000001</v>
      </c>
      <c r="B601">
        <v>-41.470999999999997</v>
      </c>
      <c r="C601">
        <v>-41.481999999999999</v>
      </c>
      <c r="D601">
        <v>3.18</v>
      </c>
      <c r="E601">
        <v>98.736000000000004</v>
      </c>
      <c r="F601">
        <v>80</v>
      </c>
      <c r="G601">
        <v>63.755000000000003</v>
      </c>
      <c r="H601">
        <v>2.3012000000000001</v>
      </c>
    </row>
    <row r="602" spans="1:8" x14ac:dyDescent="0.2">
      <c r="A602">
        <v>14066.775</v>
      </c>
      <c r="B602">
        <v>-41.527999999999999</v>
      </c>
      <c r="C602">
        <v>-41.54</v>
      </c>
      <c r="D602">
        <v>3.0619999999999998</v>
      </c>
      <c r="E602">
        <v>97.126000000000005</v>
      </c>
      <c r="F602">
        <v>80</v>
      </c>
      <c r="G602">
        <v>63.838999999999999</v>
      </c>
      <c r="H602">
        <v>2.2495000000000003</v>
      </c>
    </row>
    <row r="603" spans="1:8" x14ac:dyDescent="0.2">
      <c r="A603">
        <v>14068.648999999999</v>
      </c>
      <c r="B603">
        <v>-41.582999999999998</v>
      </c>
      <c r="C603">
        <v>-41.595999999999997</v>
      </c>
      <c r="D603">
        <v>3.0059999999999998</v>
      </c>
      <c r="E603">
        <v>95.924999999999997</v>
      </c>
      <c r="F603">
        <v>80</v>
      </c>
      <c r="G603">
        <v>63.866999999999997</v>
      </c>
      <c r="H603">
        <v>2.2121000000000004</v>
      </c>
    </row>
    <row r="604" spans="1:8" x14ac:dyDescent="0.2">
      <c r="A604">
        <v>14070.215</v>
      </c>
      <c r="B604">
        <v>-41.634999999999998</v>
      </c>
      <c r="C604">
        <v>-41.648000000000003</v>
      </c>
      <c r="D604">
        <v>3.331</v>
      </c>
      <c r="E604">
        <v>95.44</v>
      </c>
      <c r="F604">
        <v>80</v>
      </c>
      <c r="G604">
        <v>63.823</v>
      </c>
      <c r="H604">
        <v>2.1967000000000003</v>
      </c>
    </row>
    <row r="605" spans="1:8" x14ac:dyDescent="0.2">
      <c r="A605">
        <v>14071.794</v>
      </c>
      <c r="B605">
        <v>-41.686</v>
      </c>
      <c r="C605">
        <v>-41.7</v>
      </c>
      <c r="D605">
        <v>3.27</v>
      </c>
      <c r="E605">
        <v>96.438999999999993</v>
      </c>
      <c r="F605">
        <v>80</v>
      </c>
      <c r="G605">
        <v>64.001000000000005</v>
      </c>
      <c r="H605">
        <v>2.2275</v>
      </c>
    </row>
    <row r="606" spans="1:8" x14ac:dyDescent="0.2">
      <c r="A606">
        <v>14073.371999999999</v>
      </c>
      <c r="B606">
        <v>-41.737000000000002</v>
      </c>
      <c r="C606">
        <v>-41.750999999999998</v>
      </c>
      <c r="D606">
        <v>3.2679999999999998</v>
      </c>
      <c r="E606">
        <v>97.325000000000003</v>
      </c>
      <c r="F606">
        <v>80</v>
      </c>
      <c r="G606">
        <v>63.741</v>
      </c>
      <c r="H606">
        <v>2.2561000000000004</v>
      </c>
    </row>
    <row r="607" spans="1:8" x14ac:dyDescent="0.2">
      <c r="A607">
        <v>14074.95</v>
      </c>
      <c r="B607">
        <v>-41.787999999999997</v>
      </c>
      <c r="C607">
        <v>-41.802999999999997</v>
      </c>
      <c r="D607">
        <v>3.2509999999999999</v>
      </c>
      <c r="E607">
        <v>98.917000000000002</v>
      </c>
      <c r="F607">
        <v>80</v>
      </c>
      <c r="G607">
        <v>63.542000000000002</v>
      </c>
      <c r="H607">
        <v>2.3067000000000002</v>
      </c>
    </row>
    <row r="608" spans="1:8" x14ac:dyDescent="0.2">
      <c r="A608">
        <v>14076.531000000001</v>
      </c>
      <c r="B608">
        <v>-41.838000000000001</v>
      </c>
      <c r="C608">
        <v>-41.853000000000002</v>
      </c>
      <c r="D608">
        <v>3.2040000000000002</v>
      </c>
      <c r="E608">
        <v>99.17</v>
      </c>
      <c r="F608">
        <v>80</v>
      </c>
      <c r="G608">
        <v>63.399000000000001</v>
      </c>
      <c r="H608">
        <v>2.3155000000000001</v>
      </c>
    </row>
    <row r="609" spans="1:8" x14ac:dyDescent="0.2">
      <c r="A609">
        <v>14078.422</v>
      </c>
      <c r="B609">
        <v>-41.896999999999998</v>
      </c>
      <c r="C609">
        <v>-41.912999999999997</v>
      </c>
      <c r="D609">
        <v>3.1429999999999998</v>
      </c>
      <c r="E609">
        <v>100.80500000000001</v>
      </c>
      <c r="F609">
        <v>80</v>
      </c>
      <c r="G609">
        <v>63.451999999999998</v>
      </c>
      <c r="H609">
        <v>2.3683000000000001</v>
      </c>
    </row>
    <row r="610" spans="1:8" x14ac:dyDescent="0.2">
      <c r="A610">
        <v>14080.294</v>
      </c>
      <c r="B610">
        <v>-41.953000000000003</v>
      </c>
      <c r="C610">
        <v>-41.969000000000001</v>
      </c>
      <c r="D610">
        <v>3.0179999999999998</v>
      </c>
      <c r="E610">
        <v>100.133</v>
      </c>
      <c r="F610">
        <v>80</v>
      </c>
      <c r="G610">
        <v>63.712000000000003</v>
      </c>
      <c r="H610">
        <v>2.3463000000000003</v>
      </c>
    </row>
    <row r="611" spans="1:8" x14ac:dyDescent="0.2">
      <c r="A611">
        <v>14082.165000000001</v>
      </c>
      <c r="B611">
        <v>-42.008000000000003</v>
      </c>
      <c r="C611">
        <v>-42.024999999999999</v>
      </c>
      <c r="D611">
        <v>2.9630000000000001</v>
      </c>
      <c r="E611">
        <v>98.84</v>
      </c>
      <c r="F611">
        <v>80</v>
      </c>
      <c r="G611">
        <v>63.776000000000003</v>
      </c>
      <c r="H611">
        <v>2.3045000000000004</v>
      </c>
    </row>
    <row r="612" spans="1:8" x14ac:dyDescent="0.2">
      <c r="A612">
        <v>14084.058000000001</v>
      </c>
      <c r="B612">
        <v>-42.061999999999998</v>
      </c>
      <c r="C612">
        <v>-42.079000000000001</v>
      </c>
      <c r="D612">
        <v>2.8740000000000001</v>
      </c>
      <c r="E612">
        <v>97.091999999999999</v>
      </c>
      <c r="F612">
        <v>80</v>
      </c>
      <c r="G612">
        <v>63.920999999999999</v>
      </c>
      <c r="H612">
        <v>2.2484000000000002</v>
      </c>
    </row>
    <row r="613" spans="1:8" x14ac:dyDescent="0.2">
      <c r="A613">
        <v>14085.951999999999</v>
      </c>
      <c r="B613">
        <v>-42.116</v>
      </c>
      <c r="C613">
        <v>-42.134</v>
      </c>
      <c r="D613">
        <v>2.8879999999999999</v>
      </c>
      <c r="E613">
        <v>95.828000000000003</v>
      </c>
      <c r="F613">
        <v>80</v>
      </c>
      <c r="G613">
        <v>63.933</v>
      </c>
      <c r="H613">
        <v>2.2088000000000001</v>
      </c>
    </row>
    <row r="614" spans="1:8" x14ac:dyDescent="0.2">
      <c r="A614">
        <v>14087.85</v>
      </c>
      <c r="B614">
        <v>-42.168999999999997</v>
      </c>
      <c r="C614">
        <v>-42.186999999999998</v>
      </c>
      <c r="D614">
        <v>2.819</v>
      </c>
      <c r="E614">
        <v>96.847999999999999</v>
      </c>
      <c r="F614">
        <v>80</v>
      </c>
      <c r="G614">
        <v>63.942</v>
      </c>
      <c r="H614">
        <v>2.2406999999999999</v>
      </c>
    </row>
    <row r="615" spans="1:8" x14ac:dyDescent="0.2">
      <c r="A615">
        <v>14089.736999999999</v>
      </c>
      <c r="B615">
        <v>-42.220999999999997</v>
      </c>
      <c r="C615">
        <v>-42.238999999999997</v>
      </c>
      <c r="D615">
        <v>2.7589999999999999</v>
      </c>
      <c r="E615">
        <v>96.543000000000006</v>
      </c>
      <c r="F615">
        <v>80</v>
      </c>
      <c r="G615">
        <v>64.013999999999996</v>
      </c>
      <c r="H615">
        <v>2.2308000000000003</v>
      </c>
    </row>
    <row r="616" spans="1:8" x14ac:dyDescent="0.2">
      <c r="A616">
        <v>14091.621999999999</v>
      </c>
      <c r="B616">
        <v>-42.271999999999998</v>
      </c>
      <c r="C616">
        <v>-42.292000000000002</v>
      </c>
      <c r="D616">
        <v>2.7810000000000001</v>
      </c>
      <c r="E616">
        <v>97.600999999999999</v>
      </c>
      <c r="F616">
        <v>80</v>
      </c>
      <c r="G616">
        <v>63.764000000000003</v>
      </c>
      <c r="H616">
        <v>2.2649000000000004</v>
      </c>
    </row>
    <row r="617" spans="1:8" x14ac:dyDescent="0.2">
      <c r="A617">
        <v>14093.52</v>
      </c>
      <c r="B617">
        <v>-42.325000000000003</v>
      </c>
      <c r="C617">
        <v>-42.344999999999999</v>
      </c>
      <c r="D617">
        <v>2.7949999999999999</v>
      </c>
      <c r="E617">
        <v>98.289000000000001</v>
      </c>
      <c r="F617">
        <v>80</v>
      </c>
      <c r="G617">
        <v>63.756999999999998</v>
      </c>
      <c r="H617">
        <v>2.2869000000000006</v>
      </c>
    </row>
    <row r="618" spans="1:8" x14ac:dyDescent="0.2">
      <c r="A618">
        <v>14095.416999999999</v>
      </c>
      <c r="B618">
        <v>-42.378999999999998</v>
      </c>
      <c r="C618">
        <v>-42.399000000000001</v>
      </c>
      <c r="D618">
        <v>2.8650000000000002</v>
      </c>
      <c r="E618">
        <v>97.174999999999997</v>
      </c>
      <c r="F618">
        <v>80</v>
      </c>
      <c r="G618">
        <v>63.942999999999998</v>
      </c>
      <c r="H618">
        <v>2.2517000000000005</v>
      </c>
    </row>
    <row r="619" spans="1:8" x14ac:dyDescent="0.2">
      <c r="A619">
        <v>14097.306</v>
      </c>
      <c r="B619">
        <v>-42.432000000000002</v>
      </c>
      <c r="C619">
        <v>-42.453000000000003</v>
      </c>
      <c r="D619">
        <v>2.8330000000000002</v>
      </c>
      <c r="E619">
        <v>98.775000000000006</v>
      </c>
      <c r="F619">
        <v>80</v>
      </c>
      <c r="G619">
        <v>63.713000000000001</v>
      </c>
      <c r="H619">
        <v>2.3023000000000002</v>
      </c>
    </row>
    <row r="620" spans="1:8" x14ac:dyDescent="0.2">
      <c r="A620">
        <v>14099.197</v>
      </c>
      <c r="B620">
        <v>-42.484000000000002</v>
      </c>
      <c r="C620">
        <v>-42.506</v>
      </c>
      <c r="D620">
        <v>2.802</v>
      </c>
      <c r="E620">
        <v>97.741</v>
      </c>
      <c r="F620">
        <v>80</v>
      </c>
      <c r="G620">
        <v>63.893000000000001</v>
      </c>
      <c r="H620">
        <v>2.2693000000000003</v>
      </c>
    </row>
    <row r="621" spans="1:8" x14ac:dyDescent="0.2">
      <c r="A621">
        <v>14101.091</v>
      </c>
      <c r="B621">
        <v>-42.539000000000001</v>
      </c>
      <c r="C621">
        <v>-42.561</v>
      </c>
      <c r="D621">
        <v>2.9089999999999998</v>
      </c>
      <c r="E621">
        <v>97.915000000000006</v>
      </c>
      <c r="F621">
        <v>80</v>
      </c>
      <c r="G621">
        <v>63.904000000000003</v>
      </c>
      <c r="H621">
        <v>2.2748000000000004</v>
      </c>
    </row>
    <row r="622" spans="1:8" x14ac:dyDescent="0.2">
      <c r="A622">
        <v>14102.987999999999</v>
      </c>
      <c r="B622">
        <v>-42.594000000000001</v>
      </c>
      <c r="C622">
        <v>-42.616</v>
      </c>
      <c r="D622">
        <v>2.9420000000000002</v>
      </c>
      <c r="E622">
        <v>96.725999999999999</v>
      </c>
      <c r="F622">
        <v>80</v>
      </c>
      <c r="G622">
        <v>63.899000000000001</v>
      </c>
      <c r="H622">
        <v>2.2374000000000001</v>
      </c>
    </row>
    <row r="623" spans="1:8" x14ac:dyDescent="0.2">
      <c r="A623">
        <v>14104.888000000001</v>
      </c>
      <c r="B623">
        <v>-42.65</v>
      </c>
      <c r="C623">
        <v>-42.673000000000002</v>
      </c>
      <c r="D623">
        <v>2.9510000000000001</v>
      </c>
      <c r="E623">
        <v>97.727000000000004</v>
      </c>
      <c r="F623">
        <v>80</v>
      </c>
      <c r="G623">
        <v>63.966999999999999</v>
      </c>
      <c r="H623">
        <v>2.2693000000000003</v>
      </c>
    </row>
    <row r="624" spans="1:8" x14ac:dyDescent="0.2">
      <c r="A624">
        <v>14106.781999999999</v>
      </c>
      <c r="B624">
        <v>-42.704999999999998</v>
      </c>
      <c r="C624">
        <v>-42.728000000000002</v>
      </c>
      <c r="D624">
        <v>2.9489999999999998</v>
      </c>
      <c r="E624">
        <v>97.811999999999998</v>
      </c>
      <c r="F624">
        <v>80</v>
      </c>
      <c r="G624">
        <v>63.976999999999997</v>
      </c>
      <c r="H624">
        <v>2.2715000000000001</v>
      </c>
    </row>
    <row r="625" spans="1:8" x14ac:dyDescent="0.2">
      <c r="A625">
        <v>14108.673000000001</v>
      </c>
      <c r="B625">
        <v>-42.761000000000003</v>
      </c>
      <c r="C625">
        <v>-42.784999999999997</v>
      </c>
      <c r="D625">
        <v>2.9780000000000002</v>
      </c>
      <c r="E625">
        <v>97.85</v>
      </c>
      <c r="F625">
        <v>80</v>
      </c>
      <c r="G625">
        <v>63.963999999999999</v>
      </c>
      <c r="H625">
        <v>2.2726000000000002</v>
      </c>
    </row>
    <row r="626" spans="1:8" x14ac:dyDescent="0.2">
      <c r="A626">
        <v>14110.566999999999</v>
      </c>
      <c r="B626">
        <v>-42.817</v>
      </c>
      <c r="C626">
        <v>-42.841000000000001</v>
      </c>
      <c r="D626">
        <v>2.9780000000000002</v>
      </c>
      <c r="E626">
        <v>97.326999999999998</v>
      </c>
      <c r="F626">
        <v>80</v>
      </c>
      <c r="G626">
        <v>63.972000000000001</v>
      </c>
      <c r="H626">
        <v>2.2561000000000004</v>
      </c>
    </row>
    <row r="627" spans="1:8" x14ac:dyDescent="0.2">
      <c r="A627">
        <v>14112.462</v>
      </c>
      <c r="B627">
        <v>-42.871000000000002</v>
      </c>
      <c r="C627">
        <v>-42.896000000000001</v>
      </c>
      <c r="D627">
        <v>2.8929999999999998</v>
      </c>
      <c r="E627">
        <v>96.611999999999995</v>
      </c>
      <c r="F627">
        <v>80</v>
      </c>
      <c r="G627">
        <v>63.938000000000002</v>
      </c>
      <c r="H627">
        <v>2.2330000000000001</v>
      </c>
    </row>
    <row r="628" spans="1:8" x14ac:dyDescent="0.2">
      <c r="A628">
        <v>14114.358</v>
      </c>
      <c r="B628">
        <v>-42.923000000000002</v>
      </c>
      <c r="C628">
        <v>-42.948</v>
      </c>
      <c r="D628">
        <v>2.7679999999999998</v>
      </c>
      <c r="E628">
        <v>97.813999999999993</v>
      </c>
      <c r="F628">
        <v>80</v>
      </c>
      <c r="G628">
        <v>63.918999999999997</v>
      </c>
      <c r="H628">
        <v>2.2715000000000001</v>
      </c>
    </row>
    <row r="629" spans="1:8" x14ac:dyDescent="0.2">
      <c r="A629">
        <v>14116.254999999999</v>
      </c>
      <c r="B629">
        <v>-42.973999999999997</v>
      </c>
      <c r="C629">
        <v>-43</v>
      </c>
      <c r="D629">
        <v>2.7240000000000002</v>
      </c>
      <c r="E629">
        <v>97.515000000000001</v>
      </c>
      <c r="F629">
        <v>80</v>
      </c>
      <c r="G629">
        <v>63.929000000000002</v>
      </c>
      <c r="H629">
        <v>2.2616000000000001</v>
      </c>
    </row>
    <row r="630" spans="1:8" x14ac:dyDescent="0.2">
      <c r="A630">
        <v>14118.15</v>
      </c>
      <c r="B630">
        <v>-43.024999999999999</v>
      </c>
      <c r="C630">
        <v>-43.052</v>
      </c>
      <c r="D630">
        <v>2.734</v>
      </c>
      <c r="E630">
        <v>97.388000000000005</v>
      </c>
      <c r="F630">
        <v>80</v>
      </c>
      <c r="G630">
        <v>63.835999999999999</v>
      </c>
      <c r="H630">
        <v>2.2583000000000002</v>
      </c>
    </row>
    <row r="631" spans="1:8" x14ac:dyDescent="0.2">
      <c r="A631">
        <v>14120.041999999999</v>
      </c>
      <c r="B631">
        <v>-43.076999999999998</v>
      </c>
      <c r="C631">
        <v>-43.103999999999999</v>
      </c>
      <c r="D631">
        <v>2.762</v>
      </c>
      <c r="E631">
        <v>96.930999999999997</v>
      </c>
      <c r="F631">
        <v>80</v>
      </c>
      <c r="G631">
        <v>63.856000000000002</v>
      </c>
      <c r="H631">
        <v>2.2440000000000002</v>
      </c>
    </row>
    <row r="632" spans="1:8" x14ac:dyDescent="0.2">
      <c r="A632">
        <v>14121.934999999999</v>
      </c>
      <c r="B632">
        <v>-43.13</v>
      </c>
      <c r="C632">
        <v>-43.158000000000001</v>
      </c>
      <c r="D632">
        <v>2.8170000000000002</v>
      </c>
      <c r="E632">
        <v>98.197999999999993</v>
      </c>
      <c r="F632">
        <v>80</v>
      </c>
      <c r="G632">
        <v>63.957000000000001</v>
      </c>
      <c r="H632">
        <v>2.2836000000000003</v>
      </c>
    </row>
    <row r="633" spans="1:8" x14ac:dyDescent="0.2">
      <c r="A633">
        <v>14123.826999999999</v>
      </c>
      <c r="B633">
        <v>-43.186</v>
      </c>
      <c r="C633">
        <v>-43.213999999999999</v>
      </c>
      <c r="D633">
        <v>3.0009999999999999</v>
      </c>
      <c r="E633">
        <v>98.685000000000002</v>
      </c>
      <c r="F633">
        <v>80</v>
      </c>
      <c r="G633">
        <v>63.85</v>
      </c>
      <c r="H633">
        <v>2.2989999999999999</v>
      </c>
    </row>
    <row r="634" spans="1:8" x14ac:dyDescent="0.2">
      <c r="A634">
        <v>14125.72</v>
      </c>
      <c r="B634">
        <v>-43.243000000000002</v>
      </c>
      <c r="C634">
        <v>-43.271000000000001</v>
      </c>
      <c r="D634">
        <v>3.0049999999999999</v>
      </c>
      <c r="E634">
        <v>98.069000000000003</v>
      </c>
      <c r="F634">
        <v>80</v>
      </c>
      <c r="G634">
        <v>64.049000000000007</v>
      </c>
      <c r="H634">
        <v>2.2803</v>
      </c>
    </row>
    <row r="635" spans="1:8" x14ac:dyDescent="0.2">
      <c r="A635">
        <v>14127.611999999999</v>
      </c>
      <c r="B635">
        <v>-43.298999999999999</v>
      </c>
      <c r="C635">
        <v>-43.328000000000003</v>
      </c>
      <c r="D635">
        <v>3</v>
      </c>
      <c r="E635">
        <v>97.183000000000007</v>
      </c>
      <c r="F635">
        <v>80</v>
      </c>
      <c r="G635">
        <v>63.978999999999999</v>
      </c>
      <c r="H635">
        <v>2.2517000000000005</v>
      </c>
    </row>
    <row r="636" spans="1:8" x14ac:dyDescent="0.2">
      <c r="A636">
        <v>14129.504000000001</v>
      </c>
      <c r="B636">
        <v>-43.354999999999997</v>
      </c>
      <c r="C636">
        <v>-43.384</v>
      </c>
      <c r="D636">
        <v>2.9849999999999999</v>
      </c>
      <c r="E636">
        <v>96.114999999999995</v>
      </c>
      <c r="F636">
        <v>80</v>
      </c>
      <c r="G636">
        <v>64.075999999999993</v>
      </c>
      <c r="H636">
        <v>2.2176</v>
      </c>
    </row>
    <row r="637" spans="1:8" x14ac:dyDescent="0.2">
      <c r="A637">
        <v>14131.385</v>
      </c>
      <c r="B637">
        <v>-43.411000000000001</v>
      </c>
      <c r="C637">
        <v>-43.441000000000003</v>
      </c>
      <c r="D637">
        <v>3.0230000000000001</v>
      </c>
      <c r="E637">
        <v>95.965000000000003</v>
      </c>
      <c r="F637">
        <v>80</v>
      </c>
      <c r="G637">
        <v>64.051000000000002</v>
      </c>
      <c r="H637">
        <v>2.2132000000000001</v>
      </c>
    </row>
    <row r="638" spans="1:8" x14ac:dyDescent="0.2">
      <c r="A638">
        <v>14133.257</v>
      </c>
      <c r="B638">
        <v>-43.466999999999999</v>
      </c>
      <c r="C638">
        <v>-43.497999999999998</v>
      </c>
      <c r="D638">
        <v>3.008</v>
      </c>
      <c r="E638">
        <v>96.853999999999999</v>
      </c>
      <c r="F638">
        <v>80</v>
      </c>
      <c r="G638">
        <v>63.987000000000002</v>
      </c>
      <c r="H638">
        <v>2.2406999999999999</v>
      </c>
    </row>
    <row r="639" spans="1:8" x14ac:dyDescent="0.2">
      <c r="A639">
        <v>14135.13</v>
      </c>
      <c r="B639">
        <v>-43.521999999999998</v>
      </c>
      <c r="C639">
        <v>-43.552999999999997</v>
      </c>
      <c r="D639">
        <v>2.9740000000000002</v>
      </c>
      <c r="E639">
        <v>97.57</v>
      </c>
      <c r="F639">
        <v>80</v>
      </c>
      <c r="G639">
        <v>64.028000000000006</v>
      </c>
      <c r="H639">
        <v>2.2637999999999998</v>
      </c>
    </row>
    <row r="640" spans="1:8" x14ac:dyDescent="0.2">
      <c r="A640">
        <v>14137.001</v>
      </c>
      <c r="B640">
        <v>-43.576000000000001</v>
      </c>
      <c r="C640">
        <v>-43.607999999999997</v>
      </c>
      <c r="D640">
        <v>2.9159999999999999</v>
      </c>
      <c r="E640">
        <v>97.144000000000005</v>
      </c>
      <c r="F640">
        <v>80</v>
      </c>
      <c r="G640">
        <v>64.055000000000007</v>
      </c>
      <c r="H640">
        <v>2.2505999999999999</v>
      </c>
    </row>
    <row r="641" spans="1:8" x14ac:dyDescent="0.2">
      <c r="A641">
        <v>14138.868</v>
      </c>
      <c r="B641">
        <v>-43.628999999999998</v>
      </c>
      <c r="C641">
        <v>-43.661999999999999</v>
      </c>
      <c r="D641">
        <v>2.883</v>
      </c>
      <c r="E641">
        <v>98.245999999999995</v>
      </c>
      <c r="F641">
        <v>80</v>
      </c>
      <c r="G641">
        <v>64.001000000000005</v>
      </c>
      <c r="H641">
        <v>2.2858000000000001</v>
      </c>
    </row>
    <row r="642" spans="1:8" x14ac:dyDescent="0.2">
      <c r="A642">
        <v>14140.751</v>
      </c>
      <c r="B642">
        <v>-43.682000000000002</v>
      </c>
      <c r="C642">
        <v>-43.715000000000003</v>
      </c>
      <c r="D642">
        <v>2.8140000000000001</v>
      </c>
      <c r="E642">
        <v>98.037999999999997</v>
      </c>
      <c r="F642">
        <v>80</v>
      </c>
      <c r="G642">
        <v>63.790999999999997</v>
      </c>
      <c r="H642">
        <v>2.2792000000000003</v>
      </c>
    </row>
    <row r="643" spans="1:8" x14ac:dyDescent="0.2">
      <c r="A643">
        <v>14142.65</v>
      </c>
      <c r="B643">
        <v>-43.734999999999999</v>
      </c>
      <c r="C643">
        <v>-43.768000000000001</v>
      </c>
      <c r="D643">
        <v>2.8140000000000001</v>
      </c>
      <c r="E643">
        <v>98.328000000000003</v>
      </c>
      <c r="F643">
        <v>80</v>
      </c>
      <c r="G643">
        <v>63.912999999999997</v>
      </c>
      <c r="H643">
        <v>2.2880000000000003</v>
      </c>
    </row>
    <row r="644" spans="1:8" x14ac:dyDescent="0.2">
      <c r="A644">
        <v>14144.543</v>
      </c>
      <c r="B644">
        <v>-43.786000000000001</v>
      </c>
      <c r="C644">
        <v>-43.82</v>
      </c>
      <c r="D644">
        <v>2.7490000000000001</v>
      </c>
      <c r="E644">
        <v>97.86</v>
      </c>
      <c r="F644">
        <v>80</v>
      </c>
      <c r="G644">
        <v>63.87</v>
      </c>
      <c r="H644">
        <v>2.2726000000000002</v>
      </c>
    </row>
    <row r="645" spans="1:8" x14ac:dyDescent="0.2">
      <c r="A645">
        <v>14146.757</v>
      </c>
      <c r="B645">
        <v>-43.844000000000001</v>
      </c>
      <c r="C645">
        <v>-43.878</v>
      </c>
      <c r="D645">
        <v>2.6179999999999999</v>
      </c>
      <c r="E645">
        <v>98.789000000000001</v>
      </c>
      <c r="F645">
        <v>80</v>
      </c>
      <c r="G645">
        <v>63.86</v>
      </c>
      <c r="H645">
        <v>2.3033999999999999</v>
      </c>
    </row>
    <row r="646" spans="1:8" x14ac:dyDescent="0.2">
      <c r="A646">
        <v>14148.968999999999</v>
      </c>
      <c r="B646">
        <v>-43.896000000000001</v>
      </c>
      <c r="C646">
        <v>-43.930999999999997</v>
      </c>
      <c r="D646">
        <v>2.4140000000000001</v>
      </c>
      <c r="E646">
        <v>97.600999999999999</v>
      </c>
      <c r="F646">
        <v>80</v>
      </c>
      <c r="G646">
        <v>63.920999999999999</v>
      </c>
      <c r="H646">
        <v>2.2649000000000004</v>
      </c>
    </row>
    <row r="647" spans="1:8" x14ac:dyDescent="0.2">
      <c r="A647">
        <v>14151.144</v>
      </c>
      <c r="B647">
        <v>-43.947000000000003</v>
      </c>
      <c r="C647">
        <v>-43.981999999999999</v>
      </c>
      <c r="D647">
        <v>2.323</v>
      </c>
      <c r="E647">
        <v>96.468000000000004</v>
      </c>
      <c r="F647">
        <v>80</v>
      </c>
      <c r="G647">
        <v>64.177999999999997</v>
      </c>
      <c r="H647">
        <v>2.2286000000000001</v>
      </c>
    </row>
    <row r="648" spans="1:8" x14ac:dyDescent="0.2">
      <c r="A648">
        <v>14153.63</v>
      </c>
      <c r="B648">
        <v>-44.000999999999998</v>
      </c>
      <c r="C648">
        <v>-44.036999999999999</v>
      </c>
      <c r="D648">
        <v>2.218</v>
      </c>
      <c r="E648">
        <v>96.337999999999994</v>
      </c>
      <c r="F648">
        <v>80</v>
      </c>
      <c r="G648">
        <v>64.182000000000002</v>
      </c>
      <c r="H648">
        <v>2.2242000000000002</v>
      </c>
    </row>
    <row r="649" spans="1:8" x14ac:dyDescent="0.2">
      <c r="A649">
        <v>14156.141</v>
      </c>
      <c r="B649">
        <v>-44.057000000000002</v>
      </c>
      <c r="C649">
        <v>-44.094000000000001</v>
      </c>
      <c r="D649">
        <v>2.2519999999999998</v>
      </c>
      <c r="E649">
        <v>97.257000000000005</v>
      </c>
      <c r="F649">
        <v>80</v>
      </c>
      <c r="G649">
        <v>64.076999999999998</v>
      </c>
      <c r="H649">
        <v>2.2539000000000002</v>
      </c>
    </row>
    <row r="650" spans="1:8" x14ac:dyDescent="0.2">
      <c r="A650">
        <v>14158.982</v>
      </c>
      <c r="B650">
        <v>-44.109000000000002</v>
      </c>
      <c r="C650">
        <v>-44.146000000000001</v>
      </c>
      <c r="D650">
        <v>1.833</v>
      </c>
      <c r="E650">
        <v>97.540999999999997</v>
      </c>
      <c r="F650">
        <v>80</v>
      </c>
      <c r="G650">
        <v>64.153000000000006</v>
      </c>
      <c r="H650">
        <v>2.2627000000000002</v>
      </c>
    </row>
    <row r="651" spans="1:8" x14ac:dyDescent="0.2">
      <c r="A651">
        <v>14161.51</v>
      </c>
      <c r="B651">
        <v>-44.161999999999999</v>
      </c>
      <c r="C651">
        <v>-44.2</v>
      </c>
      <c r="D651">
        <v>2.145</v>
      </c>
      <c r="E651">
        <v>97.399000000000001</v>
      </c>
      <c r="F651">
        <v>80</v>
      </c>
      <c r="G651">
        <v>63.941000000000003</v>
      </c>
      <c r="H651">
        <v>2.2583000000000002</v>
      </c>
    </row>
    <row r="652" spans="1:8" x14ac:dyDescent="0.2">
      <c r="A652">
        <v>14801.92</v>
      </c>
      <c r="B652">
        <v>-44.253999999999998</v>
      </c>
      <c r="C652">
        <v>-44.252000000000002</v>
      </c>
      <c r="D652">
        <v>0</v>
      </c>
      <c r="E652">
        <v>106.024</v>
      </c>
      <c r="F652">
        <v>80</v>
      </c>
      <c r="G652">
        <v>62.811</v>
      </c>
      <c r="H652">
        <v>2.5443000000000002</v>
      </c>
    </row>
    <row r="653" spans="1:8" x14ac:dyDescent="0.2">
      <c r="A653">
        <v>14804.453</v>
      </c>
      <c r="B653">
        <v>-44.308</v>
      </c>
      <c r="C653">
        <v>-44.304000000000002</v>
      </c>
      <c r="D653">
        <v>2.0569999999999999</v>
      </c>
      <c r="E653">
        <v>104.477</v>
      </c>
      <c r="F653">
        <v>80</v>
      </c>
      <c r="G653">
        <v>62.902999999999999</v>
      </c>
      <c r="H653">
        <v>2.4915000000000003</v>
      </c>
    </row>
    <row r="654" spans="1:8" x14ac:dyDescent="0.2">
      <c r="A654">
        <v>14806.989</v>
      </c>
      <c r="B654">
        <v>-44.360999999999997</v>
      </c>
      <c r="C654">
        <v>-44.356000000000002</v>
      </c>
      <c r="D654">
        <v>2.032</v>
      </c>
      <c r="E654">
        <v>102.414</v>
      </c>
      <c r="F654">
        <v>80</v>
      </c>
      <c r="G654">
        <v>63.121000000000002</v>
      </c>
      <c r="H654">
        <v>2.4222000000000001</v>
      </c>
    </row>
    <row r="655" spans="1:8" x14ac:dyDescent="0.2">
      <c r="A655">
        <v>14809.522000000001</v>
      </c>
      <c r="B655">
        <v>-44.414999999999999</v>
      </c>
      <c r="C655">
        <v>-44.408000000000001</v>
      </c>
      <c r="D655">
        <v>2.0699999999999998</v>
      </c>
      <c r="E655">
        <v>101.687</v>
      </c>
      <c r="F655">
        <v>80</v>
      </c>
      <c r="G655">
        <v>63.23</v>
      </c>
      <c r="H655">
        <v>2.3980000000000006</v>
      </c>
    </row>
    <row r="656" spans="1:8" x14ac:dyDescent="0.2">
      <c r="A656">
        <v>14812.048000000001</v>
      </c>
      <c r="B656">
        <v>-44.468000000000004</v>
      </c>
      <c r="C656">
        <v>-44.459000000000003</v>
      </c>
      <c r="D656">
        <v>1.9950000000000001</v>
      </c>
      <c r="E656">
        <v>101.407</v>
      </c>
      <c r="F656">
        <v>80</v>
      </c>
      <c r="G656">
        <v>63.107999999999997</v>
      </c>
      <c r="H656">
        <v>2.3881000000000001</v>
      </c>
    </row>
    <row r="657" spans="1:8" x14ac:dyDescent="0.2">
      <c r="A657">
        <v>14814.575000000001</v>
      </c>
      <c r="B657">
        <v>-44.518999999999998</v>
      </c>
      <c r="C657">
        <v>-44.508000000000003</v>
      </c>
      <c r="D657">
        <v>1.9490000000000001</v>
      </c>
      <c r="E657">
        <v>101.878</v>
      </c>
      <c r="F657">
        <v>80</v>
      </c>
      <c r="G657">
        <v>63.033000000000001</v>
      </c>
      <c r="H657">
        <v>2.4035000000000002</v>
      </c>
    </row>
    <row r="658" spans="1:8" x14ac:dyDescent="0.2">
      <c r="A658">
        <v>14817.103999999999</v>
      </c>
      <c r="B658">
        <v>-44.570999999999998</v>
      </c>
      <c r="C658">
        <v>-44.558</v>
      </c>
      <c r="D658">
        <v>2</v>
      </c>
      <c r="E658">
        <v>100.72799999999999</v>
      </c>
      <c r="F658">
        <v>80</v>
      </c>
      <c r="G658">
        <v>63.252000000000002</v>
      </c>
      <c r="H658">
        <v>2.3660999999999999</v>
      </c>
    </row>
    <row r="659" spans="1:8" x14ac:dyDescent="0.2">
      <c r="A659">
        <v>14819.625</v>
      </c>
      <c r="B659">
        <v>-44.622</v>
      </c>
      <c r="C659">
        <v>-44.606999999999999</v>
      </c>
      <c r="D659">
        <v>1.9430000000000001</v>
      </c>
      <c r="E659">
        <v>100.568</v>
      </c>
      <c r="F659">
        <v>80</v>
      </c>
      <c r="G659">
        <v>62.963999999999999</v>
      </c>
      <c r="H659">
        <v>2.3606000000000003</v>
      </c>
    </row>
    <row r="660" spans="1:8" x14ac:dyDescent="0.2">
      <c r="A660">
        <v>14822.466</v>
      </c>
      <c r="B660">
        <v>-44.676000000000002</v>
      </c>
      <c r="C660">
        <v>-44.66</v>
      </c>
      <c r="D660">
        <v>1.853</v>
      </c>
      <c r="E660">
        <v>101.48699999999999</v>
      </c>
      <c r="F660">
        <v>80</v>
      </c>
      <c r="G660">
        <v>63.326999999999998</v>
      </c>
      <c r="H660">
        <v>2.3914</v>
      </c>
    </row>
    <row r="661" spans="1:8" x14ac:dyDescent="0.2">
      <c r="A661">
        <v>14825.306</v>
      </c>
      <c r="B661">
        <v>-44.73</v>
      </c>
      <c r="C661">
        <v>-44.712000000000003</v>
      </c>
      <c r="D661">
        <v>1.845</v>
      </c>
      <c r="E661">
        <v>100.88800000000001</v>
      </c>
      <c r="F661">
        <v>80</v>
      </c>
      <c r="G661">
        <v>63.122</v>
      </c>
      <c r="H661">
        <v>2.3716000000000004</v>
      </c>
    </row>
    <row r="662" spans="1:8" x14ac:dyDescent="0.2">
      <c r="A662">
        <v>14827.832</v>
      </c>
      <c r="B662">
        <v>-44.781999999999996</v>
      </c>
      <c r="C662">
        <v>-44.762</v>
      </c>
      <c r="D662">
        <v>1.976</v>
      </c>
      <c r="E662">
        <v>101.15900000000001</v>
      </c>
      <c r="F662">
        <v>80</v>
      </c>
      <c r="G662">
        <v>63.158999999999999</v>
      </c>
      <c r="H662">
        <v>2.3804000000000003</v>
      </c>
    </row>
    <row r="663" spans="1:8" x14ac:dyDescent="0.2">
      <c r="A663">
        <v>14830.358</v>
      </c>
      <c r="B663">
        <v>-44.834000000000003</v>
      </c>
      <c r="C663">
        <v>-44.813000000000002</v>
      </c>
      <c r="D663">
        <v>1.994</v>
      </c>
      <c r="E663">
        <v>102.012</v>
      </c>
      <c r="F663">
        <v>80</v>
      </c>
      <c r="G663">
        <v>63.158999999999999</v>
      </c>
      <c r="H663">
        <v>2.4079000000000002</v>
      </c>
    </row>
    <row r="664" spans="1:8" x14ac:dyDescent="0.2">
      <c r="A664">
        <v>14832.883</v>
      </c>
      <c r="B664">
        <v>-44.886000000000003</v>
      </c>
      <c r="C664">
        <v>-44.863</v>
      </c>
      <c r="D664">
        <v>1.996</v>
      </c>
      <c r="E664">
        <v>103.041</v>
      </c>
      <c r="F664">
        <v>80</v>
      </c>
      <c r="G664">
        <v>63.045999999999999</v>
      </c>
      <c r="H664">
        <v>2.4431000000000003</v>
      </c>
    </row>
    <row r="665" spans="1:8" x14ac:dyDescent="0.2">
      <c r="A665">
        <v>14835.407999999999</v>
      </c>
      <c r="B665">
        <v>-44.938000000000002</v>
      </c>
      <c r="C665">
        <v>-44.912999999999997</v>
      </c>
      <c r="D665">
        <v>1.974</v>
      </c>
      <c r="E665">
        <v>102.511</v>
      </c>
      <c r="F665">
        <v>80</v>
      </c>
      <c r="G665">
        <v>63.009</v>
      </c>
      <c r="H665">
        <v>2.4244000000000003</v>
      </c>
    </row>
    <row r="666" spans="1:8" x14ac:dyDescent="0.2">
      <c r="A666">
        <v>14837.933000000001</v>
      </c>
      <c r="B666">
        <v>-44.988999999999997</v>
      </c>
      <c r="C666">
        <v>-44.962000000000003</v>
      </c>
      <c r="D666">
        <v>1.956</v>
      </c>
      <c r="E666">
        <v>102.60599999999999</v>
      </c>
      <c r="F666">
        <v>80</v>
      </c>
      <c r="G666">
        <v>62.948999999999998</v>
      </c>
      <c r="H666">
        <v>2.4277000000000002</v>
      </c>
    </row>
    <row r="667" spans="1:8" x14ac:dyDescent="0.2">
      <c r="A667">
        <v>14840.77</v>
      </c>
      <c r="B667">
        <v>-45.045000000000002</v>
      </c>
      <c r="C667">
        <v>-45.015999999999998</v>
      </c>
      <c r="D667">
        <v>1.9039999999999999</v>
      </c>
      <c r="E667">
        <v>102.059</v>
      </c>
      <c r="F667">
        <v>80</v>
      </c>
      <c r="G667">
        <v>62.924999999999997</v>
      </c>
      <c r="H667">
        <v>2.4100999999999999</v>
      </c>
    </row>
    <row r="668" spans="1:8" x14ac:dyDescent="0.2">
      <c r="A668">
        <v>14843.296</v>
      </c>
      <c r="B668">
        <v>-45.097000000000001</v>
      </c>
      <c r="C668">
        <v>-45.067</v>
      </c>
      <c r="D668">
        <v>1.9850000000000001</v>
      </c>
      <c r="E668">
        <v>101.29600000000001</v>
      </c>
      <c r="F668">
        <v>80</v>
      </c>
      <c r="G668">
        <v>63.057000000000002</v>
      </c>
      <c r="H668">
        <v>2.3848000000000003</v>
      </c>
    </row>
    <row r="669" spans="1:8" x14ac:dyDescent="0.2">
      <c r="A669">
        <v>14845.812</v>
      </c>
      <c r="B669">
        <v>-45.149000000000001</v>
      </c>
      <c r="C669">
        <v>-45.116999999999997</v>
      </c>
      <c r="D669">
        <v>2.0070000000000001</v>
      </c>
      <c r="E669">
        <v>101.77</v>
      </c>
      <c r="F669">
        <v>80</v>
      </c>
      <c r="G669">
        <v>63.095999999999997</v>
      </c>
      <c r="H669">
        <v>2.4002000000000003</v>
      </c>
    </row>
    <row r="670" spans="1:8" x14ac:dyDescent="0.2">
      <c r="A670">
        <v>14848.338</v>
      </c>
      <c r="B670">
        <v>-45.204000000000001</v>
      </c>
      <c r="C670">
        <v>-45.17</v>
      </c>
      <c r="D670">
        <v>2.113</v>
      </c>
      <c r="E670">
        <v>103.292</v>
      </c>
      <c r="F670">
        <v>80</v>
      </c>
      <c r="G670">
        <v>62.988</v>
      </c>
      <c r="H670">
        <v>2.4508000000000005</v>
      </c>
    </row>
    <row r="671" spans="1:8" x14ac:dyDescent="0.2">
      <c r="A671">
        <v>14850.862999999999</v>
      </c>
      <c r="B671">
        <v>-45.259</v>
      </c>
      <c r="C671">
        <v>-45.222999999999999</v>
      </c>
      <c r="D671">
        <v>2.0880000000000001</v>
      </c>
      <c r="E671">
        <v>102.34</v>
      </c>
      <c r="F671">
        <v>80</v>
      </c>
      <c r="G671">
        <v>62.86</v>
      </c>
      <c r="H671">
        <v>2.4188999999999998</v>
      </c>
    </row>
    <row r="672" spans="1:8" x14ac:dyDescent="0.2">
      <c r="A672">
        <v>14853.395</v>
      </c>
      <c r="B672">
        <v>-45.311999999999998</v>
      </c>
      <c r="C672">
        <v>-45.274999999999999</v>
      </c>
      <c r="D672">
        <v>2.0430000000000001</v>
      </c>
      <c r="E672">
        <v>103.364</v>
      </c>
      <c r="F672">
        <v>80</v>
      </c>
      <c r="G672">
        <v>62.982999999999997</v>
      </c>
      <c r="H672">
        <v>2.4530000000000003</v>
      </c>
    </row>
    <row r="673" spans="1:8" x14ac:dyDescent="0.2">
      <c r="A673">
        <v>14855.916999999999</v>
      </c>
      <c r="B673">
        <v>-45.366</v>
      </c>
      <c r="C673">
        <v>-45.326999999999998</v>
      </c>
      <c r="D673">
        <v>2.0750000000000002</v>
      </c>
      <c r="E673">
        <v>103.896</v>
      </c>
      <c r="F673">
        <v>80</v>
      </c>
      <c r="G673">
        <v>62.871000000000002</v>
      </c>
      <c r="H673">
        <v>2.4717000000000002</v>
      </c>
    </row>
    <row r="674" spans="1:8" x14ac:dyDescent="0.2">
      <c r="A674">
        <v>14858.126</v>
      </c>
      <c r="B674">
        <v>-45.417999999999999</v>
      </c>
      <c r="C674">
        <v>-45.377000000000002</v>
      </c>
      <c r="D674">
        <v>2.2400000000000002</v>
      </c>
      <c r="E674">
        <v>103.852</v>
      </c>
      <c r="F674">
        <v>80</v>
      </c>
      <c r="G674">
        <v>62.853000000000002</v>
      </c>
      <c r="H674">
        <v>2.4695000000000005</v>
      </c>
    </row>
    <row r="675" spans="1:8" x14ac:dyDescent="0.2">
      <c r="A675">
        <v>14860.334000000001</v>
      </c>
      <c r="B675">
        <v>-45.470999999999997</v>
      </c>
      <c r="C675">
        <v>-45.429000000000002</v>
      </c>
      <c r="D675">
        <v>2.3519999999999999</v>
      </c>
      <c r="E675">
        <v>104.13</v>
      </c>
      <c r="F675">
        <v>80</v>
      </c>
      <c r="G675">
        <v>62.802999999999997</v>
      </c>
      <c r="H675">
        <v>2.4794</v>
      </c>
    </row>
    <row r="676" spans="1:8" x14ac:dyDescent="0.2">
      <c r="A676">
        <v>14862.536</v>
      </c>
      <c r="B676">
        <v>-45.526000000000003</v>
      </c>
      <c r="C676">
        <v>-45.481000000000002</v>
      </c>
      <c r="D676">
        <v>2.3809999999999998</v>
      </c>
      <c r="E676">
        <v>104.83199999999999</v>
      </c>
      <c r="F676">
        <v>80</v>
      </c>
      <c r="G676">
        <v>62.805999999999997</v>
      </c>
      <c r="H676">
        <v>2.5036</v>
      </c>
    </row>
    <row r="677" spans="1:8" x14ac:dyDescent="0.2">
      <c r="A677">
        <v>14864.742</v>
      </c>
      <c r="B677">
        <v>-45.58</v>
      </c>
      <c r="C677">
        <v>-45.533999999999999</v>
      </c>
      <c r="D677">
        <v>2.391</v>
      </c>
      <c r="E677">
        <v>104.35599999999999</v>
      </c>
      <c r="F677">
        <v>80</v>
      </c>
      <c r="G677">
        <v>62.747999999999998</v>
      </c>
      <c r="H677">
        <v>2.4871000000000003</v>
      </c>
    </row>
    <row r="678" spans="1:8" x14ac:dyDescent="0.2">
      <c r="A678">
        <v>14866.945</v>
      </c>
      <c r="B678">
        <v>-45.636000000000003</v>
      </c>
      <c r="C678">
        <v>-45.588000000000001</v>
      </c>
      <c r="D678">
        <v>2.4700000000000002</v>
      </c>
      <c r="E678">
        <v>104.443</v>
      </c>
      <c r="F678">
        <v>80</v>
      </c>
      <c r="G678">
        <v>63.31</v>
      </c>
      <c r="H678">
        <v>2.4904000000000002</v>
      </c>
    </row>
    <row r="679" spans="1:8" x14ac:dyDescent="0.2">
      <c r="A679">
        <v>14869.123</v>
      </c>
      <c r="B679">
        <v>-45.694000000000003</v>
      </c>
      <c r="C679">
        <v>-45.643999999999998</v>
      </c>
      <c r="D679">
        <v>2.5489999999999999</v>
      </c>
      <c r="E679">
        <v>105.041</v>
      </c>
      <c r="F679">
        <v>80</v>
      </c>
      <c r="G679">
        <v>62.485999999999997</v>
      </c>
      <c r="H679">
        <v>2.5102000000000002</v>
      </c>
    </row>
    <row r="680" spans="1:8" x14ac:dyDescent="0.2">
      <c r="A680">
        <v>14871.308999999999</v>
      </c>
      <c r="B680">
        <v>-45.750999999999998</v>
      </c>
      <c r="C680">
        <v>-45.698999999999998</v>
      </c>
      <c r="D680">
        <v>2.5259999999999998</v>
      </c>
      <c r="E680">
        <v>104.785</v>
      </c>
      <c r="F680">
        <v>80</v>
      </c>
      <c r="G680">
        <v>62.581000000000003</v>
      </c>
      <c r="H680">
        <v>2.5014000000000003</v>
      </c>
    </row>
    <row r="681" spans="1:8" x14ac:dyDescent="0.2">
      <c r="A681">
        <v>14873.518</v>
      </c>
      <c r="B681">
        <v>-45.808999999999997</v>
      </c>
      <c r="C681">
        <v>-45.755000000000003</v>
      </c>
      <c r="D681">
        <v>2.5270000000000001</v>
      </c>
      <c r="E681">
        <v>106.102</v>
      </c>
      <c r="F681">
        <v>80</v>
      </c>
      <c r="G681">
        <v>62.677</v>
      </c>
      <c r="H681">
        <v>2.5465</v>
      </c>
    </row>
    <row r="682" spans="1:8" x14ac:dyDescent="0.2">
      <c r="A682">
        <v>14875.692999999999</v>
      </c>
      <c r="B682">
        <v>-45.866</v>
      </c>
      <c r="C682">
        <v>-45.81</v>
      </c>
      <c r="D682">
        <v>2.5369999999999999</v>
      </c>
      <c r="E682">
        <v>107.645</v>
      </c>
      <c r="F682">
        <v>80</v>
      </c>
      <c r="G682">
        <v>62.573999999999998</v>
      </c>
      <c r="H682">
        <v>2.6004</v>
      </c>
    </row>
    <row r="683" spans="1:8" x14ac:dyDescent="0.2">
      <c r="A683">
        <v>14877.897999999999</v>
      </c>
      <c r="B683">
        <v>-45.92</v>
      </c>
      <c r="C683">
        <v>-45.862000000000002</v>
      </c>
      <c r="D683">
        <v>2.363</v>
      </c>
      <c r="E683">
        <v>107.21299999999999</v>
      </c>
      <c r="F683">
        <v>80</v>
      </c>
      <c r="G683">
        <v>62.424999999999997</v>
      </c>
      <c r="H683">
        <v>2.5850000000000004</v>
      </c>
    </row>
    <row r="684" spans="1:8" x14ac:dyDescent="0.2">
      <c r="A684">
        <v>14880.092000000001</v>
      </c>
      <c r="B684">
        <v>-45.970999999999997</v>
      </c>
      <c r="C684">
        <v>-45.911999999999999</v>
      </c>
      <c r="D684">
        <v>2.2709999999999999</v>
      </c>
      <c r="E684">
        <v>108.386</v>
      </c>
      <c r="F684">
        <v>80</v>
      </c>
      <c r="G684">
        <v>62.322000000000003</v>
      </c>
      <c r="H684">
        <v>2.6268000000000002</v>
      </c>
    </row>
    <row r="685" spans="1:8" x14ac:dyDescent="0.2">
      <c r="A685">
        <v>14882.275</v>
      </c>
      <c r="B685">
        <v>-46.024000000000001</v>
      </c>
      <c r="C685">
        <v>-45.963000000000001</v>
      </c>
      <c r="D685">
        <v>2.3220000000000001</v>
      </c>
      <c r="E685">
        <v>106.813</v>
      </c>
      <c r="F685">
        <v>80</v>
      </c>
      <c r="G685">
        <v>62.395000000000003</v>
      </c>
      <c r="H685">
        <v>2.5718000000000001</v>
      </c>
    </row>
    <row r="686" spans="1:8" x14ac:dyDescent="0.2">
      <c r="A686">
        <v>14884.451999999999</v>
      </c>
      <c r="B686">
        <v>-46.076999999999998</v>
      </c>
      <c r="C686">
        <v>-46.014000000000003</v>
      </c>
      <c r="D686">
        <v>2.375</v>
      </c>
      <c r="E686">
        <v>109.10299999999999</v>
      </c>
      <c r="F686">
        <v>80</v>
      </c>
      <c r="G686">
        <v>62.319000000000003</v>
      </c>
      <c r="H686">
        <v>2.6521000000000003</v>
      </c>
    </row>
    <row r="687" spans="1:8" x14ac:dyDescent="0.2">
      <c r="A687">
        <v>14886.659</v>
      </c>
      <c r="B687">
        <v>-46.131</v>
      </c>
      <c r="C687">
        <v>-46.066000000000003</v>
      </c>
      <c r="D687">
        <v>2.3319999999999999</v>
      </c>
      <c r="E687">
        <v>110.084</v>
      </c>
      <c r="F687">
        <v>80</v>
      </c>
      <c r="G687">
        <v>62.158000000000001</v>
      </c>
      <c r="H687">
        <v>2.6873000000000005</v>
      </c>
    </row>
    <row r="688" spans="1:8" x14ac:dyDescent="0.2">
      <c r="A688">
        <v>14888.87</v>
      </c>
      <c r="B688">
        <v>-46.183999999999997</v>
      </c>
      <c r="C688">
        <v>-46.116999999999997</v>
      </c>
      <c r="D688">
        <v>2.3239999999999998</v>
      </c>
      <c r="E688">
        <v>108.495</v>
      </c>
      <c r="F688">
        <v>80</v>
      </c>
      <c r="G688">
        <v>62.220999999999997</v>
      </c>
      <c r="H688">
        <v>2.6301000000000001</v>
      </c>
    </row>
    <row r="689" spans="1:8" x14ac:dyDescent="0.2">
      <c r="A689">
        <v>14891.076999999999</v>
      </c>
      <c r="B689">
        <v>-46.238999999999997</v>
      </c>
      <c r="C689">
        <v>-46.170999999999999</v>
      </c>
      <c r="D689">
        <v>2.4350000000000001</v>
      </c>
      <c r="E689">
        <v>109.07599999999999</v>
      </c>
      <c r="F689">
        <v>80</v>
      </c>
      <c r="G689">
        <v>62.146999999999998</v>
      </c>
      <c r="H689">
        <v>2.6510000000000002</v>
      </c>
    </row>
    <row r="690" spans="1:8" x14ac:dyDescent="0.2">
      <c r="A690">
        <v>14893.285</v>
      </c>
      <c r="B690">
        <v>-46.295000000000002</v>
      </c>
      <c r="C690">
        <v>-46.225000000000001</v>
      </c>
      <c r="D690">
        <v>2.448</v>
      </c>
      <c r="E690">
        <v>109.361</v>
      </c>
      <c r="F690">
        <v>80</v>
      </c>
      <c r="G690">
        <v>62.113999999999997</v>
      </c>
      <c r="H690">
        <v>2.6609000000000003</v>
      </c>
    </row>
    <row r="691" spans="1:8" x14ac:dyDescent="0.2">
      <c r="A691">
        <v>14895.491</v>
      </c>
      <c r="B691">
        <v>-46.351999999999997</v>
      </c>
      <c r="C691">
        <v>-46.279000000000003</v>
      </c>
      <c r="D691">
        <v>2.4660000000000002</v>
      </c>
      <c r="E691">
        <v>108.68600000000001</v>
      </c>
      <c r="F691">
        <v>80</v>
      </c>
      <c r="G691">
        <v>62.122999999999998</v>
      </c>
      <c r="H691">
        <v>2.6366999999999998</v>
      </c>
    </row>
    <row r="692" spans="1:8" x14ac:dyDescent="0.2">
      <c r="A692">
        <v>14897.699000000001</v>
      </c>
      <c r="B692">
        <v>-46.406999999999996</v>
      </c>
      <c r="C692">
        <v>-46.332999999999998</v>
      </c>
      <c r="D692">
        <v>2.4489999999999998</v>
      </c>
      <c r="E692">
        <v>110.53</v>
      </c>
      <c r="F692">
        <v>80</v>
      </c>
      <c r="G692">
        <v>62.063000000000002</v>
      </c>
      <c r="H692">
        <v>2.7027000000000001</v>
      </c>
    </row>
    <row r="693" spans="1:8" x14ac:dyDescent="0.2">
      <c r="A693">
        <v>14899.916999999999</v>
      </c>
      <c r="B693">
        <v>-46.463999999999999</v>
      </c>
      <c r="C693">
        <v>-46.387999999999998</v>
      </c>
      <c r="D693">
        <v>2.4649999999999999</v>
      </c>
      <c r="E693">
        <v>109.56399999999999</v>
      </c>
      <c r="F693">
        <v>80</v>
      </c>
      <c r="G693">
        <v>62.137</v>
      </c>
      <c r="H693">
        <v>2.6686000000000005</v>
      </c>
    </row>
    <row r="694" spans="1:8" x14ac:dyDescent="0.2">
      <c r="A694">
        <v>14902.117</v>
      </c>
      <c r="B694">
        <v>-46.52</v>
      </c>
      <c r="C694">
        <v>-46.442</v>
      </c>
      <c r="D694">
        <v>2.472</v>
      </c>
      <c r="E694">
        <v>108.895</v>
      </c>
      <c r="F694">
        <v>80</v>
      </c>
      <c r="G694">
        <v>62.064999999999998</v>
      </c>
      <c r="H694">
        <v>2.6444000000000001</v>
      </c>
    </row>
    <row r="695" spans="1:8" x14ac:dyDescent="0.2">
      <c r="A695">
        <v>14913.035</v>
      </c>
      <c r="B695">
        <v>-46.576999999999998</v>
      </c>
      <c r="C695">
        <v>-46.497</v>
      </c>
      <c r="D695">
        <v>0.502</v>
      </c>
      <c r="E695">
        <v>109.10599999999999</v>
      </c>
      <c r="F695">
        <v>80</v>
      </c>
      <c r="G695">
        <v>62.082999999999998</v>
      </c>
      <c r="H695">
        <v>2.6521000000000003</v>
      </c>
    </row>
    <row r="696" spans="1:8" x14ac:dyDescent="0.2">
      <c r="A696">
        <v>14915.215</v>
      </c>
      <c r="B696">
        <v>-46.63</v>
      </c>
      <c r="C696">
        <v>-46.548999999999999</v>
      </c>
      <c r="D696">
        <v>2.3660000000000001</v>
      </c>
      <c r="E696">
        <v>110.444</v>
      </c>
      <c r="F696">
        <v>80</v>
      </c>
      <c r="G696">
        <v>62.03</v>
      </c>
      <c r="H696">
        <v>2.6994000000000002</v>
      </c>
    </row>
    <row r="697" spans="1:8" x14ac:dyDescent="0.2">
      <c r="A697">
        <v>14917.391</v>
      </c>
      <c r="B697">
        <v>-46.685000000000002</v>
      </c>
      <c r="C697">
        <v>-46.601999999999997</v>
      </c>
      <c r="D697">
        <v>2.42</v>
      </c>
      <c r="E697">
        <v>110.929</v>
      </c>
      <c r="F697">
        <v>80</v>
      </c>
      <c r="G697">
        <v>62.125999999999998</v>
      </c>
      <c r="H697">
        <v>2.7170000000000005</v>
      </c>
    </row>
    <row r="698" spans="1:8" x14ac:dyDescent="0.2">
      <c r="A698">
        <v>14919.57</v>
      </c>
      <c r="B698">
        <v>-46.74</v>
      </c>
      <c r="C698">
        <v>-46.655000000000001</v>
      </c>
      <c r="D698">
        <v>2.4369999999999998</v>
      </c>
      <c r="E698">
        <v>109.20099999999999</v>
      </c>
      <c r="F698">
        <v>80</v>
      </c>
      <c r="G698">
        <v>62.17</v>
      </c>
      <c r="H698">
        <v>2.6554000000000002</v>
      </c>
    </row>
    <row r="699" spans="1:8" x14ac:dyDescent="0.2">
      <c r="A699">
        <v>14921.75</v>
      </c>
      <c r="B699">
        <v>-46.79</v>
      </c>
      <c r="C699">
        <v>-46.703000000000003</v>
      </c>
      <c r="D699">
        <v>2.234</v>
      </c>
      <c r="E699">
        <v>108.37</v>
      </c>
      <c r="F699">
        <v>80</v>
      </c>
      <c r="G699">
        <v>62.25</v>
      </c>
      <c r="H699">
        <v>2.6257000000000001</v>
      </c>
    </row>
    <row r="700" spans="1:8" x14ac:dyDescent="0.2">
      <c r="A700">
        <v>14923.941000000001</v>
      </c>
      <c r="B700">
        <v>-46.84</v>
      </c>
      <c r="C700">
        <v>-46.752000000000002</v>
      </c>
      <c r="D700">
        <v>2.2090000000000001</v>
      </c>
      <c r="E700">
        <v>109.86799999999999</v>
      </c>
      <c r="F700">
        <v>80</v>
      </c>
      <c r="G700">
        <v>62.302</v>
      </c>
      <c r="H700">
        <v>2.6796000000000002</v>
      </c>
    </row>
    <row r="701" spans="1:8" x14ac:dyDescent="0.2">
      <c r="A701">
        <v>14926.144</v>
      </c>
      <c r="B701">
        <v>-46.892000000000003</v>
      </c>
      <c r="C701">
        <v>-46.801000000000002</v>
      </c>
      <c r="D701">
        <v>2.2490000000000001</v>
      </c>
      <c r="E701">
        <v>108.33</v>
      </c>
      <c r="F701">
        <v>80</v>
      </c>
      <c r="G701">
        <v>62.225999999999999</v>
      </c>
      <c r="H701">
        <v>2.6246000000000005</v>
      </c>
    </row>
    <row r="702" spans="1:8" x14ac:dyDescent="0.2">
      <c r="A702">
        <v>14928.349</v>
      </c>
      <c r="B702">
        <v>-46.942999999999998</v>
      </c>
      <c r="C702">
        <v>-46.850999999999999</v>
      </c>
      <c r="D702">
        <v>2.2599999999999998</v>
      </c>
      <c r="E702">
        <v>108.655</v>
      </c>
      <c r="F702">
        <v>80</v>
      </c>
      <c r="G702">
        <v>62.344000000000001</v>
      </c>
      <c r="H702">
        <v>2.6356000000000002</v>
      </c>
    </row>
    <row r="703" spans="1:8" x14ac:dyDescent="0.2">
      <c r="A703">
        <v>14930.566000000001</v>
      </c>
      <c r="B703">
        <v>-46.994</v>
      </c>
      <c r="C703">
        <v>-46.9</v>
      </c>
      <c r="D703">
        <v>2.222</v>
      </c>
      <c r="E703">
        <v>107.512</v>
      </c>
      <c r="F703">
        <v>80</v>
      </c>
      <c r="G703">
        <v>62.393999999999998</v>
      </c>
      <c r="H703">
        <v>2.5960000000000001</v>
      </c>
    </row>
    <row r="704" spans="1:8" x14ac:dyDescent="0.2">
      <c r="A704">
        <v>14932.775</v>
      </c>
      <c r="B704">
        <v>-47.046999999999997</v>
      </c>
      <c r="C704">
        <v>-46.951000000000001</v>
      </c>
      <c r="D704">
        <v>2.2919999999999998</v>
      </c>
      <c r="E704">
        <v>107.276</v>
      </c>
      <c r="F704">
        <v>80</v>
      </c>
      <c r="G704">
        <v>62.517000000000003</v>
      </c>
      <c r="H704">
        <v>2.5872000000000002</v>
      </c>
    </row>
    <row r="705" spans="1:8" x14ac:dyDescent="0.2">
      <c r="A705">
        <v>14934.983</v>
      </c>
      <c r="B705">
        <v>-47.097000000000001</v>
      </c>
      <c r="C705">
        <v>-47</v>
      </c>
      <c r="D705">
        <v>2.2200000000000002</v>
      </c>
      <c r="E705">
        <v>105.325</v>
      </c>
      <c r="F705">
        <v>80</v>
      </c>
      <c r="G705">
        <v>62.381</v>
      </c>
      <c r="H705">
        <v>2.5201000000000002</v>
      </c>
    </row>
    <row r="706" spans="1:8" x14ac:dyDescent="0.2">
      <c r="A706">
        <v>20331.223000000002</v>
      </c>
      <c r="B706">
        <v>-47.05</v>
      </c>
      <c r="C706">
        <v>-47.048999999999999</v>
      </c>
      <c r="D706">
        <v>0</v>
      </c>
      <c r="E706">
        <v>107.878</v>
      </c>
      <c r="F706">
        <v>80</v>
      </c>
      <c r="G706">
        <v>61.691000000000003</v>
      </c>
      <c r="H706">
        <v>2.6081000000000003</v>
      </c>
    </row>
    <row r="707" spans="1:8" x14ac:dyDescent="0.2">
      <c r="A707">
        <v>20333.726999999999</v>
      </c>
      <c r="B707">
        <v>-47.101999999999997</v>
      </c>
      <c r="C707">
        <v>-47.1</v>
      </c>
      <c r="D707">
        <v>2.0190000000000001</v>
      </c>
      <c r="E707">
        <v>106.792</v>
      </c>
      <c r="F707">
        <v>80</v>
      </c>
      <c r="G707">
        <v>61.884</v>
      </c>
      <c r="H707">
        <v>2.5707000000000004</v>
      </c>
    </row>
    <row r="708" spans="1:8" x14ac:dyDescent="0.2">
      <c r="A708">
        <v>20336.218000000001</v>
      </c>
      <c r="B708">
        <v>-47.155999999999999</v>
      </c>
      <c r="C708">
        <v>-47.152000000000001</v>
      </c>
      <c r="D708">
        <v>2.117</v>
      </c>
      <c r="E708">
        <v>104.807</v>
      </c>
      <c r="F708">
        <v>80</v>
      </c>
      <c r="G708">
        <v>62.137999999999998</v>
      </c>
      <c r="H708">
        <v>2.5024999999999999</v>
      </c>
    </row>
    <row r="709" spans="1:8" x14ac:dyDescent="0.2">
      <c r="A709">
        <v>20338.740000000002</v>
      </c>
      <c r="B709">
        <v>-47.209000000000003</v>
      </c>
      <c r="C709">
        <v>-47.204999999999998</v>
      </c>
      <c r="D709">
        <v>2.0670000000000002</v>
      </c>
      <c r="E709">
        <v>101.89</v>
      </c>
      <c r="F709">
        <v>80</v>
      </c>
      <c r="G709">
        <v>62.274000000000001</v>
      </c>
      <c r="H709">
        <v>2.4046000000000003</v>
      </c>
    </row>
    <row r="710" spans="1:8" x14ac:dyDescent="0.2">
      <c r="A710">
        <v>20341.23</v>
      </c>
      <c r="B710">
        <v>-47.259</v>
      </c>
      <c r="C710">
        <v>-47.253999999999998</v>
      </c>
      <c r="D710">
        <v>1.976</v>
      </c>
      <c r="E710">
        <v>101.502</v>
      </c>
      <c r="F710">
        <v>80</v>
      </c>
      <c r="G710">
        <v>62.548000000000002</v>
      </c>
      <c r="H710">
        <v>2.3914</v>
      </c>
    </row>
    <row r="711" spans="1:8" x14ac:dyDescent="0.2">
      <c r="A711">
        <v>20343.736000000001</v>
      </c>
      <c r="B711">
        <v>-47.31</v>
      </c>
      <c r="C711">
        <v>-47.302999999999997</v>
      </c>
      <c r="D711">
        <v>1.978</v>
      </c>
      <c r="E711">
        <v>100.443</v>
      </c>
      <c r="F711">
        <v>80</v>
      </c>
      <c r="G711">
        <v>62.773000000000003</v>
      </c>
      <c r="H711">
        <v>2.3562000000000003</v>
      </c>
    </row>
    <row r="712" spans="1:8" x14ac:dyDescent="0.2">
      <c r="A712">
        <v>20346.228999999999</v>
      </c>
      <c r="B712">
        <v>-47.360999999999997</v>
      </c>
      <c r="C712">
        <v>-47.353000000000002</v>
      </c>
      <c r="D712">
        <v>2.0009999999999999</v>
      </c>
      <c r="E712">
        <v>97.23</v>
      </c>
      <c r="F712">
        <v>80</v>
      </c>
      <c r="G712">
        <v>62.88</v>
      </c>
      <c r="H712">
        <v>2.2528000000000001</v>
      </c>
    </row>
    <row r="713" spans="1:8" x14ac:dyDescent="0.2">
      <c r="A713">
        <v>20348.732</v>
      </c>
      <c r="B713">
        <v>-47.412999999999997</v>
      </c>
      <c r="C713">
        <v>-47.405000000000001</v>
      </c>
      <c r="D713">
        <v>2.0539999999999998</v>
      </c>
      <c r="E713">
        <v>93.908000000000001</v>
      </c>
      <c r="F713">
        <v>80</v>
      </c>
      <c r="G713">
        <v>63.116999999999997</v>
      </c>
      <c r="H713">
        <v>2.1494</v>
      </c>
    </row>
    <row r="714" spans="1:8" x14ac:dyDescent="0.2">
      <c r="A714">
        <v>20351.261999999999</v>
      </c>
      <c r="B714">
        <v>-47.466999999999999</v>
      </c>
      <c r="C714">
        <v>-47.457000000000001</v>
      </c>
      <c r="D714">
        <v>2.0590000000000002</v>
      </c>
      <c r="E714">
        <v>95.629000000000005</v>
      </c>
      <c r="F714">
        <v>80</v>
      </c>
      <c r="G714">
        <v>63.268999999999998</v>
      </c>
      <c r="H714">
        <v>2.2021999999999999</v>
      </c>
    </row>
    <row r="715" spans="1:8" x14ac:dyDescent="0.2">
      <c r="A715">
        <v>20353.784</v>
      </c>
      <c r="B715">
        <v>-47.517000000000003</v>
      </c>
      <c r="C715">
        <v>-47.506</v>
      </c>
      <c r="D715">
        <v>1.974</v>
      </c>
      <c r="E715">
        <v>95.116</v>
      </c>
      <c r="F715">
        <v>80</v>
      </c>
      <c r="G715">
        <v>63.116999999999997</v>
      </c>
      <c r="H715">
        <v>2.1868000000000003</v>
      </c>
    </row>
    <row r="716" spans="1:8" x14ac:dyDescent="0.2">
      <c r="A716">
        <v>20356.291000000001</v>
      </c>
      <c r="B716">
        <v>-47.567999999999998</v>
      </c>
      <c r="C716">
        <v>-47.555999999999997</v>
      </c>
      <c r="D716">
        <v>1.9710000000000001</v>
      </c>
      <c r="E716">
        <v>94.988</v>
      </c>
      <c r="F716">
        <v>80</v>
      </c>
      <c r="G716">
        <v>63.186999999999998</v>
      </c>
      <c r="H716">
        <v>2.1824000000000003</v>
      </c>
    </row>
    <row r="717" spans="1:8" x14ac:dyDescent="0.2">
      <c r="A717">
        <v>20358.785</v>
      </c>
      <c r="B717">
        <v>-47.619</v>
      </c>
      <c r="C717">
        <v>-47.606000000000002</v>
      </c>
      <c r="D717">
        <v>1.992</v>
      </c>
      <c r="E717">
        <v>96.173000000000002</v>
      </c>
      <c r="F717">
        <v>80</v>
      </c>
      <c r="G717">
        <v>63.072000000000003</v>
      </c>
      <c r="H717">
        <v>2.2197999999999998</v>
      </c>
    </row>
    <row r="718" spans="1:8" x14ac:dyDescent="0.2">
      <c r="A718">
        <v>20361.28</v>
      </c>
      <c r="B718">
        <v>-47.670999999999999</v>
      </c>
      <c r="C718">
        <v>-47.655999999999999</v>
      </c>
      <c r="D718">
        <v>2.0350000000000001</v>
      </c>
      <c r="E718">
        <v>96.725999999999999</v>
      </c>
      <c r="F718">
        <v>80</v>
      </c>
      <c r="G718">
        <v>63.075000000000003</v>
      </c>
      <c r="H718">
        <v>2.2374000000000001</v>
      </c>
    </row>
    <row r="719" spans="1:8" x14ac:dyDescent="0.2">
      <c r="A719">
        <v>20363.769</v>
      </c>
      <c r="B719">
        <v>-47.722999999999999</v>
      </c>
      <c r="C719">
        <v>-47.707999999999998</v>
      </c>
      <c r="D719">
        <v>2.0790000000000002</v>
      </c>
      <c r="E719">
        <v>95.161000000000001</v>
      </c>
      <c r="F719">
        <v>80</v>
      </c>
      <c r="G719">
        <v>63.069000000000003</v>
      </c>
      <c r="H719">
        <v>2.1879000000000004</v>
      </c>
    </row>
    <row r="720" spans="1:8" x14ac:dyDescent="0.2">
      <c r="A720">
        <v>20366.261999999999</v>
      </c>
      <c r="B720">
        <v>-47.774999999999999</v>
      </c>
      <c r="C720">
        <v>-47.758000000000003</v>
      </c>
      <c r="D720">
        <v>2.0099999999999998</v>
      </c>
      <c r="E720">
        <v>96.668000000000006</v>
      </c>
      <c r="F720">
        <v>80</v>
      </c>
      <c r="G720">
        <v>63.143999999999998</v>
      </c>
      <c r="H720">
        <v>2.2352000000000003</v>
      </c>
    </row>
    <row r="721" spans="1:8" x14ac:dyDescent="0.2">
      <c r="A721">
        <v>20368.758999999998</v>
      </c>
      <c r="B721">
        <v>-47.825000000000003</v>
      </c>
      <c r="C721">
        <v>-47.807000000000002</v>
      </c>
      <c r="D721">
        <v>1.962</v>
      </c>
      <c r="E721">
        <v>96.19</v>
      </c>
      <c r="F721">
        <v>80</v>
      </c>
      <c r="G721">
        <v>63.037999999999997</v>
      </c>
      <c r="H721">
        <v>2.2197999999999998</v>
      </c>
    </row>
    <row r="722" spans="1:8" x14ac:dyDescent="0.2">
      <c r="A722">
        <v>20371.252</v>
      </c>
      <c r="B722">
        <v>-47.875</v>
      </c>
      <c r="C722">
        <v>-47.856999999999999</v>
      </c>
      <c r="D722">
        <v>1.9810000000000001</v>
      </c>
      <c r="E722">
        <v>96.335999999999999</v>
      </c>
      <c r="F722">
        <v>80</v>
      </c>
      <c r="G722">
        <v>63.164000000000001</v>
      </c>
      <c r="H722">
        <v>2.2242000000000002</v>
      </c>
    </row>
    <row r="723" spans="1:8" x14ac:dyDescent="0.2">
      <c r="A723">
        <v>20373.743999999999</v>
      </c>
      <c r="B723">
        <v>-47.929000000000002</v>
      </c>
      <c r="C723">
        <v>-47.908999999999999</v>
      </c>
      <c r="D723">
        <v>2.1150000000000002</v>
      </c>
      <c r="E723">
        <v>96.558999999999997</v>
      </c>
      <c r="F723">
        <v>80</v>
      </c>
      <c r="G723">
        <v>63.017000000000003</v>
      </c>
      <c r="H723">
        <v>2.2319</v>
      </c>
    </row>
    <row r="724" spans="1:8" x14ac:dyDescent="0.2">
      <c r="A724">
        <v>20376.266</v>
      </c>
      <c r="B724">
        <v>-47.981999999999999</v>
      </c>
      <c r="C724">
        <v>-47.960999999999999</v>
      </c>
      <c r="D724">
        <v>2.0459999999999998</v>
      </c>
      <c r="E724">
        <v>98.031000000000006</v>
      </c>
      <c r="F724">
        <v>80</v>
      </c>
      <c r="G724">
        <v>62.887</v>
      </c>
      <c r="H724">
        <v>2.2781000000000002</v>
      </c>
    </row>
    <row r="725" spans="1:8" x14ac:dyDescent="0.2">
      <c r="A725">
        <v>20378.795999999998</v>
      </c>
      <c r="B725">
        <v>-48.033000000000001</v>
      </c>
      <c r="C725">
        <v>-48.011000000000003</v>
      </c>
      <c r="D725">
        <v>1.9970000000000001</v>
      </c>
      <c r="E725">
        <v>98.179000000000002</v>
      </c>
      <c r="F725">
        <v>80</v>
      </c>
      <c r="G725">
        <v>62.935000000000002</v>
      </c>
      <c r="H725">
        <v>2.2836000000000003</v>
      </c>
    </row>
    <row r="726" spans="1:8" x14ac:dyDescent="0.2">
      <c r="A726">
        <v>20381.302</v>
      </c>
      <c r="B726">
        <v>-48.09</v>
      </c>
      <c r="C726">
        <v>-48.067</v>
      </c>
      <c r="D726">
        <v>2.206</v>
      </c>
      <c r="E726">
        <v>98.215999999999994</v>
      </c>
      <c r="F726">
        <v>80</v>
      </c>
      <c r="G726">
        <v>63.029000000000003</v>
      </c>
      <c r="H726">
        <v>2.2847</v>
      </c>
    </row>
    <row r="727" spans="1:8" x14ac:dyDescent="0.2">
      <c r="A727">
        <v>20383.800999999999</v>
      </c>
      <c r="B727">
        <v>-48.140999999999998</v>
      </c>
      <c r="C727">
        <v>-48.116999999999997</v>
      </c>
      <c r="D727">
        <v>2.0190000000000001</v>
      </c>
      <c r="E727">
        <v>99.081999999999994</v>
      </c>
      <c r="F727">
        <v>80</v>
      </c>
      <c r="G727">
        <v>62.814</v>
      </c>
      <c r="H727">
        <v>2.3122000000000003</v>
      </c>
    </row>
    <row r="728" spans="1:8" x14ac:dyDescent="0.2">
      <c r="A728">
        <v>20386.325000000001</v>
      </c>
      <c r="B728">
        <v>-48.192999999999998</v>
      </c>
      <c r="C728">
        <v>-48.167999999999999</v>
      </c>
      <c r="D728">
        <v>2.0169999999999999</v>
      </c>
      <c r="E728">
        <v>97.846999999999994</v>
      </c>
      <c r="F728">
        <v>80</v>
      </c>
      <c r="G728">
        <v>62.811</v>
      </c>
      <c r="H728">
        <v>2.2726000000000002</v>
      </c>
    </row>
    <row r="729" spans="1:8" x14ac:dyDescent="0.2">
      <c r="A729">
        <v>20388.846000000001</v>
      </c>
      <c r="B729">
        <v>-48.246000000000002</v>
      </c>
      <c r="C729">
        <v>-48.22</v>
      </c>
      <c r="D729">
        <v>2.052</v>
      </c>
      <c r="E729">
        <v>101.015</v>
      </c>
      <c r="F729">
        <v>80</v>
      </c>
      <c r="G729">
        <v>62.746000000000002</v>
      </c>
      <c r="H729">
        <v>2.3748999999999998</v>
      </c>
    </row>
    <row r="730" spans="1:8" x14ac:dyDescent="0.2">
      <c r="A730">
        <v>20391.361000000001</v>
      </c>
      <c r="B730">
        <v>-48.298000000000002</v>
      </c>
      <c r="C730">
        <v>-48.271000000000001</v>
      </c>
      <c r="D730">
        <v>2.0219999999999998</v>
      </c>
      <c r="E730">
        <v>100.626</v>
      </c>
      <c r="F730">
        <v>80</v>
      </c>
      <c r="G730">
        <v>62.658000000000001</v>
      </c>
      <c r="H730">
        <v>2.3628000000000005</v>
      </c>
    </row>
    <row r="731" spans="1:8" x14ac:dyDescent="0.2">
      <c r="A731">
        <v>20393.883000000002</v>
      </c>
      <c r="B731">
        <v>-48.348999999999997</v>
      </c>
      <c r="C731">
        <v>-48.320999999999998</v>
      </c>
      <c r="D731">
        <v>1.984</v>
      </c>
      <c r="E731">
        <v>102.71</v>
      </c>
      <c r="F731">
        <v>80</v>
      </c>
      <c r="G731">
        <v>62.537999999999997</v>
      </c>
      <c r="H731">
        <v>2.4321000000000002</v>
      </c>
    </row>
    <row r="732" spans="1:8" x14ac:dyDescent="0.2">
      <c r="A732">
        <v>20396.401999999998</v>
      </c>
      <c r="B732">
        <v>-48.401000000000003</v>
      </c>
      <c r="C732">
        <v>-48.371000000000002</v>
      </c>
      <c r="D732">
        <v>1.9970000000000001</v>
      </c>
      <c r="E732">
        <v>102.068</v>
      </c>
      <c r="F732">
        <v>80</v>
      </c>
      <c r="G732">
        <v>62.423999999999999</v>
      </c>
      <c r="H732">
        <v>2.4100999999999999</v>
      </c>
    </row>
    <row r="733" spans="1:8" x14ac:dyDescent="0.2">
      <c r="A733">
        <v>20398.927</v>
      </c>
      <c r="B733">
        <v>-48.454000000000001</v>
      </c>
      <c r="C733">
        <v>-48.423000000000002</v>
      </c>
      <c r="D733">
        <v>2.0539999999999998</v>
      </c>
      <c r="E733">
        <v>104.88200000000001</v>
      </c>
      <c r="F733">
        <v>80</v>
      </c>
      <c r="G733">
        <v>62.143000000000001</v>
      </c>
      <c r="H733">
        <v>2.5047000000000001</v>
      </c>
    </row>
    <row r="734" spans="1:8" x14ac:dyDescent="0.2">
      <c r="A734">
        <v>20401.457999999999</v>
      </c>
      <c r="B734">
        <v>-48.508000000000003</v>
      </c>
      <c r="C734">
        <v>-48.475999999999999</v>
      </c>
      <c r="D734">
        <v>2.1150000000000002</v>
      </c>
      <c r="E734">
        <v>105.556</v>
      </c>
      <c r="F734">
        <v>80</v>
      </c>
      <c r="G734">
        <v>61.975000000000001</v>
      </c>
      <c r="H734">
        <v>2.5278</v>
      </c>
    </row>
    <row r="735" spans="1:8" x14ac:dyDescent="0.2">
      <c r="A735">
        <v>20403.957999999999</v>
      </c>
      <c r="B735">
        <v>-48.561999999999998</v>
      </c>
      <c r="C735">
        <v>-48.529000000000003</v>
      </c>
      <c r="D735">
        <v>2.0960000000000001</v>
      </c>
      <c r="E735">
        <v>106.75700000000001</v>
      </c>
      <c r="F735">
        <v>80</v>
      </c>
      <c r="G735">
        <v>61.904000000000003</v>
      </c>
      <c r="H735">
        <v>2.5695999999999999</v>
      </c>
    </row>
    <row r="736" spans="1:8" x14ac:dyDescent="0.2">
      <c r="A736">
        <v>20406.464</v>
      </c>
      <c r="B736">
        <v>-48.616999999999997</v>
      </c>
      <c r="C736">
        <v>-48.582000000000001</v>
      </c>
      <c r="D736">
        <v>2.1309999999999998</v>
      </c>
      <c r="E736">
        <v>109.842</v>
      </c>
      <c r="F736">
        <v>80</v>
      </c>
      <c r="G736">
        <v>61.774999999999999</v>
      </c>
      <c r="H736">
        <v>2.6785000000000001</v>
      </c>
    </row>
    <row r="737" spans="1:8" x14ac:dyDescent="0.2">
      <c r="A737">
        <v>20408.958999999999</v>
      </c>
      <c r="B737">
        <v>-48.67</v>
      </c>
      <c r="C737">
        <v>-48.634</v>
      </c>
      <c r="D737">
        <v>2.097</v>
      </c>
      <c r="E737">
        <v>107.767</v>
      </c>
      <c r="F737">
        <v>80</v>
      </c>
      <c r="G737">
        <v>61.741</v>
      </c>
      <c r="H737">
        <v>2.6048</v>
      </c>
    </row>
    <row r="738" spans="1:8" x14ac:dyDescent="0.2">
      <c r="A738">
        <v>20411.448</v>
      </c>
      <c r="B738">
        <v>-48.722000000000001</v>
      </c>
      <c r="C738">
        <v>-48.686</v>
      </c>
      <c r="D738">
        <v>2.0529999999999999</v>
      </c>
      <c r="E738">
        <v>107.086</v>
      </c>
      <c r="F738">
        <v>80</v>
      </c>
      <c r="G738">
        <v>61.746000000000002</v>
      </c>
      <c r="H738">
        <v>2.5806000000000004</v>
      </c>
    </row>
    <row r="739" spans="1:8" x14ac:dyDescent="0.2">
      <c r="A739">
        <v>20413.942999999999</v>
      </c>
      <c r="B739">
        <v>-48.776000000000003</v>
      </c>
      <c r="C739">
        <v>-48.738</v>
      </c>
      <c r="D739">
        <v>2.1030000000000002</v>
      </c>
      <c r="E739">
        <v>108.98699999999999</v>
      </c>
      <c r="F739">
        <v>80</v>
      </c>
      <c r="G739">
        <v>61.725000000000001</v>
      </c>
      <c r="H739">
        <v>2.6477000000000004</v>
      </c>
    </row>
    <row r="740" spans="1:8" x14ac:dyDescent="0.2">
      <c r="A740">
        <v>20416.433000000001</v>
      </c>
      <c r="B740">
        <v>-48.829000000000001</v>
      </c>
      <c r="C740">
        <v>-48.79</v>
      </c>
      <c r="D740">
        <v>2.1040000000000001</v>
      </c>
      <c r="E740">
        <v>108.247</v>
      </c>
      <c r="F740">
        <v>80</v>
      </c>
      <c r="G740">
        <v>61.738</v>
      </c>
      <c r="H740">
        <v>2.6213000000000002</v>
      </c>
    </row>
    <row r="741" spans="1:8" x14ac:dyDescent="0.2">
      <c r="A741">
        <v>20418.928</v>
      </c>
      <c r="B741">
        <v>-48.883000000000003</v>
      </c>
      <c r="C741">
        <v>-48.843000000000004</v>
      </c>
      <c r="D741">
        <v>2.105</v>
      </c>
      <c r="E741">
        <v>108.92100000000001</v>
      </c>
      <c r="F741">
        <v>80</v>
      </c>
      <c r="G741">
        <v>61.642000000000003</v>
      </c>
      <c r="H741">
        <v>2.6455000000000002</v>
      </c>
    </row>
    <row r="742" spans="1:8" x14ac:dyDescent="0.2">
      <c r="A742">
        <v>20421.437000000002</v>
      </c>
      <c r="B742">
        <v>-48.936999999999998</v>
      </c>
      <c r="C742">
        <v>-48.896000000000001</v>
      </c>
      <c r="D742">
        <v>2.1179999999999999</v>
      </c>
      <c r="E742">
        <v>108.54300000000001</v>
      </c>
      <c r="F742">
        <v>80</v>
      </c>
      <c r="G742">
        <v>61.613999999999997</v>
      </c>
      <c r="H742">
        <v>2.6322999999999999</v>
      </c>
    </row>
    <row r="743" spans="1:8" x14ac:dyDescent="0.2">
      <c r="A743">
        <v>20423.947</v>
      </c>
      <c r="B743">
        <v>-48.988</v>
      </c>
      <c r="C743">
        <v>-48.945</v>
      </c>
      <c r="D743">
        <v>1.9630000000000001</v>
      </c>
      <c r="E743">
        <v>108.94199999999999</v>
      </c>
      <c r="F743">
        <v>80</v>
      </c>
      <c r="G743">
        <v>61.707999999999998</v>
      </c>
      <c r="H743">
        <v>2.6466000000000003</v>
      </c>
    </row>
    <row r="744" spans="1:8" x14ac:dyDescent="0.2">
      <c r="A744">
        <v>20426.473000000002</v>
      </c>
      <c r="B744">
        <v>-49.04</v>
      </c>
      <c r="C744">
        <v>-48.997</v>
      </c>
      <c r="D744">
        <v>2.0470000000000002</v>
      </c>
      <c r="E744">
        <v>108.042</v>
      </c>
      <c r="F744">
        <v>80</v>
      </c>
      <c r="G744">
        <v>61.618000000000002</v>
      </c>
      <c r="H744">
        <v>2.6147</v>
      </c>
    </row>
    <row r="745" spans="1:8" x14ac:dyDescent="0.2">
      <c r="A745">
        <v>20429.316999999999</v>
      </c>
      <c r="B745">
        <v>-49.091999999999999</v>
      </c>
      <c r="C745">
        <v>-49.048000000000002</v>
      </c>
      <c r="D745">
        <v>1.7829999999999999</v>
      </c>
      <c r="E745">
        <v>117.551</v>
      </c>
      <c r="F745">
        <v>80</v>
      </c>
      <c r="G745">
        <v>60.643999999999998</v>
      </c>
      <c r="H745">
        <v>2.9645000000000001</v>
      </c>
    </row>
    <row r="746" spans="1:8" x14ac:dyDescent="0.2">
      <c r="A746">
        <v>20432.473000000002</v>
      </c>
      <c r="B746">
        <v>-49.146000000000001</v>
      </c>
      <c r="C746">
        <v>-49.1</v>
      </c>
      <c r="D746">
        <v>1.655</v>
      </c>
      <c r="E746">
        <v>120.292</v>
      </c>
      <c r="F746">
        <v>80</v>
      </c>
      <c r="G746">
        <v>60.219000000000001</v>
      </c>
      <c r="H746">
        <v>3.0723000000000003</v>
      </c>
    </row>
    <row r="747" spans="1:8" x14ac:dyDescent="0.2">
      <c r="A747">
        <v>20508.458999999999</v>
      </c>
      <c r="B747">
        <v>-49.155000000000001</v>
      </c>
      <c r="C747">
        <v>-49.155000000000001</v>
      </c>
      <c r="D747">
        <v>0</v>
      </c>
      <c r="E747">
        <v>122.718</v>
      </c>
      <c r="F747">
        <v>80</v>
      </c>
      <c r="G747">
        <v>60.386000000000003</v>
      </c>
      <c r="H747">
        <v>3.1702000000000004</v>
      </c>
    </row>
    <row r="748" spans="1:8" x14ac:dyDescent="0.2">
      <c r="A748">
        <v>20511.623</v>
      </c>
      <c r="B748">
        <v>-49.209000000000003</v>
      </c>
      <c r="C748">
        <v>-49.209000000000003</v>
      </c>
      <c r="D748">
        <v>1.722</v>
      </c>
      <c r="E748">
        <v>117.97</v>
      </c>
      <c r="F748">
        <v>80</v>
      </c>
      <c r="G748">
        <v>60.76</v>
      </c>
      <c r="H748">
        <v>2.9810000000000003</v>
      </c>
    </row>
    <row r="749" spans="1:8" x14ac:dyDescent="0.2">
      <c r="A749">
        <v>20514.455999999998</v>
      </c>
      <c r="B749">
        <v>-49.265000000000001</v>
      </c>
      <c r="C749">
        <v>-49.265000000000001</v>
      </c>
      <c r="D749">
        <v>1.984</v>
      </c>
      <c r="E749">
        <v>114.938</v>
      </c>
      <c r="F749">
        <v>80</v>
      </c>
      <c r="G749">
        <v>60.982999999999997</v>
      </c>
      <c r="H749">
        <v>2.8655000000000004</v>
      </c>
    </row>
    <row r="750" spans="1:8" x14ac:dyDescent="0.2">
      <c r="A750">
        <v>20517.294999999998</v>
      </c>
      <c r="B750">
        <v>-49.316000000000003</v>
      </c>
      <c r="C750">
        <v>-49.317</v>
      </c>
      <c r="D750">
        <v>1.8029999999999999</v>
      </c>
      <c r="E750">
        <v>113.366</v>
      </c>
      <c r="F750">
        <v>80</v>
      </c>
      <c r="G750">
        <v>61.29</v>
      </c>
      <c r="H750">
        <v>2.8061000000000003</v>
      </c>
    </row>
    <row r="751" spans="1:8" x14ac:dyDescent="0.2">
      <c r="A751">
        <v>20520.448</v>
      </c>
      <c r="B751">
        <v>-49.371000000000002</v>
      </c>
      <c r="C751">
        <v>-49.372</v>
      </c>
      <c r="D751">
        <v>1.754</v>
      </c>
      <c r="E751">
        <v>111.089</v>
      </c>
      <c r="F751">
        <v>80</v>
      </c>
      <c r="G751">
        <v>61.335000000000001</v>
      </c>
      <c r="H751">
        <v>2.7225000000000001</v>
      </c>
    </row>
    <row r="752" spans="1:8" x14ac:dyDescent="0.2">
      <c r="A752">
        <v>20523.281999999999</v>
      </c>
      <c r="B752">
        <v>-49.421999999999997</v>
      </c>
      <c r="C752">
        <v>-49.423000000000002</v>
      </c>
      <c r="D752">
        <v>1.786</v>
      </c>
      <c r="E752">
        <v>109.325</v>
      </c>
      <c r="F752">
        <v>80</v>
      </c>
      <c r="G752">
        <v>61.597000000000001</v>
      </c>
      <c r="H752">
        <v>2.6598000000000002</v>
      </c>
    </row>
    <row r="753" spans="1:8" x14ac:dyDescent="0.2">
      <c r="A753">
        <v>20526.124</v>
      </c>
      <c r="B753">
        <v>-49.473999999999997</v>
      </c>
      <c r="C753">
        <v>-49.475000000000001</v>
      </c>
      <c r="D753">
        <v>1.849</v>
      </c>
      <c r="E753">
        <v>106.99299999999999</v>
      </c>
      <c r="F753">
        <v>80</v>
      </c>
      <c r="G753">
        <v>61.771999999999998</v>
      </c>
      <c r="H753">
        <v>2.5773000000000001</v>
      </c>
    </row>
    <row r="754" spans="1:8" x14ac:dyDescent="0.2">
      <c r="A754">
        <v>20528.968000000001</v>
      </c>
      <c r="B754">
        <v>-49.524999999999999</v>
      </c>
      <c r="C754">
        <v>-49.527000000000001</v>
      </c>
      <c r="D754">
        <v>1.8089999999999999</v>
      </c>
      <c r="E754">
        <v>108.41800000000001</v>
      </c>
      <c r="F754">
        <v>80</v>
      </c>
      <c r="G754">
        <v>61.518999999999998</v>
      </c>
      <c r="H754">
        <v>2.6278999999999999</v>
      </c>
    </row>
    <row r="755" spans="1:8" x14ac:dyDescent="0.2">
      <c r="A755">
        <v>20532.123</v>
      </c>
      <c r="B755">
        <v>-49.581000000000003</v>
      </c>
      <c r="C755">
        <v>-49.582000000000001</v>
      </c>
      <c r="D755">
        <v>1.762</v>
      </c>
      <c r="E755">
        <v>107.31</v>
      </c>
      <c r="F755">
        <v>80</v>
      </c>
      <c r="G755">
        <v>61.935000000000002</v>
      </c>
      <c r="H755">
        <v>2.5883000000000003</v>
      </c>
    </row>
    <row r="756" spans="1:8" x14ac:dyDescent="0.2">
      <c r="A756">
        <v>20534.958999999999</v>
      </c>
      <c r="B756">
        <v>-49.633000000000003</v>
      </c>
      <c r="C756">
        <v>-49.634999999999998</v>
      </c>
      <c r="D756">
        <v>1.8580000000000001</v>
      </c>
      <c r="E756">
        <v>102.039</v>
      </c>
      <c r="F756">
        <v>80</v>
      </c>
      <c r="G756">
        <v>62.408999999999999</v>
      </c>
      <c r="H756">
        <v>2.4090000000000003</v>
      </c>
    </row>
    <row r="757" spans="1:8" x14ac:dyDescent="0.2">
      <c r="A757">
        <v>20537.785</v>
      </c>
      <c r="B757">
        <v>-49.689</v>
      </c>
      <c r="C757">
        <v>-49.691000000000003</v>
      </c>
      <c r="D757">
        <v>1.9930000000000001</v>
      </c>
      <c r="E757">
        <v>95.397999999999996</v>
      </c>
      <c r="F757">
        <v>80</v>
      </c>
      <c r="G757">
        <v>63.156999999999996</v>
      </c>
      <c r="H757">
        <v>2.1956000000000002</v>
      </c>
    </row>
    <row r="758" spans="1:8" x14ac:dyDescent="0.2">
      <c r="A758">
        <v>20540.276000000002</v>
      </c>
      <c r="B758">
        <v>-49.74</v>
      </c>
      <c r="C758">
        <v>-49.741999999999997</v>
      </c>
      <c r="D758">
        <v>2.0390000000000001</v>
      </c>
      <c r="E758">
        <v>96.055000000000007</v>
      </c>
      <c r="F758">
        <v>80</v>
      </c>
      <c r="G758">
        <v>62.88</v>
      </c>
      <c r="H758">
        <v>2.2153999999999998</v>
      </c>
    </row>
    <row r="759" spans="1:8" x14ac:dyDescent="0.2">
      <c r="A759">
        <v>20542.809000000001</v>
      </c>
      <c r="B759">
        <v>-49.792000000000002</v>
      </c>
      <c r="C759">
        <v>-49.795000000000002</v>
      </c>
      <c r="D759">
        <v>2.0739999999999998</v>
      </c>
      <c r="E759">
        <v>99.525000000000006</v>
      </c>
      <c r="F759">
        <v>80</v>
      </c>
      <c r="G759">
        <v>62.835000000000001</v>
      </c>
      <c r="H759">
        <v>2.3265000000000002</v>
      </c>
    </row>
    <row r="760" spans="1:8" x14ac:dyDescent="0.2">
      <c r="A760">
        <v>20545.624</v>
      </c>
      <c r="B760">
        <v>-49.844999999999999</v>
      </c>
      <c r="C760">
        <v>-49.847000000000001</v>
      </c>
      <c r="D760">
        <v>1.8560000000000001</v>
      </c>
      <c r="E760">
        <v>101.096</v>
      </c>
      <c r="F760">
        <v>80</v>
      </c>
      <c r="G760">
        <v>62.624000000000002</v>
      </c>
      <c r="H760">
        <v>2.3782000000000001</v>
      </c>
    </row>
    <row r="761" spans="1:8" x14ac:dyDescent="0.2">
      <c r="A761">
        <v>20548.760999999999</v>
      </c>
      <c r="B761">
        <v>-49.9</v>
      </c>
      <c r="C761">
        <v>-49.902000000000001</v>
      </c>
      <c r="D761">
        <v>1.776</v>
      </c>
      <c r="E761">
        <v>98.546000000000006</v>
      </c>
      <c r="F761">
        <v>80</v>
      </c>
      <c r="G761">
        <v>62.911999999999999</v>
      </c>
      <c r="H761">
        <v>2.2946</v>
      </c>
    </row>
    <row r="762" spans="1:8" x14ac:dyDescent="0.2">
      <c r="A762">
        <v>20551.607</v>
      </c>
      <c r="B762">
        <v>-49.954999999999998</v>
      </c>
      <c r="C762">
        <v>-49.957000000000001</v>
      </c>
      <c r="D762">
        <v>1.925</v>
      </c>
      <c r="E762">
        <v>94.912000000000006</v>
      </c>
      <c r="F762">
        <v>80</v>
      </c>
      <c r="G762">
        <v>63.569000000000003</v>
      </c>
      <c r="H762">
        <v>2.1802000000000001</v>
      </c>
    </row>
    <row r="763" spans="1:8" x14ac:dyDescent="0.2">
      <c r="A763">
        <v>20554.448</v>
      </c>
      <c r="B763">
        <v>-50.008000000000003</v>
      </c>
      <c r="C763">
        <v>-50.01</v>
      </c>
      <c r="D763">
        <v>1.8640000000000001</v>
      </c>
      <c r="E763">
        <v>79.039000000000001</v>
      </c>
      <c r="F763">
        <v>80</v>
      </c>
      <c r="G763">
        <v>64.759</v>
      </c>
      <c r="H763">
        <v>1.7171000000000001</v>
      </c>
    </row>
    <row r="764" spans="1:8" x14ac:dyDescent="0.2">
      <c r="A764">
        <v>20557.598000000002</v>
      </c>
      <c r="B764">
        <v>-50.058999999999997</v>
      </c>
      <c r="C764">
        <v>-50.061999999999998</v>
      </c>
      <c r="D764">
        <v>1.6339999999999999</v>
      </c>
      <c r="E764">
        <v>74.980999999999995</v>
      </c>
      <c r="F764">
        <v>80</v>
      </c>
      <c r="G764">
        <v>65.210999999999999</v>
      </c>
      <c r="H764">
        <v>1.6071000000000002</v>
      </c>
    </row>
    <row r="765" spans="1:8" x14ac:dyDescent="0.2">
      <c r="A765">
        <v>20561.073</v>
      </c>
      <c r="B765">
        <v>-50.112000000000002</v>
      </c>
      <c r="C765">
        <v>-50.115000000000002</v>
      </c>
      <c r="D765">
        <v>1.5469999999999999</v>
      </c>
      <c r="E765">
        <v>60.493000000000002</v>
      </c>
      <c r="F765">
        <v>80</v>
      </c>
      <c r="G765">
        <v>66.236000000000004</v>
      </c>
      <c r="H765">
        <v>1.2407999999999999</v>
      </c>
    </row>
    <row r="766" spans="1:8" x14ac:dyDescent="0.2">
      <c r="A766">
        <v>20564.23</v>
      </c>
      <c r="B766">
        <v>-50.162999999999997</v>
      </c>
      <c r="C766">
        <v>-50.165999999999997</v>
      </c>
      <c r="D766">
        <v>1.5920000000000001</v>
      </c>
      <c r="E766">
        <v>24.9</v>
      </c>
      <c r="F766">
        <v>80</v>
      </c>
      <c r="G766">
        <v>68.463999999999999</v>
      </c>
      <c r="H766">
        <v>0.46750000000000003</v>
      </c>
    </row>
    <row r="767" spans="1:8" x14ac:dyDescent="0.2">
      <c r="A767">
        <v>20567.703000000001</v>
      </c>
      <c r="B767">
        <v>-50.216000000000001</v>
      </c>
      <c r="C767">
        <v>-50.219000000000001</v>
      </c>
      <c r="D767">
        <v>1.5389999999999999</v>
      </c>
      <c r="E767">
        <v>11.212999999999999</v>
      </c>
      <c r="F767">
        <v>80</v>
      </c>
      <c r="G767">
        <v>68.739999999999995</v>
      </c>
      <c r="H767">
        <v>0.2046</v>
      </c>
    </row>
    <row r="768" spans="1:8" x14ac:dyDescent="0.2">
      <c r="A768">
        <v>20571.166000000001</v>
      </c>
      <c r="B768">
        <v>-50.268000000000001</v>
      </c>
      <c r="C768">
        <v>-50.271999999999998</v>
      </c>
      <c r="D768">
        <v>1.518</v>
      </c>
      <c r="E768">
        <v>20.163</v>
      </c>
      <c r="F768">
        <v>80</v>
      </c>
      <c r="G768">
        <v>68.376999999999995</v>
      </c>
      <c r="H768">
        <v>0.37510000000000004</v>
      </c>
    </row>
    <row r="769" spans="1:8" x14ac:dyDescent="0.2">
      <c r="A769">
        <v>20574.597000000002</v>
      </c>
      <c r="B769">
        <v>-50.317999999999998</v>
      </c>
      <c r="C769">
        <v>-50.322000000000003</v>
      </c>
      <c r="D769">
        <v>1.4670000000000001</v>
      </c>
      <c r="E769">
        <v>26.187999999999999</v>
      </c>
      <c r="F769">
        <v>80</v>
      </c>
      <c r="G769">
        <v>68.337999999999994</v>
      </c>
      <c r="H769">
        <v>0.49390000000000006</v>
      </c>
    </row>
    <row r="770" spans="1:8" x14ac:dyDescent="0.2">
      <c r="A770">
        <v>20578.352999999999</v>
      </c>
      <c r="B770">
        <v>-50.372999999999998</v>
      </c>
      <c r="C770">
        <v>-50.377000000000002</v>
      </c>
      <c r="D770">
        <v>1.4610000000000001</v>
      </c>
      <c r="E770">
        <v>19.579999999999998</v>
      </c>
      <c r="F770">
        <v>80</v>
      </c>
      <c r="G770">
        <v>68.757999999999996</v>
      </c>
      <c r="H770">
        <v>0.36410000000000003</v>
      </c>
    </row>
    <row r="771" spans="1:8" x14ac:dyDescent="0.2">
      <c r="A771">
        <v>20582.116000000002</v>
      </c>
      <c r="B771">
        <v>-50.427999999999997</v>
      </c>
      <c r="C771">
        <v>-50.432000000000002</v>
      </c>
      <c r="D771">
        <v>1.4530000000000001</v>
      </c>
      <c r="E771">
        <v>20.565000000000001</v>
      </c>
      <c r="F771">
        <v>80</v>
      </c>
      <c r="G771">
        <v>68.787999999999997</v>
      </c>
      <c r="H771">
        <v>0.38280000000000003</v>
      </c>
    </row>
    <row r="772" spans="1:8" x14ac:dyDescent="0.2">
      <c r="A772">
        <v>20585.589</v>
      </c>
      <c r="B772">
        <v>-50.48</v>
      </c>
      <c r="C772">
        <v>-50.484000000000002</v>
      </c>
      <c r="D772">
        <v>1.518</v>
      </c>
      <c r="E772">
        <v>35.997999999999998</v>
      </c>
      <c r="F772">
        <v>80</v>
      </c>
      <c r="G772">
        <v>67.933000000000007</v>
      </c>
      <c r="H772">
        <v>0.69300000000000006</v>
      </c>
    </row>
    <row r="773" spans="1:8" x14ac:dyDescent="0.2">
      <c r="A773">
        <v>20589.067999999999</v>
      </c>
      <c r="B773">
        <v>-50.53</v>
      </c>
      <c r="C773">
        <v>-50.534999999999997</v>
      </c>
      <c r="D773">
        <v>1.448</v>
      </c>
      <c r="E773">
        <v>48.92</v>
      </c>
      <c r="F773">
        <v>80</v>
      </c>
      <c r="G773">
        <v>67.28</v>
      </c>
      <c r="H773">
        <v>0.97240000000000004</v>
      </c>
    </row>
    <row r="774" spans="1:8" x14ac:dyDescent="0.2">
      <c r="A774">
        <v>20592.543000000001</v>
      </c>
      <c r="B774">
        <v>-50.581000000000003</v>
      </c>
      <c r="C774">
        <v>-50.585000000000001</v>
      </c>
      <c r="D774">
        <v>1.456</v>
      </c>
      <c r="E774">
        <v>56.218000000000004</v>
      </c>
      <c r="F774">
        <v>80</v>
      </c>
      <c r="G774">
        <v>67.025999999999996</v>
      </c>
      <c r="H774">
        <v>1.1396000000000002</v>
      </c>
    </row>
    <row r="775" spans="1:8" x14ac:dyDescent="0.2">
      <c r="A775">
        <v>20596.008999999998</v>
      </c>
      <c r="B775">
        <v>-50.631999999999998</v>
      </c>
      <c r="C775">
        <v>-50.637</v>
      </c>
      <c r="D775">
        <v>1.486</v>
      </c>
      <c r="E775">
        <v>47.896000000000001</v>
      </c>
      <c r="F775">
        <v>80</v>
      </c>
      <c r="G775">
        <v>67.668999999999997</v>
      </c>
      <c r="H775">
        <v>0.94930000000000003</v>
      </c>
    </row>
    <row r="776" spans="1:8" x14ac:dyDescent="0.2">
      <c r="A776">
        <v>20599.777999999998</v>
      </c>
      <c r="B776">
        <v>-50.686999999999998</v>
      </c>
      <c r="C776">
        <v>-50.691000000000003</v>
      </c>
      <c r="D776">
        <v>1.4470000000000001</v>
      </c>
      <c r="E776">
        <v>38.584000000000003</v>
      </c>
      <c r="F776">
        <v>80</v>
      </c>
      <c r="G776">
        <v>68.05</v>
      </c>
      <c r="H776">
        <v>0.74800000000000011</v>
      </c>
    </row>
    <row r="777" spans="1:8" x14ac:dyDescent="0.2">
      <c r="A777">
        <v>20603.254000000001</v>
      </c>
      <c r="B777">
        <v>-50.74</v>
      </c>
      <c r="C777">
        <v>-50.744999999999997</v>
      </c>
      <c r="D777">
        <v>1.538</v>
      </c>
      <c r="E777">
        <v>53.585999999999999</v>
      </c>
      <c r="F777">
        <v>80</v>
      </c>
      <c r="G777">
        <v>67.174999999999997</v>
      </c>
      <c r="H777">
        <v>1.0791000000000002</v>
      </c>
    </row>
    <row r="778" spans="1:8" x14ac:dyDescent="0.2">
      <c r="A778">
        <v>20606.73</v>
      </c>
      <c r="B778">
        <v>-50.792999999999999</v>
      </c>
      <c r="C778">
        <v>-50.798000000000002</v>
      </c>
      <c r="D778">
        <v>1.53</v>
      </c>
      <c r="E778">
        <v>46.616</v>
      </c>
      <c r="F778">
        <v>80</v>
      </c>
      <c r="G778">
        <v>67.820999999999998</v>
      </c>
      <c r="H778">
        <v>0.92180000000000006</v>
      </c>
    </row>
    <row r="779" spans="1:8" x14ac:dyDescent="0.2">
      <c r="A779">
        <v>20609.883000000002</v>
      </c>
      <c r="B779">
        <v>-50.844000000000001</v>
      </c>
      <c r="C779">
        <v>-50.848999999999997</v>
      </c>
      <c r="D779">
        <v>1.6160000000000001</v>
      </c>
      <c r="E779">
        <v>39.81</v>
      </c>
      <c r="F779">
        <v>80</v>
      </c>
      <c r="G779">
        <v>68.421999999999997</v>
      </c>
      <c r="H779">
        <v>0.77329999999999999</v>
      </c>
    </row>
    <row r="780" spans="1:8" x14ac:dyDescent="0.2">
      <c r="A780">
        <v>20613.330999999998</v>
      </c>
      <c r="B780">
        <v>-50.898000000000003</v>
      </c>
      <c r="C780">
        <v>-50.902999999999999</v>
      </c>
      <c r="D780">
        <v>1.5669999999999999</v>
      </c>
      <c r="E780">
        <v>41.234000000000002</v>
      </c>
      <c r="F780">
        <v>80</v>
      </c>
      <c r="G780">
        <v>68.22</v>
      </c>
      <c r="H780">
        <v>0.80410000000000004</v>
      </c>
    </row>
    <row r="781" spans="1:8" x14ac:dyDescent="0.2">
      <c r="A781">
        <v>20616.484</v>
      </c>
      <c r="B781">
        <v>-50.948</v>
      </c>
      <c r="C781">
        <v>-50.954000000000001</v>
      </c>
      <c r="D781">
        <v>1.603</v>
      </c>
      <c r="E781">
        <v>59.651000000000003</v>
      </c>
      <c r="F781">
        <v>80</v>
      </c>
      <c r="G781">
        <v>66.570999999999998</v>
      </c>
      <c r="H781">
        <v>1.2210000000000003</v>
      </c>
    </row>
    <row r="782" spans="1:8" x14ac:dyDescent="0.2">
      <c r="A782">
        <v>20619.934000000001</v>
      </c>
      <c r="B782">
        <v>-51.002000000000002</v>
      </c>
      <c r="C782">
        <v>-51.006999999999998</v>
      </c>
      <c r="D782">
        <v>1.5580000000000001</v>
      </c>
      <c r="E782">
        <v>91.632999999999996</v>
      </c>
      <c r="F782">
        <v>80</v>
      </c>
      <c r="G782">
        <v>63.158000000000001</v>
      </c>
      <c r="H782">
        <v>2.0790000000000002</v>
      </c>
    </row>
    <row r="783" spans="1:8" x14ac:dyDescent="0.2">
      <c r="A783">
        <v>20623.363000000001</v>
      </c>
      <c r="B783">
        <v>-51.055</v>
      </c>
      <c r="C783">
        <v>-51.061</v>
      </c>
      <c r="D783">
        <v>1.575</v>
      </c>
      <c r="E783">
        <v>117.015</v>
      </c>
      <c r="F783">
        <v>80</v>
      </c>
      <c r="G783">
        <v>61.756999999999998</v>
      </c>
      <c r="H783">
        <v>2.9447000000000001</v>
      </c>
    </row>
    <row r="784" spans="1:8" x14ac:dyDescent="0.2">
      <c r="A784">
        <v>20626.827000000001</v>
      </c>
      <c r="B784">
        <v>-51.109000000000002</v>
      </c>
      <c r="C784">
        <v>-51.115000000000002</v>
      </c>
      <c r="D784">
        <v>1.5620000000000001</v>
      </c>
      <c r="E784">
        <v>116.069</v>
      </c>
      <c r="F784">
        <v>80</v>
      </c>
      <c r="G784">
        <v>61.962000000000003</v>
      </c>
      <c r="H784">
        <v>2.9084000000000003</v>
      </c>
    </row>
    <row r="785" spans="1:8" x14ac:dyDescent="0.2">
      <c r="A785">
        <v>20629.991000000002</v>
      </c>
      <c r="B785">
        <v>-51.158999999999999</v>
      </c>
      <c r="C785">
        <v>-51.165999999999997</v>
      </c>
      <c r="D785">
        <v>1.585</v>
      </c>
      <c r="E785">
        <v>112.383</v>
      </c>
      <c r="F785">
        <v>80</v>
      </c>
      <c r="G785">
        <v>62.250999999999998</v>
      </c>
      <c r="H785">
        <v>2.7698</v>
      </c>
    </row>
    <row r="786" spans="1:8" x14ac:dyDescent="0.2">
      <c r="A786">
        <v>20633.151999999998</v>
      </c>
      <c r="B786">
        <v>-51.21</v>
      </c>
      <c r="C786">
        <v>-51.216000000000001</v>
      </c>
      <c r="D786">
        <v>1.589</v>
      </c>
      <c r="E786">
        <v>100.089</v>
      </c>
      <c r="F786">
        <v>80</v>
      </c>
      <c r="G786">
        <v>63.603000000000002</v>
      </c>
      <c r="H786">
        <v>2.3452000000000002</v>
      </c>
    </row>
    <row r="787" spans="1:8" x14ac:dyDescent="0.2">
      <c r="A787">
        <v>20636.306</v>
      </c>
      <c r="B787">
        <v>-51.261000000000003</v>
      </c>
      <c r="C787">
        <v>-51.268000000000001</v>
      </c>
      <c r="D787">
        <v>1.65</v>
      </c>
      <c r="E787">
        <v>84.587000000000003</v>
      </c>
      <c r="F787">
        <v>80</v>
      </c>
      <c r="G787">
        <v>65.242999999999995</v>
      </c>
      <c r="H787">
        <v>1.8722000000000001</v>
      </c>
    </row>
    <row r="788" spans="1:8" x14ac:dyDescent="0.2">
      <c r="A788">
        <v>20639.460999999999</v>
      </c>
      <c r="B788">
        <v>-51.314</v>
      </c>
      <c r="C788">
        <v>-51.320999999999998</v>
      </c>
      <c r="D788">
        <v>1.6739999999999999</v>
      </c>
      <c r="E788">
        <v>78.436999999999998</v>
      </c>
      <c r="F788">
        <v>80</v>
      </c>
      <c r="G788">
        <v>65.489000000000004</v>
      </c>
      <c r="H788">
        <v>1.7006000000000001</v>
      </c>
    </row>
    <row r="789" spans="1:8" x14ac:dyDescent="0.2">
      <c r="A789">
        <v>20642.303</v>
      </c>
      <c r="B789">
        <v>-51.363999999999997</v>
      </c>
      <c r="C789">
        <v>-51.371000000000002</v>
      </c>
      <c r="D789">
        <v>1.7689999999999999</v>
      </c>
      <c r="E789">
        <v>88.212000000000003</v>
      </c>
      <c r="F789">
        <v>80</v>
      </c>
      <c r="G789">
        <v>64.426000000000002</v>
      </c>
      <c r="H789">
        <v>1.9767000000000001</v>
      </c>
    </row>
    <row r="790" spans="1:8" x14ac:dyDescent="0.2">
      <c r="A790">
        <v>20645.112000000001</v>
      </c>
      <c r="B790">
        <v>-51.417000000000002</v>
      </c>
      <c r="C790">
        <v>-51.423999999999999</v>
      </c>
      <c r="D790">
        <v>1.8720000000000001</v>
      </c>
      <c r="E790">
        <v>83.78</v>
      </c>
      <c r="F790">
        <v>80</v>
      </c>
      <c r="G790">
        <v>65.233999999999995</v>
      </c>
      <c r="H790">
        <v>1.8491000000000002</v>
      </c>
    </row>
    <row r="791" spans="1:8" x14ac:dyDescent="0.2">
      <c r="A791">
        <v>20647.957999999999</v>
      </c>
      <c r="B791">
        <v>-51.470999999999997</v>
      </c>
      <c r="C791">
        <v>-51.478000000000002</v>
      </c>
      <c r="D791">
        <v>1.899</v>
      </c>
      <c r="E791">
        <v>80.884</v>
      </c>
      <c r="F791">
        <v>80</v>
      </c>
      <c r="G791">
        <v>65.213999999999999</v>
      </c>
      <c r="H791">
        <v>1.7677</v>
      </c>
    </row>
    <row r="792" spans="1:8" x14ac:dyDescent="0.2">
      <c r="A792">
        <v>20650.792000000001</v>
      </c>
      <c r="B792">
        <v>-51.523000000000003</v>
      </c>
      <c r="C792">
        <v>-51.53</v>
      </c>
      <c r="D792">
        <v>1.851</v>
      </c>
      <c r="E792">
        <v>77.385999999999996</v>
      </c>
      <c r="F792">
        <v>80</v>
      </c>
      <c r="G792">
        <v>65.623999999999995</v>
      </c>
      <c r="H792">
        <v>1.6720000000000002</v>
      </c>
    </row>
    <row r="793" spans="1:8" x14ac:dyDescent="0.2">
      <c r="A793">
        <v>20653.642</v>
      </c>
      <c r="B793">
        <v>-51.576000000000001</v>
      </c>
      <c r="C793">
        <v>-51.582999999999998</v>
      </c>
      <c r="D793">
        <v>1.87</v>
      </c>
      <c r="E793">
        <v>76.016000000000005</v>
      </c>
      <c r="F793">
        <v>80</v>
      </c>
      <c r="G793">
        <v>65.730999999999995</v>
      </c>
      <c r="H793">
        <v>1.6346000000000001</v>
      </c>
    </row>
    <row r="794" spans="1:8" x14ac:dyDescent="0.2">
      <c r="A794">
        <v>20656.489000000001</v>
      </c>
      <c r="B794">
        <v>-51.628</v>
      </c>
      <c r="C794">
        <v>-51.636000000000003</v>
      </c>
      <c r="D794">
        <v>1.8420000000000001</v>
      </c>
      <c r="E794">
        <v>77.751999999999995</v>
      </c>
      <c r="F794">
        <v>80</v>
      </c>
      <c r="G794">
        <v>65.441000000000003</v>
      </c>
      <c r="H794">
        <v>1.6819</v>
      </c>
    </row>
    <row r="795" spans="1:8" x14ac:dyDescent="0.2">
      <c r="A795">
        <v>20659.649000000001</v>
      </c>
      <c r="B795">
        <v>-51.680999999999997</v>
      </c>
      <c r="C795">
        <v>-51.689</v>
      </c>
      <c r="D795">
        <v>1.6779999999999999</v>
      </c>
      <c r="E795">
        <v>86.016999999999996</v>
      </c>
      <c r="F795">
        <v>80</v>
      </c>
      <c r="G795">
        <v>64.594999999999999</v>
      </c>
      <c r="H795">
        <v>1.9129000000000003</v>
      </c>
    </row>
    <row r="796" spans="1:8" x14ac:dyDescent="0.2">
      <c r="A796">
        <v>20662.812000000002</v>
      </c>
      <c r="B796">
        <v>-51.735999999999997</v>
      </c>
      <c r="C796">
        <v>-51.744</v>
      </c>
      <c r="D796">
        <v>1.7290000000000001</v>
      </c>
      <c r="E796">
        <v>92.388000000000005</v>
      </c>
      <c r="F796">
        <v>80</v>
      </c>
      <c r="G796">
        <v>64.025000000000006</v>
      </c>
      <c r="H796">
        <v>2.1021000000000001</v>
      </c>
    </row>
    <row r="797" spans="1:8" x14ac:dyDescent="0.2">
      <c r="A797">
        <v>20665.971000000001</v>
      </c>
      <c r="B797">
        <v>-51.787999999999997</v>
      </c>
      <c r="C797">
        <v>-51.795999999999999</v>
      </c>
      <c r="D797">
        <v>1.671</v>
      </c>
      <c r="E797">
        <v>94.516999999999996</v>
      </c>
      <c r="F797">
        <v>80</v>
      </c>
      <c r="G797">
        <v>64.063000000000002</v>
      </c>
      <c r="H797">
        <v>2.1681000000000004</v>
      </c>
    </row>
    <row r="798" spans="1:8" x14ac:dyDescent="0.2">
      <c r="A798">
        <v>20668.797999999999</v>
      </c>
      <c r="B798">
        <v>-51.838000000000001</v>
      </c>
      <c r="C798">
        <v>-51.847000000000001</v>
      </c>
      <c r="D798">
        <v>1.7789999999999999</v>
      </c>
      <c r="E798">
        <v>88.832999999999998</v>
      </c>
      <c r="F798">
        <v>80</v>
      </c>
      <c r="G798">
        <v>64.834999999999994</v>
      </c>
      <c r="H798">
        <v>1.9954000000000003</v>
      </c>
    </row>
    <row r="799" spans="1:8" x14ac:dyDescent="0.2">
      <c r="A799">
        <v>20671.617999999999</v>
      </c>
      <c r="B799">
        <v>-51.89</v>
      </c>
      <c r="C799">
        <v>-51.899000000000001</v>
      </c>
      <c r="D799">
        <v>1.849</v>
      </c>
      <c r="E799">
        <v>73.745000000000005</v>
      </c>
      <c r="F799">
        <v>80</v>
      </c>
      <c r="G799">
        <v>66.072999999999993</v>
      </c>
      <c r="H799">
        <v>1.5741000000000003</v>
      </c>
    </row>
    <row r="800" spans="1:8" x14ac:dyDescent="0.2">
      <c r="A800">
        <v>20674.446</v>
      </c>
      <c r="B800">
        <v>-51.942</v>
      </c>
      <c r="C800">
        <v>-51.951000000000001</v>
      </c>
      <c r="D800">
        <v>1.84</v>
      </c>
      <c r="E800">
        <v>56.55</v>
      </c>
      <c r="F800">
        <v>80</v>
      </c>
      <c r="G800">
        <v>67.150999999999996</v>
      </c>
      <c r="H800">
        <v>1.1473</v>
      </c>
    </row>
    <row r="801" spans="1:8" x14ac:dyDescent="0.2">
      <c r="A801">
        <v>20677.601999999999</v>
      </c>
      <c r="B801">
        <v>-51.997</v>
      </c>
      <c r="C801">
        <v>-52.006</v>
      </c>
      <c r="D801">
        <v>1.7529999999999999</v>
      </c>
      <c r="E801">
        <v>45.081000000000003</v>
      </c>
      <c r="F801">
        <v>80</v>
      </c>
      <c r="G801">
        <v>67.923000000000002</v>
      </c>
      <c r="H801">
        <v>0.88770000000000016</v>
      </c>
    </row>
    <row r="802" spans="1:8" x14ac:dyDescent="0.2">
      <c r="A802">
        <v>20680.451000000001</v>
      </c>
      <c r="B802">
        <v>-52.052</v>
      </c>
      <c r="C802">
        <v>-52.061</v>
      </c>
      <c r="D802">
        <v>1.923</v>
      </c>
      <c r="E802">
        <v>38.326000000000001</v>
      </c>
      <c r="F802">
        <v>80</v>
      </c>
      <c r="G802">
        <v>68.09</v>
      </c>
      <c r="H802">
        <v>0.74250000000000016</v>
      </c>
    </row>
    <row r="803" spans="1:8" x14ac:dyDescent="0.2">
      <c r="A803">
        <v>20683.28</v>
      </c>
      <c r="B803">
        <v>-52.107999999999997</v>
      </c>
      <c r="C803">
        <v>-52.116999999999997</v>
      </c>
      <c r="D803">
        <v>1.966</v>
      </c>
      <c r="E803">
        <v>46.988</v>
      </c>
      <c r="F803">
        <v>80</v>
      </c>
      <c r="G803">
        <v>67.522999999999996</v>
      </c>
      <c r="H803">
        <v>0.92949999999999999</v>
      </c>
    </row>
    <row r="804" spans="1:8" x14ac:dyDescent="0.2">
      <c r="A804">
        <v>20686.098999999998</v>
      </c>
      <c r="B804">
        <v>-52.16</v>
      </c>
      <c r="C804">
        <v>-52.168999999999997</v>
      </c>
      <c r="D804">
        <v>1.853</v>
      </c>
      <c r="E804">
        <v>53.476999999999997</v>
      </c>
      <c r="F804">
        <v>80</v>
      </c>
      <c r="G804">
        <v>66.981999999999999</v>
      </c>
      <c r="H804">
        <v>1.0758000000000001</v>
      </c>
    </row>
    <row r="805" spans="1:8" x14ac:dyDescent="0.2">
      <c r="A805">
        <v>20688.940999999999</v>
      </c>
      <c r="B805">
        <v>-52.212000000000003</v>
      </c>
      <c r="C805">
        <v>-52.220999999999997</v>
      </c>
      <c r="D805">
        <v>1.8440000000000001</v>
      </c>
      <c r="E805">
        <v>80.58</v>
      </c>
      <c r="F805">
        <v>80</v>
      </c>
      <c r="G805">
        <v>64.822000000000003</v>
      </c>
      <c r="H805">
        <v>1.7589000000000001</v>
      </c>
    </row>
    <row r="806" spans="1:8" x14ac:dyDescent="0.2">
      <c r="A806">
        <v>20691.781999999999</v>
      </c>
      <c r="B806">
        <v>-52.267000000000003</v>
      </c>
      <c r="C806">
        <v>-52.276000000000003</v>
      </c>
      <c r="D806">
        <v>1.9379999999999999</v>
      </c>
      <c r="E806">
        <v>107.18600000000001</v>
      </c>
      <c r="F806">
        <v>80</v>
      </c>
      <c r="G806">
        <v>62.338999999999999</v>
      </c>
      <c r="H806">
        <v>2.5839000000000003</v>
      </c>
    </row>
    <row r="807" spans="1:8" x14ac:dyDescent="0.2">
      <c r="A807">
        <v>20694.625</v>
      </c>
      <c r="B807">
        <v>-52.320999999999998</v>
      </c>
      <c r="C807">
        <v>-52.33</v>
      </c>
      <c r="D807">
        <v>1.905</v>
      </c>
      <c r="E807">
        <v>125.077</v>
      </c>
      <c r="F807">
        <v>80</v>
      </c>
      <c r="G807">
        <v>60.789000000000001</v>
      </c>
      <c r="H807">
        <v>3.2681000000000004</v>
      </c>
    </row>
    <row r="808" spans="1:8" x14ac:dyDescent="0.2">
      <c r="A808">
        <v>20697.455999999998</v>
      </c>
      <c r="B808">
        <v>-52.371000000000002</v>
      </c>
      <c r="C808">
        <v>-52.381</v>
      </c>
      <c r="D808">
        <v>1.794</v>
      </c>
      <c r="E808">
        <v>127.836</v>
      </c>
      <c r="F808">
        <v>80</v>
      </c>
      <c r="G808">
        <v>60.648000000000003</v>
      </c>
      <c r="H808">
        <v>3.3858000000000001</v>
      </c>
    </row>
    <row r="809" spans="1:8" x14ac:dyDescent="0.2">
      <c r="A809">
        <v>20700.916000000001</v>
      </c>
      <c r="B809">
        <v>-52.421999999999997</v>
      </c>
      <c r="C809">
        <v>-52.432000000000002</v>
      </c>
      <c r="D809">
        <v>1.4790000000000001</v>
      </c>
      <c r="E809">
        <v>127.428</v>
      </c>
      <c r="F809">
        <v>80</v>
      </c>
      <c r="G809">
        <v>60.606999999999999</v>
      </c>
      <c r="H809">
        <v>3.3682000000000003</v>
      </c>
    </row>
    <row r="810" spans="1:8" x14ac:dyDescent="0.2">
      <c r="A810">
        <v>20724.883000000002</v>
      </c>
      <c r="B810">
        <v>-52.475999999999999</v>
      </c>
      <c r="C810">
        <v>-52.485999999999997</v>
      </c>
      <c r="D810">
        <v>0.223</v>
      </c>
      <c r="E810">
        <v>128.96799999999999</v>
      </c>
      <c r="F810">
        <v>80</v>
      </c>
      <c r="G810">
        <v>60.142000000000003</v>
      </c>
      <c r="H810">
        <v>3.4353000000000007</v>
      </c>
    </row>
    <row r="811" spans="1:8" x14ac:dyDescent="0.2">
      <c r="A811">
        <v>20727.994999999999</v>
      </c>
      <c r="B811">
        <v>-52.526000000000003</v>
      </c>
      <c r="C811">
        <v>-52.536000000000001</v>
      </c>
      <c r="D811">
        <v>1.615</v>
      </c>
      <c r="E811">
        <v>126.517</v>
      </c>
      <c r="F811">
        <v>80</v>
      </c>
      <c r="G811">
        <v>60.317</v>
      </c>
      <c r="H811">
        <v>3.3286000000000002</v>
      </c>
    </row>
    <row r="812" spans="1:8" x14ac:dyDescent="0.2">
      <c r="A812">
        <v>20731.108</v>
      </c>
      <c r="B812">
        <v>-52.58</v>
      </c>
      <c r="C812">
        <v>-52.59</v>
      </c>
      <c r="D812">
        <v>1.7390000000000001</v>
      </c>
      <c r="E812">
        <v>126.428</v>
      </c>
      <c r="F812">
        <v>80</v>
      </c>
      <c r="G812">
        <v>60.277000000000001</v>
      </c>
      <c r="H812">
        <v>3.3253000000000004</v>
      </c>
    </row>
    <row r="813" spans="1:8" x14ac:dyDescent="0.2">
      <c r="A813">
        <v>20734.530999999999</v>
      </c>
      <c r="B813">
        <v>-52.633000000000003</v>
      </c>
      <c r="C813">
        <v>-52.643999999999998</v>
      </c>
      <c r="D813">
        <v>1.5569999999999999</v>
      </c>
      <c r="E813">
        <v>127.315</v>
      </c>
      <c r="F813">
        <v>80</v>
      </c>
      <c r="G813">
        <v>60.005000000000003</v>
      </c>
      <c r="H813">
        <v>3.3627000000000002</v>
      </c>
    </row>
    <row r="814" spans="1:8" x14ac:dyDescent="0.2">
      <c r="A814">
        <v>20738.303</v>
      </c>
      <c r="B814">
        <v>-52.686</v>
      </c>
      <c r="C814">
        <v>-52.697000000000003</v>
      </c>
      <c r="D814">
        <v>1.4059999999999999</v>
      </c>
      <c r="E814">
        <v>128.09299999999999</v>
      </c>
      <c r="F814">
        <v>80</v>
      </c>
      <c r="G814">
        <v>60.054000000000002</v>
      </c>
      <c r="H814">
        <v>3.3968000000000003</v>
      </c>
    </row>
    <row r="815" spans="1:8" x14ac:dyDescent="0.2">
      <c r="A815">
        <v>20742.094000000001</v>
      </c>
      <c r="B815">
        <v>-52.738999999999997</v>
      </c>
      <c r="C815">
        <v>-52.75</v>
      </c>
      <c r="D815">
        <v>1.4</v>
      </c>
      <c r="E815">
        <v>125.57599999999999</v>
      </c>
      <c r="F815">
        <v>80</v>
      </c>
      <c r="G815">
        <v>60.292000000000002</v>
      </c>
      <c r="H815">
        <v>3.2890000000000006</v>
      </c>
    </row>
    <row r="816" spans="1:8" x14ac:dyDescent="0.2">
      <c r="A816">
        <v>20745.886999999999</v>
      </c>
      <c r="B816">
        <v>-52.792000000000002</v>
      </c>
      <c r="C816">
        <v>-52.802999999999997</v>
      </c>
      <c r="D816">
        <v>1.41</v>
      </c>
      <c r="E816">
        <v>125.18600000000001</v>
      </c>
      <c r="F816">
        <v>80</v>
      </c>
      <c r="G816">
        <v>60.161000000000001</v>
      </c>
      <c r="H816">
        <v>3.2725000000000004</v>
      </c>
    </row>
    <row r="817" spans="1:8" x14ac:dyDescent="0.2">
      <c r="A817">
        <v>20749.677</v>
      </c>
      <c r="B817">
        <v>-52.843000000000004</v>
      </c>
      <c r="C817">
        <v>-52.853999999999999</v>
      </c>
      <c r="D817">
        <v>1.347</v>
      </c>
      <c r="E817">
        <v>120.773</v>
      </c>
      <c r="F817">
        <v>80</v>
      </c>
      <c r="G817">
        <v>60.753</v>
      </c>
      <c r="H817">
        <v>3.0921000000000003</v>
      </c>
    </row>
    <row r="818" spans="1:8" x14ac:dyDescent="0.2">
      <c r="A818">
        <v>20753.46</v>
      </c>
      <c r="B818">
        <v>-52.896999999999998</v>
      </c>
      <c r="C818">
        <v>-52.908000000000001</v>
      </c>
      <c r="D818">
        <v>1.42</v>
      </c>
      <c r="E818">
        <v>119.69</v>
      </c>
      <c r="F818">
        <v>80</v>
      </c>
      <c r="G818">
        <v>60.72</v>
      </c>
      <c r="H818">
        <v>3.0481000000000003</v>
      </c>
    </row>
    <row r="819" spans="1:8" x14ac:dyDescent="0.2">
      <c r="A819">
        <v>20757.569</v>
      </c>
      <c r="B819">
        <v>-52.95</v>
      </c>
      <c r="C819">
        <v>-52.962000000000003</v>
      </c>
      <c r="D819">
        <v>1.31</v>
      </c>
      <c r="E819">
        <v>119.47199999999999</v>
      </c>
      <c r="F819">
        <v>80</v>
      </c>
      <c r="G819">
        <v>60.326000000000001</v>
      </c>
      <c r="H819">
        <v>3.0404</v>
      </c>
    </row>
    <row r="820" spans="1:8" x14ac:dyDescent="0.2">
      <c r="A820">
        <v>20761.637999999999</v>
      </c>
      <c r="B820">
        <v>-53.005000000000003</v>
      </c>
      <c r="C820">
        <v>-53.015999999999998</v>
      </c>
      <c r="D820">
        <v>1.3380000000000001</v>
      </c>
      <c r="E820">
        <v>126.19799999999999</v>
      </c>
      <c r="F820">
        <v>80</v>
      </c>
      <c r="G820">
        <v>59.856999999999999</v>
      </c>
      <c r="H820">
        <v>3.3153999999999999</v>
      </c>
    </row>
    <row r="821" spans="1:8" x14ac:dyDescent="0.2">
      <c r="A821">
        <v>20765.358</v>
      </c>
      <c r="B821">
        <v>-53.055999999999997</v>
      </c>
      <c r="C821">
        <v>-53.067999999999998</v>
      </c>
      <c r="D821">
        <v>1.383</v>
      </c>
      <c r="E821">
        <v>126.70699999999999</v>
      </c>
      <c r="F821">
        <v>80</v>
      </c>
      <c r="G821">
        <v>59.838000000000001</v>
      </c>
      <c r="H821">
        <v>3.3374000000000001</v>
      </c>
    </row>
    <row r="822" spans="1:8" x14ac:dyDescent="0.2">
      <c r="A822">
        <v>20769.405999999999</v>
      </c>
      <c r="B822">
        <v>-53.107999999999997</v>
      </c>
      <c r="C822">
        <v>-53.12</v>
      </c>
      <c r="D822">
        <v>1.2929999999999999</v>
      </c>
      <c r="E822">
        <v>128.63200000000001</v>
      </c>
      <c r="F822">
        <v>80</v>
      </c>
      <c r="G822">
        <v>59.777999999999999</v>
      </c>
      <c r="H822">
        <v>3.4199000000000002</v>
      </c>
    </row>
    <row r="823" spans="1:8" x14ac:dyDescent="0.2">
      <c r="A823">
        <v>20773.452000000001</v>
      </c>
      <c r="B823">
        <v>-53.158999999999999</v>
      </c>
      <c r="C823">
        <v>-53.170999999999999</v>
      </c>
      <c r="D823">
        <v>1.2669999999999999</v>
      </c>
      <c r="E823">
        <v>128.261</v>
      </c>
      <c r="F823">
        <v>80</v>
      </c>
      <c r="G823">
        <v>59.683</v>
      </c>
      <c r="H823">
        <v>3.4045000000000005</v>
      </c>
    </row>
    <row r="824" spans="1:8" x14ac:dyDescent="0.2">
      <c r="A824">
        <v>20777.505000000001</v>
      </c>
      <c r="B824">
        <v>-53.21</v>
      </c>
      <c r="C824">
        <v>-53.222000000000001</v>
      </c>
      <c r="D824">
        <v>1.2629999999999999</v>
      </c>
      <c r="E824">
        <v>126.321</v>
      </c>
      <c r="F824">
        <v>80</v>
      </c>
      <c r="G824">
        <v>59.685000000000002</v>
      </c>
      <c r="H824">
        <v>3.3209000000000004</v>
      </c>
    </row>
    <row r="825" spans="1:8" x14ac:dyDescent="0.2">
      <c r="A825">
        <v>20781.281999999999</v>
      </c>
      <c r="B825">
        <v>-53.26</v>
      </c>
      <c r="C825">
        <v>-53.273000000000003</v>
      </c>
      <c r="D825">
        <v>1.335</v>
      </c>
      <c r="E825">
        <v>127.008</v>
      </c>
      <c r="F825">
        <v>80</v>
      </c>
      <c r="G825">
        <v>59.719000000000001</v>
      </c>
      <c r="H825">
        <v>3.3495000000000004</v>
      </c>
    </row>
    <row r="826" spans="1:8" x14ac:dyDescent="0.2">
      <c r="A826">
        <v>20785.379000000001</v>
      </c>
      <c r="B826">
        <v>-53.311999999999998</v>
      </c>
      <c r="C826">
        <v>-53.323999999999998</v>
      </c>
      <c r="D826">
        <v>1.258</v>
      </c>
      <c r="E826">
        <v>128.03700000000001</v>
      </c>
      <c r="F826">
        <v>80</v>
      </c>
      <c r="G826">
        <v>59.631999999999998</v>
      </c>
      <c r="H826">
        <v>3.3946000000000001</v>
      </c>
    </row>
    <row r="827" spans="1:8" x14ac:dyDescent="0.2">
      <c r="A827">
        <v>20790.055</v>
      </c>
      <c r="B827">
        <v>-53.362000000000002</v>
      </c>
      <c r="C827">
        <v>-53.375</v>
      </c>
      <c r="D827">
        <v>1.0780000000000001</v>
      </c>
      <c r="E827">
        <v>128.041</v>
      </c>
      <c r="F827">
        <v>80</v>
      </c>
      <c r="G827">
        <v>59.573</v>
      </c>
      <c r="H827">
        <v>3.3946000000000001</v>
      </c>
    </row>
    <row r="828" spans="1:8" x14ac:dyDescent="0.2">
      <c r="A828">
        <v>20795.387999999999</v>
      </c>
      <c r="B828">
        <v>-53.414000000000001</v>
      </c>
      <c r="C828">
        <v>-53.427</v>
      </c>
      <c r="D828">
        <v>0.98399999999999999</v>
      </c>
      <c r="E828">
        <v>129.36099999999999</v>
      </c>
      <c r="F828">
        <v>80</v>
      </c>
      <c r="G828">
        <v>59.648000000000003</v>
      </c>
      <c r="H828">
        <v>3.4518</v>
      </c>
    </row>
    <row r="829" spans="1:8" x14ac:dyDescent="0.2">
      <c r="A829">
        <v>20799.792000000001</v>
      </c>
      <c r="B829">
        <v>-53.468000000000004</v>
      </c>
      <c r="C829">
        <v>-53.481000000000002</v>
      </c>
      <c r="D829">
        <v>1.218</v>
      </c>
      <c r="E829">
        <v>127.681</v>
      </c>
      <c r="F829">
        <v>80</v>
      </c>
      <c r="G829">
        <v>59.633000000000003</v>
      </c>
      <c r="H829">
        <v>3.3792000000000004</v>
      </c>
    </row>
    <row r="830" spans="1:8" x14ac:dyDescent="0.2">
      <c r="A830">
        <v>20803.581999999999</v>
      </c>
      <c r="B830">
        <v>-53.518000000000001</v>
      </c>
      <c r="C830">
        <v>-53.530999999999999</v>
      </c>
      <c r="D830">
        <v>1.3320000000000001</v>
      </c>
      <c r="E830">
        <v>126.191</v>
      </c>
      <c r="F830">
        <v>80</v>
      </c>
      <c r="G830">
        <v>59.667999999999999</v>
      </c>
      <c r="H830">
        <v>3.3153999999999999</v>
      </c>
    </row>
    <row r="831" spans="1:8" x14ac:dyDescent="0.2">
      <c r="A831">
        <v>20807.664000000001</v>
      </c>
      <c r="B831">
        <v>-53.572000000000003</v>
      </c>
      <c r="C831">
        <v>-53.585000000000001</v>
      </c>
      <c r="D831">
        <v>1.3140000000000001</v>
      </c>
      <c r="E831">
        <v>129.21799999999999</v>
      </c>
      <c r="F831">
        <v>80</v>
      </c>
      <c r="G831">
        <v>59.604999999999997</v>
      </c>
      <c r="H831">
        <v>3.4463000000000004</v>
      </c>
    </row>
    <row r="832" spans="1:8" x14ac:dyDescent="0.2">
      <c r="A832">
        <v>20810.776999999998</v>
      </c>
      <c r="B832">
        <v>-53.624000000000002</v>
      </c>
      <c r="C832">
        <v>-53.637</v>
      </c>
      <c r="D832">
        <v>1.681</v>
      </c>
      <c r="E832">
        <v>127.97799999999999</v>
      </c>
      <c r="F832">
        <v>80</v>
      </c>
      <c r="G832">
        <v>59.61</v>
      </c>
      <c r="H832">
        <v>3.3913000000000006</v>
      </c>
    </row>
    <row r="833" spans="1:8" x14ac:dyDescent="0.2">
      <c r="A833">
        <v>20814.2</v>
      </c>
      <c r="B833">
        <v>-53.676000000000002</v>
      </c>
      <c r="C833">
        <v>-53.69</v>
      </c>
      <c r="D833">
        <v>1.538</v>
      </c>
      <c r="E833">
        <v>127.411</v>
      </c>
      <c r="F833">
        <v>80</v>
      </c>
      <c r="G833">
        <v>59.601999999999997</v>
      </c>
      <c r="H833">
        <v>3.3671000000000002</v>
      </c>
    </row>
    <row r="834" spans="1:8" x14ac:dyDescent="0.2">
      <c r="A834">
        <v>20818.292000000001</v>
      </c>
      <c r="B834">
        <v>-53.728999999999999</v>
      </c>
      <c r="C834">
        <v>-53.743000000000002</v>
      </c>
      <c r="D834">
        <v>1.2869999999999999</v>
      </c>
      <c r="E834">
        <v>128.023</v>
      </c>
      <c r="F834">
        <v>80</v>
      </c>
      <c r="G834">
        <v>59.582000000000001</v>
      </c>
      <c r="H834">
        <v>3.3935000000000004</v>
      </c>
    </row>
    <row r="835" spans="1:8" x14ac:dyDescent="0.2">
      <c r="A835">
        <v>20821.448</v>
      </c>
      <c r="B835">
        <v>-53.781999999999996</v>
      </c>
      <c r="C835">
        <v>-53.795999999999999</v>
      </c>
      <c r="D835">
        <v>1.6830000000000001</v>
      </c>
      <c r="E835">
        <v>127.718</v>
      </c>
      <c r="F835">
        <v>80</v>
      </c>
      <c r="G835">
        <v>59.512</v>
      </c>
      <c r="H835">
        <v>3.3803000000000001</v>
      </c>
    </row>
    <row r="836" spans="1:8" x14ac:dyDescent="0.2">
      <c r="A836">
        <v>20825.194</v>
      </c>
      <c r="B836">
        <v>-53.832999999999998</v>
      </c>
      <c r="C836">
        <v>-53.847000000000001</v>
      </c>
      <c r="D836">
        <v>1.377</v>
      </c>
      <c r="E836">
        <v>128.07499999999999</v>
      </c>
      <c r="F836">
        <v>80</v>
      </c>
      <c r="G836">
        <v>59.539000000000001</v>
      </c>
      <c r="H836">
        <v>3.3957000000000006</v>
      </c>
    </row>
    <row r="837" spans="1:8" x14ac:dyDescent="0.2">
      <c r="A837">
        <v>20829.243999999999</v>
      </c>
      <c r="B837">
        <v>-53.883000000000003</v>
      </c>
      <c r="C837">
        <v>-53.898000000000003</v>
      </c>
      <c r="D837">
        <v>1.2390000000000001</v>
      </c>
      <c r="E837">
        <v>128.26300000000001</v>
      </c>
      <c r="F837">
        <v>80</v>
      </c>
      <c r="G837">
        <v>59.494</v>
      </c>
      <c r="H837">
        <v>3.4045000000000005</v>
      </c>
    </row>
    <row r="838" spans="1:8" x14ac:dyDescent="0.2">
      <c r="A838">
        <v>20833.030999999999</v>
      </c>
      <c r="B838">
        <v>-53.933999999999997</v>
      </c>
      <c r="C838">
        <v>-53.948</v>
      </c>
      <c r="D838">
        <v>1.333</v>
      </c>
      <c r="E838">
        <v>127.65900000000001</v>
      </c>
      <c r="F838">
        <v>80</v>
      </c>
      <c r="G838">
        <v>59.500999999999998</v>
      </c>
      <c r="H838">
        <v>3.3781000000000003</v>
      </c>
    </row>
    <row r="839" spans="1:8" x14ac:dyDescent="0.2">
      <c r="A839">
        <v>20837.116999999998</v>
      </c>
      <c r="B839">
        <v>-53.984999999999999</v>
      </c>
      <c r="C839">
        <v>-54</v>
      </c>
      <c r="D839">
        <v>1.27</v>
      </c>
      <c r="E839">
        <v>127.395</v>
      </c>
      <c r="F839">
        <v>80</v>
      </c>
      <c r="G839">
        <v>59.491999999999997</v>
      </c>
      <c r="H839">
        <v>3.3671000000000002</v>
      </c>
    </row>
    <row r="840" spans="1:8" x14ac:dyDescent="0.2">
      <c r="A840">
        <v>24183.366000000002</v>
      </c>
      <c r="B840">
        <v>-54.05</v>
      </c>
      <c r="C840">
        <v>-54.048999999999999</v>
      </c>
      <c r="D840">
        <v>0</v>
      </c>
      <c r="E840">
        <v>126.57599999999999</v>
      </c>
      <c r="F840">
        <v>80</v>
      </c>
      <c r="G840">
        <v>59.917999999999999</v>
      </c>
      <c r="H840">
        <v>3.3319000000000001</v>
      </c>
    </row>
    <row r="841" spans="1:8" x14ac:dyDescent="0.2">
      <c r="A841">
        <v>24187.433000000001</v>
      </c>
      <c r="B841">
        <v>-54.103000000000002</v>
      </c>
      <c r="C841">
        <v>-54.100999999999999</v>
      </c>
      <c r="D841">
        <v>1.2729999999999999</v>
      </c>
      <c r="E841">
        <v>126.98399999999999</v>
      </c>
      <c r="F841">
        <v>80</v>
      </c>
      <c r="G841">
        <v>59.365000000000002</v>
      </c>
      <c r="H841">
        <v>3.3495000000000004</v>
      </c>
    </row>
    <row r="842" spans="1:8" x14ac:dyDescent="0.2">
      <c r="A842">
        <v>24191.21</v>
      </c>
      <c r="B842">
        <v>-54.156999999999996</v>
      </c>
      <c r="C842">
        <v>-54.154000000000003</v>
      </c>
      <c r="D842">
        <v>1.4079999999999999</v>
      </c>
      <c r="E842">
        <v>126.93600000000001</v>
      </c>
      <c r="F842">
        <v>80</v>
      </c>
      <c r="G842">
        <v>59.386000000000003</v>
      </c>
      <c r="H842">
        <v>3.3473000000000006</v>
      </c>
    </row>
    <row r="843" spans="1:8" x14ac:dyDescent="0.2">
      <c r="A843">
        <v>24195.012999999999</v>
      </c>
      <c r="B843">
        <v>-54.209000000000003</v>
      </c>
      <c r="C843">
        <v>-54.204999999999998</v>
      </c>
      <c r="D843">
        <v>1.33</v>
      </c>
      <c r="E843">
        <v>125.76300000000001</v>
      </c>
      <c r="F843">
        <v>80</v>
      </c>
      <c r="G843">
        <v>59.472000000000001</v>
      </c>
      <c r="H843">
        <v>3.2967</v>
      </c>
    </row>
    <row r="844" spans="1:8" x14ac:dyDescent="0.2">
      <c r="A844">
        <v>24198.792000000001</v>
      </c>
      <c r="B844">
        <v>-54.262</v>
      </c>
      <c r="C844">
        <v>-54.256999999999998</v>
      </c>
      <c r="D844">
        <v>1.379</v>
      </c>
      <c r="E844">
        <v>124.73</v>
      </c>
      <c r="F844">
        <v>80</v>
      </c>
      <c r="G844">
        <v>59.838999999999999</v>
      </c>
      <c r="H844">
        <v>3.2538000000000005</v>
      </c>
    </row>
    <row r="845" spans="1:8" x14ac:dyDescent="0.2">
      <c r="A845">
        <v>24202.256000000001</v>
      </c>
      <c r="B845">
        <v>-54.314999999999998</v>
      </c>
      <c r="C845">
        <v>-54.308</v>
      </c>
      <c r="D845">
        <v>1.4910000000000001</v>
      </c>
      <c r="E845">
        <v>125.348</v>
      </c>
      <c r="F845">
        <v>80</v>
      </c>
      <c r="G845">
        <v>59.523000000000003</v>
      </c>
      <c r="H845">
        <v>3.2791000000000001</v>
      </c>
    </row>
    <row r="846" spans="1:8" x14ac:dyDescent="0.2">
      <c r="A846">
        <v>24205.407999999999</v>
      </c>
      <c r="B846">
        <v>-54.369</v>
      </c>
      <c r="C846">
        <v>-54.362000000000002</v>
      </c>
      <c r="D846">
        <v>1.6990000000000001</v>
      </c>
      <c r="E846">
        <v>125.32299999999999</v>
      </c>
      <c r="F846">
        <v>80</v>
      </c>
      <c r="G846">
        <v>59.718000000000004</v>
      </c>
      <c r="H846">
        <v>3.278</v>
      </c>
    </row>
    <row r="847" spans="1:8" x14ac:dyDescent="0.2">
      <c r="A847">
        <v>24207.928</v>
      </c>
      <c r="B847">
        <v>-54.420999999999999</v>
      </c>
      <c r="C847">
        <v>-54.411999999999999</v>
      </c>
      <c r="D847">
        <v>1.996</v>
      </c>
      <c r="E847">
        <v>122.48099999999999</v>
      </c>
      <c r="F847">
        <v>80</v>
      </c>
      <c r="G847">
        <v>60.067999999999998</v>
      </c>
      <c r="H847">
        <v>3.1603000000000003</v>
      </c>
    </row>
    <row r="848" spans="1:8" x14ac:dyDescent="0.2">
      <c r="A848">
        <v>24210.449000000001</v>
      </c>
      <c r="B848">
        <v>-54.470999999999997</v>
      </c>
      <c r="C848">
        <v>-54.462000000000003</v>
      </c>
      <c r="D848">
        <v>1.962</v>
      </c>
      <c r="E848">
        <v>108.642</v>
      </c>
      <c r="F848">
        <v>80</v>
      </c>
      <c r="G848">
        <v>61.524000000000001</v>
      </c>
      <c r="H848">
        <v>2.6356000000000002</v>
      </c>
    </row>
    <row r="849" spans="1:8" x14ac:dyDescent="0.2">
      <c r="A849">
        <v>24213.257000000001</v>
      </c>
      <c r="B849">
        <v>-54.526000000000003</v>
      </c>
      <c r="C849">
        <v>-54.515000000000001</v>
      </c>
      <c r="D849">
        <v>1.9019999999999999</v>
      </c>
      <c r="E849">
        <v>87.162999999999997</v>
      </c>
      <c r="F849">
        <v>80</v>
      </c>
      <c r="G849">
        <v>63.872999999999998</v>
      </c>
      <c r="H849">
        <v>1.9459</v>
      </c>
    </row>
    <row r="850" spans="1:8" x14ac:dyDescent="0.2">
      <c r="A850">
        <v>24215.78</v>
      </c>
      <c r="B850">
        <v>-54.578000000000003</v>
      </c>
      <c r="C850">
        <v>-54.566000000000003</v>
      </c>
      <c r="D850">
        <v>2.028</v>
      </c>
      <c r="E850">
        <v>73.296999999999997</v>
      </c>
      <c r="F850">
        <v>80</v>
      </c>
      <c r="G850">
        <v>64.802999999999997</v>
      </c>
      <c r="H850">
        <v>1.5631000000000002</v>
      </c>
    </row>
    <row r="851" spans="1:8" x14ac:dyDescent="0.2">
      <c r="A851">
        <v>24218.306</v>
      </c>
      <c r="B851">
        <v>-54.628</v>
      </c>
      <c r="C851">
        <v>-54.616</v>
      </c>
      <c r="D851">
        <v>1.954</v>
      </c>
      <c r="E851">
        <v>66.968000000000004</v>
      </c>
      <c r="F851">
        <v>80</v>
      </c>
      <c r="G851">
        <v>65.082999999999998</v>
      </c>
      <c r="H851">
        <v>1.4003000000000001</v>
      </c>
    </row>
    <row r="852" spans="1:8" x14ac:dyDescent="0.2">
      <c r="A852">
        <v>24220.82</v>
      </c>
      <c r="B852">
        <v>-54.683</v>
      </c>
      <c r="C852">
        <v>-54.668999999999997</v>
      </c>
      <c r="D852">
        <v>2.1379999999999999</v>
      </c>
      <c r="E852">
        <v>70.334999999999994</v>
      </c>
      <c r="F852">
        <v>80</v>
      </c>
      <c r="G852">
        <v>64.808000000000007</v>
      </c>
      <c r="H852">
        <v>1.4861000000000002</v>
      </c>
    </row>
    <row r="853" spans="1:8" x14ac:dyDescent="0.2">
      <c r="A853">
        <v>24223.308000000001</v>
      </c>
      <c r="B853">
        <v>-54.737000000000002</v>
      </c>
      <c r="C853">
        <v>-54.722000000000001</v>
      </c>
      <c r="D853">
        <v>2.1110000000000002</v>
      </c>
      <c r="E853">
        <v>80.584999999999994</v>
      </c>
      <c r="F853">
        <v>80</v>
      </c>
      <c r="G853">
        <v>64.188000000000002</v>
      </c>
      <c r="H853">
        <v>1.7589000000000001</v>
      </c>
    </row>
    <row r="854" spans="1:8" x14ac:dyDescent="0.2">
      <c r="A854">
        <v>24225.811000000002</v>
      </c>
      <c r="B854">
        <v>-54.792000000000002</v>
      </c>
      <c r="C854">
        <v>-54.776000000000003</v>
      </c>
      <c r="D854">
        <v>2.1619999999999999</v>
      </c>
      <c r="E854">
        <v>77.177999999999997</v>
      </c>
      <c r="F854">
        <v>80</v>
      </c>
      <c r="G854">
        <v>64.369</v>
      </c>
      <c r="H854">
        <v>1.6665000000000001</v>
      </c>
    </row>
    <row r="855" spans="1:8" x14ac:dyDescent="0.2">
      <c r="A855">
        <v>24228.018</v>
      </c>
      <c r="B855">
        <v>-54.843000000000004</v>
      </c>
      <c r="C855">
        <v>-54.826000000000001</v>
      </c>
      <c r="D855">
        <v>2.2629999999999999</v>
      </c>
      <c r="E855">
        <v>84.66</v>
      </c>
      <c r="F855">
        <v>80</v>
      </c>
      <c r="G855">
        <v>63.869</v>
      </c>
      <c r="H855">
        <v>1.8744000000000001</v>
      </c>
    </row>
    <row r="856" spans="1:8" x14ac:dyDescent="0.2">
      <c r="A856">
        <v>24230.224999999999</v>
      </c>
      <c r="B856">
        <v>-54.895000000000003</v>
      </c>
      <c r="C856">
        <v>-54.877000000000002</v>
      </c>
      <c r="D856">
        <v>2.3159999999999998</v>
      </c>
      <c r="E856">
        <v>86.683000000000007</v>
      </c>
      <c r="F856">
        <v>80</v>
      </c>
      <c r="G856">
        <v>63.758000000000003</v>
      </c>
      <c r="H856">
        <v>1.9327000000000001</v>
      </c>
    </row>
    <row r="857" spans="1:8" x14ac:dyDescent="0.2">
      <c r="A857">
        <v>24232.43</v>
      </c>
      <c r="B857">
        <v>-54.948999999999998</v>
      </c>
      <c r="C857">
        <v>-54.93</v>
      </c>
      <c r="D857">
        <v>2.383</v>
      </c>
      <c r="E857">
        <v>95.370999999999995</v>
      </c>
      <c r="F857">
        <v>80</v>
      </c>
      <c r="G857">
        <v>62.569000000000003</v>
      </c>
      <c r="H857">
        <v>2.1945000000000001</v>
      </c>
    </row>
    <row r="858" spans="1:8" x14ac:dyDescent="0.2">
      <c r="A858">
        <v>24234.634999999998</v>
      </c>
      <c r="B858">
        <v>-55.000999999999998</v>
      </c>
      <c r="C858">
        <v>-54.981000000000002</v>
      </c>
      <c r="D858">
        <v>2.347</v>
      </c>
      <c r="E858">
        <v>103.04900000000001</v>
      </c>
      <c r="F858">
        <v>80</v>
      </c>
      <c r="G858">
        <v>62.143000000000001</v>
      </c>
      <c r="H858">
        <v>2.4431000000000003</v>
      </c>
    </row>
    <row r="859" spans="1:8" x14ac:dyDescent="0.2">
      <c r="A859">
        <v>24237.161</v>
      </c>
      <c r="B859">
        <v>-55.057000000000002</v>
      </c>
      <c r="C859">
        <v>-55.036000000000001</v>
      </c>
      <c r="D859">
        <v>2.1779999999999999</v>
      </c>
      <c r="E859">
        <v>107.465</v>
      </c>
      <c r="F859">
        <v>80</v>
      </c>
      <c r="G859">
        <v>61.116</v>
      </c>
      <c r="H859">
        <v>2.5938000000000003</v>
      </c>
    </row>
    <row r="860" spans="1:8" x14ac:dyDescent="0.2">
      <c r="A860">
        <v>24239.66</v>
      </c>
      <c r="B860">
        <v>-55.110999999999997</v>
      </c>
      <c r="C860">
        <v>-55.088000000000001</v>
      </c>
      <c r="D860">
        <v>2.0790000000000002</v>
      </c>
      <c r="E860">
        <v>121.40300000000001</v>
      </c>
      <c r="F860">
        <v>80</v>
      </c>
      <c r="G860">
        <v>59.893000000000001</v>
      </c>
      <c r="H860">
        <v>3.1174000000000004</v>
      </c>
    </row>
    <row r="861" spans="1:8" x14ac:dyDescent="0.2">
      <c r="A861">
        <v>24242.773000000001</v>
      </c>
      <c r="B861">
        <v>-55.164999999999999</v>
      </c>
      <c r="C861">
        <v>-55.142000000000003</v>
      </c>
      <c r="D861">
        <v>1.714</v>
      </c>
      <c r="E861">
        <v>132.291</v>
      </c>
      <c r="F861">
        <v>80</v>
      </c>
      <c r="G861">
        <v>59.158000000000001</v>
      </c>
      <c r="H861">
        <v>3.5838000000000001</v>
      </c>
    </row>
    <row r="862" spans="1:8" x14ac:dyDescent="0.2">
      <c r="A862">
        <v>24246.237000000001</v>
      </c>
      <c r="B862">
        <v>-55.218000000000004</v>
      </c>
      <c r="C862">
        <v>-55.192999999999998</v>
      </c>
      <c r="D862">
        <v>1.49</v>
      </c>
      <c r="E862">
        <v>127.645</v>
      </c>
      <c r="F862">
        <v>80</v>
      </c>
      <c r="G862">
        <v>59.113</v>
      </c>
      <c r="H862">
        <v>3.3770000000000002</v>
      </c>
    </row>
    <row r="863" spans="1:8" x14ac:dyDescent="0.2">
      <c r="A863">
        <v>24249.692999999999</v>
      </c>
      <c r="B863">
        <v>-55.268999999999998</v>
      </c>
      <c r="C863">
        <v>-55.243000000000002</v>
      </c>
      <c r="D863">
        <v>1.4510000000000001</v>
      </c>
      <c r="E863">
        <v>163.03700000000001</v>
      </c>
      <c r="F863">
        <v>80</v>
      </c>
      <c r="G863">
        <v>55.798999999999999</v>
      </c>
      <c r="H863">
        <v>4.2097000000000007</v>
      </c>
    </row>
    <row r="864" spans="1:8" x14ac:dyDescent="0.2">
      <c r="A864">
        <v>24253.451000000001</v>
      </c>
      <c r="B864">
        <v>-55.320999999999998</v>
      </c>
      <c r="C864">
        <v>-55.293999999999997</v>
      </c>
      <c r="D864">
        <v>1.3540000000000001</v>
      </c>
      <c r="E864">
        <v>165.75</v>
      </c>
      <c r="F864">
        <v>80</v>
      </c>
      <c r="G864">
        <v>55.499000000000002</v>
      </c>
      <c r="H864">
        <v>4.4022000000000006</v>
      </c>
    </row>
    <row r="865" spans="1:8" x14ac:dyDescent="0.2">
      <c r="A865">
        <v>24257.236000000001</v>
      </c>
      <c r="B865">
        <v>-55.371000000000002</v>
      </c>
      <c r="C865">
        <v>-55.344000000000001</v>
      </c>
      <c r="D865">
        <v>1.3049999999999999</v>
      </c>
      <c r="E865">
        <v>160.03800000000001</v>
      </c>
      <c r="F865">
        <v>80</v>
      </c>
      <c r="G865">
        <v>56.32</v>
      </c>
      <c r="H865">
        <v>5.1062000000000012</v>
      </c>
    </row>
    <row r="866" spans="1:8" x14ac:dyDescent="0.2">
      <c r="A866">
        <v>24261.272000000001</v>
      </c>
      <c r="B866">
        <v>-55.423999999999999</v>
      </c>
      <c r="C866">
        <v>-55.396000000000001</v>
      </c>
      <c r="D866">
        <v>1.2929999999999999</v>
      </c>
      <c r="E866">
        <v>186.60599999999999</v>
      </c>
      <c r="F866">
        <v>80</v>
      </c>
      <c r="G866">
        <v>51.886000000000003</v>
      </c>
      <c r="H866">
        <v>6.2227000000000006</v>
      </c>
    </row>
    <row r="867" spans="1:8" x14ac:dyDescent="0.2">
      <c r="A867">
        <v>24265.006000000001</v>
      </c>
      <c r="B867">
        <v>-55.476999999999997</v>
      </c>
      <c r="C867">
        <v>-55.448</v>
      </c>
      <c r="D867">
        <v>1.383</v>
      </c>
      <c r="E867">
        <v>201.98699999999999</v>
      </c>
      <c r="F867">
        <v>80</v>
      </c>
      <c r="G867">
        <v>51.034999999999997</v>
      </c>
      <c r="H867">
        <v>5.9422000000000006</v>
      </c>
    </row>
    <row r="868" spans="1:8" x14ac:dyDescent="0.2">
      <c r="A868">
        <v>24268.458999999999</v>
      </c>
      <c r="B868">
        <v>-55.530999999999999</v>
      </c>
      <c r="C868">
        <v>-55.5</v>
      </c>
      <c r="D868">
        <v>1.52</v>
      </c>
      <c r="E868">
        <v>197.001</v>
      </c>
      <c r="F868">
        <v>80</v>
      </c>
      <c r="G868">
        <v>51.323</v>
      </c>
      <c r="H868">
        <v>5.2469999999999999</v>
      </c>
    </row>
    <row r="869" spans="1:8" x14ac:dyDescent="0.2">
      <c r="A869">
        <v>24344.865000000002</v>
      </c>
      <c r="B869">
        <v>-55.554000000000002</v>
      </c>
      <c r="C869">
        <v>-55.555</v>
      </c>
      <c r="D869">
        <v>0</v>
      </c>
      <c r="E869">
        <v>152.62299999999999</v>
      </c>
      <c r="F869">
        <v>80</v>
      </c>
      <c r="G869">
        <v>57.12</v>
      </c>
      <c r="H869">
        <v>4.6409000000000011</v>
      </c>
    </row>
    <row r="870" spans="1:8" x14ac:dyDescent="0.2">
      <c r="A870">
        <v>24348.601999999999</v>
      </c>
      <c r="B870">
        <v>-55.606999999999999</v>
      </c>
      <c r="C870">
        <v>-55.61</v>
      </c>
      <c r="D870">
        <v>1.4630000000000001</v>
      </c>
      <c r="E870">
        <v>134.64400000000001</v>
      </c>
      <c r="F870">
        <v>80</v>
      </c>
      <c r="G870">
        <v>59.107999999999997</v>
      </c>
      <c r="H870">
        <v>3.6927000000000003</v>
      </c>
    </row>
    <row r="871" spans="1:8" x14ac:dyDescent="0.2">
      <c r="A871">
        <v>24352.067999999999</v>
      </c>
      <c r="B871">
        <v>-55.661000000000001</v>
      </c>
      <c r="C871">
        <v>-55.664999999999999</v>
      </c>
      <c r="D871">
        <v>1.591</v>
      </c>
      <c r="E871">
        <v>126.871</v>
      </c>
      <c r="F871">
        <v>80</v>
      </c>
      <c r="G871">
        <v>59.838999999999999</v>
      </c>
      <c r="H871">
        <v>3.3440000000000003</v>
      </c>
    </row>
    <row r="872" spans="1:8" x14ac:dyDescent="0.2">
      <c r="A872">
        <v>24355.539000000001</v>
      </c>
      <c r="B872">
        <v>-55.716000000000001</v>
      </c>
      <c r="C872">
        <v>-55.720999999999997</v>
      </c>
      <c r="D872">
        <v>1.6180000000000001</v>
      </c>
      <c r="E872">
        <v>116.755</v>
      </c>
      <c r="F872">
        <v>80</v>
      </c>
      <c r="G872">
        <v>60.777000000000001</v>
      </c>
      <c r="H872">
        <v>2.9337</v>
      </c>
    </row>
    <row r="873" spans="1:8" x14ac:dyDescent="0.2">
      <c r="A873">
        <v>24359.017</v>
      </c>
      <c r="B873">
        <v>-55.77</v>
      </c>
      <c r="C873">
        <v>-55.776000000000003</v>
      </c>
      <c r="D873">
        <v>1.597</v>
      </c>
      <c r="E873">
        <v>112.538</v>
      </c>
      <c r="F873">
        <v>80</v>
      </c>
      <c r="G873">
        <v>61.031999999999996</v>
      </c>
      <c r="H873">
        <v>2.7764000000000002</v>
      </c>
    </row>
    <row r="874" spans="1:8" x14ac:dyDescent="0.2">
      <c r="A874">
        <v>24362.46</v>
      </c>
      <c r="B874">
        <v>-55.822000000000003</v>
      </c>
      <c r="C874">
        <v>-55.83</v>
      </c>
      <c r="D874">
        <v>1.5469999999999999</v>
      </c>
      <c r="E874">
        <v>119.71299999999999</v>
      </c>
      <c r="F874">
        <v>80</v>
      </c>
      <c r="G874">
        <v>60.207999999999998</v>
      </c>
      <c r="H874">
        <v>3.0491999999999999</v>
      </c>
    </row>
    <row r="875" spans="1:8" x14ac:dyDescent="0.2">
      <c r="A875">
        <v>24365.891</v>
      </c>
      <c r="B875">
        <v>-55.875999999999998</v>
      </c>
      <c r="C875">
        <v>-55.884999999999998</v>
      </c>
      <c r="D875">
        <v>1.61</v>
      </c>
      <c r="E875">
        <v>127.24</v>
      </c>
      <c r="F875">
        <v>80</v>
      </c>
      <c r="G875">
        <v>59.573999999999998</v>
      </c>
      <c r="H875">
        <v>3.3605000000000005</v>
      </c>
    </row>
    <row r="876" spans="1:8" x14ac:dyDescent="0.2">
      <c r="A876">
        <v>24369.363000000001</v>
      </c>
      <c r="B876">
        <v>-55.93</v>
      </c>
      <c r="C876">
        <v>-55.94</v>
      </c>
      <c r="D876">
        <v>1.5840000000000001</v>
      </c>
      <c r="E876">
        <v>124.812</v>
      </c>
      <c r="F876">
        <v>80</v>
      </c>
      <c r="G876">
        <v>59.856000000000002</v>
      </c>
      <c r="H876">
        <v>3.2570999999999999</v>
      </c>
    </row>
    <row r="877" spans="1:8" x14ac:dyDescent="0.2">
      <c r="A877">
        <v>24372.832999999999</v>
      </c>
      <c r="B877">
        <v>-55.981999999999999</v>
      </c>
      <c r="C877">
        <v>-55.993000000000002</v>
      </c>
      <c r="D877">
        <v>1.5269999999999999</v>
      </c>
      <c r="E877">
        <v>121.56</v>
      </c>
      <c r="F877">
        <v>80</v>
      </c>
      <c r="G877">
        <v>60.191000000000003</v>
      </c>
      <c r="H877">
        <v>3.1229</v>
      </c>
    </row>
    <row r="878" spans="1:8" x14ac:dyDescent="0.2">
      <c r="A878">
        <v>24376.607</v>
      </c>
      <c r="B878">
        <v>-56.036000000000001</v>
      </c>
      <c r="C878">
        <v>-56.048999999999999</v>
      </c>
      <c r="D878">
        <v>1.474</v>
      </c>
      <c r="E878">
        <v>119.874</v>
      </c>
      <c r="F878">
        <v>80</v>
      </c>
      <c r="G878">
        <v>60.374000000000002</v>
      </c>
      <c r="H878">
        <v>3.0558000000000001</v>
      </c>
    </row>
    <row r="879" spans="1:8" x14ac:dyDescent="0.2">
      <c r="A879">
        <v>24380.394</v>
      </c>
      <c r="B879">
        <v>-56.09</v>
      </c>
      <c r="C879">
        <v>-56.103999999999999</v>
      </c>
      <c r="D879">
        <v>1.454</v>
      </c>
      <c r="E879">
        <v>120.738</v>
      </c>
      <c r="F879">
        <v>80</v>
      </c>
      <c r="G879">
        <v>60.267000000000003</v>
      </c>
      <c r="H879">
        <v>3.0899000000000005</v>
      </c>
    </row>
    <row r="880" spans="1:8" x14ac:dyDescent="0.2">
      <c r="A880">
        <v>24383.874</v>
      </c>
      <c r="B880">
        <v>-56.14</v>
      </c>
      <c r="C880">
        <v>-56.155000000000001</v>
      </c>
      <c r="D880">
        <v>1.4830000000000001</v>
      </c>
      <c r="E880">
        <v>118.952</v>
      </c>
      <c r="F880">
        <v>80</v>
      </c>
      <c r="G880">
        <v>60.462000000000003</v>
      </c>
      <c r="H880">
        <v>3.0195000000000003</v>
      </c>
    </row>
    <row r="881" spans="1:8" x14ac:dyDescent="0.2">
      <c r="A881">
        <v>24387.324000000001</v>
      </c>
      <c r="B881">
        <v>-56.191000000000003</v>
      </c>
      <c r="C881">
        <v>-56.207999999999998</v>
      </c>
      <c r="D881">
        <v>1.514</v>
      </c>
      <c r="E881">
        <v>117.771</v>
      </c>
      <c r="F881">
        <v>80</v>
      </c>
      <c r="G881">
        <v>60.518000000000001</v>
      </c>
      <c r="H881">
        <v>2.9733000000000001</v>
      </c>
    </row>
    <row r="882" spans="1:8" x14ac:dyDescent="0.2">
      <c r="A882">
        <v>24391.062000000002</v>
      </c>
      <c r="B882">
        <v>-56.243000000000002</v>
      </c>
      <c r="C882">
        <v>-56.26</v>
      </c>
      <c r="D882">
        <v>1.409</v>
      </c>
      <c r="E882">
        <v>118.498</v>
      </c>
      <c r="F882">
        <v>80</v>
      </c>
      <c r="G882">
        <v>60.454999999999998</v>
      </c>
      <c r="H882">
        <v>3.0019000000000005</v>
      </c>
    </row>
    <row r="883" spans="1:8" x14ac:dyDescent="0.2">
      <c r="A883">
        <v>24394.809000000001</v>
      </c>
      <c r="B883">
        <v>-56.295999999999999</v>
      </c>
      <c r="C883">
        <v>-56.314999999999998</v>
      </c>
      <c r="D883">
        <v>1.4530000000000001</v>
      </c>
      <c r="E883">
        <v>119.07</v>
      </c>
      <c r="F883">
        <v>80</v>
      </c>
      <c r="G883">
        <v>60.503</v>
      </c>
      <c r="H883">
        <v>3.0239000000000003</v>
      </c>
    </row>
    <row r="884" spans="1:8" x14ac:dyDescent="0.2">
      <c r="A884">
        <v>24398.598000000002</v>
      </c>
      <c r="B884">
        <v>-56.345999999999997</v>
      </c>
      <c r="C884">
        <v>-56.366</v>
      </c>
      <c r="D884">
        <v>1.3540000000000001</v>
      </c>
      <c r="E884">
        <v>117.465</v>
      </c>
      <c r="F884">
        <v>80</v>
      </c>
      <c r="G884">
        <v>60.677999999999997</v>
      </c>
      <c r="H884">
        <v>2.9612000000000003</v>
      </c>
    </row>
    <row r="885" spans="1:8" x14ac:dyDescent="0.2">
      <c r="A885">
        <v>24402.38</v>
      </c>
      <c r="B885">
        <v>-56.396999999999998</v>
      </c>
      <c r="C885">
        <v>-56.417999999999999</v>
      </c>
      <c r="D885">
        <v>1.385</v>
      </c>
      <c r="E885">
        <v>117.438</v>
      </c>
      <c r="F885">
        <v>80</v>
      </c>
      <c r="G885">
        <v>60.726999999999997</v>
      </c>
      <c r="H885">
        <v>2.9601000000000002</v>
      </c>
    </row>
    <row r="886" spans="1:8" x14ac:dyDescent="0.2">
      <c r="A886">
        <v>24406.483</v>
      </c>
      <c r="B886">
        <v>-56.448</v>
      </c>
      <c r="C886">
        <v>-56.47</v>
      </c>
      <c r="D886">
        <v>1.266</v>
      </c>
      <c r="E886">
        <v>116.69499999999999</v>
      </c>
      <c r="F886">
        <v>80</v>
      </c>
      <c r="G886">
        <v>60.81</v>
      </c>
      <c r="H886">
        <v>2.9315000000000002</v>
      </c>
    </row>
    <row r="887" spans="1:8" x14ac:dyDescent="0.2">
      <c r="A887">
        <v>24410.531999999999</v>
      </c>
      <c r="B887">
        <v>-56.499000000000002</v>
      </c>
      <c r="C887">
        <v>-56.523000000000003</v>
      </c>
      <c r="D887">
        <v>1.294</v>
      </c>
      <c r="E887">
        <v>115.245</v>
      </c>
      <c r="F887">
        <v>80</v>
      </c>
      <c r="G887">
        <v>60.883000000000003</v>
      </c>
      <c r="H887">
        <v>2.8765000000000005</v>
      </c>
    </row>
    <row r="888" spans="1:8" x14ac:dyDescent="0.2">
      <c r="A888">
        <v>24414.891</v>
      </c>
      <c r="B888">
        <v>-56.551000000000002</v>
      </c>
      <c r="C888">
        <v>-56.576000000000001</v>
      </c>
      <c r="D888">
        <v>1.226</v>
      </c>
      <c r="E888">
        <v>112.607</v>
      </c>
      <c r="F888">
        <v>80</v>
      </c>
      <c r="G888">
        <v>61.01</v>
      </c>
      <c r="H888">
        <v>2.7786</v>
      </c>
    </row>
    <row r="889" spans="1:8" x14ac:dyDescent="0.2">
      <c r="A889">
        <v>24418.67</v>
      </c>
      <c r="B889">
        <v>-56.601999999999997</v>
      </c>
      <c r="C889">
        <v>-56.628</v>
      </c>
      <c r="D889">
        <v>1.383</v>
      </c>
      <c r="E889">
        <v>113.321</v>
      </c>
      <c r="F889">
        <v>80</v>
      </c>
      <c r="G889">
        <v>61.268000000000001</v>
      </c>
      <c r="H889">
        <v>2.8050000000000002</v>
      </c>
    </row>
    <row r="890" spans="1:8" x14ac:dyDescent="0.2">
      <c r="A890">
        <v>24422.44</v>
      </c>
      <c r="B890">
        <v>-56.654000000000003</v>
      </c>
      <c r="C890">
        <v>-56.680999999999997</v>
      </c>
      <c r="D890">
        <v>1.393</v>
      </c>
      <c r="E890">
        <v>112.953</v>
      </c>
      <c r="F890">
        <v>80</v>
      </c>
      <c r="G890">
        <v>61.188000000000002</v>
      </c>
      <c r="H890">
        <v>2.7907000000000002</v>
      </c>
    </row>
    <row r="891" spans="1:8" x14ac:dyDescent="0.2">
      <c r="A891">
        <v>24426.510999999999</v>
      </c>
      <c r="B891">
        <v>-56.704000000000001</v>
      </c>
      <c r="C891">
        <v>-56.732999999999997</v>
      </c>
      <c r="D891">
        <v>1.2689999999999999</v>
      </c>
      <c r="E891">
        <v>110.01600000000001</v>
      </c>
      <c r="F891">
        <v>80</v>
      </c>
      <c r="G891">
        <v>61.331000000000003</v>
      </c>
      <c r="H891">
        <v>2.6840000000000002</v>
      </c>
    </row>
    <row r="892" spans="1:8" x14ac:dyDescent="0.2">
      <c r="A892">
        <v>24430.292000000001</v>
      </c>
      <c r="B892">
        <v>-56.755000000000003</v>
      </c>
      <c r="C892">
        <v>-56.783999999999999</v>
      </c>
      <c r="D892">
        <v>1.3680000000000001</v>
      </c>
      <c r="E892">
        <v>109.31699999999999</v>
      </c>
      <c r="F892">
        <v>80</v>
      </c>
      <c r="G892">
        <v>61.462000000000003</v>
      </c>
      <c r="H892">
        <v>2.6598000000000002</v>
      </c>
    </row>
    <row r="893" spans="1:8" x14ac:dyDescent="0.2">
      <c r="A893">
        <v>24434.715</v>
      </c>
      <c r="B893">
        <v>-56.808</v>
      </c>
      <c r="C893">
        <v>-56.838999999999999</v>
      </c>
      <c r="D893">
        <v>1.2390000000000001</v>
      </c>
      <c r="E893">
        <v>110.99299999999999</v>
      </c>
      <c r="F893">
        <v>80</v>
      </c>
      <c r="G893">
        <v>61.29</v>
      </c>
      <c r="H893">
        <v>2.7192000000000003</v>
      </c>
    </row>
    <row r="894" spans="1:8" x14ac:dyDescent="0.2">
      <c r="A894">
        <v>24438.81</v>
      </c>
      <c r="B894">
        <v>-56.860999999999997</v>
      </c>
      <c r="C894">
        <v>-56.893000000000001</v>
      </c>
      <c r="D894">
        <v>1.3089999999999999</v>
      </c>
      <c r="E894">
        <v>110.97499999999999</v>
      </c>
      <c r="F894">
        <v>80</v>
      </c>
      <c r="G894">
        <v>61.392000000000003</v>
      </c>
      <c r="H894">
        <v>2.7192000000000003</v>
      </c>
    </row>
    <row r="895" spans="1:8" x14ac:dyDescent="0.2">
      <c r="A895">
        <v>24443.221000000001</v>
      </c>
      <c r="B895">
        <v>-56.912999999999997</v>
      </c>
      <c r="C895">
        <v>-56.947000000000003</v>
      </c>
      <c r="D895">
        <v>1.226</v>
      </c>
      <c r="E895">
        <v>109.45399999999999</v>
      </c>
      <c r="F895">
        <v>80</v>
      </c>
      <c r="G895">
        <v>61.561</v>
      </c>
      <c r="H895">
        <v>2.6642000000000006</v>
      </c>
    </row>
    <row r="896" spans="1:8" x14ac:dyDescent="0.2">
      <c r="A896">
        <v>24447.326000000001</v>
      </c>
      <c r="B896">
        <v>-56.966000000000001</v>
      </c>
      <c r="C896">
        <v>-57</v>
      </c>
      <c r="D896">
        <v>1.302</v>
      </c>
      <c r="E896">
        <v>113.634</v>
      </c>
      <c r="F896">
        <v>80</v>
      </c>
      <c r="G896">
        <v>61.191000000000003</v>
      </c>
      <c r="H896">
        <v>2.8160000000000003</v>
      </c>
    </row>
    <row r="897" spans="1:8" x14ac:dyDescent="0.2">
      <c r="A897">
        <v>24451.738000000001</v>
      </c>
      <c r="B897">
        <v>-57.017000000000003</v>
      </c>
      <c r="C897">
        <v>-57.052999999999997</v>
      </c>
      <c r="D897">
        <v>1.2030000000000001</v>
      </c>
      <c r="E897">
        <v>112.902</v>
      </c>
      <c r="F897">
        <v>80</v>
      </c>
      <c r="G897">
        <v>61.183</v>
      </c>
      <c r="H897">
        <v>2.7896000000000001</v>
      </c>
    </row>
    <row r="898" spans="1:8" x14ac:dyDescent="0.2">
      <c r="A898">
        <v>24455.847000000002</v>
      </c>
      <c r="B898">
        <v>-57.067999999999998</v>
      </c>
      <c r="C898">
        <v>-57.104999999999997</v>
      </c>
      <c r="D898">
        <v>1.2509999999999999</v>
      </c>
      <c r="E898">
        <v>111.538</v>
      </c>
      <c r="F898">
        <v>80</v>
      </c>
      <c r="G898">
        <v>61.298000000000002</v>
      </c>
      <c r="H898">
        <v>2.7390000000000003</v>
      </c>
    </row>
    <row r="899" spans="1:8" x14ac:dyDescent="0.2">
      <c r="A899">
        <v>24460.268</v>
      </c>
      <c r="B899">
        <v>-57.12</v>
      </c>
      <c r="C899">
        <v>-57.158000000000001</v>
      </c>
      <c r="D899">
        <v>1.2070000000000001</v>
      </c>
      <c r="E899">
        <v>106.947</v>
      </c>
      <c r="F899">
        <v>80</v>
      </c>
      <c r="G899">
        <v>61.677</v>
      </c>
      <c r="H899">
        <v>2.5762000000000005</v>
      </c>
    </row>
    <row r="900" spans="1:8" x14ac:dyDescent="0.2">
      <c r="A900">
        <v>24464.687999999998</v>
      </c>
      <c r="B900">
        <v>-57.171999999999997</v>
      </c>
      <c r="C900">
        <v>-57.210999999999999</v>
      </c>
      <c r="D900">
        <v>1.2010000000000001</v>
      </c>
      <c r="E900">
        <v>107.66200000000001</v>
      </c>
      <c r="F900">
        <v>80</v>
      </c>
      <c r="G900">
        <v>61.789000000000001</v>
      </c>
      <c r="H900">
        <v>2.6015000000000006</v>
      </c>
    </row>
    <row r="901" spans="1:8" x14ac:dyDescent="0.2">
      <c r="A901">
        <v>24469.088</v>
      </c>
      <c r="B901">
        <v>-57.225000000000001</v>
      </c>
      <c r="C901">
        <v>-57.265999999999998</v>
      </c>
      <c r="D901">
        <v>1.244</v>
      </c>
      <c r="E901">
        <v>106.625</v>
      </c>
      <c r="F901">
        <v>80</v>
      </c>
      <c r="G901">
        <v>62.268999999999998</v>
      </c>
      <c r="H901">
        <v>2.5651999999999999</v>
      </c>
    </row>
    <row r="902" spans="1:8" x14ac:dyDescent="0.2">
      <c r="A902">
        <v>24473.758000000002</v>
      </c>
      <c r="B902">
        <v>-57.277000000000001</v>
      </c>
      <c r="C902">
        <v>-57.319000000000003</v>
      </c>
      <c r="D902">
        <v>1.1459999999999999</v>
      </c>
      <c r="E902">
        <v>103.751</v>
      </c>
      <c r="F902">
        <v>80</v>
      </c>
      <c r="G902">
        <v>62.417999999999999</v>
      </c>
      <c r="H902">
        <v>2.4662000000000002</v>
      </c>
    </row>
    <row r="903" spans="1:8" x14ac:dyDescent="0.2">
      <c r="A903">
        <v>24478.186000000002</v>
      </c>
      <c r="B903">
        <v>-57.328000000000003</v>
      </c>
      <c r="C903">
        <v>-57.371000000000002</v>
      </c>
      <c r="D903">
        <v>1.161</v>
      </c>
      <c r="E903">
        <v>83.281999999999996</v>
      </c>
      <c r="F903">
        <v>80</v>
      </c>
      <c r="G903">
        <v>64.515000000000001</v>
      </c>
      <c r="H903">
        <v>1.8348</v>
      </c>
    </row>
    <row r="904" spans="1:8" x14ac:dyDescent="0.2">
      <c r="A904">
        <v>24482.567999999999</v>
      </c>
      <c r="B904">
        <v>-57.378999999999998</v>
      </c>
      <c r="C904">
        <v>-57.423000000000002</v>
      </c>
      <c r="D904">
        <v>1.1910000000000001</v>
      </c>
      <c r="E904">
        <v>74.206999999999994</v>
      </c>
      <c r="F904">
        <v>80</v>
      </c>
      <c r="G904">
        <v>65.173000000000002</v>
      </c>
      <c r="H904">
        <v>1.5862000000000001</v>
      </c>
    </row>
    <row r="905" spans="1:8" x14ac:dyDescent="0.2">
      <c r="A905">
        <v>24486.958999999999</v>
      </c>
      <c r="B905">
        <v>-57.429000000000002</v>
      </c>
      <c r="C905">
        <v>-57.475000000000001</v>
      </c>
      <c r="D905">
        <v>1.1819999999999999</v>
      </c>
      <c r="E905">
        <v>77.872</v>
      </c>
      <c r="F905">
        <v>80</v>
      </c>
      <c r="G905">
        <v>64.879000000000005</v>
      </c>
      <c r="H905">
        <v>1.6852000000000003</v>
      </c>
    </row>
    <row r="906" spans="1:8" x14ac:dyDescent="0.2">
      <c r="A906">
        <v>24491.054</v>
      </c>
      <c r="B906">
        <v>-57.48</v>
      </c>
      <c r="C906">
        <v>-57.527000000000001</v>
      </c>
      <c r="D906">
        <v>1.264</v>
      </c>
      <c r="E906">
        <v>87.055999999999997</v>
      </c>
      <c r="F906">
        <v>80</v>
      </c>
      <c r="G906">
        <v>63.68</v>
      </c>
      <c r="H906">
        <v>1.9437</v>
      </c>
    </row>
    <row r="907" spans="1:8" x14ac:dyDescent="0.2">
      <c r="A907">
        <v>24495.788</v>
      </c>
      <c r="B907">
        <v>-57.531999999999996</v>
      </c>
      <c r="C907">
        <v>-57.58</v>
      </c>
      <c r="D907">
        <v>1.1200000000000001</v>
      </c>
      <c r="E907">
        <v>100.70699999999999</v>
      </c>
      <c r="F907">
        <v>80</v>
      </c>
      <c r="G907">
        <v>62.448999999999998</v>
      </c>
      <c r="H907">
        <v>2.3650000000000002</v>
      </c>
    </row>
    <row r="908" spans="1:8" x14ac:dyDescent="0.2">
      <c r="A908">
        <v>24500.208999999999</v>
      </c>
      <c r="B908">
        <v>-57.584000000000003</v>
      </c>
      <c r="C908">
        <v>-57.633000000000003</v>
      </c>
      <c r="D908">
        <v>1.214</v>
      </c>
      <c r="E908">
        <v>99.671999999999997</v>
      </c>
      <c r="F908">
        <v>80</v>
      </c>
      <c r="G908">
        <v>63.51</v>
      </c>
      <c r="H908">
        <v>2.3320000000000003</v>
      </c>
    </row>
    <row r="909" spans="1:8" x14ac:dyDescent="0.2">
      <c r="A909">
        <v>24504.940999999999</v>
      </c>
      <c r="B909">
        <v>-57.636000000000003</v>
      </c>
      <c r="C909">
        <v>-57.686</v>
      </c>
      <c r="D909">
        <v>1.119</v>
      </c>
      <c r="E909">
        <v>82.049000000000007</v>
      </c>
      <c r="F909">
        <v>80</v>
      </c>
      <c r="G909">
        <v>64.540999999999997</v>
      </c>
      <c r="H909">
        <v>1.7996000000000001</v>
      </c>
    </row>
    <row r="910" spans="1:8" x14ac:dyDescent="0.2">
      <c r="A910">
        <v>24509.670999999998</v>
      </c>
      <c r="B910">
        <v>-57.689</v>
      </c>
      <c r="C910">
        <v>-57.741</v>
      </c>
      <c r="D910">
        <v>1.151</v>
      </c>
      <c r="E910">
        <v>85.239000000000004</v>
      </c>
      <c r="F910">
        <v>80</v>
      </c>
      <c r="G910">
        <v>64.296999999999997</v>
      </c>
      <c r="H910">
        <v>1.8909000000000002</v>
      </c>
    </row>
    <row r="911" spans="1:8" x14ac:dyDescent="0.2">
      <c r="A911">
        <v>24514.026000000002</v>
      </c>
      <c r="B911">
        <v>-57.738999999999997</v>
      </c>
      <c r="C911">
        <v>-57.792000000000002</v>
      </c>
      <c r="D911">
        <v>1.1759999999999999</v>
      </c>
      <c r="E911">
        <v>85.430999999999997</v>
      </c>
      <c r="F911">
        <v>80</v>
      </c>
      <c r="G911">
        <v>64.536000000000001</v>
      </c>
      <c r="H911">
        <v>1.8964000000000001</v>
      </c>
    </row>
    <row r="912" spans="1:8" x14ac:dyDescent="0.2">
      <c r="A912">
        <v>24518.731</v>
      </c>
      <c r="B912">
        <v>-57.792999999999999</v>
      </c>
      <c r="C912">
        <v>-57.847000000000001</v>
      </c>
      <c r="D912">
        <v>1.169</v>
      </c>
      <c r="E912">
        <v>82.801000000000002</v>
      </c>
      <c r="F912">
        <v>80</v>
      </c>
      <c r="G912">
        <v>64.722999999999999</v>
      </c>
      <c r="H912">
        <v>1.8216000000000001</v>
      </c>
    </row>
    <row r="913" spans="1:8" x14ac:dyDescent="0.2">
      <c r="A913">
        <v>24523.126</v>
      </c>
      <c r="B913">
        <v>-57.844000000000001</v>
      </c>
      <c r="C913">
        <v>-57.899000000000001</v>
      </c>
      <c r="D913">
        <v>1.1859999999999999</v>
      </c>
      <c r="E913">
        <v>77.706000000000003</v>
      </c>
      <c r="F913">
        <v>80</v>
      </c>
      <c r="G913">
        <v>65.125</v>
      </c>
      <c r="H913">
        <v>1.6808000000000001</v>
      </c>
    </row>
    <row r="914" spans="1:8" x14ac:dyDescent="0.2">
      <c r="A914">
        <v>24527.505000000001</v>
      </c>
      <c r="B914">
        <v>-57.893999999999998</v>
      </c>
      <c r="C914">
        <v>-57.951000000000001</v>
      </c>
      <c r="D914">
        <v>1.177</v>
      </c>
      <c r="E914">
        <v>75.891000000000005</v>
      </c>
      <c r="F914">
        <v>80</v>
      </c>
      <c r="G914">
        <v>65.117000000000004</v>
      </c>
      <c r="H914">
        <v>1.6313000000000002</v>
      </c>
    </row>
    <row r="915" spans="1:8" x14ac:dyDescent="0.2">
      <c r="A915">
        <v>24531.29</v>
      </c>
      <c r="B915">
        <v>-57.945</v>
      </c>
      <c r="C915">
        <v>-58.002000000000002</v>
      </c>
      <c r="D915">
        <v>1.361</v>
      </c>
      <c r="E915">
        <v>76.911000000000001</v>
      </c>
      <c r="F915">
        <v>80</v>
      </c>
      <c r="G915">
        <v>65.286000000000001</v>
      </c>
      <c r="H915">
        <v>1.6588000000000001</v>
      </c>
    </row>
    <row r="916" spans="1:8" x14ac:dyDescent="0.2">
      <c r="A916">
        <v>24535.391</v>
      </c>
      <c r="B916">
        <v>-57.994999999999997</v>
      </c>
      <c r="C916">
        <v>-58.054000000000002</v>
      </c>
      <c r="D916">
        <v>1.262</v>
      </c>
      <c r="E916">
        <v>73.840999999999994</v>
      </c>
      <c r="F916">
        <v>80</v>
      </c>
      <c r="G916">
        <v>65.472999999999999</v>
      </c>
      <c r="H916">
        <v>1.5774000000000001</v>
      </c>
    </row>
    <row r="917" spans="1:8" x14ac:dyDescent="0.2">
      <c r="A917">
        <v>24539.760999999999</v>
      </c>
      <c r="B917">
        <v>-58.048000000000002</v>
      </c>
      <c r="C917">
        <v>-58.107999999999997</v>
      </c>
      <c r="D917">
        <v>1.234</v>
      </c>
      <c r="E917">
        <v>76.388999999999996</v>
      </c>
      <c r="F917">
        <v>80</v>
      </c>
      <c r="G917">
        <v>65.146000000000001</v>
      </c>
      <c r="H917">
        <v>1.6445000000000003</v>
      </c>
    </row>
    <row r="918" spans="1:8" x14ac:dyDescent="0.2">
      <c r="A918">
        <v>24543.857</v>
      </c>
      <c r="B918">
        <v>-58.1</v>
      </c>
      <c r="C918">
        <v>-58.161000000000001</v>
      </c>
      <c r="D918">
        <v>1.3</v>
      </c>
      <c r="E918">
        <v>84.31</v>
      </c>
      <c r="F918">
        <v>80</v>
      </c>
      <c r="G918">
        <v>64.635999999999996</v>
      </c>
      <c r="H918">
        <v>1.8645000000000003</v>
      </c>
    </row>
    <row r="919" spans="1:8" x14ac:dyDescent="0.2">
      <c r="A919">
        <v>24548.275000000001</v>
      </c>
      <c r="B919">
        <v>-58.15</v>
      </c>
      <c r="C919">
        <v>-58.212000000000003</v>
      </c>
      <c r="D919">
        <v>1.161</v>
      </c>
      <c r="E919">
        <v>85.248000000000005</v>
      </c>
      <c r="F919">
        <v>80</v>
      </c>
      <c r="G919">
        <v>64.599000000000004</v>
      </c>
      <c r="H919">
        <v>1.8909000000000002</v>
      </c>
    </row>
    <row r="920" spans="1:8" x14ac:dyDescent="0.2">
      <c r="A920">
        <v>24552.690999999999</v>
      </c>
      <c r="B920">
        <v>-58.201999999999998</v>
      </c>
      <c r="C920">
        <v>-58.265000000000001</v>
      </c>
      <c r="D920">
        <v>1.2010000000000001</v>
      </c>
      <c r="E920">
        <v>89.713999999999999</v>
      </c>
      <c r="F920">
        <v>80</v>
      </c>
      <c r="G920">
        <v>64.055999999999997</v>
      </c>
      <c r="H920">
        <v>2.0218000000000003</v>
      </c>
    </row>
    <row r="921" spans="1:8" x14ac:dyDescent="0.2">
      <c r="A921">
        <v>24556.792000000001</v>
      </c>
      <c r="B921">
        <v>-58.252000000000002</v>
      </c>
      <c r="C921">
        <v>-58.317</v>
      </c>
      <c r="D921">
        <v>1.258</v>
      </c>
      <c r="E921">
        <v>88.248000000000005</v>
      </c>
      <c r="F921">
        <v>80</v>
      </c>
      <c r="G921">
        <v>64.224000000000004</v>
      </c>
      <c r="H921">
        <v>1.9778000000000002</v>
      </c>
    </row>
    <row r="922" spans="1:8" x14ac:dyDescent="0.2">
      <c r="A922">
        <v>24561.521000000001</v>
      </c>
      <c r="B922">
        <v>-58.305</v>
      </c>
      <c r="C922">
        <v>-58.372</v>
      </c>
      <c r="D922">
        <v>1.1519999999999999</v>
      </c>
      <c r="E922">
        <v>85.182000000000002</v>
      </c>
      <c r="F922">
        <v>80</v>
      </c>
      <c r="G922">
        <v>64.515000000000001</v>
      </c>
      <c r="H922">
        <v>1.8887000000000003</v>
      </c>
    </row>
    <row r="923" spans="1:8" x14ac:dyDescent="0.2">
      <c r="A923">
        <v>24565.940999999999</v>
      </c>
      <c r="B923">
        <v>-58.357999999999997</v>
      </c>
      <c r="C923">
        <v>-58.426000000000002</v>
      </c>
      <c r="D923">
        <v>1.2310000000000001</v>
      </c>
      <c r="E923">
        <v>87.088999999999999</v>
      </c>
      <c r="F923">
        <v>80</v>
      </c>
      <c r="G923">
        <v>64.409000000000006</v>
      </c>
      <c r="H923">
        <v>1.9437</v>
      </c>
    </row>
    <row r="924" spans="1:8" x14ac:dyDescent="0.2">
      <c r="A924">
        <v>24584.822</v>
      </c>
      <c r="B924">
        <v>-58.408999999999999</v>
      </c>
      <c r="C924">
        <v>-58.476999999999997</v>
      </c>
      <c r="D924">
        <v>0.27300000000000002</v>
      </c>
      <c r="E924">
        <v>84.66</v>
      </c>
      <c r="F924">
        <v>80</v>
      </c>
      <c r="G924">
        <v>64.896000000000001</v>
      </c>
      <c r="H924">
        <v>1.8744000000000001</v>
      </c>
    </row>
    <row r="925" spans="1:8" x14ac:dyDescent="0.2">
      <c r="A925">
        <v>24589.5</v>
      </c>
      <c r="B925">
        <v>-58.460999999999999</v>
      </c>
      <c r="C925">
        <v>-58.530999999999999</v>
      </c>
      <c r="D925">
        <v>1.149</v>
      </c>
      <c r="E925">
        <v>81.99</v>
      </c>
      <c r="F925">
        <v>80</v>
      </c>
      <c r="G925">
        <v>65.012</v>
      </c>
      <c r="H925">
        <v>1.7985000000000002</v>
      </c>
    </row>
    <row r="926" spans="1:8" x14ac:dyDescent="0.2">
      <c r="A926">
        <v>24594.25</v>
      </c>
      <c r="B926">
        <v>-58.512999999999998</v>
      </c>
      <c r="C926">
        <v>-58.584000000000003</v>
      </c>
      <c r="D926">
        <v>1.121</v>
      </c>
      <c r="E926">
        <v>79.046999999999997</v>
      </c>
      <c r="F926">
        <v>80</v>
      </c>
      <c r="G926">
        <v>65.238</v>
      </c>
      <c r="H926">
        <v>1.7171000000000001</v>
      </c>
    </row>
    <row r="927" spans="1:8" x14ac:dyDescent="0.2">
      <c r="A927">
        <v>24598.665000000001</v>
      </c>
      <c r="B927">
        <v>-58.563000000000002</v>
      </c>
      <c r="C927">
        <v>-58.636000000000003</v>
      </c>
      <c r="D927">
        <v>1.1619999999999999</v>
      </c>
      <c r="E927">
        <v>75.400999999999996</v>
      </c>
      <c r="F927">
        <v>80</v>
      </c>
      <c r="G927">
        <v>65.56</v>
      </c>
      <c r="H927">
        <v>1.6181000000000003</v>
      </c>
    </row>
    <row r="928" spans="1:8" x14ac:dyDescent="0.2">
      <c r="A928">
        <v>24603.688999999998</v>
      </c>
      <c r="B928">
        <v>-58.613999999999997</v>
      </c>
      <c r="C928">
        <v>-58.688000000000002</v>
      </c>
      <c r="D928">
        <v>1.0329999999999999</v>
      </c>
      <c r="E928">
        <v>68.787999999999997</v>
      </c>
      <c r="F928">
        <v>80</v>
      </c>
      <c r="G928">
        <v>66.069999999999993</v>
      </c>
      <c r="H928">
        <v>1.4465000000000001</v>
      </c>
    </row>
    <row r="929" spans="1:8" x14ac:dyDescent="0.2">
      <c r="A929">
        <v>24608.097000000002</v>
      </c>
      <c r="B929">
        <v>-58.664999999999999</v>
      </c>
      <c r="C929">
        <v>-58.74</v>
      </c>
      <c r="D929">
        <v>1.1919999999999999</v>
      </c>
      <c r="E929">
        <v>63.276000000000003</v>
      </c>
      <c r="F929">
        <v>80</v>
      </c>
      <c r="G929">
        <v>66.472999999999999</v>
      </c>
      <c r="H929">
        <v>1.3089999999999999</v>
      </c>
    </row>
    <row r="930" spans="1:8" x14ac:dyDescent="0.2">
      <c r="A930">
        <v>24612.831999999999</v>
      </c>
      <c r="B930">
        <v>-58.716000000000001</v>
      </c>
      <c r="C930">
        <v>-58.792000000000002</v>
      </c>
      <c r="D930">
        <v>1.099</v>
      </c>
      <c r="E930">
        <v>57.521999999999998</v>
      </c>
      <c r="F930">
        <v>80</v>
      </c>
      <c r="G930">
        <v>66.881</v>
      </c>
      <c r="H930">
        <v>1.1704000000000001</v>
      </c>
    </row>
    <row r="931" spans="1:8" x14ac:dyDescent="0.2">
      <c r="A931">
        <v>24617.251</v>
      </c>
      <c r="B931">
        <v>-58.767000000000003</v>
      </c>
      <c r="C931">
        <v>-58.844000000000001</v>
      </c>
      <c r="D931">
        <v>1.17</v>
      </c>
      <c r="E931">
        <v>54.832999999999998</v>
      </c>
      <c r="F931">
        <v>80</v>
      </c>
      <c r="G931">
        <v>67.031999999999996</v>
      </c>
      <c r="H931">
        <v>1.1076999999999999</v>
      </c>
    </row>
    <row r="932" spans="1:8" x14ac:dyDescent="0.2">
      <c r="A932">
        <v>24622.574000000001</v>
      </c>
      <c r="B932">
        <v>-58.819000000000003</v>
      </c>
      <c r="C932">
        <v>-58.896999999999998</v>
      </c>
      <c r="D932">
        <v>1</v>
      </c>
      <c r="E932">
        <v>54.045000000000002</v>
      </c>
      <c r="F932">
        <v>80</v>
      </c>
      <c r="G932">
        <v>67.111000000000004</v>
      </c>
      <c r="H932">
        <v>1.089</v>
      </c>
    </row>
    <row r="933" spans="1:8" x14ac:dyDescent="0.2">
      <c r="A933">
        <v>24628.187999999998</v>
      </c>
      <c r="B933">
        <v>-58.869</v>
      </c>
      <c r="C933">
        <v>-58.948999999999998</v>
      </c>
      <c r="D933">
        <v>0.91500000000000004</v>
      </c>
      <c r="E933">
        <v>52.17</v>
      </c>
      <c r="F933">
        <v>80</v>
      </c>
      <c r="G933">
        <v>67.375</v>
      </c>
      <c r="H933">
        <v>1.0461</v>
      </c>
    </row>
    <row r="934" spans="1:8" x14ac:dyDescent="0.2">
      <c r="A934">
        <v>24633.188999999998</v>
      </c>
      <c r="B934">
        <v>-58.918999999999997</v>
      </c>
      <c r="C934">
        <v>-59</v>
      </c>
      <c r="D934">
        <v>1.028</v>
      </c>
      <c r="E934">
        <v>49.459000000000003</v>
      </c>
      <c r="F934">
        <v>80</v>
      </c>
      <c r="G934">
        <v>67.441999999999993</v>
      </c>
      <c r="H934">
        <v>0.98450000000000015</v>
      </c>
    </row>
    <row r="935" spans="1:8" x14ac:dyDescent="0.2">
      <c r="A935">
        <v>24932.706999999999</v>
      </c>
      <c r="B935">
        <v>-59.051000000000002</v>
      </c>
      <c r="C935">
        <v>-59.048999999999999</v>
      </c>
      <c r="D935">
        <v>0</v>
      </c>
      <c r="E935">
        <v>59.024000000000001</v>
      </c>
      <c r="F935">
        <v>80</v>
      </c>
      <c r="G935">
        <v>67.078999999999994</v>
      </c>
      <c r="H935">
        <v>1.2056000000000002</v>
      </c>
    </row>
    <row r="936" spans="1:8" x14ac:dyDescent="0.2">
      <c r="A936">
        <v>24938.388999999999</v>
      </c>
      <c r="B936">
        <v>-59.103000000000002</v>
      </c>
      <c r="C936">
        <v>-59.1</v>
      </c>
      <c r="D936">
        <v>0.89200000000000002</v>
      </c>
      <c r="E936">
        <v>57.203000000000003</v>
      </c>
      <c r="F936">
        <v>80</v>
      </c>
      <c r="G936">
        <v>67.149000000000001</v>
      </c>
      <c r="H936">
        <v>1.1627000000000001</v>
      </c>
    </row>
    <row r="937" spans="1:8" x14ac:dyDescent="0.2">
      <c r="A937">
        <v>24943.435000000001</v>
      </c>
      <c r="B937">
        <v>-59.154000000000003</v>
      </c>
      <c r="C937">
        <v>-59.149000000000001</v>
      </c>
      <c r="D937">
        <v>0.97099999999999997</v>
      </c>
      <c r="E937">
        <v>63.137999999999998</v>
      </c>
      <c r="F937">
        <v>80</v>
      </c>
      <c r="G937">
        <v>66.674000000000007</v>
      </c>
      <c r="H937">
        <v>1.3057000000000001</v>
      </c>
    </row>
    <row r="938" spans="1:8" x14ac:dyDescent="0.2">
      <c r="A938">
        <v>24948.138999999999</v>
      </c>
      <c r="B938">
        <v>-59.206000000000003</v>
      </c>
      <c r="C938">
        <v>-59.198999999999998</v>
      </c>
      <c r="D938">
        <v>1.0680000000000001</v>
      </c>
      <c r="E938">
        <v>66.534000000000006</v>
      </c>
      <c r="F938">
        <v>80</v>
      </c>
      <c r="G938">
        <v>66.423000000000002</v>
      </c>
      <c r="H938">
        <v>1.3893</v>
      </c>
    </row>
    <row r="939" spans="1:8" x14ac:dyDescent="0.2">
      <c r="A939">
        <v>24952.547999999999</v>
      </c>
      <c r="B939">
        <v>-59.26</v>
      </c>
      <c r="C939">
        <v>-59.250999999999998</v>
      </c>
      <c r="D939">
        <v>1.1739999999999999</v>
      </c>
      <c r="E939">
        <v>69.763999999999996</v>
      </c>
      <c r="F939">
        <v>80</v>
      </c>
      <c r="G939">
        <v>66.263999999999996</v>
      </c>
      <c r="H939">
        <v>1.4707000000000001</v>
      </c>
    </row>
    <row r="940" spans="1:8" x14ac:dyDescent="0.2">
      <c r="A940">
        <v>24957.528999999999</v>
      </c>
      <c r="B940">
        <v>-59.311999999999998</v>
      </c>
      <c r="C940">
        <v>-59.301000000000002</v>
      </c>
      <c r="D940">
        <v>1.012</v>
      </c>
      <c r="E940">
        <v>74.004000000000005</v>
      </c>
      <c r="F940">
        <v>80</v>
      </c>
      <c r="G940">
        <v>65.704999999999998</v>
      </c>
      <c r="H940">
        <v>1.5818000000000001</v>
      </c>
    </row>
    <row r="941" spans="1:8" x14ac:dyDescent="0.2">
      <c r="A941">
        <v>24961.924999999999</v>
      </c>
      <c r="B941">
        <v>-59.366</v>
      </c>
      <c r="C941">
        <v>-59.353000000000002</v>
      </c>
      <c r="D941">
        <v>1.1830000000000001</v>
      </c>
      <c r="E941">
        <v>74.938000000000002</v>
      </c>
      <c r="F941">
        <v>80</v>
      </c>
      <c r="G941">
        <v>65.828999999999994</v>
      </c>
      <c r="H941">
        <v>1.6060000000000001</v>
      </c>
    </row>
    <row r="942" spans="1:8" x14ac:dyDescent="0.2">
      <c r="A942">
        <v>24966.629000000001</v>
      </c>
      <c r="B942">
        <v>-59.417999999999999</v>
      </c>
      <c r="C942">
        <v>-59.404000000000003</v>
      </c>
      <c r="D942">
        <v>1.079</v>
      </c>
      <c r="E942">
        <v>76.864999999999995</v>
      </c>
      <c r="F942">
        <v>80</v>
      </c>
      <c r="G942">
        <v>65.591999999999999</v>
      </c>
      <c r="H942">
        <v>1.6577</v>
      </c>
    </row>
    <row r="943" spans="1:8" x14ac:dyDescent="0.2">
      <c r="A943">
        <v>24971.635999999999</v>
      </c>
      <c r="B943">
        <v>-59.470999999999997</v>
      </c>
      <c r="C943">
        <v>-59.454999999999998</v>
      </c>
      <c r="D943">
        <v>1.02</v>
      </c>
      <c r="E943">
        <v>80.290999999999997</v>
      </c>
      <c r="F943">
        <v>80</v>
      </c>
      <c r="G943">
        <v>65.191000000000003</v>
      </c>
      <c r="H943">
        <v>1.7512000000000003</v>
      </c>
    </row>
    <row r="944" spans="1:8" x14ac:dyDescent="0.2">
      <c r="A944">
        <v>24976.002</v>
      </c>
      <c r="B944">
        <v>-59.524000000000001</v>
      </c>
      <c r="C944">
        <v>-59.506</v>
      </c>
      <c r="D944">
        <v>1.175</v>
      </c>
      <c r="E944">
        <v>81.504000000000005</v>
      </c>
      <c r="F944">
        <v>80</v>
      </c>
      <c r="G944">
        <v>64.972999999999999</v>
      </c>
      <c r="H944">
        <v>1.7853000000000001</v>
      </c>
    </row>
    <row r="945" spans="1:8" x14ac:dyDescent="0.2">
      <c r="A945">
        <v>24981.017</v>
      </c>
      <c r="B945">
        <v>-59.576000000000001</v>
      </c>
      <c r="C945">
        <v>-59.555999999999997</v>
      </c>
      <c r="D945">
        <v>1.002</v>
      </c>
      <c r="E945">
        <v>84.841999999999999</v>
      </c>
      <c r="F945">
        <v>80</v>
      </c>
      <c r="G945">
        <v>64.831000000000003</v>
      </c>
      <c r="H945">
        <v>1.8788</v>
      </c>
    </row>
    <row r="946" spans="1:8" x14ac:dyDescent="0.2">
      <c r="A946">
        <v>24985.761999999999</v>
      </c>
      <c r="B946">
        <v>-59.628999999999998</v>
      </c>
      <c r="C946">
        <v>-59.606999999999999</v>
      </c>
      <c r="D946">
        <v>1.069</v>
      </c>
      <c r="E946">
        <v>82.539000000000001</v>
      </c>
      <c r="F946">
        <v>80</v>
      </c>
      <c r="G946">
        <v>64.891000000000005</v>
      </c>
      <c r="H946">
        <v>1.8139000000000001</v>
      </c>
    </row>
    <row r="947" spans="1:8" x14ac:dyDescent="0.2">
      <c r="A947">
        <v>24991.127</v>
      </c>
      <c r="B947">
        <v>-59.680999999999997</v>
      </c>
      <c r="C947">
        <v>-59.658000000000001</v>
      </c>
      <c r="D947">
        <v>0.94199999999999995</v>
      </c>
      <c r="E947">
        <v>74.724000000000004</v>
      </c>
      <c r="F947">
        <v>80</v>
      </c>
      <c r="G947">
        <v>65.725999999999999</v>
      </c>
      <c r="H947">
        <v>1.6005000000000003</v>
      </c>
    </row>
    <row r="948" spans="1:8" x14ac:dyDescent="0.2">
      <c r="A948">
        <v>24995.858</v>
      </c>
      <c r="B948">
        <v>-59.731999999999999</v>
      </c>
      <c r="C948">
        <v>-59.707000000000001</v>
      </c>
      <c r="D948">
        <v>1.0449999999999999</v>
      </c>
      <c r="E948">
        <v>69.667000000000002</v>
      </c>
      <c r="F948">
        <v>80</v>
      </c>
      <c r="G948">
        <v>65.804000000000002</v>
      </c>
      <c r="H948">
        <v>1.4685000000000001</v>
      </c>
    </row>
    <row r="949" spans="1:8" x14ac:dyDescent="0.2">
      <c r="A949">
        <v>25000.912</v>
      </c>
      <c r="B949">
        <v>-59.783999999999999</v>
      </c>
      <c r="C949">
        <v>-59.756999999999998</v>
      </c>
      <c r="D949">
        <v>0.98299999999999998</v>
      </c>
      <c r="E949">
        <v>67.611000000000004</v>
      </c>
      <c r="F949">
        <v>80</v>
      </c>
      <c r="G949">
        <v>65.840999999999994</v>
      </c>
      <c r="H949">
        <v>1.4168000000000001</v>
      </c>
    </row>
    <row r="950" spans="1:8" x14ac:dyDescent="0.2">
      <c r="A950">
        <v>25005.643</v>
      </c>
      <c r="B950">
        <v>-59.835000000000001</v>
      </c>
      <c r="C950">
        <v>-59.805999999999997</v>
      </c>
      <c r="D950">
        <v>1.0329999999999999</v>
      </c>
      <c r="E950">
        <v>64.739000000000004</v>
      </c>
      <c r="F950">
        <v>80</v>
      </c>
      <c r="G950">
        <v>65.927000000000007</v>
      </c>
      <c r="H950">
        <v>1.3453000000000002</v>
      </c>
    </row>
    <row r="951" spans="1:8" x14ac:dyDescent="0.2">
      <c r="A951">
        <v>25010.65</v>
      </c>
      <c r="B951">
        <v>-59.886000000000003</v>
      </c>
      <c r="C951">
        <v>-59.854999999999997</v>
      </c>
      <c r="D951">
        <v>0.99299999999999999</v>
      </c>
      <c r="E951">
        <v>58.3</v>
      </c>
      <c r="F951">
        <v>80</v>
      </c>
      <c r="G951">
        <v>66.301000000000002</v>
      </c>
      <c r="H951">
        <v>1.1891</v>
      </c>
    </row>
    <row r="952" spans="1:8" x14ac:dyDescent="0.2">
      <c r="A952">
        <v>25015.707999999999</v>
      </c>
      <c r="B952">
        <v>-59.938000000000002</v>
      </c>
      <c r="C952">
        <v>-59.905000000000001</v>
      </c>
      <c r="D952">
        <v>0.98199999999999998</v>
      </c>
      <c r="E952">
        <v>54.323</v>
      </c>
      <c r="F952">
        <v>80</v>
      </c>
      <c r="G952">
        <v>66.695999999999998</v>
      </c>
      <c r="H952">
        <v>1.0956000000000001</v>
      </c>
    </row>
    <row r="953" spans="1:8" x14ac:dyDescent="0.2">
      <c r="A953">
        <v>25021.063999999998</v>
      </c>
      <c r="B953">
        <v>-59.988999999999997</v>
      </c>
      <c r="C953">
        <v>-59.954999999999998</v>
      </c>
      <c r="D953">
        <v>0.92400000000000004</v>
      </c>
      <c r="E953">
        <v>46.255000000000003</v>
      </c>
      <c r="F953">
        <v>80</v>
      </c>
      <c r="G953">
        <v>67.114000000000004</v>
      </c>
      <c r="H953">
        <v>0.91300000000000003</v>
      </c>
    </row>
    <row r="954" spans="1:8" x14ac:dyDescent="0.2">
      <c r="A954">
        <v>25025.791000000001</v>
      </c>
      <c r="B954">
        <v>-60.04</v>
      </c>
      <c r="C954">
        <v>-60.003999999999998</v>
      </c>
      <c r="D954">
        <v>1.0389999999999999</v>
      </c>
      <c r="E954">
        <v>38.357999999999997</v>
      </c>
      <c r="F954">
        <v>80</v>
      </c>
      <c r="G954">
        <v>67.680000000000007</v>
      </c>
      <c r="H954">
        <v>0.74250000000000016</v>
      </c>
    </row>
    <row r="955" spans="1:8" x14ac:dyDescent="0.2">
      <c r="A955">
        <v>25031.455999999998</v>
      </c>
      <c r="B955">
        <v>-60.091000000000001</v>
      </c>
      <c r="C955">
        <v>-60.052999999999997</v>
      </c>
      <c r="D955">
        <v>0.877</v>
      </c>
      <c r="E955">
        <v>33.07</v>
      </c>
      <c r="F955">
        <v>80</v>
      </c>
      <c r="G955">
        <v>67.83</v>
      </c>
      <c r="H955">
        <v>0.63249999999999995</v>
      </c>
    </row>
    <row r="956" spans="1:8" x14ac:dyDescent="0.2">
      <c r="A956">
        <v>25036.508999999998</v>
      </c>
      <c r="B956">
        <v>-60.140999999999998</v>
      </c>
      <c r="C956">
        <v>-60.101999999999997</v>
      </c>
      <c r="D956">
        <v>0.95699999999999996</v>
      </c>
      <c r="E956">
        <v>26.440999999999999</v>
      </c>
      <c r="F956">
        <v>80</v>
      </c>
      <c r="G956">
        <v>68.197999999999993</v>
      </c>
      <c r="H956">
        <v>0.49830000000000008</v>
      </c>
    </row>
    <row r="957" spans="1:8" x14ac:dyDescent="0.2">
      <c r="A957">
        <v>25041.878000000001</v>
      </c>
      <c r="B957">
        <v>-60.191000000000003</v>
      </c>
      <c r="C957">
        <v>-60.15</v>
      </c>
      <c r="D957">
        <v>0.90200000000000002</v>
      </c>
      <c r="E957">
        <v>26.036999999999999</v>
      </c>
      <c r="F957">
        <v>80</v>
      </c>
      <c r="G957">
        <v>68.209000000000003</v>
      </c>
      <c r="H957">
        <v>0.49060000000000004</v>
      </c>
    </row>
    <row r="958" spans="1:8" x14ac:dyDescent="0.2">
      <c r="A958">
        <v>25047.521000000001</v>
      </c>
      <c r="B958">
        <v>-60.241999999999997</v>
      </c>
      <c r="C958">
        <v>-60.198999999999998</v>
      </c>
      <c r="D958">
        <v>0.85799999999999998</v>
      </c>
      <c r="E958">
        <v>21.998999999999999</v>
      </c>
      <c r="F958">
        <v>80</v>
      </c>
      <c r="G958">
        <v>68.372</v>
      </c>
      <c r="H958">
        <v>0.41140000000000004</v>
      </c>
    </row>
    <row r="959" spans="1:8" x14ac:dyDescent="0.2">
      <c r="A959">
        <v>25053.758999999998</v>
      </c>
      <c r="B959">
        <v>-60.293999999999997</v>
      </c>
      <c r="C959">
        <v>-60.249000000000002</v>
      </c>
      <c r="D959">
        <v>0.81399999999999995</v>
      </c>
      <c r="E959">
        <v>18.641999999999999</v>
      </c>
      <c r="F959">
        <v>80</v>
      </c>
      <c r="G959">
        <v>68.679000000000002</v>
      </c>
      <c r="H959">
        <v>0.34540000000000004</v>
      </c>
    </row>
    <row r="960" spans="1:8" x14ac:dyDescent="0.2">
      <c r="A960">
        <v>25059.746999999999</v>
      </c>
      <c r="B960">
        <v>-60.347000000000001</v>
      </c>
      <c r="C960">
        <v>-60.3</v>
      </c>
      <c r="D960">
        <v>0.84699999999999998</v>
      </c>
      <c r="E960">
        <v>19.411999999999999</v>
      </c>
      <c r="F960">
        <v>80</v>
      </c>
      <c r="G960">
        <v>68.622</v>
      </c>
      <c r="H960">
        <v>0.36080000000000007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43"/>
  <sheetViews>
    <sheetView topLeftCell="B1" workbookViewId="0">
      <selection activeCell="L28" sqref="L28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  <row r="43" spans="12:12" x14ac:dyDescent="0.2">
      <c r="L43" t="s">
        <v>173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AG24" sqref="AG2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v>42528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300" t="s">
        <v>172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2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-15</v>
      </c>
      <c r="E14" s="294">
        <v>-6.92</v>
      </c>
      <c r="F14" s="297" t="s">
        <v>129</v>
      </c>
      <c r="G14" s="293">
        <v>100</v>
      </c>
      <c r="H14" s="293">
        <v>74</v>
      </c>
      <c r="I14" s="298">
        <v>0</v>
      </c>
      <c r="J14" s="169">
        <v>5.39</v>
      </c>
      <c r="K14" s="298">
        <v>0</v>
      </c>
      <c r="L14" s="169">
        <v>5.86</v>
      </c>
      <c r="M14" s="298">
        <v>0</v>
      </c>
      <c r="N14" s="279"/>
      <c r="O14" s="280"/>
      <c r="P14" s="293">
        <v>30.07</v>
      </c>
      <c r="Q14" s="298">
        <v>0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225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24</v>
      </c>
      <c r="AC14" s="296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-15</v>
      </c>
      <c r="E15" s="294">
        <v>-6.92</v>
      </c>
      <c r="F15" s="297" t="s">
        <v>130</v>
      </c>
      <c r="G15" s="293">
        <v>200</v>
      </c>
      <c r="H15" s="293">
        <v>109</v>
      </c>
      <c r="I15" s="298">
        <v>47.296999999999997</v>
      </c>
      <c r="J15" s="169">
        <v>4.51</v>
      </c>
      <c r="K15" s="298">
        <v>-16.327000000000002</v>
      </c>
      <c r="L15" s="169">
        <v>5.8</v>
      </c>
      <c r="M15" s="298">
        <v>-1.024</v>
      </c>
      <c r="N15" s="279">
        <f t="shared" ref="N15:N36" si="1">IF(ISNUMBER(Z15), AA15, "")</f>
        <v>39</v>
      </c>
      <c r="O15" s="280" t="str">
        <f t="shared" ref="O15:O36" si="2">IF(ISNUMBER(N14), IF(ISNUMBER(N15), ABS(((ABS(N14-N15))/N14)*100), ""), "")</f>
        <v/>
      </c>
      <c r="P15" s="293">
        <v>30.29</v>
      </c>
      <c r="Q15" s="298">
        <v>0.73199999999999998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240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39</v>
      </c>
      <c r="AC15" s="296">
        <v>6.6669999999999998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-15</v>
      </c>
      <c r="E16" s="294">
        <v>-6.92</v>
      </c>
      <c r="F16" s="297" t="s">
        <v>131</v>
      </c>
      <c r="G16" s="293">
        <v>300</v>
      </c>
      <c r="H16" s="293">
        <v>136</v>
      </c>
      <c r="I16" s="298">
        <v>24.771000000000001</v>
      </c>
      <c r="J16" s="169">
        <v>4.46</v>
      </c>
      <c r="K16" s="298">
        <v>-1.109</v>
      </c>
      <c r="L16" s="169">
        <v>5.84</v>
      </c>
      <c r="M16" s="298">
        <v>0.69</v>
      </c>
      <c r="N16" s="279">
        <f t="shared" si="1"/>
        <v>41</v>
      </c>
      <c r="O16" s="280">
        <f t="shared" si="2"/>
        <v>5.1282051282051277</v>
      </c>
      <c r="P16" s="293">
        <v>30.44</v>
      </c>
      <c r="Q16" s="298">
        <v>0.495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242</v>
      </c>
      <c r="AA16" s="10">
        <f t="shared" si="4"/>
        <v>41</v>
      </c>
      <c r="AC16" s="296">
        <v>0.83299999999999996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-15</v>
      </c>
      <c r="E17" s="294">
        <v>-6.92</v>
      </c>
      <c r="F17" s="297" t="s">
        <v>132</v>
      </c>
      <c r="G17" s="293">
        <v>400</v>
      </c>
      <c r="H17" s="293">
        <v>174</v>
      </c>
      <c r="I17" s="298">
        <v>27.940999999999999</v>
      </c>
      <c r="J17" s="169">
        <v>4.2</v>
      </c>
      <c r="K17" s="298">
        <v>-5.83</v>
      </c>
      <c r="L17" s="169">
        <v>5.86</v>
      </c>
      <c r="M17" s="298">
        <v>0.34200000000000003</v>
      </c>
      <c r="N17" s="279">
        <f t="shared" si="1"/>
        <v>38</v>
      </c>
      <c r="O17" s="280">
        <f t="shared" si="2"/>
        <v>7.3170731707317067</v>
      </c>
      <c r="P17" s="293">
        <v>30.56</v>
      </c>
      <c r="Q17" s="298">
        <v>0.39400000000000002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239</v>
      </c>
      <c r="AA17" s="10">
        <f t="shared" si="4"/>
        <v>38</v>
      </c>
      <c r="AC17" s="296">
        <v>-1.24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294">
        <v>-15</v>
      </c>
      <c r="E18" s="294">
        <v>-6.92</v>
      </c>
      <c r="F18" s="297" t="s">
        <v>133</v>
      </c>
      <c r="G18" s="293">
        <v>500</v>
      </c>
      <c r="H18" s="293">
        <v>186</v>
      </c>
      <c r="I18" s="298">
        <v>6.8970000000000002</v>
      </c>
      <c r="J18" s="169">
        <v>3.83</v>
      </c>
      <c r="K18" s="298">
        <v>-8.81</v>
      </c>
      <c r="L18" s="169">
        <v>5.87</v>
      </c>
      <c r="M18" s="298">
        <v>0.17100000000000001</v>
      </c>
      <c r="N18" s="279">
        <f t="shared" si="1"/>
        <v>24</v>
      </c>
      <c r="O18" s="280">
        <f t="shared" si="2"/>
        <v>36.84210526315789</v>
      </c>
      <c r="P18" s="293">
        <v>30.58</v>
      </c>
      <c r="Q18" s="298">
        <v>6.5000000000000002E-2</v>
      </c>
      <c r="R18" s="262"/>
      <c r="S18" s="271" t="str">
        <f t="shared" si="3"/>
        <v/>
      </c>
      <c r="T18" s="260"/>
      <c r="U18" s="260"/>
      <c r="V18" s="260"/>
      <c r="W18" s="260"/>
      <c r="X18" s="14"/>
      <c r="Z18" s="296">
        <v>225</v>
      </c>
      <c r="AA18" s="10">
        <f t="shared" si="4"/>
        <v>24</v>
      </c>
      <c r="AC18" s="296">
        <v>-5.8579999999999997</v>
      </c>
    </row>
    <row r="19" spans="1:29" s="10" customFormat="1" ht="39.950000000000003" customHeight="1" x14ac:dyDescent="0.2">
      <c r="A19" s="10">
        <f t="shared" ca="1" si="0"/>
        <v>19</v>
      </c>
      <c r="B19" s="299">
        <v>1</v>
      </c>
      <c r="C19" s="5"/>
      <c r="D19" s="294">
        <v>-15</v>
      </c>
      <c r="E19" s="294">
        <v>-6.92</v>
      </c>
      <c r="F19" s="297" t="s">
        <v>134</v>
      </c>
      <c r="G19" s="293">
        <v>600</v>
      </c>
      <c r="H19" s="293">
        <v>193</v>
      </c>
      <c r="I19" s="298">
        <v>3.7629999999999999</v>
      </c>
      <c r="J19" s="169">
        <v>3.68</v>
      </c>
      <c r="K19" s="298">
        <v>-3.9159999999999999</v>
      </c>
      <c r="L19" s="169">
        <v>5.9</v>
      </c>
      <c r="M19" s="298">
        <v>0.51100000000000001</v>
      </c>
      <c r="N19" s="279">
        <f t="shared" si="1"/>
        <v>14</v>
      </c>
      <c r="O19" s="280">
        <f t="shared" si="2"/>
        <v>41.666666666666671</v>
      </c>
      <c r="P19" s="293">
        <v>30.62</v>
      </c>
      <c r="Q19" s="298">
        <v>0.13100000000000001</v>
      </c>
      <c r="R19" s="262"/>
      <c r="S19" s="271" t="str">
        <f t="shared" si="3"/>
        <v/>
      </c>
      <c r="T19" s="299" t="s">
        <v>135</v>
      </c>
      <c r="U19" s="260"/>
      <c r="V19" s="260"/>
      <c r="W19" s="260"/>
      <c r="X19" s="14"/>
      <c r="Z19" s="296">
        <v>215</v>
      </c>
      <c r="AA19" s="10">
        <f t="shared" si="4"/>
        <v>14</v>
      </c>
      <c r="AC19" s="296">
        <v>-4.444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ref="I20:I36" si="5">IF(ISNUMBER(H19), IF(ISNUMBER(H20), ((ABS(H19-H20))/H19)*100, ""), "")</f>
        <v/>
      </c>
      <c r="J20" s="264"/>
      <c r="K20" s="271" t="str">
        <f t="shared" ref="K20:K36" si="6">IF(ISNUMBER(J19), IF(ISNUMBER(J20), ((ABS(J19-J20))/J19)*100, ""), "")</f>
        <v/>
      </c>
      <c r="L20" s="264"/>
      <c r="M20" s="271" t="str">
        <f t="shared" ref="M20:M36" si="7">IF(ISNUMBER(L19), IF(ISNUMBER(L20), ((ABS(L19-L20))/L19)*100, ""), "")</f>
        <v/>
      </c>
      <c r="N20" s="279" t="str">
        <f t="shared" si="1"/>
        <v/>
      </c>
      <c r="O20" s="280" t="str">
        <f t="shared" si="2"/>
        <v/>
      </c>
      <c r="P20" s="262"/>
      <c r="Q20" s="271" t="str">
        <f t="shared" ref="Q20:Q36" si="8">IF(ISNUMBER(P19), IF(ISNUMBER(P20), ABS(((ABS(P19-P20))/P19)*100), ""), "")</f>
        <v/>
      </c>
      <c r="R20" s="262"/>
      <c r="S20" s="271" t="str">
        <f t="shared" si="3"/>
        <v/>
      </c>
      <c r="T20" s="260"/>
      <c r="U20" s="260"/>
      <c r="V20" s="260"/>
      <c r="W20" s="260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5"/>
        <v/>
      </c>
      <c r="J21" s="264"/>
      <c r="K21" s="271" t="str">
        <f t="shared" si="6"/>
        <v/>
      </c>
      <c r="L21" s="264"/>
      <c r="M21" s="271" t="str">
        <f t="shared" si="7"/>
        <v/>
      </c>
      <c r="N21" s="279" t="str">
        <f t="shared" si="1"/>
        <v/>
      </c>
      <c r="O21" s="280" t="str">
        <f t="shared" si="2"/>
        <v/>
      </c>
      <c r="P21" s="262"/>
      <c r="Q21" s="271" t="str">
        <f t="shared" si="8"/>
        <v/>
      </c>
      <c r="R21" s="262"/>
      <c r="S21" s="271" t="str">
        <f t="shared" si="3"/>
        <v/>
      </c>
      <c r="T21" s="260"/>
      <c r="U21" s="260"/>
      <c r="V21" s="260"/>
      <c r="W21" s="260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5"/>
        <v/>
      </c>
      <c r="J22" s="264"/>
      <c r="K22" s="271" t="str">
        <f t="shared" si="6"/>
        <v/>
      </c>
      <c r="L22" s="264"/>
      <c r="M22" s="271" t="str">
        <f t="shared" si="7"/>
        <v/>
      </c>
      <c r="N22" s="279" t="str">
        <f t="shared" si="1"/>
        <v/>
      </c>
      <c r="O22" s="280" t="str">
        <f t="shared" si="2"/>
        <v/>
      </c>
      <c r="P22" s="262"/>
      <c r="Q22" s="271" t="str">
        <f t="shared" si="8"/>
        <v/>
      </c>
      <c r="R22" s="262"/>
      <c r="S22" s="271" t="str">
        <f t="shared" si="3"/>
        <v/>
      </c>
      <c r="T22" s="260"/>
      <c r="U22" s="260"/>
      <c r="V22" s="260"/>
      <c r="W22" s="26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5"/>
        <v/>
      </c>
      <c r="J23" s="264"/>
      <c r="K23" s="271" t="str">
        <f t="shared" si="6"/>
        <v/>
      </c>
      <c r="L23" s="264"/>
      <c r="M23" s="271" t="str">
        <f t="shared" si="7"/>
        <v/>
      </c>
      <c r="N23" s="279" t="str">
        <f t="shared" si="1"/>
        <v/>
      </c>
      <c r="O23" s="280" t="str">
        <f t="shared" si="2"/>
        <v/>
      </c>
      <c r="P23" s="262"/>
      <c r="Q23" s="271" t="str">
        <f t="shared" si="8"/>
        <v/>
      </c>
      <c r="R23" s="262"/>
      <c r="S23" s="271" t="str">
        <f t="shared" si="3"/>
        <v/>
      </c>
      <c r="T23" s="260"/>
      <c r="U23" s="260"/>
      <c r="V23" s="260"/>
      <c r="W23" s="26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5"/>
        <v/>
      </c>
      <c r="J24" s="264"/>
      <c r="K24" s="271" t="str">
        <f t="shared" si="6"/>
        <v/>
      </c>
      <c r="L24" s="264"/>
      <c r="M24" s="271" t="str">
        <f t="shared" si="7"/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si="8"/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1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19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v>42528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300" t="s">
        <v>172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-27</v>
      </c>
      <c r="E14" s="294">
        <v>-6.1719999999999997</v>
      </c>
      <c r="F14" s="297" t="s">
        <v>136</v>
      </c>
      <c r="G14" s="293">
        <v>100</v>
      </c>
      <c r="H14" s="293">
        <v>96</v>
      </c>
      <c r="I14" s="298">
        <v>-50.259</v>
      </c>
      <c r="J14" s="169">
        <v>4.2</v>
      </c>
      <c r="K14" s="298">
        <v>14.13</v>
      </c>
      <c r="L14" s="169">
        <v>6.25</v>
      </c>
      <c r="M14" s="298">
        <v>5.9320000000000004</v>
      </c>
      <c r="N14" s="279"/>
      <c r="O14" s="280"/>
      <c r="P14" s="293">
        <v>30.68</v>
      </c>
      <c r="Q14" s="298">
        <v>0.19600000000000001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291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90</v>
      </c>
      <c r="AC14" s="296">
        <v>35.348999999999997</v>
      </c>
      <c r="IY14" s="120">
        <v>8</v>
      </c>
    </row>
    <row r="15" spans="1:259" s="10" customFormat="1" ht="39.950000000000003" customHeight="1" x14ac:dyDescent="0.2">
      <c r="A15" s="10">
        <f t="shared" ca="1" si="0"/>
        <v>15</v>
      </c>
      <c r="B15" s="299">
        <v>1</v>
      </c>
      <c r="C15" s="5"/>
      <c r="D15" s="294">
        <v>-27</v>
      </c>
      <c r="E15" s="294">
        <v>-6.1719999999999997</v>
      </c>
      <c r="F15" s="297" t="s">
        <v>137</v>
      </c>
      <c r="G15" s="293">
        <v>200</v>
      </c>
      <c r="H15" s="293">
        <v>101</v>
      </c>
      <c r="I15" s="298">
        <v>5.2080000000000002</v>
      </c>
      <c r="J15" s="169">
        <v>3.15</v>
      </c>
      <c r="K15" s="298">
        <v>-25</v>
      </c>
      <c r="L15" s="169">
        <v>6.22</v>
      </c>
      <c r="M15" s="298">
        <v>-0.48</v>
      </c>
      <c r="N15" s="279">
        <f t="shared" ref="N15:N36" si="1">IF(ISNUMBER(Z15), AA15, "")</f>
        <v>108</v>
      </c>
      <c r="O15" s="280" t="str">
        <f t="shared" ref="O15:O36" si="2">IF(ISNUMBER(N14), IF(ISNUMBER(N15), ABS(((ABS(N14-N15))/N14)*100), ""), "")</f>
        <v/>
      </c>
      <c r="P15" s="293">
        <v>32.450000000000003</v>
      </c>
      <c r="Q15" s="298">
        <v>5.7690000000000001</v>
      </c>
      <c r="R15" s="262"/>
      <c r="S15" s="271" t="str">
        <f t="shared" ref="S15:S36" si="3">IF(ISNUMBER(R14), IF(ISNUMBER(R15), ABS(((ABS(R14-R15))/R14)*100), ""), "")</f>
        <v/>
      </c>
      <c r="T15" s="299" t="s">
        <v>138</v>
      </c>
      <c r="U15" s="260"/>
      <c r="V15" s="260"/>
      <c r="W15" s="260"/>
      <c r="X15" s="14"/>
      <c r="Z15" s="296">
        <v>301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108</v>
      </c>
      <c r="AC15" s="296">
        <v>3.4359999999999999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ref="I16:I36" si="5">IF(ISNUMBER(H15), IF(ISNUMBER(H16), ((ABS(H15-H16))/H15)*100, ""), "")</f>
        <v/>
      </c>
      <c r="J16" s="264"/>
      <c r="K16" s="271" t="str">
        <f t="shared" ref="K16:K36" si="6">IF(ISNUMBER(J15), IF(ISNUMBER(J16), ((ABS(J15-J16))/J15)*100, ""), "")</f>
        <v/>
      </c>
      <c r="L16" s="264"/>
      <c r="M16" s="271" t="str">
        <f t="shared" ref="M16:M36" si="7">IF(ISNUMBER(L15), IF(ISNUMBER(L16), ((ABS(L15-L16))/L15)*100, ""), "")</f>
        <v/>
      </c>
      <c r="N16" s="279" t="str">
        <f t="shared" si="1"/>
        <v/>
      </c>
      <c r="O16" s="280" t="str">
        <f t="shared" si="2"/>
        <v/>
      </c>
      <c r="P16" s="262"/>
      <c r="Q16" s="271" t="str">
        <f t="shared" ref="Q16:Q36" si="8">IF(ISNUMBER(P15), IF(ISNUMBER(P16), ABS(((ABS(P15-P16))/P15)*100), ""), "")</f>
        <v/>
      </c>
      <c r="R16" s="262"/>
      <c r="S16" s="271" t="str">
        <f t="shared" si="3"/>
        <v/>
      </c>
      <c r="T16" s="260"/>
      <c r="U16" s="260"/>
      <c r="V16" s="260"/>
      <c r="W16" s="260"/>
      <c r="X16" s="14"/>
      <c r="AA16" s="10">
        <f t="shared" si="4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5"/>
        <v/>
      </c>
      <c r="J17" s="264"/>
      <c r="K17" s="271" t="str">
        <f t="shared" si="6"/>
        <v/>
      </c>
      <c r="L17" s="264"/>
      <c r="M17" s="271" t="str">
        <f t="shared" si="7"/>
        <v/>
      </c>
      <c r="N17" s="279" t="str">
        <f t="shared" si="1"/>
        <v/>
      </c>
      <c r="O17" s="280" t="str">
        <f t="shared" si="2"/>
        <v/>
      </c>
      <c r="P17" s="262"/>
      <c r="Q17" s="271" t="str">
        <f t="shared" si="8"/>
        <v/>
      </c>
      <c r="R17" s="262"/>
      <c r="S17" s="271" t="str">
        <f t="shared" si="3"/>
        <v/>
      </c>
      <c r="T17" s="260"/>
      <c r="U17" s="260"/>
      <c r="V17" s="260"/>
      <c r="W17" s="260"/>
      <c r="X17" s="14"/>
      <c r="AA17" s="10">
        <f t="shared" si="4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5"/>
        <v/>
      </c>
      <c r="J18" s="264"/>
      <c r="K18" s="271" t="str">
        <f t="shared" si="6"/>
        <v/>
      </c>
      <c r="L18" s="264"/>
      <c r="M18" s="271" t="str">
        <f t="shared" si="7"/>
        <v/>
      </c>
      <c r="N18" s="279" t="str">
        <f t="shared" si="1"/>
        <v/>
      </c>
      <c r="O18" s="280" t="str">
        <f t="shared" si="2"/>
        <v/>
      </c>
      <c r="P18" s="262"/>
      <c r="Q18" s="271" t="str">
        <f t="shared" si="8"/>
        <v/>
      </c>
      <c r="R18" s="262"/>
      <c r="S18" s="271" t="str">
        <f t="shared" si="3"/>
        <v/>
      </c>
      <c r="T18" s="260"/>
      <c r="U18" s="260"/>
      <c r="V18" s="260"/>
      <c r="W18" s="260"/>
      <c r="X18" s="14"/>
      <c r="AA18" s="10">
        <f t="shared" si="4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5"/>
        <v/>
      </c>
      <c r="J19" s="264"/>
      <c r="K19" s="271" t="str">
        <f t="shared" si="6"/>
        <v/>
      </c>
      <c r="L19" s="264"/>
      <c r="M19" s="271" t="str">
        <f t="shared" si="7"/>
        <v/>
      </c>
      <c r="N19" s="279" t="str">
        <f t="shared" si="1"/>
        <v/>
      </c>
      <c r="O19" s="280" t="str">
        <f t="shared" si="2"/>
        <v/>
      </c>
      <c r="P19" s="262"/>
      <c r="Q19" s="271" t="str">
        <f t="shared" si="8"/>
        <v/>
      </c>
      <c r="R19" s="262"/>
      <c r="S19" s="271" t="str">
        <f t="shared" si="3"/>
        <v/>
      </c>
      <c r="T19" s="260"/>
      <c r="U19" s="260"/>
      <c r="V19" s="260"/>
      <c r="W19" s="260"/>
      <c r="X19" s="14"/>
      <c r="AA19" s="10">
        <f t="shared" si="4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5"/>
        <v/>
      </c>
      <c r="J20" s="264"/>
      <c r="K20" s="271" t="str">
        <f t="shared" si="6"/>
        <v/>
      </c>
      <c r="L20" s="264"/>
      <c r="M20" s="271" t="str">
        <f t="shared" si="7"/>
        <v/>
      </c>
      <c r="N20" s="279" t="str">
        <f t="shared" si="1"/>
        <v/>
      </c>
      <c r="O20" s="280" t="str">
        <f t="shared" si="2"/>
        <v/>
      </c>
      <c r="P20" s="262"/>
      <c r="Q20" s="271" t="str">
        <f t="shared" si="8"/>
        <v/>
      </c>
      <c r="R20" s="262"/>
      <c r="S20" s="271" t="str">
        <f t="shared" si="3"/>
        <v/>
      </c>
      <c r="T20" s="260"/>
      <c r="U20" s="260"/>
      <c r="V20" s="260"/>
      <c r="W20" s="260"/>
      <c r="X20" s="14"/>
      <c r="AA20" s="10">
        <f t="shared" si="4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5"/>
        <v/>
      </c>
      <c r="J21" s="264"/>
      <c r="K21" s="271" t="str">
        <f t="shared" si="6"/>
        <v/>
      </c>
      <c r="L21" s="264"/>
      <c r="M21" s="271" t="str">
        <f t="shared" si="7"/>
        <v/>
      </c>
      <c r="N21" s="279" t="str">
        <f t="shared" si="1"/>
        <v/>
      </c>
      <c r="O21" s="280" t="str">
        <f t="shared" si="2"/>
        <v/>
      </c>
      <c r="P21" s="262"/>
      <c r="Q21" s="271" t="str">
        <f t="shared" si="8"/>
        <v/>
      </c>
      <c r="R21" s="262"/>
      <c r="S21" s="271" t="str">
        <f t="shared" si="3"/>
        <v/>
      </c>
      <c r="T21" s="260"/>
      <c r="U21" s="260"/>
      <c r="V21" s="260"/>
      <c r="W21" s="260"/>
      <c r="X21" s="14"/>
      <c r="AA21" s="10">
        <f t="shared" si="4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5"/>
        <v/>
      </c>
      <c r="J22" s="264"/>
      <c r="K22" s="271" t="str">
        <f t="shared" si="6"/>
        <v/>
      </c>
      <c r="L22" s="264"/>
      <c r="M22" s="271" t="str">
        <f t="shared" si="7"/>
        <v/>
      </c>
      <c r="N22" s="279" t="str">
        <f t="shared" si="1"/>
        <v/>
      </c>
      <c r="O22" s="280" t="str">
        <f t="shared" si="2"/>
        <v/>
      </c>
      <c r="P22" s="262"/>
      <c r="Q22" s="271" t="str">
        <f t="shared" si="8"/>
        <v/>
      </c>
      <c r="R22" s="262"/>
      <c r="S22" s="271" t="str">
        <f t="shared" si="3"/>
        <v/>
      </c>
      <c r="T22" s="260"/>
      <c r="U22" s="260"/>
      <c r="V22" s="260"/>
      <c r="W22" s="260"/>
      <c r="X22" s="14"/>
      <c r="AA22" s="10">
        <f t="shared" si="4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5"/>
        <v/>
      </c>
      <c r="J23" s="264"/>
      <c r="K23" s="271" t="str">
        <f t="shared" si="6"/>
        <v/>
      </c>
      <c r="L23" s="264"/>
      <c r="M23" s="271" t="str">
        <f t="shared" si="7"/>
        <v/>
      </c>
      <c r="N23" s="279" t="str">
        <f t="shared" si="1"/>
        <v/>
      </c>
      <c r="O23" s="280" t="str">
        <f t="shared" si="2"/>
        <v/>
      </c>
      <c r="P23" s="262"/>
      <c r="Q23" s="271" t="str">
        <f t="shared" si="8"/>
        <v/>
      </c>
      <c r="R23" s="262"/>
      <c r="S23" s="271" t="str">
        <f t="shared" si="3"/>
        <v/>
      </c>
      <c r="T23" s="260"/>
      <c r="U23" s="260"/>
      <c r="V23" s="260"/>
      <c r="W23" s="260"/>
      <c r="X23" s="14"/>
      <c r="AA23" s="10">
        <f t="shared" si="4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5"/>
        <v/>
      </c>
      <c r="J24" s="264"/>
      <c r="K24" s="271" t="str">
        <f t="shared" si="6"/>
        <v/>
      </c>
      <c r="L24" s="264"/>
      <c r="M24" s="271" t="str">
        <f t="shared" si="7"/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si="8"/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2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15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300" t="s">
        <v>172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-39</v>
      </c>
      <c r="E14" s="294">
        <v>-6.6189999999999998</v>
      </c>
      <c r="F14" s="297" t="s">
        <v>139</v>
      </c>
      <c r="G14" s="293">
        <v>100</v>
      </c>
      <c r="H14" s="293">
        <v>61</v>
      </c>
      <c r="I14" s="298">
        <v>0</v>
      </c>
      <c r="J14" s="169">
        <v>6.67</v>
      </c>
      <c r="K14" s="298">
        <v>0</v>
      </c>
      <c r="L14" s="169">
        <v>6.09</v>
      </c>
      <c r="M14" s="298">
        <v>0</v>
      </c>
      <c r="N14" s="279"/>
      <c r="O14" s="280"/>
      <c r="P14" s="293">
        <v>26.26</v>
      </c>
      <c r="Q14" s="298">
        <v>0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308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102</v>
      </c>
      <c r="AC14" s="296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-39</v>
      </c>
      <c r="E15" s="294">
        <v>-6.6189999999999998</v>
      </c>
      <c r="F15" s="297" t="s">
        <v>140</v>
      </c>
      <c r="G15" s="293">
        <v>200</v>
      </c>
      <c r="H15" s="293">
        <v>79</v>
      </c>
      <c r="I15" s="298">
        <v>29.507999999999999</v>
      </c>
      <c r="J15" s="169">
        <v>5.54</v>
      </c>
      <c r="K15" s="298">
        <v>-16.942</v>
      </c>
      <c r="L15" s="169">
        <v>5.96</v>
      </c>
      <c r="M15" s="298">
        <v>-2.1349999999999998</v>
      </c>
      <c r="N15" s="279">
        <f t="shared" ref="N15:N36" si="1">IF(ISNUMBER(Z15), AA15, "")</f>
        <v>107</v>
      </c>
      <c r="O15" s="280" t="str">
        <f t="shared" ref="O15:O36" si="2">IF(ISNUMBER(N14), IF(ISNUMBER(N15), ABS(((ABS(N14-N15))/N14)*100), ""), "")</f>
        <v/>
      </c>
      <c r="P15" s="293">
        <v>26.86</v>
      </c>
      <c r="Q15" s="298">
        <v>2.2850000000000001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313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107</v>
      </c>
      <c r="AC15" s="296">
        <v>1.623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-39</v>
      </c>
      <c r="E16" s="294">
        <v>-6.6189999999999998</v>
      </c>
      <c r="F16" s="297" t="s">
        <v>141</v>
      </c>
      <c r="G16" s="293">
        <v>300</v>
      </c>
      <c r="H16" s="293">
        <v>99</v>
      </c>
      <c r="I16" s="298">
        <v>25.315999999999999</v>
      </c>
      <c r="J16" s="169">
        <v>5.1100000000000003</v>
      </c>
      <c r="K16" s="298">
        <v>-7.7619999999999996</v>
      </c>
      <c r="L16" s="169">
        <v>5.92</v>
      </c>
      <c r="M16" s="298">
        <v>-0.67100000000000004</v>
      </c>
      <c r="N16" s="279">
        <f t="shared" si="1"/>
        <v>108</v>
      </c>
      <c r="O16" s="280">
        <f t="shared" si="2"/>
        <v>0.93457943925233633</v>
      </c>
      <c r="P16" s="293">
        <v>27.18</v>
      </c>
      <c r="Q16" s="298">
        <v>1.1910000000000001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314</v>
      </c>
      <c r="AA16" s="10">
        <f t="shared" si="4"/>
        <v>108</v>
      </c>
      <c r="AC16" s="296">
        <v>0.31900000000000001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-39</v>
      </c>
      <c r="E17" s="294">
        <v>-6.6189999999999998</v>
      </c>
      <c r="F17" s="297" t="s">
        <v>142</v>
      </c>
      <c r="G17" s="293">
        <v>400</v>
      </c>
      <c r="H17" s="293">
        <v>125</v>
      </c>
      <c r="I17" s="298">
        <v>26.263000000000002</v>
      </c>
      <c r="J17" s="169">
        <v>4.22</v>
      </c>
      <c r="K17" s="298">
        <v>-17.417000000000002</v>
      </c>
      <c r="L17" s="169">
        <v>5.93</v>
      </c>
      <c r="M17" s="298">
        <v>0.16900000000000001</v>
      </c>
      <c r="N17" s="279">
        <f t="shared" si="1"/>
        <v>109</v>
      </c>
      <c r="O17" s="280">
        <f t="shared" si="2"/>
        <v>0.92592592592592582</v>
      </c>
      <c r="P17" s="293">
        <v>27.49</v>
      </c>
      <c r="Q17" s="298">
        <v>1.141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315</v>
      </c>
      <c r="AA17" s="10">
        <f t="shared" si="4"/>
        <v>109</v>
      </c>
      <c r="AC17" s="296">
        <v>0.318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294">
        <v>-39</v>
      </c>
      <c r="E18" s="294">
        <v>-6.6189999999999998</v>
      </c>
      <c r="F18" s="297" t="s">
        <v>143</v>
      </c>
      <c r="G18" s="293">
        <v>500</v>
      </c>
      <c r="H18" s="293">
        <v>135</v>
      </c>
      <c r="I18" s="298">
        <v>8</v>
      </c>
      <c r="J18" s="169">
        <v>4.3899999999999997</v>
      </c>
      <c r="K18" s="298">
        <v>4.0279999999999996</v>
      </c>
      <c r="L18" s="169">
        <v>5.97</v>
      </c>
      <c r="M18" s="298">
        <v>0.67500000000000004</v>
      </c>
      <c r="N18" s="279">
        <f t="shared" si="1"/>
        <v>109</v>
      </c>
      <c r="O18" s="280">
        <f t="shared" si="2"/>
        <v>0</v>
      </c>
      <c r="P18" s="293">
        <v>27.63</v>
      </c>
      <c r="Q18" s="298">
        <v>0.50900000000000001</v>
      </c>
      <c r="R18" s="262"/>
      <c r="S18" s="271" t="str">
        <f t="shared" si="3"/>
        <v/>
      </c>
      <c r="T18" s="260"/>
      <c r="U18" s="260"/>
      <c r="V18" s="260"/>
      <c r="W18" s="260"/>
      <c r="X18" s="14"/>
      <c r="Z18" s="296">
        <v>315</v>
      </c>
      <c r="AA18" s="10">
        <f t="shared" si="4"/>
        <v>109</v>
      </c>
      <c r="AC18" s="296">
        <v>0</v>
      </c>
    </row>
    <row r="19" spans="1:29" s="10" customFormat="1" ht="39.950000000000003" customHeight="1" x14ac:dyDescent="0.2">
      <c r="A19" s="10">
        <f t="shared" ca="1" si="0"/>
        <v>19</v>
      </c>
      <c r="B19" s="299">
        <v>1</v>
      </c>
      <c r="C19" s="5"/>
      <c r="D19" s="294">
        <v>-39</v>
      </c>
      <c r="E19" s="294">
        <v>-6.6189999999999998</v>
      </c>
      <c r="F19" s="297" t="s">
        <v>144</v>
      </c>
      <c r="G19" s="293">
        <v>600</v>
      </c>
      <c r="H19" s="293">
        <v>145</v>
      </c>
      <c r="I19" s="298">
        <v>7.407</v>
      </c>
      <c r="J19" s="169">
        <v>4.3499999999999996</v>
      </c>
      <c r="K19" s="298">
        <v>-0.91100000000000003</v>
      </c>
      <c r="L19" s="169">
        <v>5.99</v>
      </c>
      <c r="M19" s="298">
        <v>0.33500000000000002</v>
      </c>
      <c r="N19" s="279">
        <f t="shared" si="1"/>
        <v>109</v>
      </c>
      <c r="O19" s="280">
        <f t="shared" si="2"/>
        <v>0</v>
      </c>
      <c r="P19" s="293">
        <v>27.73</v>
      </c>
      <c r="Q19" s="298">
        <v>0.36199999999999999</v>
      </c>
      <c r="R19" s="262"/>
      <c r="S19" s="271" t="str">
        <f t="shared" si="3"/>
        <v/>
      </c>
      <c r="T19" s="299" t="s">
        <v>135</v>
      </c>
      <c r="U19" s="260"/>
      <c r="V19" s="260"/>
      <c r="W19" s="260"/>
      <c r="X19" s="14"/>
      <c r="Z19" s="296">
        <v>315</v>
      </c>
      <c r="AA19" s="10">
        <f t="shared" si="4"/>
        <v>109</v>
      </c>
      <c r="AC19" s="296">
        <v>0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ref="I20:I36" si="5">IF(ISNUMBER(H19), IF(ISNUMBER(H20), ((ABS(H19-H20))/H19)*100, ""), "")</f>
        <v/>
      </c>
      <c r="J20" s="264"/>
      <c r="K20" s="271" t="str">
        <f t="shared" ref="K20:K36" si="6">IF(ISNUMBER(J19), IF(ISNUMBER(J20), ((ABS(J19-J20))/J19)*100, ""), "")</f>
        <v/>
      </c>
      <c r="L20" s="264"/>
      <c r="M20" s="271" t="str">
        <f t="shared" ref="M20:M36" si="7">IF(ISNUMBER(L19), IF(ISNUMBER(L20), ((ABS(L19-L20))/L19)*100, ""), "")</f>
        <v/>
      </c>
      <c r="N20" s="279" t="str">
        <f t="shared" si="1"/>
        <v/>
      </c>
      <c r="O20" s="280" t="str">
        <f t="shared" si="2"/>
        <v/>
      </c>
      <c r="P20" s="262"/>
      <c r="Q20" s="271" t="str">
        <f t="shared" ref="Q20:Q36" si="8">IF(ISNUMBER(P19), IF(ISNUMBER(P20), ABS(((ABS(P19-P20))/P19)*100), ""), "")</f>
        <v/>
      </c>
      <c r="R20" s="262"/>
      <c r="S20" s="271" t="str">
        <f t="shared" si="3"/>
        <v/>
      </c>
      <c r="T20" s="260"/>
      <c r="U20" s="260"/>
      <c r="V20" s="260"/>
      <c r="W20" s="260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5"/>
        <v/>
      </c>
      <c r="J21" s="264"/>
      <c r="K21" s="271" t="str">
        <f t="shared" si="6"/>
        <v/>
      </c>
      <c r="L21" s="264"/>
      <c r="M21" s="271" t="str">
        <f t="shared" si="7"/>
        <v/>
      </c>
      <c r="N21" s="279" t="str">
        <f t="shared" si="1"/>
        <v/>
      </c>
      <c r="O21" s="280" t="str">
        <f t="shared" si="2"/>
        <v/>
      </c>
      <c r="P21" s="262"/>
      <c r="Q21" s="271" t="str">
        <f t="shared" si="8"/>
        <v/>
      </c>
      <c r="R21" s="262"/>
      <c r="S21" s="271" t="str">
        <f t="shared" si="3"/>
        <v/>
      </c>
      <c r="T21" s="260"/>
      <c r="U21" s="260"/>
      <c r="V21" s="260"/>
      <c r="W21" s="260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5"/>
        <v/>
      </c>
      <c r="J22" s="264"/>
      <c r="K22" s="271" t="str">
        <f t="shared" si="6"/>
        <v/>
      </c>
      <c r="L22" s="264"/>
      <c r="M22" s="271" t="str">
        <f t="shared" si="7"/>
        <v/>
      </c>
      <c r="N22" s="279" t="str">
        <f t="shared" si="1"/>
        <v/>
      </c>
      <c r="O22" s="280" t="str">
        <f t="shared" si="2"/>
        <v/>
      </c>
      <c r="P22" s="262"/>
      <c r="Q22" s="271" t="str">
        <f t="shared" si="8"/>
        <v/>
      </c>
      <c r="R22" s="262"/>
      <c r="S22" s="271" t="str">
        <f t="shared" si="3"/>
        <v/>
      </c>
      <c r="T22" s="260"/>
      <c r="U22" s="260"/>
      <c r="V22" s="260"/>
      <c r="W22" s="26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5"/>
        <v/>
      </c>
      <c r="J23" s="264"/>
      <c r="K23" s="271" t="str">
        <f t="shared" si="6"/>
        <v/>
      </c>
      <c r="L23" s="264"/>
      <c r="M23" s="271" t="str">
        <f t="shared" si="7"/>
        <v/>
      </c>
      <c r="N23" s="279" t="str">
        <f t="shared" si="1"/>
        <v/>
      </c>
      <c r="O23" s="280" t="str">
        <f t="shared" si="2"/>
        <v/>
      </c>
      <c r="P23" s="262"/>
      <c r="Q23" s="271" t="str">
        <f t="shared" si="8"/>
        <v/>
      </c>
      <c r="R23" s="262"/>
      <c r="S23" s="271" t="str">
        <f t="shared" si="3"/>
        <v/>
      </c>
      <c r="T23" s="260"/>
      <c r="U23" s="260"/>
      <c r="V23" s="260"/>
      <c r="W23" s="26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5"/>
        <v/>
      </c>
      <c r="J24" s="264"/>
      <c r="K24" s="271" t="str">
        <f t="shared" si="6"/>
        <v/>
      </c>
      <c r="L24" s="264"/>
      <c r="M24" s="271" t="str">
        <f t="shared" si="7"/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si="8"/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3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19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18" sqref="F1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DPT-35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42529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Peri Pump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37.377101000000003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69.654071999999999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60"/>
      <c r="F8" s="360"/>
      <c r="G8" s="65"/>
      <c r="H8" s="65"/>
      <c r="I8" s="65"/>
      <c r="J8" s="246" t="s">
        <v>34</v>
      </c>
      <c r="K8" s="255">
        <f>'Groundwater Profile Log'!G8</f>
        <v>-10</v>
      </c>
      <c r="L8" s="65"/>
      <c r="M8" s="65"/>
      <c r="N8" s="65"/>
      <c r="O8" s="247" t="s">
        <v>23</v>
      </c>
      <c r="P8" s="300" t="s">
        <v>172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32" t="s">
        <v>10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-47</v>
      </c>
      <c r="E14" s="294">
        <v>-6.9080000000000004</v>
      </c>
      <c r="F14" s="297" t="s">
        <v>145</v>
      </c>
      <c r="G14" s="293">
        <v>100</v>
      </c>
      <c r="H14" s="293">
        <v>104</v>
      </c>
      <c r="I14" s="298">
        <v>-28.276</v>
      </c>
      <c r="J14" s="169">
        <v>5</v>
      </c>
      <c r="K14" s="298">
        <v>14.943</v>
      </c>
      <c r="L14" s="169">
        <v>6.24</v>
      </c>
      <c r="M14" s="298">
        <v>4.1740000000000004</v>
      </c>
      <c r="N14" s="279"/>
      <c r="O14" s="280"/>
      <c r="P14" s="293">
        <v>28.39</v>
      </c>
      <c r="Q14" s="298">
        <v>2.38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317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115</v>
      </c>
      <c r="AC14" s="296">
        <v>0.63500000000000001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-47</v>
      </c>
      <c r="E15" s="294">
        <v>-6.9080000000000004</v>
      </c>
      <c r="F15" s="297" t="s">
        <v>146</v>
      </c>
      <c r="G15" s="293">
        <v>200</v>
      </c>
      <c r="H15" s="293">
        <v>99</v>
      </c>
      <c r="I15" s="298">
        <v>-4.8079999999999998</v>
      </c>
      <c r="J15" s="169">
        <v>3.89</v>
      </c>
      <c r="K15" s="298">
        <v>-22.2</v>
      </c>
      <c r="L15" s="169">
        <v>6.07</v>
      </c>
      <c r="M15" s="298">
        <v>-2.7240000000000002</v>
      </c>
      <c r="N15" s="279">
        <f t="shared" ref="N15:N36" si="1">IF(ISNUMBER(Z15), AA15, "")</f>
        <v>122</v>
      </c>
      <c r="O15" s="280" t="str">
        <f t="shared" ref="O15:O36" si="2">IF(ISNUMBER(N14), IF(ISNUMBER(N15), ABS(((ABS(N14-N15))/N14)*100), ""), "")</f>
        <v/>
      </c>
      <c r="P15" s="293">
        <v>28.79</v>
      </c>
      <c r="Q15" s="298">
        <v>1.409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324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122</v>
      </c>
      <c r="AC15" s="296">
        <v>2.2080000000000002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-47</v>
      </c>
      <c r="E16" s="294">
        <v>-6.9080000000000004</v>
      </c>
      <c r="F16" s="297" t="s">
        <v>147</v>
      </c>
      <c r="G16" s="293">
        <v>300</v>
      </c>
      <c r="H16" s="293">
        <v>105</v>
      </c>
      <c r="I16" s="298">
        <v>6.0609999999999999</v>
      </c>
      <c r="J16" s="169">
        <v>3.16</v>
      </c>
      <c r="K16" s="298">
        <v>-18.765999999999998</v>
      </c>
      <c r="L16" s="169">
        <v>5.93</v>
      </c>
      <c r="M16" s="298">
        <v>-2.306</v>
      </c>
      <c r="N16" s="279">
        <f t="shared" si="1"/>
        <v>124</v>
      </c>
      <c r="O16" s="280">
        <f t="shared" si="2"/>
        <v>1.639344262295082</v>
      </c>
      <c r="P16" s="293">
        <v>29.09</v>
      </c>
      <c r="Q16" s="298">
        <v>1.042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326</v>
      </c>
      <c r="AA16" s="10">
        <f t="shared" si="4"/>
        <v>124</v>
      </c>
      <c r="AC16" s="296">
        <v>0.61699999999999999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-47</v>
      </c>
      <c r="E17" s="294">
        <v>-6.9080000000000004</v>
      </c>
      <c r="F17" s="297" t="s">
        <v>148</v>
      </c>
      <c r="G17" s="293">
        <v>400</v>
      </c>
      <c r="H17" s="293">
        <v>113</v>
      </c>
      <c r="I17" s="298">
        <v>7.6189999999999998</v>
      </c>
      <c r="J17" s="169">
        <v>2.91</v>
      </c>
      <c r="K17" s="298">
        <v>-7.9109999999999996</v>
      </c>
      <c r="L17" s="169">
        <v>5.89</v>
      </c>
      <c r="M17" s="298">
        <v>-0.67500000000000004</v>
      </c>
      <c r="N17" s="279">
        <f t="shared" si="1"/>
        <v>124</v>
      </c>
      <c r="O17" s="280">
        <f t="shared" si="2"/>
        <v>0</v>
      </c>
      <c r="P17" s="293">
        <v>29.31</v>
      </c>
      <c r="Q17" s="298">
        <v>0.75600000000000001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326</v>
      </c>
      <c r="AA17" s="10">
        <f t="shared" si="4"/>
        <v>124</v>
      </c>
      <c r="AC17" s="296">
        <v>0</v>
      </c>
    </row>
    <row r="18" spans="1:29" s="10" customFormat="1" ht="39.950000000000003" customHeight="1" x14ac:dyDescent="0.2">
      <c r="A18" s="10">
        <f t="shared" ca="1" si="0"/>
        <v>18</v>
      </c>
      <c r="B18" s="299">
        <v>1</v>
      </c>
      <c r="C18" s="5"/>
      <c r="D18" s="294">
        <v>-47</v>
      </c>
      <c r="E18" s="294">
        <v>-6.9080000000000004</v>
      </c>
      <c r="F18" s="297" t="s">
        <v>149</v>
      </c>
      <c r="G18" s="293">
        <v>500</v>
      </c>
      <c r="H18" s="293">
        <v>117</v>
      </c>
      <c r="I18" s="298">
        <v>3.54</v>
      </c>
      <c r="J18" s="169">
        <v>2.65</v>
      </c>
      <c r="K18" s="298">
        <v>-8.9350000000000005</v>
      </c>
      <c r="L18" s="169">
        <v>5.85</v>
      </c>
      <c r="M18" s="298">
        <v>-0.67900000000000005</v>
      </c>
      <c r="N18" s="279">
        <f t="shared" si="1"/>
        <v>122</v>
      </c>
      <c r="O18" s="280">
        <f t="shared" si="2"/>
        <v>1.6129032258064515</v>
      </c>
      <c r="P18" s="293">
        <v>29.43</v>
      </c>
      <c r="Q18" s="298">
        <v>0.40899999999999997</v>
      </c>
      <c r="R18" s="262"/>
      <c r="S18" s="271" t="str">
        <f t="shared" si="3"/>
        <v/>
      </c>
      <c r="T18" s="299" t="s">
        <v>150</v>
      </c>
      <c r="U18" s="260"/>
      <c r="V18" s="260"/>
      <c r="W18" s="260"/>
      <c r="X18" s="14"/>
      <c r="Z18" s="296">
        <v>324</v>
      </c>
      <c r="AA18" s="10">
        <f t="shared" si="4"/>
        <v>122</v>
      </c>
      <c r="AC18" s="296">
        <v>-0.61299999999999999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ref="I19:I36" si="5">IF(ISNUMBER(H18), IF(ISNUMBER(H19), ((ABS(H18-H19))/H18)*100, ""), "")</f>
        <v/>
      </c>
      <c r="J19" s="264"/>
      <c r="K19" s="271" t="str">
        <f t="shared" ref="K19:K36" si="6">IF(ISNUMBER(J18), IF(ISNUMBER(J19), ((ABS(J18-J19))/J18)*100, ""), "")</f>
        <v/>
      </c>
      <c r="L19" s="264"/>
      <c r="M19" s="271" t="str">
        <f t="shared" ref="M19:M36" si="7">IF(ISNUMBER(L18), IF(ISNUMBER(L19), ((ABS(L18-L19))/L18)*100, ""), "")</f>
        <v/>
      </c>
      <c r="N19" s="279" t="str">
        <f t="shared" si="1"/>
        <v/>
      </c>
      <c r="O19" s="280" t="str">
        <f t="shared" si="2"/>
        <v/>
      </c>
      <c r="P19" s="262"/>
      <c r="Q19" s="271" t="str">
        <f t="shared" ref="Q19:Q36" si="8">IF(ISNUMBER(P18), IF(ISNUMBER(P19), ABS(((ABS(P18-P19))/P18)*100), ""), "")</f>
        <v/>
      </c>
      <c r="R19" s="262"/>
      <c r="S19" s="271" t="str">
        <f t="shared" si="3"/>
        <v/>
      </c>
      <c r="T19" s="260"/>
      <c r="U19" s="260"/>
      <c r="V19" s="260"/>
      <c r="W19" s="260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5"/>
        <v/>
      </c>
      <c r="J20" s="264"/>
      <c r="K20" s="271" t="str">
        <f t="shared" si="6"/>
        <v/>
      </c>
      <c r="L20" s="264"/>
      <c r="M20" s="271" t="str">
        <f t="shared" si="7"/>
        <v/>
      </c>
      <c r="N20" s="279" t="str">
        <f t="shared" si="1"/>
        <v/>
      </c>
      <c r="O20" s="280" t="str">
        <f t="shared" si="2"/>
        <v/>
      </c>
      <c r="P20" s="262"/>
      <c r="Q20" s="271" t="str">
        <f t="shared" si="8"/>
        <v/>
      </c>
      <c r="R20" s="262"/>
      <c r="S20" s="271" t="str">
        <f t="shared" si="3"/>
        <v/>
      </c>
      <c r="T20" s="260"/>
      <c r="U20" s="260"/>
      <c r="V20" s="260"/>
      <c r="W20" s="260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5"/>
        <v/>
      </c>
      <c r="J21" s="264"/>
      <c r="K21" s="271" t="str">
        <f t="shared" si="6"/>
        <v/>
      </c>
      <c r="L21" s="264"/>
      <c r="M21" s="271" t="str">
        <f t="shared" si="7"/>
        <v/>
      </c>
      <c r="N21" s="279" t="str">
        <f t="shared" si="1"/>
        <v/>
      </c>
      <c r="O21" s="280" t="str">
        <f t="shared" si="2"/>
        <v/>
      </c>
      <c r="P21" s="262"/>
      <c r="Q21" s="271" t="str">
        <f t="shared" si="8"/>
        <v/>
      </c>
      <c r="R21" s="262"/>
      <c r="S21" s="271" t="str">
        <f t="shared" si="3"/>
        <v/>
      </c>
      <c r="T21" s="260"/>
      <c r="U21" s="260"/>
      <c r="V21" s="260"/>
      <c r="W21" s="260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5"/>
        <v/>
      </c>
      <c r="J22" s="264"/>
      <c r="K22" s="271" t="str">
        <f t="shared" si="6"/>
        <v/>
      </c>
      <c r="L22" s="264"/>
      <c r="M22" s="271" t="str">
        <f t="shared" si="7"/>
        <v/>
      </c>
      <c r="N22" s="279" t="str">
        <f t="shared" si="1"/>
        <v/>
      </c>
      <c r="O22" s="280" t="str">
        <f t="shared" si="2"/>
        <v/>
      </c>
      <c r="P22" s="262"/>
      <c r="Q22" s="271" t="str">
        <f t="shared" si="8"/>
        <v/>
      </c>
      <c r="R22" s="262"/>
      <c r="S22" s="271" t="str">
        <f t="shared" si="3"/>
        <v/>
      </c>
      <c r="T22" s="260"/>
      <c r="U22" s="260"/>
      <c r="V22" s="260"/>
      <c r="W22" s="26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5"/>
        <v/>
      </c>
      <c r="J23" s="264"/>
      <c r="K23" s="271" t="str">
        <f t="shared" si="6"/>
        <v/>
      </c>
      <c r="L23" s="264"/>
      <c r="M23" s="271" t="str">
        <f t="shared" si="7"/>
        <v/>
      </c>
      <c r="N23" s="279" t="str">
        <f t="shared" si="1"/>
        <v/>
      </c>
      <c r="O23" s="280" t="str">
        <f t="shared" si="2"/>
        <v/>
      </c>
      <c r="P23" s="262"/>
      <c r="Q23" s="271" t="str">
        <f t="shared" si="8"/>
        <v/>
      </c>
      <c r="R23" s="262"/>
      <c r="S23" s="271" t="str">
        <f t="shared" si="3"/>
        <v/>
      </c>
      <c r="T23" s="260"/>
      <c r="U23" s="260"/>
      <c r="V23" s="260"/>
      <c r="W23" s="26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5"/>
        <v/>
      </c>
      <c r="J24" s="264"/>
      <c r="K24" s="271" t="str">
        <f t="shared" si="6"/>
        <v/>
      </c>
      <c r="L24" s="264"/>
      <c r="M24" s="271" t="str">
        <f t="shared" si="7"/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si="8"/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AFP6\APS\MSTJV\[DPT35_Groundwater Profiling Log_MSTJV.xlsx]Sample 4</v>
      </c>
      <c r="F38" s="4"/>
    </row>
    <row r="39" spans="1:27" ht="12.75" customHeight="1" x14ac:dyDescent="0.2">
      <c r="F39" s="4"/>
      <c r="V39" s="361" t="s">
        <v>24</v>
      </c>
      <c r="W39" s="361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62" t="s">
        <v>58</v>
      </c>
      <c r="C49" s="356"/>
      <c r="D49" s="35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63">
        <f ca="1">MAX(A14:A36)</f>
        <v>18</v>
      </c>
      <c r="C50" s="358"/>
      <c r="D50" s="35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2020-06-10T14:51:19Z</cp:lastPrinted>
  <dcterms:created xsi:type="dcterms:W3CDTF">1999-09-28T02:07:07Z</dcterms:created>
  <dcterms:modified xsi:type="dcterms:W3CDTF">2020-06-10T14:53:45Z</dcterms:modified>
</cp:coreProperties>
</file>